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:\Presupuesto 2019\presupuesto publicado 20 de diciembre 2019\presupuesto ejecutado 2019\presupuesto en sistema impreso\"/>
    </mc:Choice>
  </mc:AlternateContent>
  <xr:revisionPtr revIDLastSave="0" documentId="8_{A87F8044-8877-46E0-9BBC-64E8272ECE36}" xr6:coauthVersionLast="45" xr6:coauthVersionMax="45" xr10:uidLastSave="{00000000-0000-0000-0000-000000000000}"/>
  <bookViews>
    <workbookView xWindow="-120" yWindow="-120" windowWidth="19440" windowHeight="15000" tabRatio="985" activeTab="4" xr2:uid="{00000000-000D-0000-FFFF-FFFF00000000}"/>
  </bookViews>
  <sheets>
    <sheet name="TENDECIA DE INGRESO  AÑO ACTUAL" sheetId="25" r:id="rId1"/>
    <sheet name="Ingresos" sheetId="16" r:id="rId2"/>
    <sheet name="publicacion " sheetId="27" r:id="rId3"/>
    <sheet name="Egresos" sheetId="30" r:id="rId4"/>
    <sheet name="Presup.Fun RP" sheetId="31" r:id="rId5"/>
    <sheet name="Presup.Fun FODES 25%" sheetId="32" r:id="rId6"/>
    <sheet name="Presup.inver FODES 75%" sheetId="33" r:id="rId7"/>
    <sheet name="Presup.SD" sheetId="34" r:id="rId8"/>
    <sheet name="PIPR (2)" sheetId="37" r:id="rId9"/>
  </sheets>
  <externalReferences>
    <externalReference r:id="rId10"/>
  </externalReferences>
  <definedNames>
    <definedName name="Print_Area" localSheetId="0">'TENDECIA DE INGRESO  AÑO ACTUAL'!$C$1:$Q$77</definedName>
    <definedName name="Print_Titles" localSheetId="5">'Presup.Fun FODES 25%'!$1:$12</definedName>
    <definedName name="Print_Titles" localSheetId="4">'Presup.Fun RP'!$1:$11</definedName>
    <definedName name="Print_Titles" localSheetId="6">'Presup.inver FODES 75%'!$1:$12</definedName>
    <definedName name="_xlnm.Print_Titles" localSheetId="1">Ingresos!$9:$11</definedName>
  </definedNames>
  <calcPr calcId="181029"/>
</workbook>
</file>

<file path=xl/calcChain.xml><?xml version="1.0" encoding="utf-8"?>
<calcChain xmlns="http://schemas.openxmlformats.org/spreadsheetml/2006/main">
  <c r="R14" i="37" l="1"/>
  <c r="R15" i="37"/>
  <c r="R16" i="37"/>
  <c r="R17" i="37"/>
  <c r="R18" i="37"/>
  <c r="R19" i="37"/>
  <c r="R20" i="37"/>
  <c r="R21" i="37"/>
  <c r="R22" i="37"/>
  <c r="R23" i="37"/>
  <c r="R24" i="37"/>
  <c r="R25" i="37"/>
  <c r="R26" i="37"/>
  <c r="R27" i="37"/>
  <c r="R28" i="37"/>
  <c r="R29" i="37"/>
  <c r="R30" i="37"/>
  <c r="R31" i="37"/>
  <c r="R32" i="37"/>
  <c r="R33" i="37"/>
  <c r="R34" i="37"/>
  <c r="R35" i="37"/>
  <c r="R36" i="37"/>
  <c r="R37" i="37"/>
  <c r="R13" i="37"/>
  <c r="Q39" i="37" l="1"/>
  <c r="P39" i="37"/>
  <c r="O39" i="37"/>
  <c r="N39" i="37"/>
  <c r="M39" i="37"/>
  <c r="L39" i="37"/>
  <c r="K39" i="37"/>
  <c r="R38" i="37"/>
  <c r="R39" i="37" s="1"/>
  <c r="G196" i="30" l="1"/>
  <c r="H44" i="33"/>
  <c r="D149" i="30"/>
  <c r="H79" i="32"/>
  <c r="J22" i="30"/>
  <c r="J20" i="30"/>
  <c r="H102" i="32"/>
  <c r="J29" i="32"/>
  <c r="J39" i="31" l="1"/>
  <c r="H19" i="34" l="1"/>
  <c r="O97" i="25" l="1"/>
  <c r="O98" i="25" s="1"/>
  <c r="N97" i="25"/>
  <c r="N98" i="25" s="1"/>
  <c r="N100" i="25" l="1"/>
  <c r="H93" i="25"/>
  <c r="I93" i="25" s="1"/>
  <c r="F86" i="25" l="1"/>
  <c r="K33" i="31" l="1"/>
  <c r="H12" i="30" l="1"/>
  <c r="H96" i="32"/>
  <c r="H87" i="32"/>
  <c r="H152" i="31" l="1"/>
  <c r="A4" i="31"/>
  <c r="J93" i="25" l="1"/>
  <c r="F88" i="25" l="1"/>
  <c r="R72" i="25"/>
  <c r="R68" i="25"/>
  <c r="I96" i="25"/>
  <c r="E85" i="25"/>
  <c r="E84" i="25" s="1"/>
  <c r="R67" i="25"/>
  <c r="R69" i="25"/>
  <c r="R70" i="25"/>
  <c r="R71" i="25"/>
  <c r="R66" i="25"/>
  <c r="R65" i="25" l="1"/>
  <c r="F93" i="16"/>
  <c r="F101" i="16"/>
  <c r="C101" i="16"/>
  <c r="B101" i="16"/>
  <c r="F85" i="25"/>
  <c r="F84" i="25" s="1"/>
  <c r="I92" i="25"/>
  <c r="I91" i="25" s="1"/>
  <c r="I97" i="25"/>
  <c r="I98" i="25"/>
  <c r="F58" i="25"/>
  <c r="K56" i="25"/>
  <c r="F24" i="25"/>
  <c r="O41" i="25"/>
  <c r="P41" i="25" s="1"/>
  <c r="Q41" i="25" s="1"/>
  <c r="R41" i="25" s="1"/>
  <c r="G75" i="16" s="1"/>
  <c r="I75" i="16" s="1"/>
  <c r="M38" i="25"/>
  <c r="G38" i="25"/>
  <c r="H38" i="25"/>
  <c r="I38" i="25"/>
  <c r="J38" i="25"/>
  <c r="K38" i="25"/>
  <c r="L38" i="25"/>
  <c r="N38" i="25"/>
  <c r="F38" i="25"/>
  <c r="N24" i="25"/>
  <c r="O7" i="25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I90" i="25"/>
  <c r="I89" i="25"/>
  <c r="I86" i="25"/>
  <c r="H95" i="25"/>
  <c r="H94" i="25" s="1"/>
  <c r="G95" i="25"/>
  <c r="G94" i="25" s="1"/>
  <c r="H92" i="25"/>
  <c r="H91" i="25" s="1"/>
  <c r="G92" i="25"/>
  <c r="G91" i="25" s="1"/>
  <c r="F87" i="25"/>
  <c r="E88" i="25"/>
  <c r="E87" i="25" s="1"/>
  <c r="E99" i="25" s="1"/>
  <c r="G99" i="25" l="1"/>
  <c r="H99" i="25"/>
  <c r="H45" i="33" s="1"/>
  <c r="I84" i="25"/>
  <c r="D17" i="27" s="1"/>
  <c r="F99" i="25"/>
  <c r="D103" i="16" s="1"/>
  <c r="I85" i="25"/>
  <c r="O38" i="25"/>
  <c r="P38" i="25" s="1"/>
  <c r="N23" i="25"/>
  <c r="G99" i="16"/>
  <c r="D18" i="27"/>
  <c r="E97" i="16"/>
  <c r="F97" i="16" s="1"/>
  <c r="I95" i="25"/>
  <c r="I94" i="25" s="1"/>
  <c r="I88" i="25"/>
  <c r="I87" i="25" s="1"/>
  <c r="R73" i="25"/>
  <c r="H102" i="16"/>
  <c r="D20" i="30"/>
  <c r="K163" i="31"/>
  <c r="H20" i="30"/>
  <c r="F20" i="30"/>
  <c r="F12" i="30"/>
  <c r="D12" i="30"/>
  <c r="B12" i="30"/>
  <c r="M191" i="30"/>
  <c r="E197" i="30" s="1"/>
  <c r="H197" i="30" s="1"/>
  <c r="S74" i="25"/>
  <c r="F6" i="25"/>
  <c r="F5" i="25" s="1"/>
  <c r="G6" i="25"/>
  <c r="G5" i="25" s="1"/>
  <c r="H6" i="25"/>
  <c r="H5" i="25" s="1"/>
  <c r="I6" i="25"/>
  <c r="I5" i="25" s="1"/>
  <c r="J6" i="25"/>
  <c r="J5" i="25" s="1"/>
  <c r="K6" i="25"/>
  <c r="K5" i="25" s="1"/>
  <c r="L6" i="25"/>
  <c r="L5" i="25" s="1"/>
  <c r="M6" i="25"/>
  <c r="M5" i="25" s="1"/>
  <c r="N6" i="25"/>
  <c r="N5" i="25" s="1"/>
  <c r="P7" i="25"/>
  <c r="Q7" i="25" s="1"/>
  <c r="R7" i="25" s="1"/>
  <c r="P8" i="25"/>
  <c r="Q8" i="25" s="1"/>
  <c r="P9" i="25"/>
  <c r="Q9" i="25" s="1"/>
  <c r="R9" i="25" s="1"/>
  <c r="P11" i="25"/>
  <c r="Q11" i="25" s="1"/>
  <c r="R11" i="25" s="1"/>
  <c r="G21" i="16" s="1"/>
  <c r="P12" i="25"/>
  <c r="Q12" i="25" s="1"/>
  <c r="P13" i="25"/>
  <c r="Q13" i="25" s="1"/>
  <c r="R13" i="25" s="1"/>
  <c r="G25" i="16" s="1"/>
  <c r="P14" i="25"/>
  <c r="Q14" i="25" s="1"/>
  <c r="P15" i="25"/>
  <c r="Q15" i="25" s="1"/>
  <c r="R15" i="25" s="1"/>
  <c r="G29" i="16" s="1"/>
  <c r="P16" i="25"/>
  <c r="Q16" i="25" s="1"/>
  <c r="P17" i="25"/>
  <c r="Q17" i="25" s="1"/>
  <c r="R17" i="25" s="1"/>
  <c r="G33" i="16" s="1"/>
  <c r="P19" i="25"/>
  <c r="Q19" i="25" s="1"/>
  <c r="R19" i="25" s="1"/>
  <c r="G37" i="16" s="1"/>
  <c r="P20" i="25"/>
  <c r="Q20" i="25" s="1"/>
  <c r="P21" i="25"/>
  <c r="Q21" i="25" s="1"/>
  <c r="R21" i="25" s="1"/>
  <c r="G41" i="16" s="1"/>
  <c r="G24" i="25"/>
  <c r="G23" i="25" s="1"/>
  <c r="H24" i="25"/>
  <c r="I24" i="25"/>
  <c r="I23" i="25" s="1"/>
  <c r="J24" i="25"/>
  <c r="K24" i="25"/>
  <c r="L24" i="25"/>
  <c r="L23" i="25" s="1"/>
  <c r="M24" i="25"/>
  <c r="O25" i="25"/>
  <c r="P25" i="25" s="1"/>
  <c r="Q25" i="25" s="1"/>
  <c r="R25" i="25" s="1"/>
  <c r="G45" i="16" s="1"/>
  <c r="O26" i="25"/>
  <c r="O27" i="25"/>
  <c r="P27" i="25" s="1"/>
  <c r="Q27" i="25" s="1"/>
  <c r="R27" i="25" s="1"/>
  <c r="G49" i="16" s="1"/>
  <c r="O28" i="25"/>
  <c r="P28" i="25" s="1"/>
  <c r="Q28" i="25" s="1"/>
  <c r="O29" i="25"/>
  <c r="P29" i="25" s="1"/>
  <c r="Q29" i="25" s="1"/>
  <c r="O30" i="25"/>
  <c r="P30" i="25" s="1"/>
  <c r="Q30" i="25" s="1"/>
  <c r="R30" i="25" s="1"/>
  <c r="G55" i="16" s="1"/>
  <c r="I55" i="16" s="1"/>
  <c r="O31" i="25"/>
  <c r="P31" i="25" s="1"/>
  <c r="Q31" i="25" s="1"/>
  <c r="R31" i="25" s="1"/>
  <c r="G57" i="16" s="1"/>
  <c r="O32" i="25"/>
  <c r="P32" i="25" s="1"/>
  <c r="Q32" i="25" s="1"/>
  <c r="R32" i="25" s="1"/>
  <c r="G59" i="16" s="1"/>
  <c r="I59" i="16" s="1"/>
  <c r="O33" i="25"/>
  <c r="P33" i="25" s="1"/>
  <c r="Q33" i="25" s="1"/>
  <c r="R33" i="25" s="1"/>
  <c r="G61" i="16" s="1"/>
  <c r="O34" i="25"/>
  <c r="P34" i="25" s="1"/>
  <c r="Q34" i="25" s="1"/>
  <c r="R34" i="25" s="1"/>
  <c r="G63" i="16" s="1"/>
  <c r="I63" i="16" s="1"/>
  <c r="O35" i="25"/>
  <c r="P35" i="25" s="1"/>
  <c r="Q35" i="25" s="1"/>
  <c r="R35" i="25" s="1"/>
  <c r="G65" i="16" s="1"/>
  <c r="O36" i="25"/>
  <c r="P36" i="25" s="1"/>
  <c r="Q36" i="25" s="1"/>
  <c r="R36" i="25" s="1"/>
  <c r="G67" i="16" s="1"/>
  <c r="I67" i="16" s="1"/>
  <c r="O37" i="25"/>
  <c r="P37" i="25" s="1"/>
  <c r="Q37" i="25" s="1"/>
  <c r="O39" i="25"/>
  <c r="P39" i="25" s="1"/>
  <c r="Q39" i="25" s="1"/>
  <c r="O40" i="25"/>
  <c r="P40" i="25" s="1"/>
  <c r="Q40" i="25" s="1"/>
  <c r="R40" i="25" s="1"/>
  <c r="G73" i="16" s="1"/>
  <c r="F43" i="25"/>
  <c r="F42" i="25" s="1"/>
  <c r="G43" i="25"/>
  <c r="G42" i="25" s="1"/>
  <c r="H43" i="25"/>
  <c r="I43" i="25"/>
  <c r="I42" i="25" s="1"/>
  <c r="J43" i="25"/>
  <c r="J42" i="25" s="1"/>
  <c r="K43" i="25"/>
  <c r="K42" i="25" s="1"/>
  <c r="L43" i="25"/>
  <c r="L42" i="25" s="1"/>
  <c r="M43" i="25"/>
  <c r="M42" i="25" s="1"/>
  <c r="N43" i="25"/>
  <c r="N42" i="25" s="1"/>
  <c r="F48" i="25"/>
  <c r="G48" i="25"/>
  <c r="H48" i="25"/>
  <c r="I48" i="25"/>
  <c r="J48" i="25"/>
  <c r="K48" i="25"/>
  <c r="L48" i="25"/>
  <c r="M48" i="25"/>
  <c r="N48" i="25"/>
  <c r="O49" i="25"/>
  <c r="P49" i="25" s="1"/>
  <c r="Q49" i="25" s="1"/>
  <c r="R49" i="25" s="1"/>
  <c r="G79" i="16" s="1"/>
  <c r="I79" i="16" s="1"/>
  <c r="O50" i="25"/>
  <c r="P50" i="25" s="1"/>
  <c r="Q50" i="25" s="1"/>
  <c r="R50" i="25" s="1"/>
  <c r="G81" i="16" s="1"/>
  <c r="O51" i="25"/>
  <c r="P51" i="25" s="1"/>
  <c r="Q51" i="25" s="1"/>
  <c r="R51" i="25" s="1"/>
  <c r="G83" i="16" s="1"/>
  <c r="O52" i="25"/>
  <c r="P52" i="25" s="1"/>
  <c r="Q52" i="25" s="1"/>
  <c r="R52" i="25" s="1"/>
  <c r="G85" i="16" s="1"/>
  <c r="I85" i="16" s="1"/>
  <c r="O53" i="25"/>
  <c r="P53" i="25" s="1"/>
  <c r="Q53" i="25" s="1"/>
  <c r="R53" i="25" s="1"/>
  <c r="G87" i="16" s="1"/>
  <c r="G54" i="25"/>
  <c r="H54" i="25"/>
  <c r="I54" i="25"/>
  <c r="J54" i="25"/>
  <c r="K54" i="25"/>
  <c r="L54" i="25"/>
  <c r="M54" i="25"/>
  <c r="N54" i="25"/>
  <c r="O55" i="25"/>
  <c r="P55" i="25" s="1"/>
  <c r="Q55" i="25" s="1"/>
  <c r="G56" i="25"/>
  <c r="H56" i="25"/>
  <c r="I56" i="25"/>
  <c r="J56" i="25"/>
  <c r="L56" i="25"/>
  <c r="M56" i="25"/>
  <c r="N56" i="25"/>
  <c r="O57" i="25"/>
  <c r="O56" i="25" s="1"/>
  <c r="P56" i="25" s="1"/>
  <c r="Q56" i="25" s="1"/>
  <c r="R56" i="25" s="1"/>
  <c r="G58" i="25"/>
  <c r="H58" i="25"/>
  <c r="I58" i="25"/>
  <c r="J58" i="25"/>
  <c r="K58" i="25"/>
  <c r="L58" i="25"/>
  <c r="M58" i="25"/>
  <c r="N58" i="25"/>
  <c r="O59" i="25"/>
  <c r="P59" i="25" s="1"/>
  <c r="Q59" i="25" s="1"/>
  <c r="R59" i="25" s="1"/>
  <c r="G91" i="16" s="1"/>
  <c r="O60" i="25"/>
  <c r="P60" i="25" s="1"/>
  <c r="Q60" i="25" s="1"/>
  <c r="R60" i="25" s="1"/>
  <c r="G93" i="16" s="1"/>
  <c r="I93" i="16" s="1"/>
  <c r="F62" i="25"/>
  <c r="G62" i="25"/>
  <c r="G61" i="25" s="1"/>
  <c r="H62" i="25"/>
  <c r="H61" i="25" s="1"/>
  <c r="I62" i="25"/>
  <c r="I61" i="25" s="1"/>
  <c r="J62" i="25"/>
  <c r="J61" i="25" s="1"/>
  <c r="K62" i="25"/>
  <c r="K61" i="25" s="1"/>
  <c r="L62" i="25"/>
  <c r="L61" i="25" s="1"/>
  <c r="M62" i="25"/>
  <c r="M61" i="25" s="1"/>
  <c r="N62" i="25"/>
  <c r="N61" i="25" s="1"/>
  <c r="O63" i="25"/>
  <c r="P63" i="25" s="1"/>
  <c r="Q63" i="25" s="1"/>
  <c r="B13" i="27"/>
  <c r="C13" i="27"/>
  <c r="B14" i="27"/>
  <c r="B15" i="27"/>
  <c r="B16" i="27"/>
  <c r="B19" i="27"/>
  <c r="B13" i="16"/>
  <c r="C13" i="16"/>
  <c r="F13" i="16"/>
  <c r="B15" i="16"/>
  <c r="C15" i="16"/>
  <c r="B17" i="16"/>
  <c r="C17" i="16"/>
  <c r="F17" i="16"/>
  <c r="B19" i="16"/>
  <c r="C19" i="16"/>
  <c r="B21" i="16"/>
  <c r="C21" i="16"/>
  <c r="F21" i="16"/>
  <c r="B23" i="16"/>
  <c r="C23" i="16"/>
  <c r="B25" i="16"/>
  <c r="C25" i="16"/>
  <c r="F25" i="16"/>
  <c r="B27" i="16"/>
  <c r="C27" i="16"/>
  <c r="B29" i="16"/>
  <c r="C29" i="16"/>
  <c r="F29" i="16"/>
  <c r="B31" i="16"/>
  <c r="C31" i="16"/>
  <c r="B33" i="16"/>
  <c r="C33" i="16"/>
  <c r="F33" i="16"/>
  <c r="B35" i="16"/>
  <c r="C35" i="16"/>
  <c r="B37" i="16"/>
  <c r="C37" i="16"/>
  <c r="F37" i="16"/>
  <c r="B39" i="16"/>
  <c r="C39" i="16"/>
  <c r="B41" i="16"/>
  <c r="C41" i="16"/>
  <c r="F41" i="16"/>
  <c r="B43" i="16"/>
  <c r="C43" i="16"/>
  <c r="B45" i="16"/>
  <c r="C45" i="16"/>
  <c r="F45" i="16"/>
  <c r="B47" i="16"/>
  <c r="C47" i="16"/>
  <c r="B49" i="16"/>
  <c r="C49" i="16"/>
  <c r="F49" i="16"/>
  <c r="B51" i="16"/>
  <c r="C51" i="16"/>
  <c r="B53" i="16"/>
  <c r="C53" i="16"/>
  <c r="F53" i="16"/>
  <c r="B55" i="16"/>
  <c r="C55" i="16"/>
  <c r="B57" i="16"/>
  <c r="C57" i="16"/>
  <c r="F57" i="16"/>
  <c r="B59" i="16"/>
  <c r="C59" i="16"/>
  <c r="B61" i="16"/>
  <c r="C61" i="16"/>
  <c r="F61" i="16"/>
  <c r="B63" i="16"/>
  <c r="C63" i="16"/>
  <c r="B65" i="16"/>
  <c r="C65" i="16"/>
  <c r="F65" i="16"/>
  <c r="B67" i="16"/>
  <c r="C67" i="16"/>
  <c r="B69" i="16"/>
  <c r="C69" i="16"/>
  <c r="F69" i="16"/>
  <c r="B71" i="16"/>
  <c r="C71" i="16"/>
  <c r="B73" i="16"/>
  <c r="C73" i="16"/>
  <c r="F73" i="16"/>
  <c r="B77" i="16"/>
  <c r="C77" i="16"/>
  <c r="F77" i="16"/>
  <c r="B79" i="16"/>
  <c r="C79" i="16"/>
  <c r="B81" i="16"/>
  <c r="C81" i="16"/>
  <c r="F81" i="16"/>
  <c r="B83" i="16"/>
  <c r="C83" i="16"/>
  <c r="F83" i="16"/>
  <c r="B85" i="16"/>
  <c r="C85" i="16"/>
  <c r="B87" i="16"/>
  <c r="C87" i="16"/>
  <c r="F87" i="16"/>
  <c r="B89" i="16"/>
  <c r="C89" i="16"/>
  <c r="B91" i="16"/>
  <c r="C91" i="16"/>
  <c r="F91" i="16"/>
  <c r="B93" i="16"/>
  <c r="C93" i="16"/>
  <c r="B99" i="16"/>
  <c r="C12" i="30"/>
  <c r="E12" i="30"/>
  <c r="G12" i="30"/>
  <c r="I12" i="30"/>
  <c r="F14" i="30"/>
  <c r="H14" i="30"/>
  <c r="J14" i="30"/>
  <c r="D16" i="30"/>
  <c r="O16" i="30" s="1"/>
  <c r="B18" i="30"/>
  <c r="C18" i="30"/>
  <c r="E18" i="30"/>
  <c r="G18" i="30"/>
  <c r="C20" i="30"/>
  <c r="G20" i="30"/>
  <c r="I20" i="30"/>
  <c r="D22" i="30"/>
  <c r="F22" i="30"/>
  <c r="H22" i="30"/>
  <c r="E24" i="30"/>
  <c r="G24" i="30"/>
  <c r="B26" i="30"/>
  <c r="C26" i="30"/>
  <c r="G26" i="30"/>
  <c r="I26" i="30"/>
  <c r="B28" i="30"/>
  <c r="C28" i="30"/>
  <c r="E28" i="30"/>
  <c r="G28" i="30"/>
  <c r="I28" i="30"/>
  <c r="B30" i="30"/>
  <c r="C30" i="30"/>
  <c r="D30" i="30"/>
  <c r="B32" i="30"/>
  <c r="C32" i="30"/>
  <c r="D32" i="30"/>
  <c r="B34" i="30"/>
  <c r="C34" i="30"/>
  <c r="O34" i="30" s="1"/>
  <c r="B36" i="30"/>
  <c r="C36" i="30"/>
  <c r="O36" i="30" s="1"/>
  <c r="C38" i="30"/>
  <c r="O38" i="30" s="1"/>
  <c r="B40" i="30"/>
  <c r="C40" i="30"/>
  <c r="O40" i="30" s="1"/>
  <c r="B42" i="30"/>
  <c r="C42" i="30"/>
  <c r="O42" i="30" s="1"/>
  <c r="B44" i="30"/>
  <c r="D44" i="30"/>
  <c r="I44" i="30"/>
  <c r="B46" i="30"/>
  <c r="C46" i="30"/>
  <c r="I46" i="30"/>
  <c r="B48" i="30"/>
  <c r="C48" i="30"/>
  <c r="D48" i="30"/>
  <c r="E48" i="30"/>
  <c r="G48" i="30"/>
  <c r="I48" i="30"/>
  <c r="B50" i="30"/>
  <c r="C50" i="30"/>
  <c r="D50" i="30"/>
  <c r="E50" i="30"/>
  <c r="G50" i="30"/>
  <c r="I50" i="30"/>
  <c r="B52" i="30"/>
  <c r="C52" i="30"/>
  <c r="D52" i="30"/>
  <c r="I52" i="30"/>
  <c r="B54" i="30"/>
  <c r="C54" i="30"/>
  <c r="D54" i="30"/>
  <c r="I54" i="30"/>
  <c r="B56" i="30"/>
  <c r="C56" i="30"/>
  <c r="O56" i="30" s="1"/>
  <c r="B58" i="30"/>
  <c r="C58" i="30"/>
  <c r="D58" i="30"/>
  <c r="B60" i="30"/>
  <c r="C60" i="30"/>
  <c r="D60" i="30"/>
  <c r="B62" i="30"/>
  <c r="C62" i="30"/>
  <c r="I62" i="30"/>
  <c r="B64" i="30"/>
  <c r="C64" i="30"/>
  <c r="I64" i="30"/>
  <c r="B70" i="30"/>
  <c r="C70" i="30"/>
  <c r="I70" i="30"/>
  <c r="B72" i="30"/>
  <c r="C72" i="30"/>
  <c r="D72" i="30"/>
  <c r="E72" i="30"/>
  <c r="G72" i="30"/>
  <c r="I72" i="30"/>
  <c r="B74" i="30"/>
  <c r="C74" i="30"/>
  <c r="D74" i="30"/>
  <c r="E74" i="30"/>
  <c r="G74" i="30"/>
  <c r="I74" i="30"/>
  <c r="B76" i="30"/>
  <c r="C76" i="30"/>
  <c r="D76" i="30"/>
  <c r="B78" i="30"/>
  <c r="C78" i="30"/>
  <c r="I78" i="30"/>
  <c r="B80" i="30"/>
  <c r="C80" i="30"/>
  <c r="I80" i="30"/>
  <c r="B82" i="30"/>
  <c r="C82" i="30"/>
  <c r="D82" i="30"/>
  <c r="I82" i="30"/>
  <c r="B84" i="30"/>
  <c r="C84" i="30"/>
  <c r="D84" i="30"/>
  <c r="B86" i="30"/>
  <c r="C86" i="30"/>
  <c r="D86" i="30"/>
  <c r="E86" i="30"/>
  <c r="G86" i="30"/>
  <c r="I86" i="30"/>
  <c r="B88" i="30"/>
  <c r="C88" i="30"/>
  <c r="D88" i="30"/>
  <c r="I88" i="30"/>
  <c r="D90" i="30"/>
  <c r="O90" i="30" s="1"/>
  <c r="B92" i="30"/>
  <c r="C92" i="30"/>
  <c r="D92" i="30"/>
  <c r="B94" i="30"/>
  <c r="C94" i="30"/>
  <c r="O94" i="30" s="1"/>
  <c r="B96" i="30"/>
  <c r="D96" i="30"/>
  <c r="B98" i="30"/>
  <c r="C98" i="30"/>
  <c r="D98" i="30"/>
  <c r="E98" i="30"/>
  <c r="G98" i="30"/>
  <c r="B100" i="30"/>
  <c r="C100" i="30"/>
  <c r="D100" i="30"/>
  <c r="B102" i="30"/>
  <c r="C102" i="30"/>
  <c r="D102" i="30"/>
  <c r="I102" i="30"/>
  <c r="B104" i="30"/>
  <c r="C104" i="30"/>
  <c r="O104" i="30" s="1"/>
  <c r="B106" i="30"/>
  <c r="C106" i="30"/>
  <c r="O106" i="30" s="1"/>
  <c r="B108" i="30"/>
  <c r="C108" i="30"/>
  <c r="O108" i="30" s="1"/>
  <c r="B110" i="30"/>
  <c r="C110" i="30"/>
  <c r="O110" i="30" s="1"/>
  <c r="B112" i="30"/>
  <c r="C112" i="30"/>
  <c r="O112" i="30" s="1"/>
  <c r="B114" i="30"/>
  <c r="C114" i="30"/>
  <c r="O114" i="30" s="1"/>
  <c r="B116" i="30"/>
  <c r="C116" i="30"/>
  <c r="O116" i="30" s="1"/>
  <c r="B118" i="30"/>
  <c r="C118" i="30"/>
  <c r="O118" i="30" s="1"/>
  <c r="B120" i="30"/>
  <c r="C120" i="30"/>
  <c r="O120" i="30" s="1"/>
  <c r="B122" i="30"/>
  <c r="C122" i="30"/>
  <c r="O122" i="30" s="1"/>
  <c r="B124" i="30"/>
  <c r="C124" i="30"/>
  <c r="O124" i="30" s="1"/>
  <c r="B126" i="30"/>
  <c r="C126" i="30"/>
  <c r="O126" i="30" s="1"/>
  <c r="B133" i="30"/>
  <c r="C133" i="30"/>
  <c r="O133" i="30" s="1"/>
  <c r="B135" i="30"/>
  <c r="C135" i="30"/>
  <c r="O135" i="30" s="1"/>
  <c r="B137" i="30"/>
  <c r="C137" i="30"/>
  <c r="O137" i="30" s="1"/>
  <c r="B139" i="30"/>
  <c r="C139" i="30"/>
  <c r="O139" i="30" s="1"/>
  <c r="B141" i="30"/>
  <c r="N141" i="30"/>
  <c r="O141" i="30" s="1"/>
  <c r="N143" i="30"/>
  <c r="B145" i="30"/>
  <c r="C145" i="30"/>
  <c r="O145" i="30" s="1"/>
  <c r="C147" i="30"/>
  <c r="O147" i="30" s="1"/>
  <c r="B149" i="30"/>
  <c r="C149" i="30"/>
  <c r="O149" i="30" s="1"/>
  <c r="B151" i="30"/>
  <c r="C151" i="30"/>
  <c r="D151" i="30"/>
  <c r="L151" i="30"/>
  <c r="B153" i="30"/>
  <c r="C153" i="30"/>
  <c r="O153" i="30" s="1"/>
  <c r="B155" i="30"/>
  <c r="C155" i="30"/>
  <c r="D155" i="30"/>
  <c r="B157" i="30"/>
  <c r="C157" i="30"/>
  <c r="O157" i="30" s="1"/>
  <c r="B159" i="30"/>
  <c r="C159" i="30"/>
  <c r="O159" i="30" s="1"/>
  <c r="B161" i="30"/>
  <c r="C161" i="30"/>
  <c r="D161" i="30"/>
  <c r="E161" i="30"/>
  <c r="G161" i="30"/>
  <c r="I161" i="30"/>
  <c r="L161" i="30"/>
  <c r="A163" i="30"/>
  <c r="B163" i="30"/>
  <c r="C163" i="30"/>
  <c r="D163" i="30"/>
  <c r="E163" i="30"/>
  <c r="G163" i="30"/>
  <c r="I163" i="30"/>
  <c r="C165" i="30"/>
  <c r="C167" i="30"/>
  <c r="E167" i="30"/>
  <c r="G167" i="30"/>
  <c r="L167" i="30"/>
  <c r="L169" i="30"/>
  <c r="L171" i="30"/>
  <c r="O171" i="30" s="1"/>
  <c r="L173" i="30"/>
  <c r="O173" i="30" s="1"/>
  <c r="C175" i="30"/>
  <c r="L177" i="30"/>
  <c r="O177" i="30" s="1"/>
  <c r="L179" i="30"/>
  <c r="O179" i="30"/>
  <c r="L183" i="30"/>
  <c r="O183" i="30" s="1"/>
  <c r="B187" i="30"/>
  <c r="C187" i="30"/>
  <c r="O187" i="30" s="1"/>
  <c r="N189" i="30"/>
  <c r="D33" i="27" s="1"/>
  <c r="A1" i="31"/>
  <c r="A2" i="31"/>
  <c r="A5" i="32"/>
  <c r="C96" i="30"/>
  <c r="K194" i="31"/>
  <c r="H212" i="31"/>
  <c r="I18" i="30"/>
  <c r="I24" i="30"/>
  <c r="I98" i="30"/>
  <c r="A2" i="32"/>
  <c r="A3" i="32"/>
  <c r="A2" i="33"/>
  <c r="A2" i="34" s="1"/>
  <c r="A3" i="33"/>
  <c r="A3" i="34" s="1"/>
  <c r="L163" i="30"/>
  <c r="L165" i="30"/>
  <c r="L175" i="30"/>
  <c r="L181" i="30"/>
  <c r="O181" i="30" s="1"/>
  <c r="L185" i="30"/>
  <c r="O185" i="30" s="1"/>
  <c r="H275" i="31"/>
  <c r="H276" i="31"/>
  <c r="H42" i="33"/>
  <c r="K39" i="31"/>
  <c r="C44" i="30"/>
  <c r="E20" i="30"/>
  <c r="H181" i="31"/>
  <c r="K225" i="31"/>
  <c r="C24" i="30"/>
  <c r="H266" i="31"/>
  <c r="I167" i="30"/>
  <c r="H42" i="25"/>
  <c r="O30" i="30" l="1"/>
  <c r="D95" i="16"/>
  <c r="O12" i="30"/>
  <c r="F191" i="30"/>
  <c r="J87" i="32" s="1"/>
  <c r="O155" i="30"/>
  <c r="Q155" i="30" s="1"/>
  <c r="D31" i="27" s="1"/>
  <c r="J77" i="32"/>
  <c r="L77" i="32" s="1"/>
  <c r="F95" i="16"/>
  <c r="I95" i="16" s="1"/>
  <c r="O165" i="30"/>
  <c r="I99" i="25"/>
  <c r="F103" i="16" s="1"/>
  <c r="Q187" i="30"/>
  <c r="D34" i="27"/>
  <c r="J191" i="30"/>
  <c r="O189" i="30"/>
  <c r="Q189" i="30" s="1"/>
  <c r="O28" i="30"/>
  <c r="E103" i="16"/>
  <c r="K99" i="25"/>
  <c r="O52" i="30"/>
  <c r="A5" i="33"/>
  <c r="A5" i="34" s="1"/>
  <c r="N191" i="30"/>
  <c r="G101" i="16"/>
  <c r="I101" i="16" s="1"/>
  <c r="R64" i="25"/>
  <c r="D21" i="27" s="1"/>
  <c r="J106" i="32"/>
  <c r="O169" i="30"/>
  <c r="O175" i="30"/>
  <c r="O151" i="30"/>
  <c r="O96" i="30"/>
  <c r="O22" i="30"/>
  <c r="H191" i="30"/>
  <c r="O58" i="30"/>
  <c r="O76" i="30"/>
  <c r="O80" i="30"/>
  <c r="O92" i="30"/>
  <c r="O88" i="30"/>
  <c r="O78" i="30"/>
  <c r="O50" i="30"/>
  <c r="O100" i="30"/>
  <c r="O26" i="30"/>
  <c r="I191" i="30"/>
  <c r="O18" i="30"/>
  <c r="O70" i="30"/>
  <c r="O46" i="30"/>
  <c r="O44" i="30"/>
  <c r="O62" i="30"/>
  <c r="O98" i="30"/>
  <c r="G191" i="30"/>
  <c r="O24" i="30"/>
  <c r="O74" i="30"/>
  <c r="O161" i="30"/>
  <c r="E191" i="30"/>
  <c r="O167" i="30"/>
  <c r="O86" i="30"/>
  <c r="O84" i="30"/>
  <c r="K191" i="30"/>
  <c r="E195" i="30" s="1"/>
  <c r="H195" i="30" s="1"/>
  <c r="O82" i="30"/>
  <c r="O64" i="30"/>
  <c r="O54" i="30"/>
  <c r="O48" i="30"/>
  <c r="D14" i="30"/>
  <c r="D19" i="27"/>
  <c r="E99" i="16"/>
  <c r="O24" i="25"/>
  <c r="P24" i="25" s="1"/>
  <c r="Q24" i="25" s="1"/>
  <c r="R24" i="25" s="1"/>
  <c r="D20" i="27"/>
  <c r="D99" i="16"/>
  <c r="O102" i="30"/>
  <c r="C191" i="30"/>
  <c r="O20" i="30"/>
  <c r="O72" i="30"/>
  <c r="O60" i="30"/>
  <c r="O32" i="30"/>
  <c r="I87" i="16"/>
  <c r="I73" i="16"/>
  <c r="I91" i="16"/>
  <c r="I33" i="16"/>
  <c r="I25" i="16"/>
  <c r="I81" i="16"/>
  <c r="I61" i="16"/>
  <c r="I45" i="16"/>
  <c r="I41" i="16"/>
  <c r="R39" i="25"/>
  <c r="G71" i="16" s="1"/>
  <c r="I71" i="16" s="1"/>
  <c r="M47" i="25"/>
  <c r="R12" i="25"/>
  <c r="G23" i="16" s="1"/>
  <c r="I23" i="16" s="1"/>
  <c r="J23" i="25"/>
  <c r="F23" i="25"/>
  <c r="H267" i="31"/>
  <c r="G193" i="30" s="1"/>
  <c r="H43" i="33"/>
  <c r="J19" i="34"/>
  <c r="H274" i="31"/>
  <c r="H273" i="31"/>
  <c r="L191" i="30"/>
  <c r="O163" i="30"/>
  <c r="H23" i="25"/>
  <c r="O143" i="30"/>
  <c r="I37" i="16"/>
  <c r="I29" i="16"/>
  <c r="I21" i="16"/>
  <c r="I83" i="16"/>
  <c r="I65" i="16"/>
  <c r="I57" i="16"/>
  <c r="I49" i="16"/>
  <c r="F47" i="25"/>
  <c r="K47" i="25"/>
  <c r="G47" i="25"/>
  <c r="G76" i="25" s="1"/>
  <c r="O44" i="25"/>
  <c r="P44" i="25" s="1"/>
  <c r="Q44" i="25" s="1"/>
  <c r="R44" i="25" s="1"/>
  <c r="G77" i="16" s="1"/>
  <c r="I77" i="16" s="1"/>
  <c r="P57" i="25"/>
  <c r="Q57" i="25" s="1"/>
  <c r="N47" i="25"/>
  <c r="N76" i="25" s="1"/>
  <c r="J47" i="25"/>
  <c r="K23" i="25"/>
  <c r="O42" i="25"/>
  <c r="P42" i="25" s="1"/>
  <c r="Q42" i="25" s="1"/>
  <c r="R37" i="25"/>
  <c r="G69" i="16" s="1"/>
  <c r="I69" i="16" s="1"/>
  <c r="O43" i="25"/>
  <c r="P43" i="25" s="1"/>
  <c r="Q43" i="25" s="1"/>
  <c r="R43" i="25" s="1"/>
  <c r="R28" i="25"/>
  <c r="G51" i="16" s="1"/>
  <c r="I51" i="16" s="1"/>
  <c r="O58" i="25"/>
  <c r="P58" i="25" s="1"/>
  <c r="Q58" i="25" s="1"/>
  <c r="R58" i="25" s="1"/>
  <c r="M23" i="25"/>
  <c r="O6" i="25"/>
  <c r="P6" i="25" s="1"/>
  <c r="Q6" i="25" s="1"/>
  <c r="R6" i="25" s="1"/>
  <c r="I47" i="25"/>
  <c r="I76" i="25" s="1"/>
  <c r="O48" i="25"/>
  <c r="P48" i="25" s="1"/>
  <c r="Q48" i="25" s="1"/>
  <c r="R48" i="25" s="1"/>
  <c r="R55" i="25"/>
  <c r="G89" i="16" s="1"/>
  <c r="I89" i="16" s="1"/>
  <c r="G17" i="16"/>
  <c r="I17" i="16" s="1"/>
  <c r="O5" i="25"/>
  <c r="L47" i="25"/>
  <c r="L76" i="25" s="1"/>
  <c r="R29" i="25"/>
  <c r="G53" i="16" s="1"/>
  <c r="I53" i="16" s="1"/>
  <c r="P18" i="25"/>
  <c r="Q18" i="25" s="1"/>
  <c r="R18" i="25" s="1"/>
  <c r="G35" i="16" s="1"/>
  <c r="I35" i="16" s="1"/>
  <c r="R8" i="25"/>
  <c r="G15" i="16" s="1"/>
  <c r="I15" i="16" s="1"/>
  <c r="O54" i="25"/>
  <c r="R20" i="25"/>
  <c r="G39" i="16" s="1"/>
  <c r="I39" i="16" s="1"/>
  <c r="P26" i="25"/>
  <c r="Q26" i="25" s="1"/>
  <c r="R26" i="25" s="1"/>
  <c r="G47" i="16" s="1"/>
  <c r="I47" i="16" s="1"/>
  <c r="P22" i="25"/>
  <c r="Q22" i="25" s="1"/>
  <c r="R22" i="25" s="1"/>
  <c r="G43" i="16" s="1"/>
  <c r="I43" i="16" s="1"/>
  <c r="P10" i="25"/>
  <c r="Q10" i="25" s="1"/>
  <c r="R10" i="25" s="1"/>
  <c r="G19" i="16" s="1"/>
  <c r="I19" i="16" s="1"/>
  <c r="F61" i="25"/>
  <c r="O62" i="25"/>
  <c r="H47" i="25"/>
  <c r="H76" i="25" s="1"/>
  <c r="R16" i="25"/>
  <c r="G31" i="16" s="1"/>
  <c r="I31" i="16" s="1"/>
  <c r="R14" i="25"/>
  <c r="G27" i="16" s="1"/>
  <c r="I27" i="16" s="1"/>
  <c r="G13" i="16"/>
  <c r="I13" i="16" s="1"/>
  <c r="E196" i="30" l="1"/>
  <c r="H196" i="30" s="1"/>
  <c r="J152" i="31"/>
  <c r="E193" i="30"/>
  <c r="H193" i="30" s="1"/>
  <c r="M76" i="25"/>
  <c r="H103" i="32"/>
  <c r="K76" i="25"/>
  <c r="J76" i="25"/>
  <c r="Q141" i="30"/>
  <c r="D30" i="27" s="1"/>
  <c r="K267" i="31"/>
  <c r="K87" i="32"/>
  <c r="J102" i="32"/>
  <c r="K102" i="32" s="1"/>
  <c r="F76" i="25"/>
  <c r="J266" i="31"/>
  <c r="K266" i="31" s="1"/>
  <c r="J96" i="32"/>
  <c r="H46" i="33"/>
  <c r="J212" i="31"/>
  <c r="K212" i="31" s="1"/>
  <c r="J181" i="31"/>
  <c r="K181" i="31" s="1"/>
  <c r="Q44" i="30"/>
  <c r="D29" i="27" s="1"/>
  <c r="Q161" i="30"/>
  <c r="R163" i="30" s="1"/>
  <c r="R44" i="30"/>
  <c r="R48" i="30" s="1"/>
  <c r="F99" i="16"/>
  <c r="I99" i="16" s="1"/>
  <c r="D102" i="16"/>
  <c r="D104" i="16" s="1"/>
  <c r="D191" i="30"/>
  <c r="E194" i="30" s="1"/>
  <c r="O14" i="30"/>
  <c r="Q193" i="30" s="1"/>
  <c r="P5" i="25"/>
  <c r="Q5" i="25" s="1"/>
  <c r="K45" i="16"/>
  <c r="O23" i="25"/>
  <c r="P23" i="25" s="1"/>
  <c r="K13" i="16"/>
  <c r="R42" i="25"/>
  <c r="D15" i="27" s="1"/>
  <c r="H271" i="31"/>
  <c r="K152" i="31"/>
  <c r="O47" i="25"/>
  <c r="E102" i="16"/>
  <c r="E104" i="16" s="1"/>
  <c r="G102" i="16"/>
  <c r="P62" i="25"/>
  <c r="Q62" i="25" s="1"/>
  <c r="P54" i="25"/>
  <c r="O61" i="25"/>
  <c r="Q38" i="25"/>
  <c r="R38" i="25" s="1"/>
  <c r="H113" i="32" l="1"/>
  <c r="G194" i="30"/>
  <c r="G198" i="30" s="1"/>
  <c r="J107" i="32"/>
  <c r="H108" i="32"/>
  <c r="J103" i="32"/>
  <c r="J267" i="31"/>
  <c r="K96" i="32"/>
  <c r="O191" i="30"/>
  <c r="F35" i="27" s="1"/>
  <c r="K227" i="31"/>
  <c r="D32" i="27"/>
  <c r="O76" i="25"/>
  <c r="O79" i="25" s="1"/>
  <c r="S18" i="30"/>
  <c r="S22" i="30" s="1"/>
  <c r="Q12" i="30"/>
  <c r="Q23" i="25"/>
  <c r="F102" i="16"/>
  <c r="F104" i="16" s="1"/>
  <c r="I97" i="16"/>
  <c r="I102" i="16" s="1"/>
  <c r="Q54" i="25"/>
  <c r="P47" i="25"/>
  <c r="R5" i="25"/>
  <c r="P61" i="25"/>
  <c r="Q61" i="25" s="1"/>
  <c r="H194" i="30" l="1"/>
  <c r="P76" i="25"/>
  <c r="P191" i="30"/>
  <c r="Q194" i="30"/>
  <c r="H272" i="31"/>
  <c r="H277" i="31" s="1"/>
  <c r="H281" i="31" s="1"/>
  <c r="E198" i="30"/>
  <c r="H198" i="30" s="1"/>
  <c r="K103" i="32"/>
  <c r="D28" i="27"/>
  <c r="D35" i="27" s="1"/>
  <c r="Q191" i="30"/>
  <c r="R191" i="30" s="1"/>
  <c r="S12" i="30"/>
  <c r="R23" i="25"/>
  <c r="D13" i="27"/>
  <c r="Q47" i="25"/>
  <c r="Q76" i="25" s="1"/>
  <c r="R54" i="25"/>
  <c r="G35" i="27" l="1"/>
  <c r="D14" i="27"/>
  <c r="R47" i="25"/>
  <c r="R76" i="25" s="1"/>
  <c r="J268" i="31" l="1"/>
  <c r="J269" i="31" s="1"/>
  <c r="R78" i="25"/>
  <c r="R81" i="25"/>
  <c r="G103" i="16"/>
  <c r="I101" i="25"/>
  <c r="I103" i="16" s="1"/>
  <c r="I104" i="16" s="1"/>
  <c r="D16" i="27"/>
  <c r="D22" i="27" l="1"/>
  <c r="T76" i="25"/>
  <c r="G104" i="16"/>
  <c r="G22" i="27" l="1"/>
  <c r="F36" i="27"/>
  <c r="K268" i="31"/>
  <c r="K269" i="31" s="1"/>
</calcChain>
</file>

<file path=xl/sharedStrings.xml><?xml version="1.0" encoding="utf-8"?>
<sst xmlns="http://schemas.openxmlformats.org/spreadsheetml/2006/main" count="1484" uniqueCount="490">
  <si>
    <t>ANEXO</t>
  </si>
  <si>
    <t>TENDENCIA DE  INGRESOS</t>
  </si>
  <si>
    <t>FONDOS PROPIOS</t>
  </si>
  <si>
    <t>Codigo Prespuestario</t>
  </si>
  <si>
    <t xml:space="preserve">Concepto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</si>
  <si>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</si>
  <si>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</si>
  <si>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</si>
  <si>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</si>
  <si>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</si>
  <si>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</si>
  <si>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</si>
  <si>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</si>
  <si>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</si>
  <si>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TOTAL </t>
  </si>
  <si>
    <t>Promedio /9</t>
  </si>
  <si>
    <t xml:space="preserve">X 3 MESES </t>
  </si>
  <si>
    <t xml:space="preserve">Impuestos </t>
  </si>
  <si>
    <t xml:space="preserve">Impuestos Municipales </t>
  </si>
  <si>
    <t>COMERCIO</t>
  </si>
  <si>
    <t>INDUSTRIA</t>
  </si>
  <si>
    <t>FINANCIEROS</t>
  </si>
  <si>
    <t>SERVICIOS</t>
  </si>
  <si>
    <t>AGROPECUARIOS</t>
  </si>
  <si>
    <t>BARES Y RESTAURANTES</t>
  </si>
  <si>
    <t>CENTROS DE ENSEÑANZAS</t>
  </si>
  <si>
    <t xml:space="preserve"> $                      -  </t>
  </si>
  <si>
    <t>ESTUDIOS FOTOGRAFICOS</t>
  </si>
  <si>
    <t>HOTELES, MOTELES Y SIMILARES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</si>
  <si>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</si>
  <si>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</si>
  <si>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</si>
  <si>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</si>
  <si>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</si>
  <si>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</si>
  <si>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</si>
  <si>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TASAS Y DERECHOS</t>
  </si>
  <si>
    <t>TASAS</t>
  </si>
  <si>
    <t>POR SERV. DE CERTIFICACION O VISADO DE DOCUMENTOS</t>
  </si>
  <si>
    <t>POR EXPEDICIÓN DE DOCUMENTOS DE IDENTIFICACIÓN</t>
  </si>
  <si>
    <t>ALUMBRADO PUBLICO</t>
  </si>
  <si>
    <t>ASEO PUBLICO</t>
  </si>
  <si>
    <t>CASETAS TELEFONICAS</t>
  </si>
  <si>
    <t>CEMENTERIOS MUNICIPALES</t>
  </si>
  <si>
    <t>ESTACIONAMIENTOS Y PARQUIMETROS</t>
  </si>
  <si>
    <t>5% FIESTAS</t>
  </si>
  <si>
    <t>MERCADOS</t>
  </si>
  <si>
    <t>PAVIMENTACION</t>
  </si>
  <si>
    <t>POSTES, TORRES Y ANTENAS</t>
  </si>
  <si>
    <t>RASTRO Y TIANGUE</t>
  </si>
  <si>
    <t>TASAS DIVERSAS</t>
  </si>
  <si>
    <t>DERECHOS</t>
  </si>
  <si>
    <t>PERMISOS Y LICENCIAS MUNICIPALES</t>
  </si>
  <si>
    <t>COTEJO DE FIERROS</t>
  </si>
  <si>
    <t>VENTAS DE BIENES Y SERVICIOS</t>
  </si>
  <si>
    <t>INGRESOS POR PRESTACION DE SERVICIOS PUBLICOS</t>
  </si>
  <si>
    <t>SERVICIOS DIVERSOS</t>
  </si>
  <si>
    <t>INGRESOS FINANCIEROS Y OTROS</t>
  </si>
  <si>
    <t>MULTAS E INTERESES POR MORA</t>
  </si>
  <si>
    <t>MULTA POR MORA DE IMPUESTOS</t>
  </si>
  <si>
    <t>INTERESES POR MORA DE IMPUESTOS</t>
  </si>
  <si>
    <t>MULTAS POR DECLARACIÓN EXTEMPORÁNEA</t>
  </si>
  <si>
    <t>MULTA POR REGISTRO CIVIL</t>
  </si>
  <si>
    <t>OTRAS MULTAS MPALES.</t>
  </si>
  <si>
    <t>ARRENDAMIENTO DE BIENES</t>
  </si>
  <si>
    <t>ARRENDAMIENTO DE BIENES INMUEBLES</t>
  </si>
  <si>
    <t>GARANTIAS Y FIANZAS</t>
  </si>
  <si>
    <t>FIANZAS</t>
  </si>
  <si>
    <t>OTROS INGRESOS NO CLASIFICADOS</t>
  </si>
  <si>
    <t>RENTABILIDAD DE CUENTAS BANCARIAS</t>
  </si>
  <si>
    <t>INGR. DIVERSOS</t>
  </si>
  <si>
    <t xml:space="preserve">Transferencias de Capital </t>
  </si>
  <si>
    <t>Transferencias de Capital del Sector  Privado</t>
  </si>
  <si>
    <t>DE PERSONAS NATURALES</t>
  </si>
  <si>
    <t xml:space="preserve">SALDO DE AÑOS ANTERIORES  </t>
  </si>
  <si>
    <t xml:space="preserve">SALDO INICIAL EN BANCOS </t>
  </si>
  <si>
    <t>21109 005 028</t>
  </si>
  <si>
    <t>CTA.DE AHORRO49-23163-0  Fondos Propios ahorro</t>
  </si>
  <si>
    <t>21109 005 029</t>
  </si>
  <si>
    <t>CTA.CTE.NO.4940016563 FIESTS 5%</t>
  </si>
  <si>
    <t>21109 005 030</t>
  </si>
  <si>
    <t xml:space="preserve">CTA.CTE.NO.4940016555 FONDOS PROPIOS CUENTA CORRIENTE </t>
  </si>
  <si>
    <t>21109 005 032</t>
  </si>
  <si>
    <t>CTA.CTE.NO.4940016598 Fondos Del C.F.P.M</t>
  </si>
  <si>
    <t xml:space="preserve">CUENTAS POR COBRAR DE AÑOS ANTERIORES </t>
  </si>
  <si>
    <t xml:space="preserve">CUENTAS POR COBRAR DE AÑOS ANTERIORES  MORA TRIBUTARIA </t>
  </si>
  <si>
    <t xml:space="preserve"> CUENTAS POR COBRAR DE AÑOS ANTERIORES VENTA DE TERRENO NUEVO AMANECER  </t>
  </si>
  <si>
    <t>TOTAL OBJETIVO ESPECIFICO</t>
  </si>
  <si>
    <t xml:space="preserve">AÑO ANTERIOR </t>
  </si>
  <si>
    <t>TOTAL</t>
  </si>
  <si>
    <t>Transferencias Corrientes Publico</t>
  </si>
  <si>
    <t xml:space="preserve">Saldo de Años Anteriores </t>
  </si>
  <si>
    <t>DECRETO  NUMERO Nº1</t>
  </si>
  <si>
    <t>DEPARTAMENTO DE MORAZAN</t>
  </si>
  <si>
    <t>La Municipalidad de San Francisco Gotera, Departamento de Morazán En uso de las facultades que  le confiere el Art. 30 Numeral 7 del Código Municipal, relacionados con los artículos 3 (numerales 2), 72,73,74,75,76, del mismo código.</t>
  </si>
  <si>
    <t xml:space="preserve">DECRETA </t>
  </si>
  <si>
    <r>
      <t>Art. 1.- Apruébese el Presupuesto de</t>
    </r>
    <r>
      <rPr>
        <b/>
        <sz val="10"/>
        <color indexed="8"/>
        <rFont val="Calibri"/>
        <family val="2"/>
      </rPr>
      <t xml:space="preserve"> Ingresos y Egresos</t>
    </r>
    <r>
      <rPr>
        <sz val="10"/>
        <color indexed="8"/>
        <rFont val="Calibri"/>
        <family val="2"/>
      </rPr>
      <t xml:space="preserve"> del Municipio San Francisco Gotera con sus Disposiciones Generales así: </t>
    </r>
  </si>
  <si>
    <t>(Expresados en Dólares de los Estados Unidos de Norte América)</t>
  </si>
  <si>
    <t xml:space="preserve">PRIMERA PARTE </t>
  </si>
  <si>
    <t xml:space="preserve">RUBRO </t>
  </si>
  <si>
    <t xml:space="preserve">CLASIFICACION PRESUPUESTARIA DE INGRESO </t>
  </si>
  <si>
    <t>Tasas Y Derechos</t>
  </si>
  <si>
    <t>Ventas De Bienes Y Servicios</t>
  </si>
  <si>
    <t>Ingresos Financieros Y Otros</t>
  </si>
  <si>
    <t xml:space="preserve">Saldo De Años Anteriores  </t>
  </si>
  <si>
    <t>EN DOLARES DE LOS ESTADOS UNIDOS DE NORTE AMERICA</t>
  </si>
  <si>
    <t xml:space="preserve">SEGUNDA PARTE </t>
  </si>
  <si>
    <t>CODIGO</t>
  </si>
  <si>
    <t xml:space="preserve">CLASIFICACION PRESUPUESTARIA DE EGRESO </t>
  </si>
  <si>
    <t xml:space="preserve">Remuneraciones </t>
  </si>
  <si>
    <t xml:space="preserve">Adquisición de Bienes y Servicios </t>
  </si>
  <si>
    <t xml:space="preserve">Gastos Financieros y Otros </t>
  </si>
  <si>
    <t xml:space="preserve">Transferencias Corrientes </t>
  </si>
  <si>
    <t>Inversiones en Activo Fijos</t>
  </si>
  <si>
    <r>
      <t xml:space="preserve">Art. 2.- El presente presupuesto se aplicara bajo la modalidad de </t>
    </r>
    <r>
      <rPr>
        <b/>
        <sz val="10"/>
        <color indexed="8"/>
        <rFont val="Calibri"/>
        <family val="2"/>
      </rPr>
      <t>ÁREAS DE GESTIÓN,</t>
    </r>
    <r>
      <rPr>
        <sz val="10"/>
        <color indexed="8"/>
        <rFont val="Calibri"/>
        <family val="2"/>
      </rPr>
      <t xml:space="preserve"> a fin de facilitar el cumplimiento de la técnica del registro de los hechos económicos de la Contabilidad Gubernamental.</t>
    </r>
  </si>
  <si>
    <t xml:space="preserve">Art. 3.- El presente Decreto, entrara en vigencia después de su publicación, en El Diario Oficial. </t>
  </si>
  <si>
    <t xml:space="preserve">                  Alcalde Municipal.</t>
  </si>
  <si>
    <t>Síndico Municipal.</t>
  </si>
  <si>
    <t xml:space="preserve"> Secretario Municipal.</t>
  </si>
  <si>
    <t xml:space="preserve">ALCALDIA MUNICIPAL DE SAN FRANCISCO GOTERA </t>
  </si>
  <si>
    <t>FORMULACIÓN DEL PRESUPUESTO MUNICIPAL DE INGRESOS</t>
  </si>
  <si>
    <t>(En Dolares de los Estados Unidos de America)</t>
  </si>
  <si>
    <t>DETALLE CONSOLIDADO DE INGRESOS POR ESPECIFICO Y FUENTE DE FINANCIAMIENTO</t>
  </si>
  <si>
    <t>(1) Objeto Específico</t>
  </si>
  <si>
    <t>(2) DENOMINACION</t>
  </si>
  <si>
    <t>(3) Fondo General</t>
  </si>
  <si>
    <t>(9) Fondos Propios</t>
  </si>
  <si>
    <t>(11) Préstamos Internos</t>
  </si>
  <si>
    <t xml:space="preserve">(13) T O T A L  </t>
  </si>
  <si>
    <t>(4) FODES</t>
  </si>
  <si>
    <t>(8) SUBTOTAL</t>
  </si>
  <si>
    <t>(5) Funcionamiento</t>
  </si>
  <si>
    <t>(6) Inversión</t>
  </si>
  <si>
    <t xml:space="preserve">TRASNSF. CTES. DEL S.P.  </t>
  </si>
  <si>
    <t>TRANSFERENCIAS CORRIENTES DEL SECTOR PUBLICO</t>
  </si>
  <si>
    <t xml:space="preserve">TRANSFERENCIA.  DE CAPITAL  DEL S.P.  </t>
  </si>
  <si>
    <t>TRANSFERENCIAS DE CAPITAL DEL SECTOR PUBLICO</t>
  </si>
  <si>
    <t>(14) TOTAL INGRESOS</t>
  </si>
  <si>
    <t xml:space="preserve">(5) </t>
  </si>
  <si>
    <t>Funcionamiento Fondos 25%</t>
  </si>
  <si>
    <t xml:space="preserve">(6) </t>
  </si>
  <si>
    <t>Funcionamiento Fondos 75%</t>
  </si>
  <si>
    <t xml:space="preserve">(7) </t>
  </si>
  <si>
    <t xml:space="preserve"> FISDL -PROYECTO DE FORTALECIMIENTO DE LOS GOBIERNOS LOCALES ( PFGL )</t>
  </si>
  <si>
    <t xml:space="preserve">(9) </t>
  </si>
  <si>
    <t xml:space="preserve">Fondos Propios </t>
  </si>
  <si>
    <t xml:space="preserve">(11) </t>
  </si>
  <si>
    <t xml:space="preserve">Prestamo adquirido por la Municipalidad </t>
  </si>
  <si>
    <t>INSUMOS BASICOS:</t>
  </si>
  <si>
    <t>1. BASE DE GENERACION DE AVISOS DE CONTRIBUYENTES</t>
  </si>
  <si>
    <t>2. HISTORIAL DE RECUPERACION DE MOROSIDAD</t>
  </si>
  <si>
    <t>3. HISTORIAL DE SALDOS BANCARIOS</t>
  </si>
  <si>
    <t>4. TRANSFERENCIAS GOES</t>
  </si>
  <si>
    <t>5. INFORME DE CREDITOS SOLICITADOS</t>
  </si>
  <si>
    <t>6. DONACIONES</t>
  </si>
  <si>
    <t>Indicaciones para llenado de ANEXO 3</t>
  </si>
  <si>
    <r>
      <t>(1)</t>
    </r>
    <r>
      <rPr>
        <sz val="10"/>
        <rFont val="Trebuchet MS"/>
        <family val="2"/>
      </rPr>
      <t>: Se detallará el objeto específico al que se asigne el ingreso estimado</t>
    </r>
  </si>
  <si>
    <r>
      <t>(8)</t>
    </r>
    <r>
      <rPr>
        <sz val="10"/>
        <rFont val="Trebuchet MS"/>
        <family val="2"/>
      </rPr>
      <t>: Registra la sumatoria de los valores ingresados en las columnas 5,6 y 7</t>
    </r>
  </si>
  <si>
    <r>
      <t>(2)</t>
    </r>
    <r>
      <rPr>
        <sz val="10"/>
        <rFont val="Trebuchet MS"/>
        <family val="2"/>
      </rPr>
      <t>: Se describe el nombre del objeto especifico  a utilizar</t>
    </r>
  </si>
  <si>
    <r>
      <t>(9)</t>
    </r>
    <r>
      <rPr>
        <sz val="10"/>
        <rFont val="Trebuchet MS"/>
        <family val="2"/>
      </rPr>
      <t>: Comprende los ingresos presupuestados como fondos propios.</t>
    </r>
  </si>
  <si>
    <r>
      <t>(3)</t>
    </r>
    <r>
      <rPr>
        <sz val="10"/>
        <rFont val="Trebuchet MS"/>
        <family val="2"/>
      </rPr>
      <t xml:space="preserve">: Columna dode se detallarán los recursos percibidos como Fondo General </t>
    </r>
  </si>
  <si>
    <r>
      <t>(10)</t>
    </r>
    <r>
      <rPr>
        <sz val="10"/>
        <rFont val="Trebuchet MS"/>
        <family val="2"/>
      </rPr>
      <t>: Se detallarán los ingresos bajo el concepto de Prestamos Externos</t>
    </r>
  </si>
  <si>
    <t xml:space="preserve">         de sus diferentes subfuentes de financiamiento</t>
  </si>
  <si>
    <r>
      <t>(11)</t>
    </r>
    <r>
      <rPr>
        <sz val="10"/>
        <rFont val="Trebuchet MS"/>
        <family val="2"/>
      </rPr>
      <t>: Registra los ingresos presupuestados como Prestamos Internos</t>
    </r>
  </si>
  <si>
    <r>
      <t>(4)</t>
    </r>
    <r>
      <rPr>
        <sz val="10"/>
        <rFont val="Trebuchet MS"/>
        <family val="2"/>
      </rPr>
      <t>: Columna que detallarà ingresos FODES por funcionamiento e inversión.</t>
    </r>
  </si>
  <si>
    <r>
      <t>(12)</t>
    </r>
    <r>
      <rPr>
        <sz val="10"/>
        <rFont val="Trebuchet MS"/>
        <family val="2"/>
      </rPr>
      <t xml:space="preserve">: Detallará los ingresos previstos que se percibirán como Donaciones </t>
    </r>
  </si>
  <si>
    <r>
      <t>(5)</t>
    </r>
    <r>
      <rPr>
        <sz val="10"/>
        <rFont val="Trebuchet MS"/>
        <family val="2"/>
      </rPr>
      <t>: Se detallarán ingresos FODES para gastos por funcionamiento</t>
    </r>
  </si>
  <si>
    <r>
      <t>(13)</t>
    </r>
    <r>
      <rPr>
        <sz val="10"/>
        <rFont val="Trebuchet MS"/>
        <family val="2"/>
      </rPr>
      <t xml:space="preserve">: Reflejará la sumatoria de los montos de todos los ingresos detallados </t>
    </r>
  </si>
  <si>
    <r>
      <t>(6)</t>
    </r>
    <r>
      <rPr>
        <sz val="10"/>
        <rFont val="Trebuchet MS"/>
        <family val="2"/>
      </rPr>
      <t>: Se detallarán ingresos FODES para inversión</t>
    </r>
  </si>
  <si>
    <t xml:space="preserve">             en las columnas 8,9,10, 11 y 12 por cada especifico presupuestario</t>
  </si>
  <si>
    <r>
      <t>(7)</t>
    </r>
    <r>
      <rPr>
        <sz val="10"/>
        <rFont val="Trebuchet MS"/>
        <family val="2"/>
      </rPr>
      <t>: Seutilizará para detallar otros ingresos del Fondo General, por ejemplo  FISDL</t>
    </r>
  </si>
  <si>
    <r>
      <t>(14)</t>
    </r>
    <r>
      <rPr>
        <sz val="10"/>
        <rFont val="Trebuchet MS"/>
        <family val="2"/>
      </rPr>
      <t xml:space="preserve">: Incluye la sumatoria total de cada Fuente y Subfuente de Financiamiento </t>
    </r>
  </si>
  <si>
    <t>FORMULACION DEL PRESUPUESTO MUNICIPAL DE EGRESOS</t>
  </si>
  <si>
    <t>(En Dolares de los Estados Unidos de América)</t>
  </si>
  <si>
    <t>DETALLE CONSOLIDADO DE EGRESOS POR ESPECIFICO Y ESTRUCTURA PRESUPUESTARIA</t>
  </si>
  <si>
    <t>Objeto Específico</t>
  </si>
  <si>
    <t xml:space="preserve"> DENOMINACION</t>
  </si>
  <si>
    <t xml:space="preserve"> ESTRUCTURA PRESUPUESTARIA</t>
  </si>
  <si>
    <r>
      <t>1</t>
    </r>
    <r>
      <rPr>
        <b/>
        <sz val="12"/>
        <color indexed="13"/>
        <rFont val="Calibri"/>
        <family val="2"/>
      </rPr>
      <t>-01-01</t>
    </r>
    <r>
      <rPr>
        <b/>
        <sz val="12"/>
        <rFont val="Calibri"/>
        <family val="2"/>
      </rPr>
      <t xml:space="preserve">-2-000 </t>
    </r>
    <r>
      <rPr>
        <b/>
        <sz val="5"/>
        <rFont val="Calibri"/>
        <family val="2"/>
      </rPr>
      <t>DESPACHO MUNICIPAL, GERENCIA GENERAL,  AUDITORIA INTERNA, PROPIOS</t>
    </r>
  </si>
  <si>
    <r>
      <t xml:space="preserve">1-01-01-1-110- </t>
    </r>
    <r>
      <rPr>
        <b/>
        <sz val="5"/>
        <rFont val="Calibri"/>
        <family val="2"/>
      </rPr>
      <t>DESPACHO MUNICIPAL, GERENCIA GENERAL,  AUDITORIA INTERNA, 25%</t>
    </r>
  </si>
  <si>
    <r>
      <t>1-</t>
    </r>
    <r>
      <rPr>
        <b/>
        <sz val="12"/>
        <color indexed="13"/>
        <rFont val="Calibri"/>
        <family val="2"/>
      </rPr>
      <t>01-02</t>
    </r>
    <r>
      <rPr>
        <b/>
        <sz val="12"/>
        <rFont val="Calibri"/>
        <family val="2"/>
      </rPr>
      <t xml:space="preserve">-2-000- </t>
    </r>
    <r>
      <rPr>
        <b/>
        <sz val="5"/>
        <rFont val="Calibri"/>
        <family val="2"/>
      </rPr>
      <t>DESAROLLO HUMANO, (UACI), CONTABILIDAD, TESORERÍA, U.A.T.M PROPIOS</t>
    </r>
  </si>
  <si>
    <r>
      <t>1-01-02-1-110</t>
    </r>
    <r>
      <rPr>
        <b/>
        <sz val="5"/>
        <rFont val="Calibri"/>
        <family val="2"/>
      </rPr>
      <t xml:space="preserve"> DESAROLLO HUMANO, (UACI), CONTABILIDAD, TESORERÍA, U.A.T.M 25%</t>
    </r>
  </si>
  <si>
    <r>
      <t>1-</t>
    </r>
    <r>
      <rPr>
        <b/>
        <sz val="12"/>
        <color indexed="13"/>
        <rFont val="Calibri"/>
        <family val="2"/>
      </rPr>
      <t>02-01</t>
    </r>
    <r>
      <rPr>
        <b/>
        <sz val="12"/>
        <rFont val="Calibri"/>
        <family val="2"/>
      </rPr>
      <t xml:space="preserve">-2-000 </t>
    </r>
    <r>
      <rPr>
        <b/>
        <sz val="5"/>
        <rFont val="Calibri"/>
        <family val="2"/>
      </rPr>
      <t>REGISTRO DEL ESTADO FAMILIAR INGENIERIA PROPIOS</t>
    </r>
  </si>
  <si>
    <r>
      <t xml:space="preserve">1-02-01-1-110 </t>
    </r>
    <r>
      <rPr>
        <b/>
        <sz val="5"/>
        <rFont val="Calibri"/>
        <family val="2"/>
      </rPr>
      <t>REGISTRO DEL ESTADO FAMILIAR INGENIERIA 25%</t>
    </r>
  </si>
  <si>
    <r>
      <t>1-</t>
    </r>
    <r>
      <rPr>
        <b/>
        <sz val="12"/>
        <color indexed="13"/>
        <rFont val="Calibri"/>
        <family val="2"/>
      </rPr>
      <t>02-02</t>
    </r>
    <r>
      <rPr>
        <b/>
        <sz val="12"/>
        <rFont val="Calibri"/>
        <family val="2"/>
      </rPr>
      <t xml:space="preserve">-2-000  </t>
    </r>
    <r>
      <rPr>
        <b/>
        <sz val="5"/>
        <rFont val="Calibri"/>
        <family val="2"/>
      </rPr>
      <t>SERVICIOS INTERNOS PROPIOS</t>
    </r>
  </si>
  <si>
    <r>
      <t xml:space="preserve">1-02-02-1-110  </t>
    </r>
    <r>
      <rPr>
        <b/>
        <sz val="5"/>
        <rFont val="Calibri"/>
        <family val="2"/>
      </rPr>
      <t>SERVICIOS INTERNOS 25%</t>
    </r>
  </si>
  <si>
    <t>3-03-01-1-112 PFGL</t>
  </si>
  <si>
    <t>3-03-01-1-111 75%</t>
  </si>
  <si>
    <t xml:space="preserve">4-04-01-2-000 </t>
  </si>
  <si>
    <t>5-05-01-1-111  PRESTAMO</t>
  </si>
  <si>
    <t xml:space="preserve">Aguinaldos </t>
  </si>
  <si>
    <t xml:space="preserve">Dietas  </t>
  </si>
  <si>
    <t xml:space="preserve">Sueldos </t>
  </si>
  <si>
    <t xml:space="preserve">Beneficios Adicionales </t>
  </si>
  <si>
    <t>Al Personal de Servicios Permanentes</t>
  </si>
  <si>
    <t>Pasa………………………………………………………………………………………….. Pasa …………………………………………………………………………………………………………………………………………….. Pasa…………………………………………………………...…………………...…</t>
  </si>
  <si>
    <t xml:space="preserve"> Objeto Específico</t>
  </si>
  <si>
    <t xml:space="preserve"> TOTAL</t>
  </si>
  <si>
    <t>1-01-01-2-000</t>
  </si>
  <si>
    <t>1-01-01-1-110</t>
  </si>
  <si>
    <t>1-01-02-2-000</t>
  </si>
  <si>
    <t>1-01-02-1-110</t>
  </si>
  <si>
    <t>1-02-01-2-000</t>
  </si>
  <si>
    <t>1-02-01-1-110</t>
  </si>
  <si>
    <t>1-02-02-2-000</t>
  </si>
  <si>
    <t>1-02-02-1-110</t>
  </si>
  <si>
    <t>3-03-01-1-112</t>
  </si>
  <si>
    <t>3-03-01-1-111</t>
  </si>
  <si>
    <t>4-04-01-2-000</t>
  </si>
  <si>
    <t>5-05-01-1-111</t>
  </si>
  <si>
    <t>Viene……………………………………………………………………………………….. Viene……………………………………………………………………………………………………………………………………………..Viene………………………………………………………………………</t>
  </si>
  <si>
    <t xml:space="preserve">Servicio de Agua </t>
  </si>
  <si>
    <t>DENOMINACION</t>
  </si>
  <si>
    <t>ESTRUCTURA PRESUPUESTARIA</t>
  </si>
  <si>
    <t xml:space="preserve">  </t>
  </si>
  <si>
    <t xml:space="preserve">De Empresas Privadas Financieras  </t>
  </si>
  <si>
    <t xml:space="preserve">Primas y Gastos de Seguros de Personas </t>
  </si>
  <si>
    <t xml:space="preserve"> Vehiculos de Transporte  </t>
  </si>
  <si>
    <t>Maquinaria y Equipo para La Produccion</t>
  </si>
  <si>
    <t xml:space="preserve">Terrenos </t>
  </si>
  <si>
    <t xml:space="preserve">Proyectos y Programas de de Inversion Diversas </t>
  </si>
  <si>
    <t xml:space="preserve">Viales       </t>
  </si>
  <si>
    <t>De Salud y Saneamiento Ambiental  a</t>
  </si>
  <si>
    <t xml:space="preserve">De Educacion y Recreación d   </t>
  </si>
  <si>
    <t>De Vivienda y Oficina a</t>
  </si>
  <si>
    <t>Electricas y comunicaciones d</t>
  </si>
  <si>
    <t>Supervisión de Infraestructura</t>
  </si>
  <si>
    <t>Obras de Infraestructua Diversas a</t>
  </si>
  <si>
    <t>(5)TOTAL EGRESOS</t>
  </si>
  <si>
    <t>FONDO  FODES 25%</t>
  </si>
  <si>
    <t>FISDL -PROYECTO DE FORTALECIMIENTO DE LOS GOBIERNOS LOCALES ( PFGL )</t>
  </si>
  <si>
    <t>FONDO FODES75%</t>
  </si>
  <si>
    <t>SERVICIO DE LA DEUDA</t>
  </si>
  <si>
    <t>1. ESTRUCTURA PRESUPUESTARIA APROBADA</t>
  </si>
  <si>
    <t xml:space="preserve"> </t>
  </si>
  <si>
    <t>Area de Gestión</t>
  </si>
  <si>
    <t>Linea de Trabajo</t>
  </si>
  <si>
    <t>Subfuente de Financiamiento</t>
  </si>
  <si>
    <t>PRESUPUESTO MUNICIPAL DE FUNCIONAMIENTO POR ESTRUCTURA PRESUPUESTARIA</t>
  </si>
  <si>
    <r>
      <rPr>
        <sz val="12"/>
        <rFont val="Calibri"/>
        <family val="2"/>
      </rPr>
      <t>FUENTE O SUBFUENTE DE FINANCIAMIENTO:</t>
    </r>
    <r>
      <rPr>
        <b/>
        <sz val="12"/>
        <rFont val="Calibri"/>
        <family val="2"/>
      </rPr>
      <t xml:space="preserve"> Recursos Propios</t>
    </r>
  </si>
  <si>
    <t>DENOMINACIÓN</t>
  </si>
  <si>
    <t>MONTO</t>
  </si>
  <si>
    <t xml:space="preserve"> Unidd Presupuestaria</t>
  </si>
  <si>
    <t xml:space="preserve"> Fuente de Financiamiento</t>
  </si>
  <si>
    <t xml:space="preserve"> Subfuente de Financiamiento</t>
  </si>
  <si>
    <t>01</t>
  </si>
  <si>
    <t>2</t>
  </si>
  <si>
    <t>000</t>
  </si>
  <si>
    <t>Sueldos</t>
  </si>
  <si>
    <t>02</t>
  </si>
  <si>
    <t xml:space="preserve">Horas Extraordinarias  </t>
  </si>
  <si>
    <t xml:space="preserve">Beneficios Extraordinarios </t>
  </si>
  <si>
    <t>INCAPACIDAD</t>
  </si>
  <si>
    <t xml:space="preserve">Por Remuneraciones Permanentes </t>
  </si>
  <si>
    <t xml:space="preserve">Por Remuneraciones Permanentes  </t>
  </si>
  <si>
    <t>AFP</t>
  </si>
  <si>
    <t xml:space="preserve">Por Prestación de Servicios en el País </t>
  </si>
  <si>
    <t xml:space="preserve">Por Prestación de Servicios en el Exterior </t>
  </si>
  <si>
    <t>Honorarios</t>
  </si>
  <si>
    <t xml:space="preserve">Remuneraciones Diversas 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</si>
  <si>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</si>
  <si>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</si>
  <si>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</si>
  <si>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</si>
  <si>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</si>
  <si>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</si>
  <si>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</si>
  <si>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</si>
  <si>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</si>
  <si>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</si>
  <si>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</si>
  <si>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e Instrumental de Laboratorios y Uso Médico</t>
  </si>
  <si>
    <t>Materiales de Oficina</t>
  </si>
  <si>
    <t>Materiales Informáticos</t>
  </si>
  <si>
    <t>Libros, Textos, Útiles de enseñanzas y Publicaciones</t>
  </si>
  <si>
    <t>Materiales de Defensa y Seguridad Pública</t>
  </si>
  <si>
    <t>Herramientas, Repuestos y Accesorios</t>
  </si>
  <si>
    <t>Materiales Eléctricos</t>
  </si>
  <si>
    <t xml:space="preserve">Especies Municipales Diversas </t>
  </si>
  <si>
    <t>Bienes de Uso y Consumo Diversos</t>
  </si>
  <si>
    <t xml:space="preserve">Servicios de Energía Eléctrica </t>
  </si>
  <si>
    <t xml:space="preserve">Servicios de Telecomunicación </t>
  </si>
  <si>
    <t>Servicios de Correo</t>
  </si>
  <si>
    <t xml:space="preserve">Alumbrado Publico </t>
  </si>
  <si>
    <t>Mantenimiento y Reparación de Bienes Muebles</t>
  </si>
  <si>
    <t>Mantenimiento y Reparación de Vehículos</t>
  </si>
  <si>
    <t>Mantenimiento y Reparación de Bienes Inmuebles</t>
  </si>
  <si>
    <t>Transportes, Fletes y Almacenamientos</t>
  </si>
  <si>
    <t>Servicios de Publicidad</t>
  </si>
  <si>
    <t>Impresiones, Publicaciones y Reproducciones</t>
  </si>
  <si>
    <t>Atenciones Oficiales</t>
  </si>
  <si>
    <t>Arrendamiento de Bienes Muebles</t>
  </si>
  <si>
    <t>Arrendamiento de Bienes Inmuebles</t>
  </si>
  <si>
    <t>Servicios Generales y Arrendamientos Diversos</t>
  </si>
  <si>
    <t>Pasajes al Interior</t>
  </si>
  <si>
    <t>Pasajes al Exterior</t>
  </si>
  <si>
    <t>Viáticos por Comisión Interna</t>
  </si>
  <si>
    <t>Viáticos por Comisión Externa</t>
  </si>
  <si>
    <t>Servicios Jurídicos</t>
  </si>
  <si>
    <t>Servicios de Contabilidad y Auditoría</t>
  </si>
  <si>
    <t>Servicios de Capacitación</t>
  </si>
  <si>
    <t>Desarrollos Informáticos</t>
  </si>
  <si>
    <t>Consultoría, Estudios e Investigaciones Diversas</t>
  </si>
  <si>
    <t>55599</t>
  </si>
  <si>
    <t>Impuestos, Tasas y Derechos Diversos</t>
  </si>
  <si>
    <t>Primas y Gastos de Seguros de Bienes</t>
  </si>
  <si>
    <t>Comisiones y Gastos Bancarios</t>
  </si>
  <si>
    <t>Gastos Diversos Fondo Circulante</t>
  </si>
  <si>
    <t>Transferencias Corrientes al Sector Público</t>
  </si>
  <si>
    <t xml:space="preserve">A Organismos sin Fines de Lucro </t>
  </si>
  <si>
    <t>A Personas Naturales</t>
  </si>
  <si>
    <t>Mobiliario</t>
  </si>
  <si>
    <t xml:space="preserve">Equipos Informáticos </t>
  </si>
  <si>
    <t xml:space="preserve">Vehiculos de Transporte </t>
  </si>
  <si>
    <t>Salud y Saneamiento Ambiental</t>
  </si>
  <si>
    <t>Cuentas por Pagar de Años Anteriores</t>
  </si>
  <si>
    <t>SUBTOTAL GASTOS</t>
  </si>
  <si>
    <t>Maquinaria y Equipos</t>
  </si>
  <si>
    <t>Equipos informáticos</t>
  </si>
  <si>
    <t xml:space="preserve"> TOTAL GASTOS</t>
  </si>
  <si>
    <t xml:space="preserve">FONDOS PROPIOS </t>
  </si>
  <si>
    <t>DEUDA FODES</t>
  </si>
  <si>
    <t>PFGL</t>
  </si>
  <si>
    <t>COMPRA DE TERRENO</t>
  </si>
  <si>
    <t xml:space="preserve">TOTAL PRESUPUESTO </t>
  </si>
  <si>
    <t>FUENTE O SUBFUENTE DE FINANCIAMIENTO: FODES 25%</t>
  </si>
  <si>
    <t xml:space="preserve"> Linea de Trabajo</t>
  </si>
  <si>
    <t>1</t>
  </si>
  <si>
    <t>110</t>
  </si>
  <si>
    <t>51203</t>
  </si>
  <si>
    <t xml:space="preserve"> Productos Textiles y Vestuarios </t>
  </si>
  <si>
    <t xml:space="preserve"> Productos de Cuero y Caucho </t>
  </si>
  <si>
    <t xml:space="preserve"> Productos Químicos </t>
  </si>
  <si>
    <t xml:space="preserve"> Llantas y Neumáticos </t>
  </si>
  <si>
    <t xml:space="preserve"> Materiales de Oficina </t>
  </si>
  <si>
    <t xml:space="preserve"> Materiales Informáticos </t>
  </si>
  <si>
    <t xml:space="preserve"> Libros, Textos, Útiles de enseñanzas y Publicaciones </t>
  </si>
  <si>
    <t>54121</t>
  </si>
  <si>
    <t xml:space="preserve">Especies Municipales </t>
  </si>
  <si>
    <t xml:space="preserve">Servicios de Energía Eléctrica  </t>
  </si>
  <si>
    <t xml:space="preserve">Servicios de Telecomunicaciones </t>
  </si>
  <si>
    <t xml:space="preserve">Alumbrado Público  </t>
  </si>
  <si>
    <t xml:space="preserve">Comisiones y Gastos Bancarios </t>
  </si>
  <si>
    <t xml:space="preserve">Transf. Corrientes al Sector Público  COMURES </t>
  </si>
  <si>
    <t>51103</t>
  </si>
  <si>
    <t>TOTAL GASTOS</t>
  </si>
  <si>
    <t>2. NOMINA DE SALARIOS</t>
  </si>
  <si>
    <t>3. PLAN DE COMPRAS (BIENES Y SERVICIOS)</t>
  </si>
  <si>
    <t>Indicaciones para llenado de ANEXO 4.1</t>
  </si>
  <si>
    <r>
      <t>(1)</t>
    </r>
    <r>
      <rPr>
        <sz val="10"/>
        <rFont val="Calibri"/>
        <family val="2"/>
      </rPr>
      <t>: Se detallará el Área de Gestión donde se clasifica el tipo de gasto a efectuar</t>
    </r>
  </si>
  <si>
    <r>
      <t>(2)</t>
    </r>
    <r>
      <rPr>
        <sz val="10"/>
        <rFont val="Calibri"/>
        <family val="2"/>
      </rPr>
      <t>: Registrará el código de la Unidad presupuestaria a la cual han sido asignados los montos presupuestarios</t>
    </r>
  </si>
  <si>
    <r>
      <t>(3)</t>
    </r>
    <r>
      <rPr>
        <sz val="10"/>
        <rFont val="Calibri"/>
        <family val="2"/>
      </rPr>
      <t>: Se detalla la Linea de Trabajo a la que se aplicarán los gastos.</t>
    </r>
  </si>
  <si>
    <r>
      <t>(4)</t>
    </r>
    <r>
      <rPr>
        <sz val="10"/>
        <rFont val="Calibri"/>
        <family val="2"/>
      </rPr>
      <t>: Se detalla la Fuente de Financiamiento con la que se pagarán los egresos por el bien o servicio adquiridos</t>
    </r>
  </si>
  <si>
    <r>
      <t>(5)</t>
    </r>
    <r>
      <rPr>
        <sz val="10"/>
        <rFont val="Calibri"/>
        <family val="2"/>
      </rPr>
      <t xml:space="preserve">: Se debe identificar el destino de los fondos transferidos por entes del Estado, si es Recurso Propio se completa con ceros. </t>
    </r>
  </si>
  <si>
    <r>
      <t>(6)</t>
    </r>
    <r>
      <rPr>
        <sz val="10"/>
        <rFont val="Calibri"/>
        <family val="2"/>
      </rPr>
      <t>: Se detallará el objeto específico al que se asigne el egreso estimado</t>
    </r>
  </si>
  <si>
    <r>
      <t>(7)</t>
    </r>
    <r>
      <rPr>
        <sz val="10"/>
        <rFont val="Calibri"/>
        <family val="2"/>
      </rPr>
      <t>: Se escribe el nombre del objeto especifico  a utilizar</t>
    </r>
  </si>
  <si>
    <r>
      <t>(8)</t>
    </r>
    <r>
      <rPr>
        <sz val="10"/>
        <rFont val="Trebuchet MS"/>
        <family val="2"/>
      </rPr>
      <t xml:space="preserve">: Incluye el monto asignado por especifico presupuestario de gastos de todos los elementos de la Estructura Presupuestaria </t>
    </r>
  </si>
  <si>
    <r>
      <t>(9)</t>
    </r>
    <r>
      <rPr>
        <sz val="10"/>
        <rFont val="Trebuchet MS"/>
        <family val="2"/>
      </rPr>
      <t xml:space="preserve">: Incluye la sumatoria de todos los especificos presupuestarios de gastos que integran lo asignado a una fuente o subfuente de </t>
    </r>
  </si>
  <si>
    <t xml:space="preserve">            financiamiento</t>
  </si>
  <si>
    <t>PRESUPUESTO MUNICIPAL DE INVERSION  POR ESTRUCTURA PRESUPUESTARIA</t>
  </si>
  <si>
    <t>FUENTE O SUBFUENTE DE FINANCIAMIENTO: FODES 75%</t>
  </si>
  <si>
    <t>03</t>
  </si>
  <si>
    <t>111</t>
  </si>
  <si>
    <t>3</t>
  </si>
  <si>
    <t xml:space="preserve">Proyectos y Programas de de Inversión Diversas </t>
  </si>
  <si>
    <t xml:space="preserve">De Salud y Saneamiento Ambiental  </t>
  </si>
  <si>
    <t xml:space="preserve">De Educación y Recreación d   </t>
  </si>
  <si>
    <t>Obras de Infraestructura Diversas a</t>
  </si>
  <si>
    <t xml:space="preserve">   </t>
  </si>
  <si>
    <t>PRESUPUESTO MUNICIPAL DEL SERVICIO DE LA DEUDA POR ESTRUCTURA PRESUPUESTARIA</t>
  </si>
  <si>
    <t>05</t>
  </si>
  <si>
    <t xml:space="preserve">De Instituciones Descentralizadas no Empresariales </t>
  </si>
  <si>
    <t xml:space="preserve"> T O T A L   GASTOS</t>
  </si>
  <si>
    <t>2. AMORTIZACION DE LA DEUDA PUBLICA MUNICIPAL</t>
  </si>
  <si>
    <t>Indicaciones para llenado de ANEXO 4.3</t>
  </si>
  <si>
    <r>
      <t>(1)</t>
    </r>
    <r>
      <rPr>
        <sz val="10"/>
        <color indexed="9"/>
        <rFont val="Trebuchet MS"/>
        <family val="2"/>
      </rPr>
      <t>: Se detallará el Área de Gestión donde se clasificará el egreso a realizar</t>
    </r>
  </si>
  <si>
    <r>
      <t>(2)</t>
    </r>
    <r>
      <rPr>
        <sz val="10"/>
        <color indexed="9"/>
        <rFont val="Trebuchet MS"/>
        <family val="2"/>
      </rPr>
      <t>: Registrará el código de la Unidad presupuestaria a la cual han sido asignados los montos presupuestarios</t>
    </r>
  </si>
  <si>
    <r>
      <t>(3)</t>
    </r>
    <r>
      <rPr>
        <sz val="10"/>
        <color indexed="9"/>
        <rFont val="Trebuchet MS"/>
        <family val="2"/>
      </rPr>
      <t>: Se detalla la Linea de Trabajo a la que se aplicarán los egresos</t>
    </r>
  </si>
  <si>
    <r>
      <t>(4)</t>
    </r>
    <r>
      <rPr>
        <sz val="10"/>
        <color indexed="9"/>
        <rFont val="Trebuchet MS"/>
        <family val="2"/>
      </rPr>
      <t>: Se detalla la Fuente de Financiamiento con la que se pagarán los desembolsos por Servicio de la Deuda</t>
    </r>
  </si>
  <si>
    <r>
      <t>(5)</t>
    </r>
    <r>
      <rPr>
        <sz val="10"/>
        <color indexed="9"/>
        <rFont val="Trebuchet MS"/>
        <family val="2"/>
      </rPr>
      <t xml:space="preserve">: Se debe identificar el destino de los fondos transferidos por entes del Estado, si es Recurso Propio se completa con ceros. </t>
    </r>
  </si>
  <si>
    <r>
      <t>(6)</t>
    </r>
    <r>
      <rPr>
        <sz val="10"/>
        <color indexed="9"/>
        <rFont val="Trebuchet MS"/>
        <family val="2"/>
      </rPr>
      <t>: Se detallará el objeto específico de gasto al que se asigne el egreso estimado</t>
    </r>
  </si>
  <si>
    <r>
      <t>(7)</t>
    </r>
    <r>
      <rPr>
        <sz val="10"/>
        <color indexed="9"/>
        <rFont val="Trebuchet MS"/>
        <family val="2"/>
      </rPr>
      <t>: Se escribe el nombre del objeto especifico de gasto a utilizar</t>
    </r>
  </si>
  <si>
    <r>
      <t>(8)</t>
    </r>
    <r>
      <rPr>
        <sz val="10"/>
        <color indexed="9"/>
        <rFont val="Trebuchet MS"/>
        <family val="2"/>
      </rPr>
      <t xml:space="preserve">: Incluye el monto asignado por especifico presupuestario de gastos de todos los elementos de la Estructura Presupuestaria </t>
    </r>
  </si>
  <si>
    <r>
      <t>(9)</t>
    </r>
    <r>
      <rPr>
        <sz val="10"/>
        <color indexed="9"/>
        <rFont val="Trebuchet MS"/>
        <family val="2"/>
      </rPr>
      <t xml:space="preserve">: Incluye la sumatoria de todos los especificos presupuestarios de gastos que integran lo asignado al Servicio de la Deuda </t>
    </r>
  </si>
  <si>
    <t>ANEXO 5</t>
  </si>
  <si>
    <t>DEPARTAMENTO DE SAN MIGUEL</t>
  </si>
  <si>
    <t>ALCALDIA MUNICIPAL DE SAN JUAN</t>
  </si>
  <si>
    <t>FORMULACIÓN DEL PRESUPUESTO MUNICIPAL DE EGRESOS</t>
  </si>
  <si>
    <t>PRESUPUESTO MUNICIPAL DE INVERSIÓN POR RESULTADOS (PIPR)</t>
  </si>
  <si>
    <t>(1) SECTOR</t>
  </si>
  <si>
    <t>(2) Programa</t>
  </si>
  <si>
    <t>( 3) PROYECTO</t>
  </si>
  <si>
    <t xml:space="preserve">(4) DENOMINACIÓN                                                                                                              </t>
  </si>
  <si>
    <t xml:space="preserve">(5)      Meta                                                                                                             </t>
  </si>
  <si>
    <t xml:space="preserve">(6) Indicador                                                                                                              </t>
  </si>
  <si>
    <t xml:space="preserve">(7)     Unidad de Medida                                                                                                                  </t>
  </si>
  <si>
    <t xml:space="preserve">(8) Cantidad </t>
  </si>
  <si>
    <t xml:space="preserve">(9) Responsable                                                                                                                            </t>
  </si>
  <si>
    <t>(10) ASIGNACIONES</t>
  </si>
  <si>
    <t>(18) TOTAL</t>
  </si>
  <si>
    <t>51</t>
  </si>
  <si>
    <t>54</t>
  </si>
  <si>
    <t>55</t>
  </si>
  <si>
    <t>56</t>
  </si>
  <si>
    <t>61</t>
  </si>
  <si>
    <t>62</t>
  </si>
  <si>
    <t>(11) Remuneraciones</t>
  </si>
  <si>
    <t>(12) Adquicisiones de Bs. y Servicios</t>
  </si>
  <si>
    <t>(13) Gastos Financ. y Otros</t>
  </si>
  <si>
    <t>(14) Transferencias Corrientes</t>
  </si>
  <si>
    <t>(15) Inversiones en Activos Fijos</t>
  </si>
  <si>
    <t>(16) Transferencias de Capital</t>
  </si>
  <si>
    <t>(17) Saldos Años Anteriores</t>
  </si>
  <si>
    <t>Fortalecimiento a la Salud</t>
  </si>
  <si>
    <t>Infraestructura Vial</t>
  </si>
  <si>
    <t>Infraestructura Vial Urbana</t>
  </si>
  <si>
    <t>Metros Lineales</t>
  </si>
  <si>
    <t>(19) TOTAL PROYECTOS</t>
  </si>
  <si>
    <t xml:space="preserve">RECURSOS PROPIOS </t>
  </si>
  <si>
    <t xml:space="preserve">CÓDIGO PRESUPUESTARIO </t>
  </si>
  <si>
    <t xml:space="preserve">CONCEPTO </t>
  </si>
  <si>
    <t xml:space="preserve">mensual </t>
  </si>
  <si>
    <t xml:space="preserve">Anual </t>
  </si>
  <si>
    <t>TRANSFERENCIAS CORRIENTES</t>
  </si>
  <si>
    <t xml:space="preserve">  SALDO DE AÑOS ANTERIORES    </t>
  </si>
  <si>
    <t xml:space="preserve">  SALDO INICIAL EN BANCOS   </t>
  </si>
  <si>
    <t>32101</t>
  </si>
  <si>
    <t>TRANSFERENCIAS DE CAPITAL</t>
  </si>
  <si>
    <t>Total</t>
  </si>
  <si>
    <t xml:space="preserve">Saldo Inicial en Banco cuenta Bancaria  Matriz </t>
  </si>
  <si>
    <t>DERECHOS DIVERSOS</t>
  </si>
  <si>
    <t xml:space="preserve">Saldo De Años Anteriores </t>
  </si>
  <si>
    <t xml:space="preserve">  Saldo Inicial en Bancos </t>
  </si>
  <si>
    <t>Amortización De  Endeudamiento Público</t>
  </si>
  <si>
    <t>CTA.CTE.NO.4940019619 FIESTS 5%</t>
  </si>
  <si>
    <t xml:space="preserve">CTA.CTE.NO.49-40017039 Fondos Del C.F.P.M, cuenta en reserva </t>
  </si>
  <si>
    <t xml:space="preserve">CTA.CTE.NO.49-40017039 Fondos, Pago de Tributos </t>
  </si>
  <si>
    <t xml:space="preserve"> Saldo Inicial en Banco cuenta Bancaria  Matriz </t>
  </si>
  <si>
    <t>FONDOS FODES AÑO 2018</t>
  </si>
  <si>
    <t>ALCALDIA MUNICIPAL DE SAN FRANCISCO GOTERA</t>
  </si>
  <si>
    <t xml:space="preserve">Disponibilidades Iniciales y Presupuestaria al 31 de Diciembre de 2017 </t>
  </si>
  <si>
    <t>N°</t>
  </si>
  <si>
    <t xml:space="preserve">Cuenta Bancaria </t>
  </si>
  <si>
    <t xml:space="preserve">Nombre de la Cuenta </t>
  </si>
  <si>
    <t xml:space="preserve">Integración De Saldo  </t>
  </si>
  <si>
    <t>SALDOS INICIALES DE BANCOS</t>
  </si>
  <si>
    <t xml:space="preserve">   TRANSACCIONES FODES PENDIENTE DICIEMBRE 2017   </t>
  </si>
  <si>
    <t>FODES 25%</t>
  </si>
  <si>
    <t xml:space="preserve">  SALDO INICIAL  </t>
  </si>
  <si>
    <t>Cta.Cte.No.4940016571</t>
  </si>
  <si>
    <t xml:space="preserve">CUENTA: 21201035          </t>
  </si>
  <si>
    <t>Anticipos De Fondos; Arely Maricela Gómez De Argueta</t>
  </si>
  <si>
    <t xml:space="preserve">  Transacciones FODES pendiente diciembre 2018</t>
  </si>
  <si>
    <t xml:space="preserve">Saldo  Bancario de proyectos 2018  </t>
  </si>
  <si>
    <t>AÑO 2019</t>
  </si>
  <si>
    <t>SUMARIO DE INGRESOS PARA EL AÑO 2019</t>
  </si>
  <si>
    <t>SUMARIO DE EGRESOS PARA EL AÑO 2019</t>
  </si>
  <si>
    <t xml:space="preserve">MUNICIPALIDAD DE SAN FRANCISCO GOTERA </t>
  </si>
  <si>
    <t xml:space="preserve">El Presupuesto Municipal, para el ejercicio que inicia el uno de enero y finaliza el treinta y uno de diciembre del año dos mil Diecinueve, así; </t>
  </si>
  <si>
    <t xml:space="preserve">Dado en La Alcaldía Municipal de San Francisco Gotera a los  veinte  dias del mes de  diciembre del año  dos mil Dieciocho.    </t>
  </si>
  <si>
    <t xml:space="preserve"> CONCREADO DE TRAMO DE CALLE PRINCIPAL DE CASERIO EL CHACALIN CANTO EL NORTE DE SAN FCO. GOTERA 2019 </t>
  </si>
  <si>
    <t xml:space="preserve"> NIVELACION DE BASE Y COLOCACION DE CARPETA ASFALTICA EN CALIENTE DESDE CEMENTERIO HASTA C, E, CANTON SAN JPSE   DEL MUNICIPIO  DE SAN FCO. GOTERA 2019 </t>
  </si>
  <si>
    <t>MEJORAMIENTO DE CALLES TERCIARIA DE LOS CANTONES SAN JOSE Y SAN FRANCISQUITO EL NORTE EL TRIUNFO CACAHUATALEJO DE SAN FRANCISCO GOTERA 20189</t>
  </si>
  <si>
    <t>MEJORAMIENTO DE PUNTOS CRITICOS EN CALLES TERCIARIAS DEL MUNICIPIO DE SAN FCO. GOTERA 2019</t>
  </si>
  <si>
    <t xml:space="preserve"> MEJORAMIENTO DE CALLES TERCIARIAS DE CANTON SAN JOSE Y SAN FRANCISQUITO DE SAN FCO. GOTERA 2019, Según Acuerdo # 04, de Acta # 45 de Fecha 27/11/2019…</t>
  </si>
  <si>
    <t>TRASLADO DE BASURA DESDE SAN FRANCISCO GOTERA, PARA TRATAMIENTO FINAL EN RELLENO SANITARIO DE USULUTAN  2019</t>
  </si>
  <si>
    <t>PREVENCION DEL DENGUE CHIKUNGUNYA LIMPIEZA DE CEMENTERIOS Y ZONAS VERDES DEL MUNICIPIO  DE SAN FCO. GOTERA 2019</t>
  </si>
  <si>
    <t>DOTACION DE PRODUCCTOS DE CANASTA BASICA A ADULTO MAYOR,</t>
  </si>
  <si>
    <t xml:space="preserve">  "INTRODUCCION DE ALCANTARILLADO SANITARIO EN SECTOR ORIENTE DE BARRIO LA CRUZ,  DEL MUNICIPIO  DE SAN FCO. GOTERA 201 $ 8272.22</t>
  </si>
  <si>
    <t>PERFORACION DE POZO EN CANCHA DE CANTON SAN FRANCISQUITO  DEL MUNICIPIO  DE SAN FCO. GOTERA 2019</t>
  </si>
  <si>
    <t>PROGRAMA DE BECAS UNIVERSITARIAS AÑO 2019</t>
  </si>
  <si>
    <t>REFORESTACION CON ARBOLES FORESTALES Y FRUTALES PARA RESTAURAR AREAS DESERTICAS DE SAN FCO. GOTERA 2019</t>
  </si>
  <si>
    <t xml:space="preserve"> ADQUISICION DE IMPLEMENTOS PARA LAS DIFERENTES DISCIPLINAS DEPORTIVAS Y APORTE A LAS CATEGORIAS DE FUTBOL  . DEL MUNICIPIO  DE SAN FCO. GOTERA 2019 </t>
  </si>
  <si>
    <t xml:space="preserve"> TALLER DE DIBUJO Y PINTURA . DEL MUNICIPIO  DE SAN FCO. GOTERA 2019 </t>
  </si>
  <si>
    <t xml:space="preserve"> CELEBRACION DE FIESTAS TITULARES NOVEMBRINAS DEL MUNICIPIO DE SAN FCO. GOTERA 2019 </t>
  </si>
  <si>
    <t xml:space="preserve"> ENTRGA DE JUGUETES A NIÑOS DE ESCASOS RECURSOS DEL MUNICIPIO  DE SAN FCO. GOTERA 2019, Según Acuerdo # 06, de Acta # 46 de Fecha 02/12/2019… </t>
  </si>
  <si>
    <t xml:space="preserve"> MANTENIMIENTO DE BIENES INMUEBLES DEL MUNICIPIO  DE SAN FCO. GOTERA 2019 </t>
  </si>
  <si>
    <t xml:space="preserve"> MANTENIMIENTO Y REPARACION DE SISTEMA ELECTRICO EN INMUEBLES MUNICIPALES Y ALUMBRADO PUBLICO DE SAN FCO. GOTERA 2019 </t>
  </si>
  <si>
    <t xml:space="preserve"> COMPRA DE MAQUINARIA Y EQUIPO E INSUMOS PERSONALES DE MANTENIMIENTODEL MUNICIPIO  DE SAN FCO. GOTERA 2019 </t>
  </si>
  <si>
    <t xml:space="preserve">  REMODELACION DE PLAZA - MERCADO EL OBELISCO  DEL MUNICIPIO  DE SAN FCO. GOTERA 2019  </t>
  </si>
  <si>
    <t xml:space="preserve">  SUMINISTRO DE AGUA A DIFERENTES COMUNIDADES . DEL MUNICIPIO  DE SAN FCO. GOTERA 2019  </t>
  </si>
  <si>
    <t xml:space="preserve"> LIMPIEZA Y DARAGADO DE CAUSE DE QUEBRADA DE RIO SAN FCO.   DEL MUNICIPIO  DE SAN FCO. GOTERA 2019 supervicion $ 1,8000. </t>
  </si>
  <si>
    <t xml:space="preserve"> CONSTRUCCION DE MURO Y MALLA CICLON EN FINAL COLONIA GRACIAS A DIOS.   DEL MUNICIPIO  DE SAN FCO. GOTERA 2019 supervicion de 900 no se pago  </t>
  </si>
  <si>
    <t xml:space="preserve">comunidad </t>
  </si>
  <si>
    <t>ing. Proy.</t>
  </si>
  <si>
    <t xml:space="preserve">Alcaldia </t>
  </si>
  <si>
    <t>Infraestructura</t>
  </si>
  <si>
    <t xml:space="preserve">Apoyo al Desarrollo </t>
  </si>
  <si>
    <t>Construcción de pasarela peatonal de 25 metros de largo que conecte la colonia Loma Linda, San José.</t>
  </si>
  <si>
    <t xml:space="preserve">Jornadas medicas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</si>
</sst>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&quot;$&quot;\ * #,##0.00_);_(&quot;$&quot;\ * \(#,##0.00\);_(&quot;$&quot;\ * &quot;-&quot;??_);_(@_)"/>
    <numFmt numFmtId="167" formatCode="_-* #,##0.00\ &quot;€&quot;_-;\-* #,##0.00\ &quot;€&quot;_-;_-* &quot;-&quot;??\ &quot;€&quot;_-;_-@_-"/>
    <numFmt numFmtId="168" formatCode="_([$$-440A]* #,##0.00_);_([$$-440A]* \(#,##0.00\);_([$$-440A]* &quot;-&quot;??_);_(@_)"/>
    <numFmt numFmtId="169" formatCode="_(* #,##0.00000_);_(* \(#,##0.00000\);_(* &quot;-&quot;?????_);_(@_)"/>
    <numFmt numFmtId="170" formatCode="&quot;$&quot;#,##0.00"/>
    <numFmt numFmtId="171" formatCode="_([$$-409]* #,##0.00_);_([$$-409]* \(#,##0.00\);_([$$-409]* &quot;-&quot;??_);_(@_)"/>
    <numFmt numFmtId="172" formatCode="_-[$$-440A]* #,##0.00_-;\-[$$-440A]* #,##0.00_-;_-[$$-440A]* &quot;-&quot;??_-;_-@_-"/>
  </numFmts>
  <fonts count="143" x14ac:knownFonts="1"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Trebuchet MS"/>
      <family val="2"/>
    </font>
    <font>
      <sz val="14"/>
      <name val="Trebuchet MS"/>
      <family val="2"/>
    </font>
    <font>
      <sz val="14"/>
      <name val="Arial"/>
      <family val="2"/>
    </font>
    <font>
      <b/>
      <u/>
      <sz val="14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2"/>
      <name val="Trebuchet MS"/>
      <family val="2"/>
    </font>
    <font>
      <b/>
      <sz val="12"/>
      <name val="Arial"/>
      <family val="2"/>
    </font>
    <font>
      <b/>
      <sz val="8"/>
      <name val="Trebuchet MS"/>
      <family val="2"/>
    </font>
    <font>
      <b/>
      <sz val="10"/>
      <name val="Arial"/>
      <family val="2"/>
    </font>
    <font>
      <sz val="10"/>
      <color indexed="10"/>
      <name val="Trebuchet MS"/>
      <family val="2"/>
    </font>
    <font>
      <sz val="10"/>
      <color indexed="57"/>
      <name val="Trebuchet MS"/>
      <family val="2"/>
    </font>
    <font>
      <b/>
      <sz val="10"/>
      <color indexed="12"/>
      <name val="Trebuchet MS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name val="Trebuchet MS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b/>
      <sz val="8"/>
      <color indexed="12"/>
      <name val="Trebuchet MS"/>
      <family val="2"/>
    </font>
    <font>
      <b/>
      <sz val="9"/>
      <color indexed="12"/>
      <name val="Trebuchet MS"/>
      <family val="2"/>
    </font>
    <font>
      <sz val="14"/>
      <name val="Calibri"/>
      <family val="2"/>
    </font>
    <font>
      <b/>
      <sz val="8"/>
      <name val="Calibri"/>
      <family val="2"/>
    </font>
    <font>
      <sz val="10"/>
      <color indexed="9"/>
      <name val="Trebuchet MS"/>
      <family val="2"/>
    </font>
    <font>
      <b/>
      <sz val="12"/>
      <color indexed="13"/>
      <name val="Calibri"/>
      <family val="2"/>
    </font>
    <font>
      <b/>
      <sz val="5"/>
      <name val="Calibri"/>
      <family val="2"/>
    </font>
    <font>
      <sz val="10"/>
      <color indexed="8"/>
      <name val="Calibri"/>
      <family val="2"/>
    </font>
    <font>
      <b/>
      <sz val="9"/>
      <name val="Trebuchet MS"/>
      <family val="2"/>
    </font>
    <font>
      <b/>
      <sz val="7"/>
      <name val="Trebuchet MS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Trebuchet MS"/>
      <family val="2"/>
    </font>
    <font>
      <sz val="10"/>
      <color theme="0"/>
      <name val="Trebuchet MS"/>
      <family val="2"/>
    </font>
    <font>
      <sz val="10"/>
      <color theme="0"/>
      <name val="Arial"/>
      <family val="2"/>
    </font>
    <font>
      <sz val="11"/>
      <color indexed="10"/>
      <name val="Calibri"/>
      <family val="2"/>
      <scheme val="minor"/>
    </font>
    <font>
      <sz val="11"/>
      <color indexed="57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0"/>
      <name val="Trebuchet MS"/>
      <family val="2"/>
    </font>
    <font>
      <b/>
      <sz val="12"/>
      <color theme="0"/>
      <name val="Arial"/>
      <family val="2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57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indexed="57"/>
      <name val="Calibri"/>
      <family val="2"/>
      <scheme val="minor"/>
    </font>
    <font>
      <b/>
      <sz val="11"/>
      <color rgb="FF3333FF"/>
      <name val="Cambria"/>
      <family val="1"/>
      <scheme val="maj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92D050"/>
      <name val="Calibri"/>
      <family val="2"/>
      <scheme val="minor"/>
    </font>
    <font>
      <sz val="12"/>
      <color theme="0"/>
      <name val="Calibri"/>
      <family val="2"/>
    </font>
    <font>
      <sz val="9"/>
      <color rgb="FFFFFFFF"/>
      <name val="Calibri"/>
      <family val="2"/>
    </font>
    <font>
      <sz val="9"/>
      <color rgb="FFFF0000"/>
      <name val="Calibri"/>
      <family val="2"/>
      <scheme val="minor"/>
    </font>
    <font>
      <sz val="10"/>
      <color rgb="FFFF0000"/>
      <name val="Arial"/>
      <family val="2"/>
    </font>
    <font>
      <sz val="9"/>
      <color theme="1"/>
      <name val="Calibri"/>
      <family val="2"/>
    </font>
    <font>
      <b/>
      <sz val="9"/>
      <color theme="0"/>
      <name val="Calibri"/>
      <family val="2"/>
      <scheme val="minor"/>
    </font>
    <font>
      <sz val="9"/>
      <color theme="0"/>
      <name val="Trebuchet MS"/>
      <family val="2"/>
    </font>
    <font>
      <sz val="11"/>
      <color rgb="FF000000"/>
      <name val="Calibri"/>
      <family val="2"/>
    </font>
    <font>
      <sz val="1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mbria"/>
      <family val="1"/>
    </font>
    <font>
      <b/>
      <sz val="9"/>
      <color rgb="FF000000"/>
      <name val="Calibri"/>
      <family val="2"/>
      <scheme val="minor"/>
    </font>
    <font>
      <sz val="9"/>
      <color indexed="10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</font>
    <font>
      <b/>
      <sz val="11"/>
      <color rgb="FF000000"/>
      <name val="Calibri"/>
      <family val="2"/>
    </font>
    <font>
      <b/>
      <sz val="10"/>
      <color indexed="8"/>
      <name val="Calibri"/>
      <family val="2"/>
      <scheme val="minor"/>
    </font>
    <font>
      <sz val="9"/>
      <color rgb="FFFF0000"/>
      <name val="Trebuchet MS"/>
      <family val="2"/>
    </font>
    <font>
      <sz val="14"/>
      <name val="Calibri"/>
      <family val="2"/>
      <scheme val="minor"/>
    </font>
    <font>
      <b/>
      <i/>
      <sz val="16"/>
      <name val="Calibri"/>
      <family val="2"/>
      <scheme val="minor"/>
    </font>
    <font>
      <sz val="12"/>
      <color theme="0"/>
      <name val="Trebuchet MS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u/>
      <sz val="10"/>
      <color theme="1"/>
      <name val="Arial"/>
      <family val="2"/>
    </font>
    <font>
      <sz val="11"/>
      <color rgb="FF006100"/>
      <name val="Calibri"/>
      <family val="2"/>
    </font>
    <font>
      <sz val="10"/>
      <color rgb="FF000000"/>
      <name val="Corbel"/>
      <family val="2"/>
    </font>
    <font>
      <sz val="11"/>
      <color rgb="FF9C5700"/>
      <name val="Calibri"/>
      <family val="2"/>
    </font>
    <font>
      <sz val="14"/>
      <color rgb="FF000000"/>
      <name val="Corbel"/>
      <family val="2"/>
    </font>
    <font>
      <b/>
      <sz val="11"/>
      <color rgb="FFFFFFFF"/>
      <name val="Calibri"/>
      <family val="2"/>
    </font>
    <font>
      <sz val="10"/>
      <color rgb="FF006100"/>
      <name val="Corbel"/>
      <family val="2"/>
    </font>
    <font>
      <sz val="10"/>
      <color rgb="FFFF0000"/>
      <name val="Corbel"/>
      <family val="2"/>
    </font>
    <font>
      <sz val="10"/>
      <color theme="1"/>
      <name val="Cambria"/>
      <family val="1"/>
    </font>
    <font>
      <sz val="10"/>
      <color rgb="FFFF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color rgb="FF9C0006"/>
      <name val="Calibri"/>
      <family val="2"/>
    </font>
    <font>
      <b/>
      <sz val="14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i/>
      <sz val="9"/>
      <name val="Calibri"/>
      <family val="2"/>
    </font>
    <font>
      <sz val="10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Trebuchet MS"/>
      <family val="2"/>
    </font>
    <font>
      <sz val="10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Times New Roman"/>
      <family val="1"/>
    </font>
    <font>
      <b/>
      <i/>
      <sz val="8"/>
      <name val="Calibri"/>
      <family val="2"/>
    </font>
    <font>
      <b/>
      <sz val="8"/>
      <name val="Calibri"/>
      <family val="2"/>
      <scheme val="minor"/>
    </font>
    <font>
      <b/>
      <sz val="10"/>
      <color rgb="FF00B0F0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gray125"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22"/>
      </patternFill>
    </fill>
    <fill>
      <patternFill patternType="solid">
        <fgColor indexed="65"/>
        <b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5E0EC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B2A1C7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E4DFEC"/>
        <bgColor indexed="64"/>
      </patternFill>
    </fill>
    <fill>
      <patternFill patternType="solid">
        <fgColor rgb="FFB1A0C7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22"/>
      </patternFill>
    </fill>
    <fill>
      <patternFill patternType="solid">
        <fgColor rgb="FFFF00FF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rgb="FFFF00FF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C36D2"/>
        <bgColor rgb="FFC0C0C0"/>
      </patternFill>
    </fill>
    <fill>
      <patternFill patternType="solid">
        <fgColor rgb="FF00B0F0"/>
        <bgColor rgb="FFC0C0C0"/>
      </patternFill>
    </fill>
    <fill>
      <patternFill patternType="solid">
        <fgColor rgb="FF92D050"/>
        <bgColor rgb="FFC0C0C0"/>
      </patternFill>
    </fill>
    <fill>
      <patternFill patternType="solid">
        <fgColor rgb="FFCCC0DA"/>
        <bgColor rgb="FFC0C0C0"/>
      </patternFill>
    </fill>
    <fill>
      <patternFill patternType="solid">
        <fgColor rgb="FF92D050"/>
        <bgColor indexed="22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rgb="FFC0C0C0"/>
      </patternFill>
    </fill>
    <fill>
      <patternFill patternType="solid">
        <fgColor rgb="FF00B0F0"/>
        <bgColor indexed="22"/>
      </patternFill>
    </fill>
    <fill>
      <patternFill patternType="solid">
        <fgColor theme="7" tint="0.59999389629810485"/>
        <bgColor indexed="22"/>
      </patternFill>
    </fill>
    <fill>
      <patternFill patternType="solid">
        <fgColor rgb="FFFC36D2"/>
        <bgColor indexed="64"/>
      </patternFill>
    </fill>
    <fill>
      <patternFill patternType="solid">
        <fgColor rgb="FFDBEEF3"/>
        <bgColor rgb="FF000000"/>
      </patternFill>
    </fill>
    <fill>
      <patternFill patternType="solid">
        <fgColor rgb="FFFF00FF"/>
        <bgColor rgb="FF000000"/>
      </patternFill>
    </fill>
    <fill>
      <patternFill patternType="solid">
        <fgColor rgb="FFDBEEF3"/>
        <bgColor rgb="FFC0C0C0"/>
      </patternFill>
    </fill>
    <fill>
      <patternFill patternType="solid">
        <fgColor indexed="65"/>
        <bgColor rgb="FFC0C0C0"/>
      </patternFill>
    </fill>
    <fill>
      <patternFill patternType="solid">
        <fgColor rgb="FF00CCFF"/>
        <bgColor indexed="22"/>
      </patternFill>
    </fill>
    <fill>
      <patternFill patternType="solid">
        <fgColor rgb="FFBDD7EE"/>
        <bgColor rgb="FF000000"/>
      </patternFill>
    </fill>
    <fill>
      <patternFill patternType="solid">
        <fgColor theme="7" tint="0.59999389629810485"/>
        <bgColor indexed="42"/>
      </patternFill>
    </fill>
    <fill>
      <patternFill patternType="solid">
        <fgColor theme="7" tint="0.39997558519241921"/>
        <bgColor indexed="42"/>
      </patternFill>
    </fill>
    <fill>
      <patternFill patternType="solid">
        <fgColor rgb="FFB1A0C7"/>
        <bgColor indexed="64"/>
      </patternFill>
    </fill>
    <fill>
      <patternFill patternType="solid">
        <fgColor rgb="FFCCFFFF"/>
        <bgColor indexed="22"/>
      </patternFill>
    </fill>
    <fill>
      <patternFill patternType="solid">
        <fgColor rgb="FF99CC00"/>
        <bgColor indexed="22"/>
      </patternFill>
    </fill>
    <fill>
      <patternFill patternType="solid">
        <fgColor rgb="FFB4C6E7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B4C6E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8" tint="0.59999389629810485"/>
        <b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/>
      </patternFill>
    </fill>
  </fills>
  <borders count="9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rgb="FF3F3F3F"/>
      </right>
      <top/>
      <bottom style="double">
        <color rgb="FF3F3F3F"/>
      </bottom>
      <diagonal/>
    </border>
    <border>
      <left/>
      <right/>
      <top/>
      <bottom style="double">
        <color rgb="FF3F3F3F"/>
      </bottom>
      <diagonal/>
    </border>
    <border>
      <left style="double">
        <color indexed="64"/>
      </left>
      <right style="double">
        <color rgb="FF3F3F3F"/>
      </right>
      <top/>
      <bottom style="double">
        <color rgb="FF3F3F3F"/>
      </bottom>
      <diagonal/>
    </border>
    <border>
      <left/>
      <right style="double">
        <color indexed="64"/>
      </right>
      <top/>
      <bottom style="double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double">
        <color rgb="FF3F3F3F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ck">
        <color indexed="64"/>
      </right>
      <top style="double">
        <color rgb="FF3F3F3F"/>
      </top>
      <bottom style="double">
        <color rgb="FF3F3F3F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 style="thick">
        <color indexed="64"/>
      </left>
      <right style="thin">
        <color indexed="64"/>
      </right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rgb="FF000000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 style="slant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/>
      <right style="thick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ck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rgb="FF3F3F3F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167" fontId="8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6" fillId="0" borderId="0" applyFont="0" applyFill="0" applyBorder="0" applyAlignment="0" applyProtection="0"/>
    <xf numFmtId="0" fontId="8" fillId="0" borderId="0"/>
    <xf numFmtId="0" fontId="8" fillId="0" borderId="0"/>
    <xf numFmtId="0" fontId="44" fillId="0" borderId="0"/>
    <xf numFmtId="0" fontId="8" fillId="0" borderId="0"/>
    <xf numFmtId="0" fontId="133" fillId="75" borderId="0" applyNumberFormat="0" applyBorder="0" applyAlignment="0" applyProtection="0"/>
    <xf numFmtId="0" fontId="134" fillId="76" borderId="0" applyNumberFormat="0" applyBorder="0" applyAlignment="0" applyProtection="0"/>
    <xf numFmtId="0" fontId="135" fillId="78" borderId="0" applyNumberFormat="0" applyBorder="0" applyAlignment="0" applyProtection="0"/>
    <xf numFmtId="0" fontId="138" fillId="77" borderId="0" applyNumberFormat="0" applyBorder="0" applyAlignment="0" applyProtection="0"/>
  </cellStyleXfs>
  <cellXfs count="983">
    <xf numFmtId="0" fontId="0" fillId="0" borderId="0" xfId="0"/>
    <xf numFmtId="0" fontId="0" fillId="0" borderId="0" xfId="0" applyAlignment="1">
      <alignment horizontal="left"/>
    </xf>
    <xf numFmtId="166" fontId="8" fillId="0" borderId="0" xfId="7" applyFont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left"/>
    </xf>
    <xf numFmtId="49" fontId="14" fillId="3" borderId="0" xfId="0" applyNumberFormat="1" applyFont="1" applyFill="1" applyAlignment="1">
      <alignment horizontal="left"/>
    </xf>
    <xf numFmtId="0" fontId="17" fillId="3" borderId="0" xfId="0" applyFont="1" applyFill="1" applyAlignment="1">
      <alignment horizontal="left"/>
    </xf>
    <xf numFmtId="49" fontId="17" fillId="3" borderId="0" xfId="0" applyNumberFormat="1" applyFont="1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49" fontId="14" fillId="5" borderId="6" xfId="0" applyNumberFormat="1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 vertical="center" textRotation="90" wrapText="1"/>
    </xf>
    <xf numFmtId="3" fontId="14" fillId="0" borderId="11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right"/>
    </xf>
    <xf numFmtId="0" fontId="14" fillId="5" borderId="14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 vertical="center" textRotation="90" wrapText="1"/>
    </xf>
    <xf numFmtId="0" fontId="21" fillId="3" borderId="0" xfId="0" applyFont="1" applyFill="1"/>
    <xf numFmtId="0" fontId="14" fillId="3" borderId="0" xfId="0" applyFont="1" applyFill="1" applyAlignment="1">
      <alignment horizontal="left"/>
    </xf>
    <xf numFmtId="0" fontId="8" fillId="0" borderId="0" xfId="17" applyFill="1"/>
    <xf numFmtId="0" fontId="8" fillId="3" borderId="0" xfId="17" applyFill="1"/>
    <xf numFmtId="0" fontId="17" fillId="3" borderId="0" xfId="17" applyFont="1" applyFill="1"/>
    <xf numFmtId="0" fontId="22" fillId="3" borderId="0" xfId="17" applyFont="1" applyFill="1" applyAlignment="1">
      <alignment horizontal="center"/>
    </xf>
    <xf numFmtId="0" fontId="23" fillId="3" borderId="0" xfId="17" applyFont="1" applyFill="1" applyAlignment="1">
      <alignment horizontal="center"/>
    </xf>
    <xf numFmtId="0" fontId="17" fillId="3" borderId="0" xfId="17" applyFont="1" applyFill="1" applyAlignment="1">
      <alignment horizontal="center"/>
    </xf>
    <xf numFmtId="0" fontId="24" fillId="3" borderId="0" xfId="17" applyFont="1" applyFill="1"/>
    <xf numFmtId="0" fontId="8" fillId="0" borderId="0" xfId="17"/>
    <xf numFmtId="0" fontId="18" fillId="3" borderId="0" xfId="17" applyFont="1" applyFill="1" applyAlignment="1">
      <alignment horizontal="center"/>
    </xf>
    <xf numFmtId="0" fontId="10" fillId="3" borderId="0" xfId="17" applyFont="1" applyFill="1" applyAlignment="1">
      <alignment horizontal="right"/>
    </xf>
    <xf numFmtId="0" fontId="48" fillId="3" borderId="0" xfId="17" applyFont="1" applyFill="1" applyBorder="1" applyAlignment="1">
      <alignment horizontal="left"/>
    </xf>
    <xf numFmtId="0" fontId="49" fillId="14" borderId="0" xfId="17" applyFont="1" applyFill="1" applyBorder="1" applyAlignment="1">
      <alignment horizontal="center" vertical="center" textRotation="90" wrapText="1"/>
    </xf>
    <xf numFmtId="0" fontId="49" fillId="0" borderId="0" xfId="17" applyFont="1" applyFill="1" applyBorder="1" applyAlignment="1">
      <alignment horizontal="center" vertical="center" textRotation="90" wrapText="1"/>
    </xf>
    <xf numFmtId="49" fontId="50" fillId="15" borderId="0" xfId="17" applyNumberFormat="1" applyFont="1" applyFill="1" applyBorder="1" applyAlignment="1">
      <alignment horizontal="center"/>
    </xf>
    <xf numFmtId="0" fontId="51" fillId="11" borderId="0" xfId="17" applyFont="1" applyFill="1" applyBorder="1" applyAlignment="1">
      <alignment horizontal="justify" vertical="center"/>
    </xf>
    <xf numFmtId="49" fontId="50" fillId="15" borderId="0" xfId="17" applyNumberFormat="1" applyFont="1" applyFill="1" applyBorder="1" applyAlignment="1">
      <alignment horizontal="center" vertical="center"/>
    </xf>
    <xf numFmtId="0" fontId="50" fillId="14" borderId="0" xfId="17" applyFont="1" applyFill="1" applyAlignment="1">
      <alignment vertical="center"/>
    </xf>
    <xf numFmtId="0" fontId="50" fillId="11" borderId="0" xfId="17" applyFont="1" applyFill="1" applyBorder="1" applyAlignment="1">
      <alignment horizontal="justify" vertical="center"/>
    </xf>
    <xf numFmtId="0" fontId="26" fillId="17" borderId="0" xfId="17" applyFont="1" applyFill="1" applyAlignment="1">
      <alignment horizontal="center" vertical="center" textRotation="90" wrapText="1"/>
    </xf>
    <xf numFmtId="44" fontId="53" fillId="0" borderId="0" xfId="17" applyNumberFormat="1" applyFont="1" applyFill="1" applyBorder="1" applyAlignment="1">
      <alignment horizontal="center"/>
    </xf>
    <xf numFmtId="44" fontId="54" fillId="3" borderId="0" xfId="9" applyNumberFormat="1" applyFont="1" applyFill="1" applyBorder="1" applyAlignment="1">
      <alignment horizontal="right"/>
    </xf>
    <xf numFmtId="49" fontId="55" fillId="3" borderId="0" xfId="17" applyNumberFormat="1" applyFont="1" applyFill="1" applyBorder="1" applyAlignment="1">
      <alignment horizontal="center"/>
    </xf>
    <xf numFmtId="0" fontId="47" fillId="3" borderId="0" xfId="17" applyFont="1" applyFill="1"/>
    <xf numFmtId="44" fontId="56" fillId="3" borderId="0" xfId="9" applyNumberFormat="1" applyFont="1" applyFill="1" applyBorder="1" applyAlignment="1">
      <alignment horizontal="right"/>
    </xf>
    <xf numFmtId="0" fontId="57" fillId="3" borderId="0" xfId="17" applyFont="1" applyFill="1"/>
    <xf numFmtId="0" fontId="58" fillId="3" borderId="0" xfId="17" applyFont="1" applyFill="1" applyAlignment="1">
      <alignment horizontal="left"/>
    </xf>
    <xf numFmtId="49" fontId="59" fillId="3" borderId="0" xfId="17" applyNumberFormat="1" applyFont="1" applyFill="1" applyAlignment="1">
      <alignment horizontal="center"/>
    </xf>
    <xf numFmtId="0" fontId="59" fillId="3" borderId="0" xfId="17" applyFont="1" applyFill="1"/>
    <xf numFmtId="0" fontId="58" fillId="3" borderId="0" xfId="17" applyFont="1" applyFill="1"/>
    <xf numFmtId="49" fontId="59" fillId="3" borderId="0" xfId="17" applyNumberFormat="1" applyFont="1" applyFill="1" applyAlignment="1">
      <alignment horizontal="left"/>
    </xf>
    <xf numFmtId="0" fontId="59" fillId="3" borderId="0" xfId="17" applyFont="1" applyFill="1" applyAlignment="1">
      <alignment horizontal="center"/>
    </xf>
    <xf numFmtId="0" fontId="8" fillId="3" borderId="0" xfId="17" applyFont="1" applyFill="1"/>
    <xf numFmtId="0" fontId="60" fillId="0" borderId="0" xfId="17" applyFont="1"/>
    <xf numFmtId="0" fontId="50" fillId="15" borderId="0" xfId="17" applyNumberFormat="1" applyFont="1" applyFill="1" applyBorder="1" applyAlignment="1">
      <alignment horizontal="center" vertical="center"/>
    </xf>
    <xf numFmtId="0" fontId="27" fillId="18" borderId="0" xfId="0" applyFont="1" applyFill="1" applyAlignment="1">
      <alignment vertical="center"/>
    </xf>
    <xf numFmtId="0" fontId="50" fillId="14" borderId="0" xfId="17" applyFont="1" applyFill="1" applyAlignment="1">
      <alignment horizontal="right" vertical="center"/>
    </xf>
    <xf numFmtId="0" fontId="50" fillId="11" borderId="0" xfId="17" applyFont="1" applyFill="1" applyBorder="1" applyAlignment="1">
      <alignment vertical="center" wrapText="1"/>
    </xf>
    <xf numFmtId="44" fontId="8" fillId="0" borderId="0" xfId="17" applyNumberFormat="1"/>
    <xf numFmtId="0" fontId="51" fillId="3" borderId="0" xfId="17" applyFont="1" applyFill="1"/>
    <xf numFmtId="0" fontId="61" fillId="3" borderId="0" xfId="17" applyFont="1" applyFill="1" applyAlignment="1">
      <alignment horizontal="center"/>
    </xf>
    <xf numFmtId="0" fontId="62" fillId="3" borderId="0" xfId="17" applyFont="1" applyFill="1" applyAlignment="1">
      <alignment horizontal="center"/>
    </xf>
    <xf numFmtId="0" fontId="51" fillId="3" borderId="0" xfId="17" applyFont="1" applyFill="1" applyAlignment="1">
      <alignment horizontal="center"/>
    </xf>
    <xf numFmtId="0" fontId="63" fillId="3" borderId="0" xfId="17" applyFont="1" applyFill="1"/>
    <xf numFmtId="0" fontId="64" fillId="3" borderId="0" xfId="17" applyFont="1" applyFill="1" applyBorder="1" applyAlignment="1">
      <alignment horizontal="left"/>
    </xf>
    <xf numFmtId="0" fontId="64" fillId="14" borderId="0" xfId="17" applyFont="1" applyFill="1" applyBorder="1" applyAlignment="1">
      <alignment horizontal="center" vertical="center" textRotation="90" wrapText="1"/>
    </xf>
    <xf numFmtId="0" fontId="51" fillId="14" borderId="0" xfId="17" applyFont="1" applyFill="1" applyBorder="1" applyAlignment="1">
      <alignment horizontal="left" vertical="center"/>
    </xf>
    <xf numFmtId="0" fontId="51" fillId="14" borderId="0" xfId="17" applyNumberFormat="1" applyFont="1" applyFill="1" applyBorder="1" applyAlignment="1">
      <alignment horizontal="left" vertical="center"/>
    </xf>
    <xf numFmtId="0" fontId="8" fillId="14" borderId="0" xfId="17" applyFont="1" applyFill="1" applyAlignment="1">
      <alignment horizontal="center" vertical="center"/>
    </xf>
    <xf numFmtId="0" fontId="2" fillId="11" borderId="0" xfId="17" applyFont="1" applyFill="1" applyAlignment="1">
      <alignment horizontal="left" vertical="center"/>
    </xf>
    <xf numFmtId="44" fontId="65" fillId="16" borderId="0" xfId="17" applyNumberFormat="1" applyFont="1" applyFill="1" applyAlignment="1" applyProtection="1">
      <alignment vertical="center"/>
      <protection locked="0"/>
    </xf>
    <xf numFmtId="0" fontId="51" fillId="14" borderId="0" xfId="17" applyFont="1" applyFill="1" applyBorder="1" applyAlignment="1">
      <alignment horizontal="center" vertical="center"/>
    </xf>
    <xf numFmtId="0" fontId="51" fillId="14" borderId="0" xfId="17" applyNumberFormat="1" applyFont="1" applyFill="1" applyBorder="1" applyAlignment="1">
      <alignment horizontal="center" vertical="center"/>
    </xf>
    <xf numFmtId="0" fontId="2" fillId="11" borderId="0" xfId="17" applyFont="1" applyFill="1" applyAlignment="1">
      <alignment horizontal="justify" vertical="center"/>
    </xf>
    <xf numFmtId="166" fontId="52" fillId="16" borderId="0" xfId="9" applyFont="1" applyFill="1" applyBorder="1" applyAlignment="1">
      <alignment horizontal="center" vertical="center"/>
    </xf>
    <xf numFmtId="166" fontId="49" fillId="0" borderId="0" xfId="9" applyFont="1" applyFill="1" applyBorder="1" applyAlignment="1">
      <alignment horizontal="center" vertical="center" wrapText="1"/>
    </xf>
    <xf numFmtId="49" fontId="22" fillId="3" borderId="0" xfId="17" applyNumberFormat="1" applyFont="1" applyFill="1" applyBorder="1" applyAlignment="1">
      <alignment horizontal="center"/>
    </xf>
    <xf numFmtId="49" fontId="23" fillId="3" borderId="0" xfId="17" applyNumberFormat="1" applyFont="1" applyFill="1" applyBorder="1" applyAlignment="1">
      <alignment horizontal="center"/>
    </xf>
    <xf numFmtId="49" fontId="17" fillId="3" borderId="0" xfId="17" applyNumberFormat="1" applyFont="1" applyFill="1" applyBorder="1" applyAlignment="1">
      <alignment horizontal="center"/>
    </xf>
    <xf numFmtId="49" fontId="59" fillId="3" borderId="0" xfId="17" applyNumberFormat="1" applyFont="1" applyFill="1" applyBorder="1" applyAlignment="1">
      <alignment horizontal="center"/>
    </xf>
    <xf numFmtId="0" fontId="66" fillId="3" borderId="0" xfId="17" applyFont="1" applyFill="1" applyAlignment="1">
      <alignment horizontal="left"/>
    </xf>
    <xf numFmtId="0" fontId="67" fillId="0" borderId="0" xfId="17" applyFont="1" applyAlignment="1">
      <alignment horizontal="center"/>
    </xf>
    <xf numFmtId="49" fontId="58" fillId="3" borderId="0" xfId="17" applyNumberFormat="1" applyFont="1" applyFill="1" applyAlignment="1">
      <alignment horizontal="left"/>
    </xf>
    <xf numFmtId="0" fontId="59" fillId="3" borderId="0" xfId="17" applyFont="1" applyFill="1" applyAlignment="1">
      <alignment horizontal="left"/>
    </xf>
    <xf numFmtId="166" fontId="27" fillId="0" borderId="0" xfId="0" applyNumberFormat="1" applyFont="1" applyAlignment="1">
      <alignment horizontal="center" vertical="center" wrapText="1"/>
    </xf>
    <xf numFmtId="44" fontId="8" fillId="0" borderId="0" xfId="17" applyNumberFormat="1" applyFont="1"/>
    <xf numFmtId="0" fontId="50" fillId="15" borderId="0" xfId="17" applyNumberFormat="1" applyFont="1" applyFill="1" applyBorder="1" applyAlignment="1">
      <alignment horizontal="center"/>
    </xf>
    <xf numFmtId="0" fontId="47" fillId="14" borderId="0" xfId="17" applyFont="1" applyFill="1" applyBorder="1"/>
    <xf numFmtId="0" fontId="51" fillId="11" borderId="0" xfId="17" applyFont="1" applyFill="1" applyBorder="1" applyAlignment="1">
      <alignment horizontal="left" vertical="center"/>
    </xf>
    <xf numFmtId="44" fontId="51" fillId="16" borderId="0" xfId="17" applyNumberFormat="1" applyFont="1" applyFill="1" applyBorder="1" applyAlignment="1" applyProtection="1">
      <alignment vertical="center"/>
      <protection locked="0"/>
    </xf>
    <xf numFmtId="49" fontId="50" fillId="0" borderId="0" xfId="17" applyNumberFormat="1" applyFont="1" applyFill="1" applyBorder="1" applyAlignment="1">
      <alignment horizontal="center"/>
    </xf>
    <xf numFmtId="0" fontId="50" fillId="0" borderId="0" xfId="17" applyNumberFormat="1" applyFont="1" applyFill="1" applyBorder="1" applyAlignment="1">
      <alignment horizontal="center"/>
    </xf>
    <xf numFmtId="0" fontId="47" fillId="0" borderId="0" xfId="17" applyFont="1" applyFill="1" applyBorder="1"/>
    <xf numFmtId="0" fontId="51" fillId="0" borderId="0" xfId="17" applyFont="1" applyFill="1" applyBorder="1" applyAlignment="1">
      <alignment horizontal="left" vertical="center"/>
    </xf>
    <xf numFmtId="44" fontId="51" fillId="0" borderId="0" xfId="17" applyNumberFormat="1" applyFont="1" applyFill="1" applyBorder="1" applyAlignment="1" applyProtection="1">
      <alignment vertical="center"/>
      <protection locked="0"/>
    </xf>
    <xf numFmtId="0" fontId="5" fillId="18" borderId="0" xfId="0" applyFont="1" applyFill="1" applyAlignment="1">
      <alignment horizontal="right"/>
    </xf>
    <xf numFmtId="0" fontId="51" fillId="19" borderId="0" xfId="0" applyFont="1" applyFill="1" applyAlignment="1">
      <alignment vertical="center" wrapText="1"/>
    </xf>
    <xf numFmtId="49" fontId="27" fillId="18" borderId="0" xfId="0" applyNumberFormat="1" applyFont="1" applyFill="1" applyAlignment="1">
      <alignment horizontal="center"/>
    </xf>
    <xf numFmtId="0" fontId="27" fillId="18" borderId="0" xfId="0" applyFont="1" applyFill="1" applyAlignment="1">
      <alignment horizontal="center"/>
    </xf>
    <xf numFmtId="0" fontId="5" fillId="18" borderId="0" xfId="0" applyFont="1" applyFill="1"/>
    <xf numFmtId="0" fontId="2" fillId="19" borderId="0" xfId="0" applyFont="1" applyFill="1" applyAlignment="1">
      <alignment horizontal="justify" vertical="center"/>
    </xf>
    <xf numFmtId="44" fontId="2" fillId="20" borderId="0" xfId="0" applyNumberFormat="1" applyFont="1" applyFill="1" applyAlignment="1" applyProtection="1">
      <alignment vertical="center"/>
      <protection locked="0"/>
    </xf>
    <xf numFmtId="44" fontId="51" fillId="16" borderId="0" xfId="17" applyNumberFormat="1" applyFont="1" applyFill="1" applyBorder="1" applyAlignment="1">
      <alignment vertical="center"/>
    </xf>
    <xf numFmtId="0" fontId="47" fillId="14" borderId="0" xfId="17" applyFont="1" applyFill="1" applyBorder="1" applyAlignment="1">
      <alignment vertical="center"/>
    </xf>
    <xf numFmtId="44" fontId="17" fillId="3" borderId="0" xfId="0" applyNumberFormat="1" applyFont="1" applyFill="1"/>
    <xf numFmtId="0" fontId="8" fillId="0" borderId="0" xfId="17" applyFont="1" applyFill="1"/>
    <xf numFmtId="0" fontId="49" fillId="3" borderId="0" xfId="17" applyFont="1" applyFill="1" applyAlignment="1">
      <alignment horizontal="left"/>
    </xf>
    <xf numFmtId="0" fontId="49" fillId="0" borderId="0" xfId="17" applyFont="1" applyAlignment="1">
      <alignment horizontal="center"/>
    </xf>
    <xf numFmtId="49" fontId="47" fillId="3" borderId="0" xfId="17" applyNumberFormat="1" applyFont="1" applyFill="1" applyAlignment="1">
      <alignment horizontal="center"/>
    </xf>
    <xf numFmtId="49" fontId="69" fillId="3" borderId="0" xfId="17" applyNumberFormat="1" applyFont="1" applyFill="1" applyAlignment="1">
      <alignment horizontal="left"/>
    </xf>
    <xf numFmtId="0" fontId="47" fillId="3" borderId="0" xfId="17" applyFont="1" applyFill="1" applyAlignment="1">
      <alignment horizontal="left"/>
    </xf>
    <xf numFmtId="49" fontId="55" fillId="3" borderId="0" xfId="17" applyNumberFormat="1" applyFont="1" applyFill="1" applyAlignment="1">
      <alignment horizontal="center"/>
    </xf>
    <xf numFmtId="49" fontId="70" fillId="3" borderId="0" xfId="17" applyNumberFormat="1" applyFont="1" applyFill="1" applyAlignment="1">
      <alignment horizontal="center"/>
    </xf>
    <xf numFmtId="0" fontId="14" fillId="3" borderId="0" xfId="17" applyFont="1" applyFill="1" applyAlignment="1">
      <alignment horizontal="left"/>
    </xf>
    <xf numFmtId="49" fontId="22" fillId="3" borderId="0" xfId="17" applyNumberFormat="1" applyFont="1" applyFill="1" applyAlignment="1">
      <alignment horizontal="center"/>
    </xf>
    <xf numFmtId="49" fontId="23" fillId="3" borderId="0" xfId="17" applyNumberFormat="1" applyFont="1" applyFill="1" applyAlignment="1">
      <alignment horizontal="center"/>
    </xf>
    <xf numFmtId="49" fontId="17" fillId="3" borderId="0" xfId="17" applyNumberFormat="1" applyFont="1" applyFill="1" applyAlignment="1">
      <alignment horizontal="center"/>
    </xf>
    <xf numFmtId="49" fontId="17" fillId="3" borderId="0" xfId="17" applyNumberFormat="1" applyFont="1" applyFill="1" applyAlignment="1">
      <alignment horizontal="left"/>
    </xf>
    <xf numFmtId="0" fontId="50" fillId="14" borderId="0" xfId="17" applyFont="1" applyFill="1" applyBorder="1" applyAlignment="1">
      <alignment horizontal="left" vertical="center"/>
    </xf>
    <xf numFmtId="49" fontId="50" fillId="14" borderId="0" xfId="17" applyNumberFormat="1" applyFont="1" applyFill="1" applyBorder="1" applyAlignment="1">
      <alignment horizontal="left" vertical="center"/>
    </xf>
    <xf numFmtId="0" fontId="50" fillId="14" borderId="0" xfId="17" applyFont="1" applyFill="1" applyAlignment="1">
      <alignment horizontal="center" vertical="center"/>
    </xf>
    <xf numFmtId="44" fontId="52" fillId="16" borderId="0" xfId="17" applyNumberFormat="1" applyFont="1" applyFill="1" applyBorder="1" applyAlignment="1" applyProtection="1">
      <alignment horizontal="left" vertical="center"/>
      <protection locked="0"/>
    </xf>
    <xf numFmtId="0" fontId="27" fillId="17" borderId="0" xfId="17" applyFont="1" applyFill="1" applyAlignment="1">
      <alignment horizontal="left" vertical="center"/>
    </xf>
    <xf numFmtId="49" fontId="27" fillId="17" borderId="0" xfId="17" applyNumberFormat="1" applyFont="1" applyFill="1" applyAlignment="1">
      <alignment horizontal="left" vertical="center"/>
    </xf>
    <xf numFmtId="0" fontId="50" fillId="17" borderId="0" xfId="17" applyFont="1" applyFill="1" applyAlignment="1">
      <alignment horizontal="center" vertical="center"/>
    </xf>
    <xf numFmtId="0" fontId="51" fillId="17" borderId="0" xfId="17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49" fontId="27" fillId="0" borderId="0" xfId="0" applyNumberFormat="1" applyFont="1" applyFill="1" applyAlignment="1">
      <alignment horizontal="left" vertical="center"/>
    </xf>
    <xf numFmtId="0" fontId="50" fillId="0" borderId="0" xfId="0" applyFont="1" applyFill="1" applyAlignment="1"/>
    <xf numFmtId="0" fontId="51" fillId="0" borderId="0" xfId="0" applyFont="1" applyFill="1" applyAlignment="1">
      <alignment horizontal="justify" vertical="center" wrapText="1"/>
    </xf>
    <xf numFmtId="0" fontId="27" fillId="21" borderId="0" xfId="0" applyFont="1" applyFill="1" applyAlignment="1">
      <alignment horizontal="left" vertical="center"/>
    </xf>
    <xf numFmtId="49" fontId="27" fillId="21" borderId="0" xfId="0" applyNumberFormat="1" applyFont="1" applyFill="1" applyAlignment="1">
      <alignment horizontal="left" vertical="center"/>
    </xf>
    <xf numFmtId="0" fontId="50" fillId="22" borderId="0" xfId="0" applyFont="1" applyFill="1" applyAlignment="1">
      <alignment horizontal="center"/>
    </xf>
    <xf numFmtId="0" fontId="51" fillId="19" borderId="0" xfId="0" applyFont="1" applyFill="1" applyAlignment="1">
      <alignment horizontal="left" vertical="center"/>
    </xf>
    <xf numFmtId="0" fontId="50" fillId="0" borderId="0" xfId="0" applyFont="1" applyFill="1" applyAlignment="1">
      <alignment horizontal="center"/>
    </xf>
    <xf numFmtId="0" fontId="51" fillId="0" borderId="0" xfId="0" applyFont="1" applyFill="1" applyAlignment="1">
      <alignment horizontal="left" vertical="center"/>
    </xf>
    <xf numFmtId="0" fontId="27" fillId="21" borderId="0" xfId="0" applyFont="1" applyFill="1" applyAlignment="1">
      <alignment horizontal="right"/>
    </xf>
    <xf numFmtId="0" fontId="51" fillId="19" borderId="0" xfId="0" applyFont="1" applyFill="1" applyAlignment="1">
      <alignment horizontal="justify" vertical="center" wrapText="1"/>
    </xf>
    <xf numFmtId="0" fontId="27" fillId="0" borderId="0" xfId="0" applyFont="1" applyFill="1" applyAlignment="1">
      <alignment horizontal="right"/>
    </xf>
    <xf numFmtId="0" fontId="50" fillId="18" borderId="0" xfId="17" applyFont="1" applyFill="1" applyAlignment="1">
      <alignment horizontal="center"/>
    </xf>
    <xf numFmtId="0" fontId="51" fillId="19" borderId="0" xfId="17" applyFont="1" applyFill="1" applyAlignment="1">
      <alignment vertical="center" wrapText="1"/>
    </xf>
    <xf numFmtId="0" fontId="50" fillId="13" borderId="0" xfId="17" applyFont="1" applyFill="1" applyBorder="1" applyAlignment="1">
      <alignment horizontal="left" vertical="center"/>
    </xf>
    <xf numFmtId="49" fontId="50" fillId="13" borderId="0" xfId="17" applyNumberFormat="1" applyFont="1" applyFill="1" applyBorder="1" applyAlignment="1">
      <alignment horizontal="left" vertical="center"/>
    </xf>
    <xf numFmtId="0" fontId="50" fillId="13" borderId="0" xfId="17" applyFont="1" applyFill="1" applyAlignment="1">
      <alignment horizontal="center"/>
    </xf>
    <xf numFmtId="0" fontId="51" fillId="13" borderId="0" xfId="17" applyFont="1" applyFill="1" applyBorder="1" applyAlignment="1" applyProtection="1">
      <alignment horizontal="justify" vertical="center" wrapText="1"/>
    </xf>
    <xf numFmtId="0" fontId="50" fillId="15" borderId="0" xfId="0" applyFont="1" applyFill="1" applyAlignment="1">
      <alignment horizontal="center" vertical="center"/>
    </xf>
    <xf numFmtId="44" fontId="51" fillId="25" borderId="0" xfId="0" applyNumberFormat="1" applyFont="1" applyFill="1" applyAlignment="1">
      <alignment vertical="center" wrapText="1"/>
    </xf>
    <xf numFmtId="0" fontId="27" fillId="18" borderId="0" xfId="0" applyFont="1" applyFill="1" applyAlignment="1">
      <alignment horizontal="left" vertical="center"/>
    </xf>
    <xf numFmtId="49" fontId="27" fillId="18" borderId="0" xfId="0" applyNumberFormat="1" applyFont="1" applyFill="1" applyAlignment="1">
      <alignment horizontal="left" vertical="center"/>
    </xf>
    <xf numFmtId="0" fontId="50" fillId="0" borderId="0" xfId="0" applyFont="1" applyFill="1" applyAlignment="1">
      <alignment horizontal="center" vertical="center"/>
    </xf>
    <xf numFmtId="44" fontId="51" fillId="0" borderId="0" xfId="0" applyNumberFormat="1" applyFont="1" applyFill="1" applyAlignment="1">
      <alignment vertical="center" wrapText="1"/>
    </xf>
    <xf numFmtId="0" fontId="27" fillId="18" borderId="0" xfId="17" applyFont="1" applyFill="1" applyAlignment="1">
      <alignment horizontal="left" vertical="center"/>
    </xf>
    <xf numFmtId="49" fontId="27" fillId="18" borderId="0" xfId="17" applyNumberFormat="1" applyFont="1" applyFill="1" applyAlignment="1">
      <alignment horizontal="left" vertical="center"/>
    </xf>
    <xf numFmtId="168" fontId="71" fillId="20" borderId="0" xfId="17" applyNumberFormat="1" applyFont="1" applyFill="1" applyAlignment="1">
      <alignment vertical="center"/>
    </xf>
    <xf numFmtId="0" fontId="50" fillId="18" borderId="0" xfId="0" applyFont="1" applyFill="1" applyAlignment="1">
      <alignment horizontal="center" vertical="center"/>
    </xf>
    <xf numFmtId="0" fontId="50" fillId="18" borderId="0" xfId="0" applyFont="1" applyFill="1" applyAlignment="1">
      <alignment horizontal="center"/>
    </xf>
    <xf numFmtId="0" fontId="8" fillId="13" borderId="0" xfId="17" applyFont="1" applyFill="1"/>
    <xf numFmtId="0" fontId="8" fillId="13" borderId="0" xfId="17" applyFill="1"/>
    <xf numFmtId="0" fontId="50" fillId="0" borderId="0" xfId="17" applyFont="1" applyFill="1" applyBorder="1" applyAlignment="1">
      <alignment horizontal="left" vertical="center"/>
    </xf>
    <xf numFmtId="49" fontId="50" fillId="0" borderId="0" xfId="17" applyNumberFormat="1" applyFont="1" applyFill="1" applyBorder="1" applyAlignment="1">
      <alignment horizontal="left" vertical="center"/>
    </xf>
    <xf numFmtId="0" fontId="50" fillId="0" borderId="0" xfId="17" applyFont="1" applyFill="1" applyAlignment="1">
      <alignment horizontal="center" vertical="center"/>
    </xf>
    <xf numFmtId="44" fontId="52" fillId="0" borderId="0" xfId="17" applyNumberFormat="1" applyFont="1" applyFill="1" applyBorder="1" applyAlignment="1" applyProtection="1">
      <alignment horizontal="left" vertical="center"/>
      <protection locked="0"/>
    </xf>
    <xf numFmtId="0" fontId="27" fillId="18" borderId="0" xfId="0" applyFont="1" applyFill="1" applyAlignment="1">
      <alignment horizontal="right" vertical="center"/>
    </xf>
    <xf numFmtId="0" fontId="2" fillId="17" borderId="0" xfId="0" applyFont="1" applyFill="1" applyAlignment="1">
      <alignment horizontal="right" vertical="center"/>
    </xf>
    <xf numFmtId="0" fontId="51" fillId="17" borderId="0" xfId="0" applyFont="1" applyFill="1" applyAlignment="1">
      <alignment horizontal="justify" vertical="center" wrapText="1"/>
    </xf>
    <xf numFmtId="0" fontId="2" fillId="18" borderId="0" xfId="0" applyFont="1" applyFill="1" applyAlignment="1">
      <alignment vertical="center"/>
    </xf>
    <xf numFmtId="0" fontId="51" fillId="19" borderId="0" xfId="0" applyFont="1" applyFill="1" applyAlignment="1">
      <alignment horizontal="justify" vertical="center"/>
    </xf>
    <xf numFmtId="0" fontId="53" fillId="0" borderId="0" xfId="17" applyFont="1" applyFill="1" applyBorder="1" applyAlignment="1">
      <alignment horizontal="center" vertical="center"/>
    </xf>
    <xf numFmtId="44" fontId="53" fillId="0" borderId="0" xfId="17" applyNumberFormat="1" applyFont="1" applyFill="1" applyBorder="1" applyAlignment="1">
      <alignment horizontal="left" vertical="center"/>
    </xf>
    <xf numFmtId="0" fontId="50" fillId="14" borderId="0" xfId="2" applyFont="1" applyFill="1" applyBorder="1" applyAlignment="1" applyProtection="1">
      <alignment horizontal="left" vertical="center"/>
    </xf>
    <xf numFmtId="0" fontId="50" fillId="11" borderId="0" xfId="17" applyFont="1" applyFill="1" applyBorder="1" applyAlignment="1">
      <alignment horizontal="left" vertical="center"/>
    </xf>
    <xf numFmtId="166" fontId="27" fillId="0" borderId="0" xfId="7" applyFont="1" applyFill="1" applyBorder="1" applyAlignment="1">
      <alignment horizontal="center" vertical="center"/>
    </xf>
    <xf numFmtId="0" fontId="49" fillId="3" borderId="0" xfId="17" applyFont="1" applyFill="1" applyBorder="1" applyAlignment="1">
      <alignment horizontal="left"/>
    </xf>
    <xf numFmtId="0" fontId="50" fillId="11" borderId="0" xfId="17" applyFont="1" applyFill="1" applyBorder="1" applyAlignment="1" applyProtection="1">
      <alignment horizontal="justify" vertical="center" wrapText="1"/>
    </xf>
    <xf numFmtId="168" fontId="52" fillId="12" borderId="0" xfId="17" applyNumberFormat="1" applyFont="1" applyFill="1" applyBorder="1" applyAlignment="1" applyProtection="1">
      <alignment vertical="center"/>
      <protection locked="0"/>
    </xf>
    <xf numFmtId="0" fontId="50" fillId="13" borderId="0" xfId="17" applyFont="1" applyFill="1" applyBorder="1" applyAlignment="1">
      <alignment horizontal="center"/>
    </xf>
    <xf numFmtId="0" fontId="50" fillId="13" borderId="0" xfId="17" applyFont="1" applyFill="1" applyBorder="1" applyAlignment="1" applyProtection="1">
      <alignment horizontal="justify" vertical="center" wrapText="1"/>
    </xf>
    <xf numFmtId="168" fontId="52" fillId="13" borderId="0" xfId="17" applyNumberFormat="1" applyFont="1" applyFill="1" applyBorder="1" applyAlignment="1" applyProtection="1">
      <alignment vertical="center"/>
      <protection locked="0"/>
    </xf>
    <xf numFmtId="168" fontId="52" fillId="16" borderId="0" xfId="17" applyNumberFormat="1" applyFont="1" applyFill="1" applyBorder="1" applyAlignment="1" applyProtection="1">
      <alignment vertical="center"/>
      <protection locked="0"/>
    </xf>
    <xf numFmtId="0" fontId="27" fillId="17" borderId="0" xfId="17" applyFont="1" applyFill="1" applyAlignment="1">
      <alignment horizontal="justify" vertical="center" wrapText="1"/>
    </xf>
    <xf numFmtId="168" fontId="71" fillId="17" borderId="0" xfId="17" applyNumberFormat="1" applyFont="1" applyFill="1" applyAlignment="1" applyProtection="1">
      <alignment vertical="center"/>
      <protection locked="0"/>
    </xf>
    <xf numFmtId="168" fontId="71" fillId="20" borderId="0" xfId="17" applyNumberFormat="1" applyFont="1" applyFill="1" applyAlignment="1" applyProtection="1">
      <alignment vertical="center"/>
      <protection locked="0"/>
    </xf>
    <xf numFmtId="168" fontId="52" fillId="27" borderId="0" xfId="17" applyNumberFormat="1" applyFont="1" applyFill="1" applyBorder="1" applyAlignment="1" applyProtection="1">
      <alignment vertical="center"/>
      <protection locked="0"/>
    </xf>
    <xf numFmtId="0" fontId="27" fillId="19" borderId="0" xfId="17" applyFont="1" applyFill="1" applyAlignment="1">
      <alignment horizontal="justify" vertical="center"/>
    </xf>
    <xf numFmtId="168" fontId="71" fillId="24" borderId="0" xfId="17" applyNumberFormat="1" applyFont="1" applyFill="1" applyAlignment="1" applyProtection="1">
      <alignment vertical="center"/>
      <protection locked="0"/>
    </xf>
    <xf numFmtId="168" fontId="65" fillId="17" borderId="0" xfId="17" applyNumberFormat="1" applyFont="1" applyFill="1" applyAlignment="1" applyProtection="1">
      <alignment vertical="center"/>
      <protection locked="0"/>
    </xf>
    <xf numFmtId="168" fontId="52" fillId="27" borderId="0" xfId="17" applyNumberFormat="1" applyFont="1" applyFill="1" applyBorder="1" applyAlignment="1">
      <alignment vertical="center"/>
    </xf>
    <xf numFmtId="168" fontId="52" fillId="16" borderId="0" xfId="17" applyNumberFormat="1" applyFont="1" applyFill="1" applyBorder="1" applyAlignment="1">
      <alignment vertical="center"/>
    </xf>
    <xf numFmtId="0" fontId="8" fillId="0" borderId="0" xfId="17" applyFont="1"/>
    <xf numFmtId="168" fontId="8" fillId="0" borderId="0" xfId="17" applyNumberFormat="1"/>
    <xf numFmtId="0" fontId="50" fillId="14" borderId="0" xfId="17" applyFont="1" applyFill="1" applyBorder="1" applyAlignment="1">
      <alignment horizontal="center" vertical="center"/>
    </xf>
    <xf numFmtId="49" fontId="50" fillId="14" borderId="0" xfId="17" applyNumberFormat="1" applyFont="1" applyFill="1" applyBorder="1" applyAlignment="1">
      <alignment horizontal="center" vertical="center"/>
    </xf>
    <xf numFmtId="168" fontId="72" fillId="16" borderId="0" xfId="17" applyNumberFormat="1" applyFont="1" applyFill="1" applyBorder="1" applyAlignment="1">
      <alignment vertical="center"/>
    </xf>
    <xf numFmtId="44" fontId="72" fillId="16" borderId="0" xfId="17" applyNumberFormat="1" applyFont="1" applyFill="1" applyBorder="1" applyAlignment="1">
      <alignment vertical="center"/>
    </xf>
    <xf numFmtId="168" fontId="73" fillId="17" borderId="0" xfId="17" applyNumberFormat="1" applyFont="1" applyFill="1" applyAlignment="1" applyProtection="1">
      <alignment vertical="center"/>
      <protection locked="0"/>
    </xf>
    <xf numFmtId="0" fontId="27" fillId="19" borderId="0" xfId="0" applyFont="1" applyFill="1" applyAlignment="1">
      <alignment vertical="center" wrapText="1"/>
    </xf>
    <xf numFmtId="0" fontId="50" fillId="13" borderId="0" xfId="17" applyFont="1" applyFill="1" applyBorder="1" applyAlignment="1">
      <alignment vertical="center" wrapText="1"/>
    </xf>
    <xf numFmtId="168" fontId="52" fillId="13" borderId="0" xfId="17" applyNumberFormat="1" applyFont="1" applyFill="1" applyBorder="1" applyAlignment="1">
      <alignment vertical="center"/>
    </xf>
    <xf numFmtId="44" fontId="49" fillId="0" borderId="0" xfId="9" applyNumberFormat="1" applyFont="1" applyFill="1" applyBorder="1" applyAlignment="1">
      <alignment horizontal="right" vertical="center"/>
    </xf>
    <xf numFmtId="0" fontId="74" fillId="11" borderId="0" xfId="17" applyFont="1" applyFill="1" applyBorder="1" applyAlignment="1">
      <alignment vertical="center"/>
    </xf>
    <xf numFmtId="0" fontId="27" fillId="19" borderId="0" xfId="17" applyFont="1" applyFill="1" applyAlignment="1">
      <alignment vertical="center" wrapText="1"/>
    </xf>
    <xf numFmtId="0" fontId="50" fillId="11" borderId="0" xfId="17" applyFont="1" applyFill="1" applyBorder="1" applyAlignment="1" applyProtection="1">
      <alignment horizontal="justify" vertical="center"/>
    </xf>
    <xf numFmtId="0" fontId="75" fillId="11" borderId="0" xfId="17" applyFont="1" applyFill="1" applyBorder="1" applyAlignment="1">
      <alignment vertical="center"/>
    </xf>
    <xf numFmtId="0" fontId="50" fillId="13" borderId="0" xfId="4" applyFont="1" applyFill="1" applyBorder="1" applyAlignment="1" applyProtection="1">
      <alignment horizontal="left" vertical="center"/>
    </xf>
    <xf numFmtId="0" fontId="50" fillId="13" borderId="0" xfId="17" applyFont="1" applyFill="1" applyBorder="1" applyAlignment="1">
      <alignment vertical="center"/>
    </xf>
    <xf numFmtId="0" fontId="50" fillId="11" borderId="0" xfId="17" applyFont="1" applyFill="1" applyBorder="1" applyAlignment="1">
      <alignment vertical="center"/>
    </xf>
    <xf numFmtId="168" fontId="52" fillId="28" borderId="0" xfId="17" applyNumberFormat="1" applyFont="1" applyFill="1" applyBorder="1" applyAlignment="1">
      <alignment vertical="center"/>
    </xf>
    <xf numFmtId="0" fontId="74" fillId="11" borderId="0" xfId="17" applyFont="1" applyFill="1" applyBorder="1" applyAlignment="1">
      <alignment vertical="center" wrapText="1"/>
    </xf>
    <xf numFmtId="0" fontId="27" fillId="18" borderId="0" xfId="17" applyFont="1" applyFill="1" applyAlignment="1">
      <alignment horizontal="center" vertical="center"/>
    </xf>
    <xf numFmtId="49" fontId="27" fillId="18" borderId="0" xfId="17" applyNumberFormat="1" applyFont="1" applyFill="1" applyAlignment="1">
      <alignment horizontal="center" vertical="center"/>
    </xf>
    <xf numFmtId="0" fontId="50" fillId="18" borderId="0" xfId="17" applyFont="1" applyFill="1" applyAlignment="1">
      <alignment horizontal="left" vertical="center"/>
    </xf>
    <xf numFmtId="0" fontId="27" fillId="19" borderId="0" xfId="17" applyFont="1" applyFill="1" applyAlignment="1">
      <alignment vertical="center"/>
    </xf>
    <xf numFmtId="168" fontId="65" fillId="20" borderId="0" xfId="17" applyNumberFormat="1" applyFont="1" applyFill="1" applyAlignment="1">
      <alignment vertical="center"/>
    </xf>
    <xf numFmtId="168" fontId="71" fillId="20" borderId="0" xfId="0" applyNumberFormat="1" applyFont="1" applyFill="1" applyAlignment="1">
      <alignment vertical="center"/>
    </xf>
    <xf numFmtId="168" fontId="71" fillId="17" borderId="0" xfId="0" applyNumberFormat="1" applyFont="1" applyFill="1" applyAlignment="1" applyProtection="1">
      <alignment vertical="center"/>
      <protection locked="0"/>
    </xf>
    <xf numFmtId="44" fontId="76" fillId="16" borderId="0" xfId="9" applyNumberFormat="1" applyFont="1" applyFill="1" applyBorder="1" applyAlignment="1">
      <alignment horizontal="right"/>
    </xf>
    <xf numFmtId="49" fontId="61" fillId="3" borderId="0" xfId="17" applyNumberFormat="1" applyFont="1" applyFill="1" applyAlignment="1">
      <alignment horizontal="center"/>
    </xf>
    <xf numFmtId="44" fontId="79" fillId="3" borderId="0" xfId="9" applyNumberFormat="1" applyFont="1" applyFill="1" applyBorder="1" applyAlignment="1">
      <alignment horizontal="right"/>
    </xf>
    <xf numFmtId="44" fontId="79" fillId="3" borderId="0" xfId="17" applyNumberFormat="1" applyFont="1" applyFill="1"/>
    <xf numFmtId="166" fontId="79" fillId="3" borderId="0" xfId="9" applyFont="1" applyFill="1"/>
    <xf numFmtId="44" fontId="79" fillId="3" borderId="1" xfId="17" applyNumberFormat="1" applyFont="1" applyFill="1" applyBorder="1"/>
    <xf numFmtId="9" fontId="8" fillId="0" borderId="0" xfId="17" applyNumberFormat="1" applyAlignment="1">
      <alignment horizontal="left"/>
    </xf>
    <xf numFmtId="0" fontId="30" fillId="0" borderId="0" xfId="17" applyFont="1"/>
    <xf numFmtId="0" fontId="80" fillId="3" borderId="0" xfId="17" applyFont="1" applyFill="1" applyBorder="1" applyAlignment="1">
      <alignment horizontal="center"/>
    </xf>
    <xf numFmtId="0" fontId="80" fillId="0" borderId="0" xfId="17" applyFont="1" applyBorder="1" applyAlignment="1">
      <alignment horizontal="center"/>
    </xf>
    <xf numFmtId="0" fontId="49" fillId="29" borderId="0" xfId="17" applyFont="1" applyFill="1" applyBorder="1" applyAlignment="1">
      <alignment horizontal="center" vertical="center" textRotation="90" wrapText="1"/>
    </xf>
    <xf numFmtId="0" fontId="49" fillId="30" borderId="0" xfId="17" applyFont="1" applyFill="1" applyBorder="1" applyAlignment="1">
      <alignment horizontal="center" vertical="center" textRotation="90" wrapText="1"/>
    </xf>
    <xf numFmtId="0" fontId="49" fillId="31" borderId="0" xfId="17" applyFont="1" applyFill="1" applyBorder="1" applyAlignment="1">
      <alignment horizontal="center" vertical="center" textRotation="90" wrapText="1"/>
    </xf>
    <xf numFmtId="0" fontId="49" fillId="31" borderId="0" xfId="17" applyFont="1" applyFill="1" applyBorder="1" applyAlignment="1">
      <alignment textRotation="90" wrapText="1"/>
    </xf>
    <xf numFmtId="0" fontId="50" fillId="13" borderId="0" xfId="17" applyFont="1" applyFill="1" applyBorder="1" applyAlignment="1"/>
    <xf numFmtId="0" fontId="81" fillId="10" borderId="0" xfId="17" applyFont="1" applyFill="1" applyBorder="1" applyAlignment="1">
      <alignment horizontal="left" vertical="center"/>
    </xf>
    <xf numFmtId="44" fontId="81" fillId="10" borderId="0" xfId="17" applyNumberFormat="1" applyFont="1" applyFill="1" applyBorder="1" applyAlignment="1">
      <alignment vertical="center" wrapText="1"/>
    </xf>
    <xf numFmtId="44" fontId="81" fillId="32" borderId="0" xfId="9" applyNumberFormat="1" applyFont="1" applyFill="1" applyBorder="1" applyAlignment="1">
      <alignment horizontal="right" vertical="center"/>
    </xf>
    <xf numFmtId="44" fontId="81" fillId="13" borderId="0" xfId="9" applyNumberFormat="1" applyFont="1" applyFill="1" applyBorder="1" applyAlignment="1">
      <alignment horizontal="right" vertical="center"/>
    </xf>
    <xf numFmtId="0" fontId="50" fillId="13" borderId="0" xfId="17" applyFont="1" applyFill="1" applyBorder="1" applyAlignment="1">
      <alignment horizontal="left"/>
    </xf>
    <xf numFmtId="0" fontId="26" fillId="33" borderId="0" xfId="17" applyFont="1" applyFill="1" applyAlignment="1">
      <alignment horizontal="center" vertical="center" textRotation="90" wrapText="1"/>
    </xf>
    <xf numFmtId="0" fontId="81" fillId="10" borderId="0" xfId="17" applyFont="1" applyFill="1" applyBorder="1" applyAlignment="1">
      <alignment vertical="center" wrapText="1"/>
    </xf>
    <xf numFmtId="0" fontId="27" fillId="17" borderId="0" xfId="17" applyFont="1" applyFill="1" applyAlignment="1">
      <alignment horizontal="left"/>
    </xf>
    <xf numFmtId="0" fontId="27" fillId="17" borderId="0" xfId="17" applyFont="1" applyFill="1" applyAlignment="1">
      <alignment vertical="center" wrapText="1"/>
    </xf>
    <xf numFmtId="44" fontId="31" fillId="34" borderId="0" xfId="17" applyNumberFormat="1" applyFont="1" applyFill="1" applyAlignment="1">
      <alignment horizontal="center" vertical="center" wrapText="1"/>
    </xf>
    <xf numFmtId="44" fontId="31" fillId="33" borderId="0" xfId="17" applyNumberFormat="1" applyFont="1" applyFill="1" applyAlignment="1">
      <alignment horizontal="center" vertical="center" wrapText="1"/>
    </xf>
    <xf numFmtId="0" fontId="27" fillId="26" borderId="0" xfId="17" applyFont="1" applyFill="1" applyAlignment="1">
      <alignment horizontal="left"/>
    </xf>
    <xf numFmtId="0" fontId="27" fillId="26" borderId="0" xfId="17" applyFont="1" applyFill="1" applyAlignment="1">
      <alignment vertical="center" wrapText="1"/>
    </xf>
    <xf numFmtId="44" fontId="82" fillId="32" borderId="0" xfId="9" applyNumberFormat="1" applyFont="1" applyFill="1" applyBorder="1" applyAlignment="1">
      <alignment horizontal="right" vertical="center"/>
    </xf>
    <xf numFmtId="0" fontId="83" fillId="17" borderId="0" xfId="17" applyFont="1" applyFill="1" applyAlignment="1">
      <alignment horizontal="left"/>
    </xf>
    <xf numFmtId="0" fontId="83" fillId="17" borderId="0" xfId="17" applyFont="1" applyFill="1" applyAlignment="1">
      <alignment vertical="center" wrapText="1"/>
    </xf>
    <xf numFmtId="0" fontId="26" fillId="35" borderId="0" xfId="0" applyFont="1" applyFill="1" applyAlignment="1">
      <alignment horizontal="center" vertical="center" textRotation="90" wrapText="1"/>
    </xf>
    <xf numFmtId="0" fontId="26" fillId="36" borderId="0" xfId="0" applyFont="1" applyFill="1" applyAlignment="1">
      <alignment horizontal="center" vertical="center" textRotation="90" wrapText="1"/>
    </xf>
    <xf numFmtId="0" fontId="71" fillId="37" borderId="0" xfId="0" applyFont="1" applyFill="1" applyAlignment="1">
      <alignment horizontal="center" vertical="center" textRotation="90" wrapText="1"/>
    </xf>
    <xf numFmtId="0" fontId="49" fillId="38" borderId="0" xfId="17" applyFont="1" applyFill="1" applyBorder="1" applyAlignment="1">
      <alignment horizontal="center" vertical="center" textRotation="90" wrapText="1"/>
    </xf>
    <xf numFmtId="0" fontId="52" fillId="29" borderId="0" xfId="17" applyFont="1" applyFill="1" applyBorder="1" applyAlignment="1">
      <alignment horizontal="center" vertical="center" textRotation="90" wrapText="1"/>
    </xf>
    <xf numFmtId="44" fontId="81" fillId="39" borderId="0" xfId="9" applyNumberFormat="1" applyFont="1" applyFill="1" applyBorder="1" applyAlignment="1">
      <alignment horizontal="right" vertical="center"/>
    </xf>
    <xf numFmtId="44" fontId="81" fillId="40" borderId="0" xfId="9" applyNumberFormat="1" applyFont="1" applyFill="1" applyBorder="1" applyAlignment="1">
      <alignment horizontal="right" vertical="center"/>
    </xf>
    <xf numFmtId="44" fontId="81" fillId="11" borderId="0" xfId="9" applyNumberFormat="1" applyFont="1" applyFill="1" applyBorder="1" applyAlignment="1">
      <alignment horizontal="right" vertical="center"/>
    </xf>
    <xf numFmtId="44" fontId="81" fillId="10" borderId="0" xfId="9" applyNumberFormat="1" applyFont="1" applyFill="1" applyBorder="1" applyAlignment="1">
      <alignment horizontal="right" vertical="center"/>
    </xf>
    <xf numFmtId="0" fontId="71" fillId="33" borderId="0" xfId="17" applyFont="1" applyFill="1" applyAlignment="1">
      <alignment horizontal="center" vertical="center" textRotation="90" wrapText="1"/>
    </xf>
    <xf numFmtId="0" fontId="27" fillId="17" borderId="0" xfId="17" applyFont="1" applyFill="1" applyAlignment="1">
      <alignment vertical="center"/>
    </xf>
    <xf numFmtId="44" fontId="31" fillId="35" borderId="0" xfId="17" applyNumberFormat="1" applyFont="1" applyFill="1" applyAlignment="1">
      <alignment horizontal="center" vertical="center" wrapText="1"/>
    </xf>
    <xf numFmtId="44" fontId="31" fillId="36" borderId="0" xfId="17" applyNumberFormat="1" applyFont="1" applyFill="1" applyAlignment="1">
      <alignment horizontal="center" vertical="center" wrapText="1"/>
    </xf>
    <xf numFmtId="44" fontId="84" fillId="41" borderId="0" xfId="17" applyNumberFormat="1" applyFont="1" applyFill="1" applyAlignment="1">
      <alignment horizontal="center" vertical="center" wrapText="1"/>
    </xf>
    <xf numFmtId="0" fontId="8" fillId="3" borderId="0" xfId="17" applyFont="1" applyFill="1" applyAlignment="1"/>
    <xf numFmtId="44" fontId="85" fillId="10" borderId="0" xfId="9" applyNumberFormat="1" applyFont="1" applyFill="1" applyBorder="1" applyAlignment="1">
      <alignment horizontal="right" vertical="center"/>
    </xf>
    <xf numFmtId="0" fontId="8" fillId="7" borderId="0" xfId="17" applyFill="1"/>
    <xf numFmtId="44" fontId="7" fillId="7" borderId="0" xfId="2" applyNumberFormat="1" applyFill="1" applyAlignment="1" applyProtection="1"/>
    <xf numFmtId="44" fontId="8" fillId="7" borderId="0" xfId="17" applyNumberFormat="1" applyFill="1"/>
    <xf numFmtId="44" fontId="86" fillId="7" borderId="0" xfId="17" applyNumberFormat="1" applyFont="1" applyFill="1"/>
    <xf numFmtId="0" fontId="4" fillId="0" borderId="0" xfId="17" applyFont="1" applyAlignment="1">
      <alignment horizontal="center" vertical="center" wrapText="1"/>
    </xf>
    <xf numFmtId="0" fontId="26" fillId="13" borderId="0" xfId="17" applyFont="1" applyFill="1" applyAlignment="1">
      <alignment horizontal="center" vertical="center" textRotation="90" wrapText="1"/>
    </xf>
    <xf numFmtId="0" fontId="71" fillId="13" borderId="0" xfId="17" applyFont="1" applyFill="1" applyAlignment="1">
      <alignment horizontal="center" vertical="center" textRotation="90" wrapText="1"/>
    </xf>
    <xf numFmtId="0" fontId="27" fillId="13" borderId="0" xfId="17" applyFont="1" applyFill="1" applyAlignment="1">
      <alignment vertical="center"/>
    </xf>
    <xf numFmtId="0" fontId="49" fillId="42" borderId="0" xfId="17" applyFont="1" applyFill="1" applyBorder="1" applyAlignment="1">
      <alignment horizontal="center" vertical="center" textRotation="90" wrapText="1"/>
    </xf>
    <xf numFmtId="0" fontId="52" fillId="43" borderId="0" xfId="17" applyFont="1" applyFill="1" applyBorder="1" applyAlignment="1">
      <alignment horizontal="center" vertical="center" textRotation="90" wrapText="1"/>
    </xf>
    <xf numFmtId="44" fontId="81" fillId="0" borderId="0" xfId="9" applyNumberFormat="1" applyFont="1" applyFill="1" applyBorder="1" applyAlignment="1">
      <alignment horizontal="right" vertical="center"/>
    </xf>
    <xf numFmtId="0" fontId="27" fillId="13" borderId="0" xfId="17" applyFont="1" applyFill="1" applyAlignment="1">
      <alignment horizontal="left"/>
    </xf>
    <xf numFmtId="0" fontId="27" fillId="13" borderId="0" xfId="17" applyFont="1" applyFill="1" applyAlignment="1">
      <alignment vertical="center" wrapText="1"/>
    </xf>
    <xf numFmtId="0" fontId="81" fillId="0" borderId="0" xfId="17" applyFont="1" applyFill="1" applyBorder="1" applyAlignment="1">
      <alignment horizontal="left" vertical="center"/>
    </xf>
    <xf numFmtId="44" fontId="81" fillId="0" borderId="0" xfId="17" applyNumberFormat="1" applyFont="1" applyFill="1" applyBorder="1" applyAlignment="1">
      <alignment vertical="center" wrapText="1"/>
    </xf>
    <xf numFmtId="0" fontId="26" fillId="0" borderId="0" xfId="17" applyFont="1" applyFill="1" applyAlignment="1">
      <alignment horizontal="center" vertical="center" textRotation="90" wrapText="1"/>
    </xf>
    <xf numFmtId="0" fontId="81" fillId="10" borderId="0" xfId="17" applyFont="1" applyFill="1" applyAlignment="1">
      <alignment horizontal="left" vertical="center"/>
    </xf>
    <xf numFmtId="166" fontId="32" fillId="0" borderId="0" xfId="9" applyFont="1" applyFill="1" applyAlignment="1">
      <alignment horizontal="center" vertical="center"/>
    </xf>
    <xf numFmtId="166" fontId="32" fillId="34" borderId="0" xfId="9" applyFont="1" applyFill="1" applyAlignment="1">
      <alignment horizontal="center" vertical="center"/>
    </xf>
    <xf numFmtId="166" fontId="32" fillId="44" borderId="0" xfId="9" applyFont="1" applyFill="1" applyAlignment="1">
      <alignment horizontal="center" vertical="center"/>
    </xf>
    <xf numFmtId="0" fontId="31" fillId="45" borderId="0" xfId="0" applyFont="1" applyFill="1" applyAlignment="1">
      <alignment vertical="center" wrapText="1"/>
    </xf>
    <xf numFmtId="44" fontId="31" fillId="45" borderId="0" xfId="0" applyNumberFormat="1" applyFont="1" applyFill="1" applyAlignment="1">
      <alignment vertical="center" wrapText="1"/>
    </xf>
    <xf numFmtId="44" fontId="81" fillId="13" borderId="0" xfId="17" applyNumberFormat="1" applyFont="1" applyFill="1" applyBorder="1" applyAlignment="1">
      <alignment vertical="center" wrapText="1"/>
    </xf>
    <xf numFmtId="0" fontId="31" fillId="45" borderId="0" xfId="0" applyFont="1" applyFill="1" applyAlignment="1">
      <alignment horizontal="left" vertical="center"/>
    </xf>
    <xf numFmtId="44" fontId="31" fillId="33" borderId="0" xfId="17" applyNumberFormat="1" applyFont="1" applyFill="1" applyAlignment="1">
      <alignment horizontal="right" vertical="center" wrapText="1"/>
    </xf>
    <xf numFmtId="44" fontId="31" fillId="46" borderId="0" xfId="0" applyNumberFormat="1" applyFont="1" applyFill="1" applyAlignment="1">
      <alignment horizontal="right" vertical="center"/>
    </xf>
    <xf numFmtId="0" fontId="26" fillId="47" borderId="0" xfId="17" applyFont="1" applyFill="1" applyAlignment="1">
      <alignment horizontal="center" vertical="center" textRotation="90" wrapText="1"/>
    </xf>
    <xf numFmtId="44" fontId="80" fillId="30" borderId="0" xfId="9" applyNumberFormat="1" applyFont="1" applyFill="1" applyBorder="1" applyAlignment="1">
      <alignment horizontal="right" vertical="center" wrapText="1"/>
    </xf>
    <xf numFmtId="44" fontId="80" fillId="31" borderId="0" xfId="9" applyNumberFormat="1" applyFont="1" applyFill="1" applyBorder="1" applyAlignment="1">
      <alignment horizontal="right" vertical="center" wrapText="1"/>
    </xf>
    <xf numFmtId="166" fontId="32" fillId="39" borderId="0" xfId="9" applyFont="1" applyFill="1" applyAlignment="1">
      <alignment horizontal="center" vertical="center"/>
    </xf>
    <xf numFmtId="166" fontId="32" fillId="40" borderId="0" xfId="9" applyFont="1" applyFill="1" applyAlignment="1">
      <alignment horizontal="center" vertical="center"/>
    </xf>
    <xf numFmtId="166" fontId="87" fillId="11" borderId="0" xfId="9" applyFont="1" applyFill="1" applyAlignment="1">
      <alignment horizontal="center" vertical="center"/>
    </xf>
    <xf numFmtId="166" fontId="32" fillId="40" borderId="0" xfId="9" applyFont="1" applyFill="1" applyAlignment="1">
      <alignment vertical="center"/>
    </xf>
    <xf numFmtId="0" fontId="71" fillId="47" borderId="0" xfId="17" applyFont="1" applyFill="1" applyAlignment="1">
      <alignment horizontal="center" vertical="center" textRotation="90" wrapText="1"/>
    </xf>
    <xf numFmtId="44" fontId="80" fillId="42" borderId="0" xfId="9" applyNumberFormat="1" applyFont="1" applyFill="1" applyBorder="1" applyAlignment="1">
      <alignment horizontal="right" vertical="center" wrapText="1"/>
    </xf>
    <xf numFmtId="44" fontId="80" fillId="38" borderId="0" xfId="9" applyNumberFormat="1" applyFont="1" applyFill="1" applyBorder="1" applyAlignment="1">
      <alignment horizontal="right" vertical="center" wrapText="1"/>
    </xf>
    <xf numFmtId="44" fontId="80" fillId="43" borderId="0" xfId="9" applyNumberFormat="1" applyFont="1" applyFill="1" applyBorder="1" applyAlignment="1">
      <alignment horizontal="left" vertical="center" wrapText="1"/>
    </xf>
    <xf numFmtId="44" fontId="80" fillId="38" borderId="0" xfId="9" applyNumberFormat="1" applyFont="1" applyFill="1" applyBorder="1" applyAlignment="1">
      <alignment horizontal="left" vertical="center" wrapText="1"/>
    </xf>
    <xf numFmtId="44" fontId="80" fillId="29" borderId="0" xfId="9" applyNumberFormat="1" applyFont="1" applyFill="1" applyBorder="1" applyAlignment="1">
      <alignment horizontal="right" vertical="center" wrapText="1"/>
    </xf>
    <xf numFmtId="0" fontId="88" fillId="0" borderId="0" xfId="17" applyFont="1" applyFill="1" applyBorder="1" applyAlignment="1">
      <alignment horizontal="center" vertical="center" wrapText="1"/>
    </xf>
    <xf numFmtId="0" fontId="80" fillId="0" borderId="0" xfId="17" applyFont="1" applyFill="1" applyBorder="1" applyAlignment="1">
      <alignment horizontal="center" vertical="center" wrapText="1"/>
    </xf>
    <xf numFmtId="44" fontId="80" fillId="0" borderId="0" xfId="9" applyNumberFormat="1" applyFont="1" applyFill="1" applyBorder="1" applyAlignment="1">
      <alignment horizontal="right" vertical="center" wrapText="1"/>
    </xf>
    <xf numFmtId="44" fontId="16" fillId="3" borderId="0" xfId="17" applyNumberFormat="1" applyFont="1" applyFill="1"/>
    <xf numFmtId="0" fontId="16" fillId="3" borderId="0" xfId="17" applyFont="1" applyFill="1"/>
    <xf numFmtId="0" fontId="15" fillId="3" borderId="0" xfId="17" applyFont="1" applyFill="1"/>
    <xf numFmtId="49" fontId="89" fillId="3" borderId="0" xfId="17" applyNumberFormat="1" applyFont="1" applyFill="1" applyBorder="1" applyAlignment="1">
      <alignment horizontal="justify"/>
    </xf>
    <xf numFmtId="44" fontId="80" fillId="0" borderId="0" xfId="9" applyNumberFormat="1" applyFont="1" applyFill="1" applyBorder="1" applyAlignment="1">
      <alignment horizontal="left" vertical="center" wrapText="1"/>
    </xf>
    <xf numFmtId="166" fontId="33" fillId="3" borderId="0" xfId="7" applyFont="1" applyFill="1"/>
    <xf numFmtId="0" fontId="30" fillId="3" borderId="0" xfId="17" applyFont="1" applyFill="1"/>
    <xf numFmtId="44" fontId="33" fillId="3" borderId="0" xfId="17" applyNumberFormat="1" applyFont="1" applyFill="1"/>
    <xf numFmtId="0" fontId="33" fillId="3" borderId="0" xfId="17" applyFont="1" applyFill="1"/>
    <xf numFmtId="44" fontId="15" fillId="3" borderId="0" xfId="17" applyNumberFormat="1" applyFont="1" applyFill="1"/>
    <xf numFmtId="0" fontId="34" fillId="3" borderId="0" xfId="17" applyFont="1" applyFill="1"/>
    <xf numFmtId="44" fontId="30" fillId="7" borderId="0" xfId="17" applyNumberFormat="1" applyFont="1" applyFill="1"/>
    <xf numFmtId="0" fontId="30" fillId="7" borderId="0" xfId="17" applyFont="1" applyFill="1"/>
    <xf numFmtId="0" fontId="0" fillId="0" borderId="0" xfId="0" applyFill="1"/>
    <xf numFmtId="0" fontId="21" fillId="0" borderId="0" xfId="0" applyFont="1"/>
    <xf numFmtId="0" fontId="17" fillId="3" borderId="0" xfId="0" applyFont="1" applyFill="1" applyAlignment="1">
      <alignment horizontal="center"/>
    </xf>
    <xf numFmtId="0" fontId="24" fillId="3" borderId="0" xfId="0" applyFont="1" applyFill="1"/>
    <xf numFmtId="0" fontId="1" fillId="0" borderId="0" xfId="0" applyFont="1" applyFill="1" applyBorder="1" applyAlignment="1">
      <alignment horizontal="center" vertical="center" textRotation="90" wrapText="1"/>
    </xf>
    <xf numFmtId="0" fontId="1" fillId="49" borderId="0" xfId="0" applyFont="1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 vertical="center" wrapText="1"/>
    </xf>
    <xf numFmtId="0" fontId="27" fillId="13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textRotation="90" wrapText="1"/>
    </xf>
    <xf numFmtId="166" fontId="27" fillId="0" borderId="0" xfId="0" applyNumberFormat="1" applyFont="1" applyFill="1" applyAlignment="1">
      <alignment horizontal="center"/>
    </xf>
    <xf numFmtId="166" fontId="27" fillId="0" borderId="0" xfId="7" applyFont="1" applyFill="1" applyBorder="1" applyAlignment="1">
      <alignment horizontal="center"/>
    </xf>
    <xf numFmtId="0" fontId="90" fillId="0" borderId="0" xfId="0" applyFont="1"/>
    <xf numFmtId="0" fontId="1" fillId="0" borderId="0" xfId="0" applyFont="1" applyFill="1" applyBorder="1" applyAlignment="1" applyProtection="1">
      <alignment horizontal="center" vertical="center" textRotation="90" wrapText="1"/>
      <protection locked="0" hidden="1"/>
    </xf>
    <xf numFmtId="4" fontId="90" fillId="0" borderId="0" xfId="0" applyNumberFormat="1" applyFont="1"/>
    <xf numFmtId="43" fontId="0" fillId="0" borderId="0" xfId="0" applyNumberFormat="1" applyFill="1"/>
    <xf numFmtId="43" fontId="4" fillId="0" borderId="0" xfId="0" applyNumberFormat="1" applyFont="1" applyFill="1" applyAlignment="1" applyProtection="1">
      <alignment horizontal="center" vertical="center" wrapText="1"/>
      <protection locked="0" hidden="1"/>
    </xf>
    <xf numFmtId="166" fontId="4" fillId="0" borderId="0" xfId="0" applyNumberFormat="1" applyFont="1" applyFill="1" applyAlignment="1">
      <alignment horizontal="center" vertical="center" textRotation="90" wrapText="1"/>
    </xf>
    <xf numFmtId="49" fontId="91" fillId="3" borderId="0" xfId="0" applyNumberFormat="1" applyFont="1" applyFill="1" applyBorder="1" applyAlignment="1">
      <alignment horizontal="center"/>
    </xf>
    <xf numFmtId="0" fontId="10" fillId="9" borderId="0" xfId="0" applyFont="1" applyFill="1" applyBorder="1" applyAlignment="1">
      <alignment vertical="center" wrapText="1"/>
    </xf>
    <xf numFmtId="166" fontId="17" fillId="3" borderId="0" xfId="0" applyNumberFormat="1" applyFont="1" applyFill="1"/>
    <xf numFmtId="44" fontId="36" fillId="0" borderId="0" xfId="0" applyNumberFormat="1" applyFont="1" applyFill="1" applyBorder="1" applyAlignment="1">
      <alignment horizontal="center" vertical="center"/>
    </xf>
    <xf numFmtId="8" fontId="17" fillId="3" borderId="0" xfId="0" applyNumberFormat="1" applyFont="1" applyFill="1"/>
    <xf numFmtId="49" fontId="22" fillId="3" borderId="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6" fontId="9" fillId="0" borderId="0" xfId="7" applyFont="1"/>
    <xf numFmtId="166" fontId="24" fillId="3" borderId="0" xfId="0" applyNumberFormat="1" applyFont="1" applyFill="1"/>
    <xf numFmtId="0" fontId="35" fillId="6" borderId="0" xfId="0" applyFont="1" applyFill="1" applyAlignment="1"/>
    <xf numFmtId="0" fontId="9" fillId="0" borderId="0" xfId="0" applyFont="1" applyAlignment="1"/>
    <xf numFmtId="0" fontId="9" fillId="0" borderId="0" xfId="0" applyFont="1"/>
    <xf numFmtId="0" fontId="9" fillId="0" borderId="0" xfId="0" applyFont="1" applyAlignment="1">
      <alignment wrapText="1"/>
    </xf>
    <xf numFmtId="0" fontId="47" fillId="0" borderId="0" xfId="0" applyFont="1"/>
    <xf numFmtId="0" fontId="47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6" fillId="0" borderId="0" xfId="2" applyFont="1" applyBorder="1" applyAlignment="1" applyProtection="1">
      <alignment horizontal="center"/>
    </xf>
    <xf numFmtId="0" fontId="81" fillId="0" borderId="0" xfId="0" applyFont="1" applyBorder="1"/>
    <xf numFmtId="44" fontId="81" fillId="0" borderId="0" xfId="0" applyNumberFormat="1" applyFont="1" applyBorder="1"/>
    <xf numFmtId="0" fontId="92" fillId="0" borderId="0" xfId="0" applyFont="1" applyFill="1" applyAlignment="1">
      <alignment horizontal="left"/>
    </xf>
    <xf numFmtId="43" fontId="81" fillId="0" borderId="0" xfId="0" applyNumberFormat="1" applyFont="1" applyBorder="1"/>
    <xf numFmtId="44" fontId="81" fillId="0" borderId="0" xfId="0" applyNumberFormat="1" applyFont="1" applyFill="1" applyBorder="1"/>
    <xf numFmtId="44" fontId="69" fillId="0" borderId="0" xfId="0" applyNumberFormat="1" applyFont="1" applyFill="1" applyBorder="1"/>
    <xf numFmtId="44" fontId="0" fillId="0" borderId="0" xfId="0" applyNumberFormat="1"/>
    <xf numFmtId="0" fontId="47" fillId="0" borderId="0" xfId="0" applyFont="1" applyFill="1"/>
    <xf numFmtId="44" fontId="47" fillId="0" borderId="0" xfId="0" applyNumberFormat="1" applyFont="1" applyFill="1"/>
    <xf numFmtId="166" fontId="0" fillId="0" borderId="0" xfId="7" applyFont="1"/>
    <xf numFmtId="0" fontId="80" fillId="0" borderId="0" xfId="0" applyFont="1" applyFill="1" applyBorder="1"/>
    <xf numFmtId="0" fontId="6" fillId="0" borderId="0" xfId="2" applyFont="1" applyFill="1" applyBorder="1" applyAlignment="1" applyProtection="1">
      <alignment horizontal="center" vertical="center"/>
    </xf>
    <xf numFmtId="0" fontId="81" fillId="0" borderId="0" xfId="0" applyFont="1" applyFill="1" applyBorder="1" applyAlignment="1">
      <alignment horizontal="justify" vertical="center"/>
    </xf>
    <xf numFmtId="0" fontId="93" fillId="0" borderId="0" xfId="0" applyFont="1" applyFill="1" applyBorder="1" applyAlignment="1">
      <alignment vertical="center"/>
    </xf>
    <xf numFmtId="44" fontId="5" fillId="0" borderId="0" xfId="0" applyNumberFormat="1" applyFont="1" applyBorder="1"/>
    <xf numFmtId="44" fontId="9" fillId="0" borderId="0" xfId="0" applyNumberFormat="1" applyFont="1" applyAlignment="1">
      <alignment wrapText="1"/>
    </xf>
    <xf numFmtId="0" fontId="94" fillId="0" borderId="0" xfId="0" applyFont="1" applyAlignment="1">
      <alignment horizontal="left" wrapText="1"/>
    </xf>
    <xf numFmtId="0" fontId="81" fillId="0" borderId="0" xfId="14" applyFont="1" applyFill="1" applyBorder="1" applyAlignment="1">
      <alignment horizontal="center" vertical="center"/>
    </xf>
    <xf numFmtId="0" fontId="81" fillId="0" borderId="0" xfId="14" applyFont="1" applyFill="1" applyBorder="1" applyAlignment="1">
      <alignment vertical="center"/>
    </xf>
    <xf numFmtId="0" fontId="80" fillId="0" borderId="0" xfId="14" applyFont="1" applyBorder="1" applyAlignment="1">
      <alignment vertical="center"/>
    </xf>
    <xf numFmtId="43" fontId="81" fillId="0" borderId="0" xfId="14" applyNumberFormat="1" applyFont="1" applyFill="1" applyBorder="1" applyAlignment="1">
      <alignment vertical="center"/>
    </xf>
    <xf numFmtId="0" fontId="81" fillId="0" borderId="0" xfId="14" applyFont="1" applyBorder="1" applyAlignment="1">
      <alignment horizontal="left" vertical="center"/>
    </xf>
    <xf numFmtId="0" fontId="81" fillId="0" borderId="0" xfId="14" applyFont="1" applyBorder="1" applyAlignment="1">
      <alignment vertical="center"/>
    </xf>
    <xf numFmtId="43" fontId="81" fillId="0" borderId="0" xfId="14" applyNumberFormat="1" applyFont="1" applyBorder="1" applyAlignment="1">
      <alignment vertical="center"/>
    </xf>
    <xf numFmtId="0" fontId="80" fillId="16" borderId="0" xfId="14" applyNumberFormat="1" applyFont="1" applyFill="1" applyBorder="1" applyAlignment="1">
      <alignment horizontal="left" vertical="center"/>
    </xf>
    <xf numFmtId="169" fontId="80" fillId="16" borderId="0" xfId="14" applyNumberFormat="1" applyFont="1" applyFill="1" applyBorder="1" applyAlignment="1">
      <alignment vertical="center"/>
    </xf>
    <xf numFmtId="170" fontId="80" fillId="16" borderId="0" xfId="14" applyNumberFormat="1" applyFont="1" applyFill="1" applyBorder="1" applyAlignment="1">
      <alignment vertical="center"/>
    </xf>
    <xf numFmtId="0" fontId="92" fillId="16" borderId="0" xfId="0" applyFont="1" applyFill="1" applyAlignment="1">
      <alignment horizontal="left"/>
    </xf>
    <xf numFmtId="0" fontId="92" fillId="16" borderId="0" xfId="0" applyFont="1" applyFill="1"/>
    <xf numFmtId="44" fontId="80" fillId="16" borderId="0" xfId="14" applyNumberFormat="1" applyFont="1" applyFill="1" applyBorder="1" applyAlignment="1">
      <alignment vertical="center"/>
    </xf>
    <xf numFmtId="0" fontId="96" fillId="11" borderId="0" xfId="0" applyFont="1" applyFill="1" applyAlignment="1">
      <alignment horizontal="left"/>
    </xf>
    <xf numFmtId="0" fontId="96" fillId="11" borderId="0" xfId="0" applyFont="1" applyFill="1"/>
    <xf numFmtId="0" fontId="96" fillId="16" borderId="0" xfId="0" applyFont="1" applyFill="1" applyAlignment="1">
      <alignment horizontal="left"/>
    </xf>
    <xf numFmtId="0" fontId="96" fillId="14" borderId="0" xfId="0" applyFont="1" applyFill="1" applyAlignment="1">
      <alignment horizontal="left"/>
    </xf>
    <xf numFmtId="44" fontId="80" fillId="14" borderId="0" xfId="14" applyNumberFormat="1" applyFont="1" applyFill="1" applyBorder="1" applyAlignment="1">
      <alignment vertical="center" wrapText="1"/>
    </xf>
    <xf numFmtId="43" fontId="80" fillId="14" borderId="0" xfId="14" applyNumberFormat="1" applyFont="1" applyFill="1" applyBorder="1" applyAlignment="1">
      <alignment vertical="center" wrapText="1"/>
    </xf>
    <xf numFmtId="43" fontId="80" fillId="0" borderId="0" xfId="14" applyNumberFormat="1" applyFont="1" applyFill="1" applyBorder="1" applyAlignment="1">
      <alignment vertical="center"/>
    </xf>
    <xf numFmtId="43" fontId="80" fillId="0" borderId="0" xfId="14" applyNumberFormat="1" applyFont="1" applyFill="1" applyBorder="1" applyAlignment="1">
      <alignment vertical="center" wrapText="1"/>
    </xf>
    <xf numFmtId="0" fontId="80" fillId="16" borderId="0" xfId="14" applyNumberFormat="1" applyFont="1" applyFill="1" applyBorder="1" applyAlignment="1">
      <alignment vertical="center"/>
    </xf>
    <xf numFmtId="43" fontId="96" fillId="11" borderId="0" xfId="0" applyNumberFormat="1" applyFont="1" applyFill="1"/>
    <xf numFmtId="0" fontId="2" fillId="0" borderId="0" xfId="0" applyFont="1"/>
    <xf numFmtId="43" fontId="92" fillId="0" borderId="0" xfId="0" applyNumberFormat="1" applyFont="1" applyFill="1"/>
    <xf numFmtId="4" fontId="92" fillId="0" borderId="0" xfId="0" applyNumberFormat="1" applyFont="1" applyFill="1"/>
    <xf numFmtId="4" fontId="96" fillId="11" borderId="0" xfId="0" applyNumberFormat="1" applyFont="1" applyFill="1"/>
    <xf numFmtId="43" fontId="80" fillId="16" borderId="0" xfId="14" applyNumberFormat="1" applyFont="1" applyFill="1" applyBorder="1" applyAlignment="1">
      <alignment vertical="center"/>
    </xf>
    <xf numFmtId="43" fontId="80" fillId="11" borderId="0" xfId="14" applyNumberFormat="1" applyFont="1" applyFill="1" applyBorder="1" applyAlignment="1">
      <alignment vertical="center"/>
    </xf>
    <xf numFmtId="0" fontId="81" fillId="0" borderId="0" xfId="14" applyNumberFormat="1" applyFont="1" applyFill="1" applyAlignment="1">
      <alignment horizontal="left" vertical="center" wrapText="1"/>
    </xf>
    <xf numFmtId="43" fontId="81" fillId="0" borderId="0" xfId="14" applyNumberFormat="1" applyFont="1" applyFill="1" applyAlignment="1">
      <alignment vertical="center" wrapText="1"/>
    </xf>
    <xf numFmtId="43" fontId="92" fillId="0" borderId="0" xfId="0" applyNumberFormat="1" applyFont="1" applyFill="1" applyAlignment="1">
      <alignment horizontal="center" vertical="center"/>
    </xf>
    <xf numFmtId="4" fontId="92" fillId="0" borderId="0" xfId="0" applyNumberFormat="1" applyFont="1" applyFill="1" applyAlignment="1">
      <alignment horizontal="center" vertical="center"/>
    </xf>
    <xf numFmtId="43" fontId="81" fillId="0" borderId="0" xfId="14" applyNumberFormat="1" applyFont="1" applyFill="1" applyAlignment="1">
      <alignment horizontal="center" vertical="center" wrapText="1"/>
    </xf>
    <xf numFmtId="4" fontId="81" fillId="0" borderId="0" xfId="0" applyNumberFormat="1" applyFont="1" applyFill="1" applyAlignment="1">
      <alignment horizontal="center" vertical="center"/>
    </xf>
    <xf numFmtId="43" fontId="97" fillId="0" borderId="0" xfId="14" applyNumberFormat="1" applyFont="1" applyFill="1" applyBorder="1" applyAlignment="1">
      <alignment horizontal="center" vertical="center"/>
    </xf>
    <xf numFmtId="164" fontId="81" fillId="0" borderId="0" xfId="14" applyNumberFormat="1" applyFont="1" applyFill="1" applyBorder="1" applyAlignment="1">
      <alignment vertical="center"/>
    </xf>
    <xf numFmtId="164" fontId="80" fillId="16" borderId="0" xfId="14" applyNumberFormat="1" applyFont="1" applyFill="1" applyBorder="1" applyAlignment="1">
      <alignment vertical="center"/>
    </xf>
    <xf numFmtId="164" fontId="81" fillId="0" borderId="0" xfId="14" applyNumberFormat="1" applyFont="1" applyBorder="1" applyAlignment="1">
      <alignment vertical="center"/>
    </xf>
    <xf numFmtId="164" fontId="80" fillId="11" borderId="0" xfId="14" applyNumberFormat="1" applyFont="1" applyFill="1" applyBorder="1" applyAlignment="1">
      <alignment vertical="center"/>
    </xf>
    <xf numFmtId="164" fontId="80" fillId="0" borderId="0" xfId="14" applyNumberFormat="1" applyFont="1" applyBorder="1" applyAlignment="1">
      <alignment vertical="center"/>
    </xf>
    <xf numFmtId="43" fontId="80" fillId="14" borderId="0" xfId="14" applyNumberFormat="1" applyFont="1" applyFill="1" applyBorder="1" applyAlignment="1">
      <alignment vertical="center"/>
    </xf>
    <xf numFmtId="164" fontId="80" fillId="14" borderId="0" xfId="14" applyNumberFormat="1" applyFont="1" applyFill="1" applyBorder="1" applyAlignment="1">
      <alignment vertical="center"/>
    </xf>
    <xf numFmtId="164" fontId="7" fillId="0" borderId="0" xfId="2" applyNumberFormat="1" applyFill="1" applyBorder="1" applyAlignment="1" applyProtection="1">
      <alignment vertical="center"/>
    </xf>
    <xf numFmtId="43" fontId="80" fillId="16" borderId="0" xfId="14" applyNumberFormat="1" applyFont="1" applyFill="1" applyBorder="1"/>
    <xf numFmtId="43" fontId="81" fillId="16" borderId="0" xfId="14" applyNumberFormat="1" applyFont="1" applyFill="1" applyBorder="1" applyAlignment="1">
      <alignment vertical="center"/>
    </xf>
    <xf numFmtId="0" fontId="80" fillId="51" borderId="0" xfId="14" applyNumberFormat="1" applyFont="1" applyFill="1" applyBorder="1" applyAlignment="1">
      <alignment horizontal="left" vertical="center"/>
    </xf>
    <xf numFmtId="43" fontId="80" fillId="11" borderId="0" xfId="14" applyNumberFormat="1" applyFont="1" applyFill="1" applyBorder="1"/>
    <xf numFmtId="43" fontId="81" fillId="11" borderId="0" xfId="14" applyNumberFormat="1" applyFont="1" applyFill="1" applyBorder="1" applyAlignment="1">
      <alignment vertical="center"/>
    </xf>
    <xf numFmtId="0" fontId="81" fillId="0" borderId="0" xfId="14" applyNumberFormat="1" applyFont="1" applyBorder="1" applyAlignment="1">
      <alignment horizontal="left"/>
    </xf>
    <xf numFmtId="0" fontId="98" fillId="0" borderId="0" xfId="0" applyFont="1"/>
    <xf numFmtId="0" fontId="80" fillId="52" borderId="0" xfId="14" applyNumberFormat="1" applyFont="1" applyFill="1" applyBorder="1" applyAlignment="1">
      <alignment horizontal="left"/>
    </xf>
    <xf numFmtId="43" fontId="80" fillId="0" borderId="0" xfId="14" applyNumberFormat="1" applyFont="1" applyFill="1" applyBorder="1"/>
    <xf numFmtId="43" fontId="81" fillId="0" borderId="0" xfId="14" applyNumberFormat="1" applyFont="1" applyFill="1" applyBorder="1"/>
    <xf numFmtId="0" fontId="97" fillId="0" borderId="0" xfId="14" applyNumberFormat="1" applyFont="1" applyBorder="1" applyAlignment="1">
      <alignment horizontal="left"/>
    </xf>
    <xf numFmtId="43" fontId="97" fillId="0" borderId="0" xfId="14" applyNumberFormat="1" applyFont="1" applyFill="1" applyBorder="1"/>
    <xf numFmtId="43" fontId="97" fillId="0" borderId="0" xfId="14" applyNumberFormat="1" applyFont="1" applyFill="1" applyBorder="1" applyAlignment="1">
      <alignment vertical="center"/>
    </xf>
    <xf numFmtId="43" fontId="81" fillId="0" borderId="0" xfId="14" applyNumberFormat="1" applyFont="1" applyFill="1" applyBorder="1" applyAlignment="1">
      <alignment horizontal="left" vertical="center"/>
    </xf>
    <xf numFmtId="43" fontId="81" fillId="0" borderId="0" xfId="14" applyNumberFormat="1" applyFont="1" applyFill="1" applyBorder="1" applyAlignment="1">
      <alignment horizontal="center" vertical="center"/>
    </xf>
    <xf numFmtId="164" fontId="81" fillId="16" borderId="0" xfId="14" applyNumberFormat="1" applyFont="1" applyFill="1" applyBorder="1" applyAlignment="1">
      <alignment vertical="center"/>
    </xf>
    <xf numFmtId="164" fontId="81" fillId="11" borderId="0" xfId="14" applyNumberFormat="1" applyFont="1" applyFill="1" applyBorder="1" applyAlignment="1">
      <alignment vertical="center"/>
    </xf>
    <xf numFmtId="164" fontId="4" fillId="0" borderId="0" xfId="0" applyNumberFormat="1" applyFont="1" applyFill="1" applyAlignment="1">
      <alignment horizontal="center" vertical="center" wrapText="1"/>
    </xf>
    <xf numFmtId="0" fontId="8" fillId="3" borderId="0" xfId="17" applyFill="1" applyAlignment="1">
      <alignment vertical="center"/>
    </xf>
    <xf numFmtId="0" fontId="8" fillId="0" borderId="0" xfId="17" applyAlignment="1">
      <alignment vertical="center"/>
    </xf>
    <xf numFmtId="49" fontId="47" fillId="0" borderId="0" xfId="0" applyNumberFormat="1" applyFont="1" applyAlignment="1">
      <alignment horizontal="right"/>
    </xf>
    <xf numFmtId="49" fontId="47" fillId="0" borderId="0" xfId="0" applyNumberFormat="1" applyFont="1" applyBorder="1" applyAlignment="1">
      <alignment horizontal="right"/>
    </xf>
    <xf numFmtId="49" fontId="69" fillId="0" borderId="0" xfId="0" applyNumberFormat="1" applyFont="1" applyBorder="1" applyAlignment="1">
      <alignment horizontal="right"/>
    </xf>
    <xf numFmtId="49" fontId="94" fillId="0" borderId="0" xfId="0" applyNumberFormat="1" applyFont="1" applyAlignment="1">
      <alignment horizontal="right" wrapText="1"/>
    </xf>
    <xf numFmtId="49" fontId="69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0" fontId="25" fillId="21" borderId="0" xfId="0" applyFont="1" applyFill="1" applyAlignment="1">
      <alignment horizontal="center" vertical="center"/>
    </xf>
    <xf numFmtId="0" fontId="25" fillId="19" borderId="0" xfId="0" applyFont="1" applyFill="1" applyAlignment="1">
      <alignment horizontal="justify" vertical="center"/>
    </xf>
    <xf numFmtId="44" fontId="100" fillId="13" borderId="0" xfId="9" applyNumberFormat="1" applyFont="1" applyFill="1" applyBorder="1" applyAlignment="1">
      <alignment horizontal="right" vertical="center"/>
    </xf>
    <xf numFmtId="166" fontId="7" fillId="0" borderId="0" xfId="2" applyNumberFormat="1" applyAlignment="1" applyProtection="1"/>
    <xf numFmtId="43" fontId="101" fillId="0" borderId="0" xfId="14" applyNumberFormat="1" applyFont="1" applyBorder="1" applyAlignment="1">
      <alignment vertical="center" wrapText="1"/>
    </xf>
    <xf numFmtId="43" fontId="86" fillId="0" borderId="0" xfId="17" applyNumberFormat="1" applyFont="1"/>
    <xf numFmtId="172" fontId="8" fillId="0" borderId="0" xfId="17" applyNumberFormat="1"/>
    <xf numFmtId="164" fontId="8" fillId="0" borderId="0" xfId="17" applyNumberFormat="1"/>
    <xf numFmtId="44" fontId="102" fillId="0" borderId="0" xfId="0" applyNumberFormat="1" applyFont="1" applyFill="1" applyAlignment="1">
      <alignment horizontal="center" vertical="center"/>
    </xf>
    <xf numFmtId="164" fontId="8" fillId="0" borderId="0" xfId="17" applyNumberFormat="1" applyFill="1"/>
    <xf numFmtId="44" fontId="42" fillId="3" borderId="0" xfId="17" applyNumberFormat="1" applyFont="1" applyFill="1" applyBorder="1" applyAlignment="1">
      <alignment vertical="center"/>
    </xf>
    <xf numFmtId="44" fontId="42" fillId="9" borderId="0" xfId="17" applyNumberFormat="1" applyFont="1" applyFill="1" applyBorder="1" applyAlignment="1">
      <alignment vertical="center" wrapText="1"/>
    </xf>
    <xf numFmtId="44" fontId="42" fillId="3" borderId="0" xfId="17" applyNumberFormat="1" applyFont="1" applyFill="1" applyBorder="1"/>
    <xf numFmtId="0" fontId="42" fillId="9" borderId="0" xfId="17" applyFont="1" applyFill="1" applyBorder="1" applyAlignment="1">
      <alignment vertical="center" wrapText="1"/>
    </xf>
    <xf numFmtId="43" fontId="31" fillId="0" borderId="0" xfId="0" applyNumberFormat="1" applyFont="1"/>
    <xf numFmtId="0" fontId="10" fillId="3" borderId="0" xfId="0" applyFont="1" applyFill="1" applyAlignment="1">
      <alignment horizontal="center"/>
    </xf>
    <xf numFmtId="0" fontId="95" fillId="50" borderId="0" xfId="0" applyFont="1" applyFill="1" applyBorder="1" applyAlignment="1">
      <alignment vertical="center" wrapText="1"/>
    </xf>
    <xf numFmtId="0" fontId="95" fillId="0" borderId="0" xfId="0" applyFont="1" applyFill="1" applyBorder="1" applyAlignment="1">
      <alignment horizontal="left" vertical="center" wrapText="1"/>
    </xf>
    <xf numFmtId="0" fontId="95" fillId="0" borderId="0" xfId="0" applyFont="1" applyFill="1" applyBorder="1" applyAlignment="1">
      <alignment vertical="center" wrapText="1"/>
    </xf>
    <xf numFmtId="0" fontId="80" fillId="59" borderId="0" xfId="14" applyFont="1" applyFill="1" applyBorder="1" applyAlignment="1">
      <alignment horizontal="center" vertical="center" wrapText="1"/>
    </xf>
    <xf numFmtId="0" fontId="80" fillId="59" borderId="0" xfId="14" applyFont="1" applyFill="1" applyBorder="1" applyAlignment="1">
      <alignment horizontal="center" vertical="center"/>
    </xf>
    <xf numFmtId="43" fontId="80" fillId="59" borderId="0" xfId="14" applyNumberFormat="1" applyFont="1" applyFill="1" applyBorder="1" applyAlignment="1">
      <alignment horizontal="center" vertical="center"/>
    </xf>
    <xf numFmtId="0" fontId="80" fillId="59" borderId="0" xfId="14" applyNumberFormat="1" applyFont="1" applyFill="1" applyBorder="1" applyAlignment="1">
      <alignment horizontal="left" vertical="center"/>
    </xf>
    <xf numFmtId="169" fontId="80" fillId="59" borderId="0" xfId="14" applyNumberFormat="1" applyFont="1" applyFill="1" applyBorder="1" applyAlignment="1">
      <alignment vertical="center"/>
    </xf>
    <xf numFmtId="0" fontId="95" fillId="59" borderId="0" xfId="0" applyFont="1" applyFill="1" applyBorder="1" applyAlignment="1">
      <alignment vertical="center" wrapText="1"/>
    </xf>
    <xf numFmtId="170" fontId="80" fillId="59" borderId="0" xfId="14" applyNumberFormat="1" applyFont="1" applyFill="1" applyBorder="1" applyAlignment="1">
      <alignment vertical="center"/>
    </xf>
    <xf numFmtId="0" fontId="80" fillId="62" borderId="0" xfId="14" applyFont="1" applyFill="1" applyBorder="1" applyAlignment="1">
      <alignment horizontal="center" vertical="center" wrapText="1"/>
    </xf>
    <xf numFmtId="0" fontId="80" fillId="62" borderId="0" xfId="14" applyFont="1" applyFill="1" applyBorder="1" applyAlignment="1">
      <alignment horizontal="center" vertical="center"/>
    </xf>
    <xf numFmtId="164" fontId="80" fillId="62" borderId="0" xfId="14" applyNumberFormat="1" applyFont="1" applyFill="1" applyBorder="1" applyAlignment="1">
      <alignment vertical="center"/>
    </xf>
    <xf numFmtId="164" fontId="81" fillId="62" borderId="0" xfId="14" applyNumberFormat="1" applyFont="1" applyFill="1" applyBorder="1" applyAlignment="1">
      <alignment vertical="center"/>
    </xf>
    <xf numFmtId="44" fontId="95" fillId="0" borderId="0" xfId="0" applyNumberFormat="1" applyFont="1" applyFill="1" applyBorder="1" applyAlignment="1">
      <alignment horizontal="right" vertical="center" wrapText="1"/>
    </xf>
    <xf numFmtId="44" fontId="90" fillId="0" borderId="0" xfId="0" applyNumberFormat="1" applyFont="1" applyFill="1" applyBorder="1"/>
    <xf numFmtId="164" fontId="81" fillId="61" borderId="0" xfId="14" applyNumberFormat="1" applyFont="1" applyFill="1" applyBorder="1" applyAlignment="1">
      <alignment vertical="center"/>
    </xf>
    <xf numFmtId="0" fontId="96" fillId="14" borderId="0" xfId="0" applyFont="1" applyFill="1" applyAlignment="1">
      <alignment horizontal="left" vertical="center"/>
    </xf>
    <xf numFmtId="0" fontId="96" fillId="14" borderId="0" xfId="0" applyFont="1" applyFill="1" applyAlignment="1">
      <alignment vertical="center"/>
    </xf>
    <xf numFmtId="0" fontId="95" fillId="15" borderId="0" xfId="0" applyFont="1" applyFill="1" applyBorder="1" applyAlignment="1">
      <alignment vertical="center" wrapText="1"/>
    </xf>
    <xf numFmtId="4" fontId="90" fillId="14" borderId="0" xfId="0" applyNumberFormat="1" applyFont="1" applyFill="1"/>
    <xf numFmtId="0" fontId="96" fillId="14" borderId="0" xfId="0" applyFont="1" applyFill="1"/>
    <xf numFmtId="44" fontId="80" fillId="14" borderId="0" xfId="14" applyNumberFormat="1" applyFont="1" applyFill="1" applyBorder="1" applyAlignment="1">
      <alignment vertical="center"/>
    </xf>
    <xf numFmtId="44" fontId="80" fillId="14" borderId="0" xfId="7" applyNumberFormat="1" applyFont="1" applyFill="1" applyBorder="1" applyAlignment="1">
      <alignment vertical="center"/>
    </xf>
    <xf numFmtId="166" fontId="80" fillId="14" borderId="0" xfId="7" applyFont="1" applyFill="1" applyBorder="1" applyAlignment="1">
      <alignment vertical="center"/>
    </xf>
    <xf numFmtId="0" fontId="80" fillId="14" borderId="0" xfId="14" applyNumberFormat="1" applyFont="1" applyFill="1" applyBorder="1" applyAlignment="1">
      <alignment horizontal="left" vertical="center"/>
    </xf>
    <xf numFmtId="0" fontId="90" fillId="0" borderId="0" xfId="0" applyFont="1" applyAlignment="1">
      <alignment horizontal="left"/>
    </xf>
    <xf numFmtId="0" fontId="80" fillId="62" borderId="56" xfId="14" applyFont="1" applyFill="1" applyBorder="1" applyAlignment="1">
      <alignment horizontal="center" vertical="center"/>
    </xf>
    <xf numFmtId="164" fontId="7" fillId="62" borderId="57" xfId="2" applyNumberFormat="1" applyFill="1" applyBorder="1" applyAlignment="1" applyProtection="1">
      <alignment vertical="center"/>
    </xf>
    <xf numFmtId="164" fontId="80" fillId="16" borderId="57" xfId="14" applyNumberFormat="1" applyFont="1" applyFill="1" applyBorder="1" applyAlignment="1">
      <alignment vertical="center"/>
    </xf>
    <xf numFmtId="164" fontId="81" fillId="62" borderId="57" xfId="14" applyNumberFormat="1" applyFont="1" applyFill="1" applyBorder="1" applyAlignment="1">
      <alignment vertical="center"/>
    </xf>
    <xf numFmtId="164" fontId="85" fillId="62" borderId="57" xfId="14" applyNumberFormat="1" applyFont="1" applyFill="1" applyBorder="1" applyAlignment="1">
      <alignment vertical="center"/>
    </xf>
    <xf numFmtId="164" fontId="7" fillId="16" borderId="57" xfId="2" applyNumberFormat="1" applyFill="1" applyBorder="1" applyAlignment="1" applyProtection="1">
      <alignment vertical="center"/>
    </xf>
    <xf numFmtId="164" fontId="80" fillId="14" borderId="57" xfId="14" applyNumberFormat="1" applyFont="1" applyFill="1" applyBorder="1" applyAlignment="1">
      <alignment vertical="center"/>
    </xf>
    <xf numFmtId="164" fontId="80" fillId="11" borderId="57" xfId="14" applyNumberFormat="1" applyFont="1" applyFill="1" applyBorder="1" applyAlignment="1">
      <alignment vertical="center"/>
    </xf>
    <xf numFmtId="164" fontId="81" fillId="61" borderId="57" xfId="14" applyNumberFormat="1" applyFont="1" applyFill="1" applyBorder="1" applyAlignment="1">
      <alignment vertical="center"/>
    </xf>
    <xf numFmtId="164" fontId="81" fillId="0" borderId="57" xfId="14" applyNumberFormat="1" applyFont="1" applyFill="1" applyBorder="1" applyAlignment="1">
      <alignment vertical="center"/>
    </xf>
    <xf numFmtId="164" fontId="81" fillId="11" borderId="57" xfId="14" applyNumberFormat="1" applyFont="1" applyFill="1" applyBorder="1" applyAlignment="1">
      <alignment vertical="center"/>
    </xf>
    <xf numFmtId="171" fontId="99" fillId="0" borderId="57" xfId="0" applyNumberFormat="1" applyFont="1" applyFill="1" applyBorder="1" applyAlignment="1">
      <alignment vertical="center"/>
    </xf>
    <xf numFmtId="0" fontId="90" fillId="0" borderId="0" xfId="0" applyNumberFormat="1" applyFont="1"/>
    <xf numFmtId="0" fontId="81" fillId="0" borderId="71" xfId="14" applyFont="1" applyBorder="1" applyAlignment="1">
      <alignment vertical="center"/>
    </xf>
    <xf numFmtId="43" fontId="81" fillId="0" borderId="71" xfId="14" applyNumberFormat="1" applyFont="1" applyBorder="1" applyAlignment="1">
      <alignment vertical="center"/>
    </xf>
    <xf numFmtId="164" fontId="81" fillId="0" borderId="71" xfId="14" applyNumberFormat="1" applyFont="1" applyBorder="1" applyAlignment="1">
      <alignment vertical="center"/>
    </xf>
    <xf numFmtId="0" fontId="95" fillId="0" borderId="0" xfId="0" applyFont="1" applyAlignment="1">
      <alignment horizontal="left" vertical="center" wrapText="1"/>
    </xf>
    <xf numFmtId="0" fontId="0" fillId="0" borderId="0" xfId="0" applyFill="1" applyBorder="1"/>
    <xf numFmtId="0" fontId="21" fillId="0" borderId="0" xfId="0" applyFont="1" applyFill="1" applyBorder="1"/>
    <xf numFmtId="166" fontId="5" fillId="0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0" fontId="27" fillId="13" borderId="0" xfId="0" applyFont="1" applyFill="1" applyBorder="1" applyAlignment="1">
      <alignment horizontal="center" vertical="center"/>
    </xf>
    <xf numFmtId="49" fontId="18" fillId="3" borderId="0" xfId="0" applyNumberFormat="1" applyFont="1" applyFill="1" applyBorder="1" applyAlignment="1">
      <alignment horizontal="center"/>
    </xf>
    <xf numFmtId="49" fontId="14" fillId="3" borderId="0" xfId="0" applyNumberFormat="1" applyFont="1" applyFill="1" applyAlignment="1">
      <alignment horizontal="center"/>
    </xf>
    <xf numFmtId="43" fontId="32" fillId="65" borderId="0" xfId="0" applyNumberFormat="1" applyFont="1" applyFill="1" applyAlignment="1">
      <alignment horizontal="center" vertical="center"/>
    </xf>
    <xf numFmtId="164" fontId="7" fillId="0" borderId="0" xfId="2" applyNumberFormat="1" applyAlignment="1" applyProtection="1">
      <alignment vertical="center"/>
    </xf>
    <xf numFmtId="164" fontId="0" fillId="66" borderId="0" xfId="0" applyNumberFormat="1" applyFill="1"/>
    <xf numFmtId="164" fontId="102" fillId="58" borderId="60" xfId="0" applyNumberFormat="1" applyFont="1" applyFill="1" applyBorder="1"/>
    <xf numFmtId="164" fontId="31" fillId="0" borderId="0" xfId="0" applyNumberFormat="1" applyFont="1" applyAlignment="1">
      <alignment vertical="center"/>
    </xf>
    <xf numFmtId="0" fontId="110" fillId="24" borderId="80" xfId="0" applyFont="1" applyFill="1" applyBorder="1" applyAlignment="1">
      <alignment horizontal="center"/>
    </xf>
    <xf numFmtId="0" fontId="110" fillId="24" borderId="81" xfId="0" applyFont="1" applyFill="1" applyBorder="1" applyAlignment="1">
      <alignment horizontal="center"/>
    </xf>
    <xf numFmtId="0" fontId="110" fillId="40" borderId="80" xfId="0" applyFont="1" applyFill="1" applyBorder="1" applyAlignment="1">
      <alignment horizontal="center"/>
    </xf>
    <xf numFmtId="0" fontId="110" fillId="40" borderId="81" xfId="0" applyFont="1" applyFill="1" applyBorder="1" applyAlignment="1">
      <alignment horizontal="center"/>
    </xf>
    <xf numFmtId="164" fontId="109" fillId="24" borderId="68" xfId="0" applyNumberFormat="1" applyFont="1" applyFill="1" applyBorder="1"/>
    <xf numFmtId="164" fontId="109" fillId="24" borderId="35" xfId="0" applyNumberFormat="1" applyFont="1" applyFill="1" applyBorder="1"/>
    <xf numFmtId="164" fontId="111" fillId="0" borderId="36" xfId="0" applyNumberFormat="1" applyFont="1" applyBorder="1"/>
    <xf numFmtId="164" fontId="111" fillId="0" borderId="37" xfId="0" applyNumberFormat="1" applyFont="1" applyBorder="1"/>
    <xf numFmtId="164" fontId="109" fillId="24" borderId="38" xfId="0" applyNumberFormat="1" applyFont="1" applyFill="1" applyBorder="1"/>
    <xf numFmtId="0" fontId="112" fillId="0" borderId="39" xfId="2" applyFont="1" applyBorder="1" applyAlignment="1" applyProtection="1">
      <alignment horizontal="left" vertical="center"/>
    </xf>
    <xf numFmtId="164" fontId="111" fillId="0" borderId="12" xfId="0" applyNumberFormat="1" applyFont="1" applyBorder="1"/>
    <xf numFmtId="164" fontId="111" fillId="0" borderId="66" xfId="0" applyNumberFormat="1" applyFont="1" applyBorder="1"/>
    <xf numFmtId="0" fontId="112" fillId="24" borderId="42" xfId="2" applyFont="1" applyFill="1" applyBorder="1" applyAlignment="1" applyProtection="1">
      <alignment horizontal="left" vertical="center"/>
    </xf>
    <xf numFmtId="164" fontId="109" fillId="24" borderId="44" xfId="0" applyNumberFormat="1" applyFont="1" applyFill="1" applyBorder="1"/>
    <xf numFmtId="164" fontId="109" fillId="24" borderId="45" xfId="0" applyNumberFormat="1" applyFont="1" applyFill="1" applyBorder="1"/>
    <xf numFmtId="164" fontId="109" fillId="24" borderId="34" xfId="0" applyNumberFormat="1" applyFont="1" applyFill="1" applyBorder="1"/>
    <xf numFmtId="164" fontId="111" fillId="0" borderId="62" xfId="0" applyNumberFormat="1" applyFont="1" applyBorder="1"/>
    <xf numFmtId="164" fontId="111" fillId="0" borderId="10" xfId="0" applyNumberFormat="1" applyFont="1" applyBorder="1"/>
    <xf numFmtId="164" fontId="111" fillId="0" borderId="55" xfId="0" applyNumberFormat="1" applyFont="1" applyBorder="1"/>
    <xf numFmtId="164" fontId="111" fillId="0" borderId="41" xfId="0" applyNumberFormat="1" applyFont="1" applyBorder="1"/>
    <xf numFmtId="164" fontId="111" fillId="0" borderId="61" xfId="0" applyNumberFormat="1" applyFont="1" applyBorder="1"/>
    <xf numFmtId="164" fontId="111" fillId="0" borderId="47" xfId="0" applyNumberFormat="1" applyFont="1" applyBorder="1"/>
    <xf numFmtId="164" fontId="109" fillId="57" borderId="48" xfId="0" applyNumberFormat="1" applyFont="1" applyFill="1" applyBorder="1"/>
    <xf numFmtId="164" fontId="109" fillId="57" borderId="49" xfId="0" applyNumberFormat="1" applyFont="1" applyFill="1" applyBorder="1"/>
    <xf numFmtId="164" fontId="111" fillId="0" borderId="65" xfId="0" applyNumberFormat="1" applyFont="1" applyBorder="1"/>
    <xf numFmtId="0" fontId="112" fillId="57" borderId="42" xfId="2" applyFont="1" applyFill="1" applyBorder="1" applyAlignment="1" applyProtection="1">
      <alignment horizontal="left" vertical="center"/>
    </xf>
    <xf numFmtId="164" fontId="111" fillId="0" borderId="63" xfId="0" applyNumberFormat="1" applyFont="1" applyBorder="1"/>
    <xf numFmtId="43" fontId="111" fillId="0" borderId="55" xfId="0" applyNumberFormat="1" applyFont="1" applyFill="1" applyBorder="1" applyAlignment="1">
      <alignment vertical="center"/>
    </xf>
    <xf numFmtId="164" fontId="111" fillId="0" borderId="64" xfId="0" applyNumberFormat="1" applyFont="1" applyBorder="1"/>
    <xf numFmtId="164" fontId="111" fillId="0" borderId="52" xfId="0" applyNumberFormat="1" applyFont="1" applyBorder="1"/>
    <xf numFmtId="164" fontId="111" fillId="0" borderId="51" xfId="0" applyNumberFormat="1" applyFont="1" applyBorder="1"/>
    <xf numFmtId="164" fontId="111" fillId="0" borderId="58" xfId="0" applyNumberFormat="1" applyFont="1" applyBorder="1"/>
    <xf numFmtId="164" fontId="111" fillId="0" borderId="59" xfId="0" applyNumberFormat="1" applyFont="1" applyBorder="1"/>
    <xf numFmtId="0" fontId="49" fillId="3" borderId="0" xfId="17" applyFont="1" applyFill="1" applyBorder="1" applyAlignment="1">
      <alignment horizontal="left" vertical="center"/>
    </xf>
    <xf numFmtId="0" fontId="50" fillId="13" borderId="0" xfId="17" applyFont="1" applyFill="1" applyAlignment="1">
      <alignment horizontal="right" vertical="center"/>
    </xf>
    <xf numFmtId="0" fontId="50" fillId="17" borderId="0" xfId="17" applyFont="1" applyFill="1" applyAlignment="1">
      <alignment horizontal="right" vertical="center"/>
    </xf>
    <xf numFmtId="0" fontId="50" fillId="18" borderId="0" xfId="17" applyFont="1" applyFill="1" applyAlignment="1">
      <alignment horizontal="right" vertical="center"/>
    </xf>
    <xf numFmtId="0" fontId="50" fillId="0" borderId="0" xfId="17" applyFont="1" applyFill="1" applyAlignment="1">
      <alignment horizontal="right" vertical="center"/>
    </xf>
    <xf numFmtId="0" fontId="27" fillId="21" borderId="0" xfId="0" applyFont="1" applyFill="1" applyAlignment="1">
      <alignment horizontal="right" vertical="center"/>
    </xf>
    <xf numFmtId="0" fontId="50" fillId="17" borderId="0" xfId="17" applyFont="1" applyFill="1" applyAlignment="1">
      <alignment vertical="center"/>
    </xf>
    <xf numFmtId="49" fontId="50" fillId="3" borderId="0" xfId="17" applyNumberFormat="1" applyFont="1" applyFill="1" applyAlignment="1">
      <alignment horizontal="center" vertical="center"/>
    </xf>
    <xf numFmtId="49" fontId="61" fillId="3" borderId="0" xfId="17" applyNumberFormat="1" applyFont="1" applyFill="1" applyAlignment="1">
      <alignment horizontal="center" vertical="center"/>
    </xf>
    <xf numFmtId="49" fontId="51" fillId="3" borderId="0" xfId="17" applyNumberFormat="1" applyFont="1" applyFill="1" applyAlignment="1">
      <alignment horizontal="center" vertical="center"/>
    </xf>
    <xf numFmtId="49" fontId="17" fillId="3" borderId="0" xfId="17" applyNumberFormat="1" applyFont="1" applyFill="1" applyBorder="1" applyAlignment="1">
      <alignment horizontal="justify" vertical="center"/>
    </xf>
    <xf numFmtId="49" fontId="17" fillId="3" borderId="0" xfId="17" applyNumberFormat="1" applyFont="1" applyFill="1" applyAlignment="1">
      <alignment horizontal="center" vertical="center"/>
    </xf>
    <xf numFmtId="0" fontId="17" fillId="3" borderId="0" xfId="17" applyFont="1" applyFill="1" applyAlignment="1">
      <alignment horizontal="center" vertical="center"/>
    </xf>
    <xf numFmtId="0" fontId="50" fillId="13" borderId="0" xfId="17" applyFont="1" applyFill="1" applyBorder="1" applyAlignment="1">
      <alignment horizontal="center" vertical="center"/>
    </xf>
    <xf numFmtId="49" fontId="50" fillId="13" borderId="0" xfId="17" applyNumberFormat="1" applyFont="1" applyFill="1" applyBorder="1" applyAlignment="1">
      <alignment horizontal="center" vertical="center"/>
    </xf>
    <xf numFmtId="0" fontId="27" fillId="17" borderId="0" xfId="17" applyFont="1" applyFill="1" applyAlignment="1">
      <alignment horizontal="center" vertical="center"/>
    </xf>
    <xf numFmtId="49" fontId="27" fillId="17" borderId="0" xfId="17" applyNumberFormat="1" applyFont="1" applyFill="1" applyAlignment="1">
      <alignment horizontal="center" vertical="center"/>
    </xf>
    <xf numFmtId="0" fontId="50" fillId="11" borderId="0" xfId="17" applyFont="1" applyFill="1" applyBorder="1" applyAlignment="1">
      <alignment horizontal="justify" vertical="center" wrapText="1"/>
    </xf>
    <xf numFmtId="0" fontId="27" fillId="11" borderId="0" xfId="17" applyFont="1" applyFill="1" applyAlignment="1">
      <alignment vertical="center"/>
    </xf>
    <xf numFmtId="0" fontId="50" fillId="0" borderId="0" xfId="17" applyFont="1" applyFill="1" applyBorder="1" applyAlignment="1">
      <alignment horizontal="center" vertical="center"/>
    </xf>
    <xf numFmtId="49" fontId="50" fillId="0" borderId="0" xfId="17" applyNumberFormat="1" applyFont="1" applyFill="1" applyBorder="1" applyAlignment="1">
      <alignment horizontal="center" vertical="center"/>
    </xf>
    <xf numFmtId="49" fontId="77" fillId="3" borderId="0" xfId="17" applyNumberFormat="1" applyFont="1" applyFill="1" applyAlignment="1">
      <alignment horizontal="center" vertical="center"/>
    </xf>
    <xf numFmtId="49" fontId="78" fillId="3" borderId="0" xfId="17" applyNumberFormat="1" applyFont="1" applyFill="1" applyAlignment="1">
      <alignment horizontal="center" vertical="center"/>
    </xf>
    <xf numFmtId="0" fontId="50" fillId="3" borderId="0" xfId="17" applyFont="1" applyFill="1" applyAlignment="1">
      <alignment vertical="center"/>
    </xf>
    <xf numFmtId="49" fontId="62" fillId="3" borderId="0" xfId="17" applyNumberFormat="1" applyFont="1" applyFill="1" applyAlignment="1">
      <alignment horizontal="center" vertical="center"/>
    </xf>
    <xf numFmtId="0" fontId="51" fillId="3" borderId="0" xfId="17" applyFont="1" applyFill="1" applyAlignment="1">
      <alignment horizontal="right" vertical="center"/>
    </xf>
    <xf numFmtId="9" fontId="43" fillId="0" borderId="0" xfId="17" applyNumberFormat="1" applyFont="1" applyAlignment="1">
      <alignment horizontal="right" vertical="center"/>
    </xf>
    <xf numFmtId="0" fontId="43" fillId="0" borderId="0" xfId="17" applyFont="1" applyAlignment="1">
      <alignment horizontal="right" vertical="center"/>
    </xf>
    <xf numFmtId="0" fontId="10" fillId="3" borderId="0" xfId="17" applyFont="1" applyFill="1" applyAlignment="1">
      <alignment horizontal="left" vertical="center"/>
    </xf>
    <xf numFmtId="0" fontId="19" fillId="7" borderId="0" xfId="17" applyFont="1" applyFill="1" applyAlignment="1">
      <alignment horizontal="center" vertical="center"/>
    </xf>
    <xf numFmtId="0" fontId="17" fillId="3" borderId="0" xfId="17" applyFont="1" applyFill="1" applyAlignment="1">
      <alignment vertical="center"/>
    </xf>
    <xf numFmtId="49" fontId="14" fillId="3" borderId="0" xfId="17" applyNumberFormat="1" applyFont="1" applyFill="1" applyAlignment="1">
      <alignment horizontal="left" vertical="center"/>
    </xf>
    <xf numFmtId="0" fontId="17" fillId="3" borderId="0" xfId="17" applyFont="1" applyFill="1" applyAlignment="1">
      <alignment horizontal="left" vertical="center"/>
    </xf>
    <xf numFmtId="49" fontId="22" fillId="3" borderId="0" xfId="17" applyNumberFormat="1" applyFont="1" applyFill="1" applyAlignment="1">
      <alignment horizontal="center" vertical="center"/>
    </xf>
    <xf numFmtId="49" fontId="23" fillId="3" borderId="0" xfId="17" applyNumberFormat="1" applyFont="1" applyFill="1" applyAlignment="1">
      <alignment horizontal="center" vertical="center"/>
    </xf>
    <xf numFmtId="0" fontId="14" fillId="3" borderId="0" xfId="17" applyFont="1" applyFill="1" applyAlignment="1">
      <alignment horizontal="left" vertical="center"/>
    </xf>
    <xf numFmtId="49" fontId="17" fillId="3" borderId="0" xfId="17" applyNumberFormat="1" applyFont="1" applyFill="1" applyAlignment="1">
      <alignment horizontal="left" vertical="center"/>
    </xf>
    <xf numFmtId="0" fontId="22" fillId="3" borderId="0" xfId="17" applyFont="1" applyFill="1" applyAlignment="1">
      <alignment horizontal="center" vertical="center"/>
    </xf>
    <xf numFmtId="0" fontId="23" fillId="3" borderId="0" xfId="17" applyFont="1" applyFill="1" applyAlignment="1">
      <alignment horizontal="center" vertical="center"/>
    </xf>
    <xf numFmtId="44" fontId="8" fillId="13" borderId="0" xfId="17" applyNumberFormat="1" applyFill="1"/>
    <xf numFmtId="44" fontId="5" fillId="17" borderId="0" xfId="0" applyNumberFormat="1" applyFont="1" applyFill="1" applyAlignment="1">
      <alignment horizontal="right"/>
    </xf>
    <xf numFmtId="44" fontId="2" fillId="23" borderId="0" xfId="0" applyNumberFormat="1" applyFont="1" applyFill="1" applyAlignment="1" applyProtection="1">
      <alignment vertical="center"/>
      <protection locked="0"/>
    </xf>
    <xf numFmtId="43" fontId="16" fillId="3" borderId="0" xfId="17" applyNumberFormat="1" applyFont="1" applyFill="1"/>
    <xf numFmtId="2" fontId="89" fillId="3" borderId="0" xfId="17" applyNumberFormat="1" applyFont="1" applyFill="1" applyBorder="1" applyAlignment="1">
      <alignment horizontal="justify"/>
    </xf>
    <xf numFmtId="0" fontId="17" fillId="0" borderId="0" xfId="17" applyFont="1" applyFill="1" applyBorder="1" applyAlignment="1">
      <alignment vertical="center"/>
    </xf>
    <xf numFmtId="43" fontId="32" fillId="0" borderId="0" xfId="0" applyNumberFormat="1" applyFont="1" applyFill="1" applyBorder="1" applyAlignment="1">
      <alignment horizontal="center" vertical="center"/>
    </xf>
    <xf numFmtId="0" fontId="8" fillId="0" borderId="0" xfId="17" applyFill="1" applyBorder="1"/>
    <xf numFmtId="164" fontId="111" fillId="0" borderId="72" xfId="0" applyNumberFormat="1" applyFont="1" applyBorder="1" applyAlignment="1">
      <alignment vertical="center"/>
    </xf>
    <xf numFmtId="164" fontId="111" fillId="0" borderId="40" xfId="0" applyNumberFormat="1" applyFont="1" applyBorder="1" applyAlignment="1">
      <alignment vertical="center"/>
    </xf>
    <xf numFmtId="164" fontId="109" fillId="16" borderId="52" xfId="0" applyNumberFormat="1" applyFont="1" applyFill="1" applyBorder="1" applyAlignment="1">
      <alignment vertical="center"/>
    </xf>
    <xf numFmtId="164" fontId="109" fillId="40" borderId="52" xfId="0" applyNumberFormat="1" applyFont="1" applyFill="1" applyBorder="1" applyAlignment="1">
      <alignment vertical="center"/>
    </xf>
    <xf numFmtId="164" fontId="109" fillId="58" borderId="60" xfId="0" applyNumberFormat="1" applyFont="1" applyFill="1" applyBorder="1" applyAlignment="1">
      <alignment vertical="center"/>
    </xf>
    <xf numFmtId="44" fontId="113" fillId="70" borderId="0" xfId="0" applyNumberFormat="1" applyFont="1" applyFill="1" applyAlignment="1">
      <alignment horizontal="right" vertical="center"/>
    </xf>
    <xf numFmtId="0" fontId="114" fillId="0" borderId="0" xfId="0" applyFont="1"/>
    <xf numFmtId="0" fontId="114" fillId="0" borderId="0" xfId="0" applyFont="1" applyAlignment="1">
      <alignment horizontal="center" vertical="center"/>
    </xf>
    <xf numFmtId="44" fontId="114" fillId="0" borderId="0" xfId="0" applyNumberFormat="1" applyFont="1" applyAlignment="1">
      <alignment horizontal="center" vertical="center"/>
    </xf>
    <xf numFmtId="44" fontId="114" fillId="0" borderId="0" xfId="0" applyNumberFormat="1" applyFont="1" applyAlignment="1">
      <alignment horizontal="center"/>
    </xf>
    <xf numFmtId="0" fontId="116" fillId="0" borderId="0" xfId="0" applyFont="1" applyAlignment="1">
      <alignment horizontal="left"/>
    </xf>
    <xf numFmtId="44" fontId="114" fillId="0" borderId="0" xfId="0" applyNumberFormat="1" applyFont="1" applyAlignment="1">
      <alignment vertical="center"/>
    </xf>
    <xf numFmtId="44" fontId="114" fillId="0" borderId="0" xfId="0" applyNumberFormat="1" applyFont="1" applyAlignment="1">
      <alignment horizontal="right" vertical="center"/>
    </xf>
    <xf numFmtId="0" fontId="117" fillId="72" borderId="83" xfId="0" applyFont="1" applyFill="1" applyBorder="1" applyAlignment="1">
      <alignment horizontal="left" vertical="center"/>
    </xf>
    <xf numFmtId="0" fontId="118" fillId="70" borderId="0" xfId="0" applyFont="1" applyFill="1" applyAlignment="1">
      <alignment horizontal="center" vertical="center"/>
    </xf>
    <xf numFmtId="0" fontId="118" fillId="70" borderId="0" xfId="0" applyFont="1" applyFill="1" applyAlignment="1">
      <alignment vertical="center"/>
    </xf>
    <xf numFmtId="44" fontId="118" fillId="70" borderId="0" xfId="0" applyNumberFormat="1" applyFont="1" applyFill="1" applyAlignment="1">
      <alignment horizontal="right" vertical="center"/>
    </xf>
    <xf numFmtId="0" fontId="114" fillId="0" borderId="0" xfId="0" applyFont="1" applyAlignment="1">
      <alignment vertical="center"/>
    </xf>
    <xf numFmtId="0" fontId="119" fillId="0" borderId="0" xfId="0" applyFont="1" applyAlignment="1">
      <alignment horizontal="left" vertical="center"/>
    </xf>
    <xf numFmtId="44" fontId="119" fillId="0" borderId="0" xfId="0" applyNumberFormat="1" applyFont="1" applyAlignment="1">
      <alignment horizontal="right" vertical="center"/>
    </xf>
    <xf numFmtId="0" fontId="114" fillId="0" borderId="84" xfId="0" applyFont="1" applyBorder="1" applyAlignment="1">
      <alignment horizontal="center" vertical="center"/>
    </xf>
    <xf numFmtId="44" fontId="118" fillId="70" borderId="0" xfId="0" applyNumberFormat="1" applyFont="1" applyFill="1" applyAlignment="1">
      <alignment horizontal="center" vertical="center"/>
    </xf>
    <xf numFmtId="43" fontId="117" fillId="72" borderId="48" xfId="0" applyNumberFormat="1" applyFont="1" applyFill="1" applyBorder="1" applyAlignment="1">
      <alignment horizontal="center" vertical="center" wrapText="1"/>
    </xf>
    <xf numFmtId="43" fontId="117" fillId="72" borderId="48" xfId="0" applyNumberFormat="1" applyFont="1" applyFill="1" applyBorder="1" applyAlignment="1">
      <alignment vertical="center" wrapText="1"/>
    </xf>
    <xf numFmtId="0" fontId="0" fillId="73" borderId="0" xfId="0" applyFill="1"/>
    <xf numFmtId="4" fontId="120" fillId="74" borderId="0" xfId="0" applyNumberFormat="1" applyFont="1" applyFill="1" applyBorder="1" applyAlignment="1">
      <alignment horizontal="right" vertical="center" wrapText="1"/>
    </xf>
    <xf numFmtId="0" fontId="120" fillId="74" borderId="0" xfId="0" applyFont="1" applyFill="1" applyBorder="1" applyAlignment="1">
      <alignment horizontal="right" vertical="center" wrapText="1"/>
    </xf>
    <xf numFmtId="164" fontId="111" fillId="73" borderId="62" xfId="0" applyNumberFormat="1" applyFont="1" applyFill="1" applyBorder="1"/>
    <xf numFmtId="164" fontId="111" fillId="73" borderId="10" xfId="0" applyNumberFormat="1" applyFont="1" applyFill="1" applyBorder="1"/>
    <xf numFmtId="0" fontId="114" fillId="0" borderId="0" xfId="0" applyFont="1" applyAlignment="1">
      <alignment horizontal="center"/>
    </xf>
    <xf numFmtId="0" fontId="119" fillId="0" borderId="0" xfId="0" applyFont="1" applyAlignment="1">
      <alignment horizontal="center" vertical="center"/>
    </xf>
    <xf numFmtId="0" fontId="119" fillId="0" borderId="0" xfId="0" applyFont="1"/>
    <xf numFmtId="44" fontId="119" fillId="0" borderId="0" xfId="0" applyNumberFormat="1" applyFont="1" applyAlignment="1">
      <alignment vertical="center"/>
    </xf>
    <xf numFmtId="44" fontId="119" fillId="0" borderId="0" xfId="0" applyNumberFormat="1" applyFont="1"/>
    <xf numFmtId="164" fontId="119" fillId="0" borderId="0" xfId="0" applyNumberFormat="1" applyFont="1"/>
    <xf numFmtId="0" fontId="122" fillId="24" borderId="32" xfId="0" applyFont="1" applyFill="1" applyBorder="1" applyAlignment="1">
      <alignment horizontal="left" vertical="center"/>
    </xf>
    <xf numFmtId="0" fontId="122" fillId="24" borderId="33" xfId="0" applyFont="1" applyFill="1" applyBorder="1" applyAlignment="1">
      <alignment wrapText="1"/>
    </xf>
    <xf numFmtId="0" fontId="123" fillId="0" borderId="10" xfId="0" applyFont="1" applyBorder="1" applyAlignment="1">
      <alignment wrapText="1"/>
    </xf>
    <xf numFmtId="43" fontId="122" fillId="24" borderId="43" xfId="0" applyNumberFormat="1" applyFont="1" applyFill="1" applyBorder="1" applyAlignment="1">
      <alignment vertical="center" wrapText="1"/>
    </xf>
    <xf numFmtId="43" fontId="122" fillId="24" borderId="33" xfId="0" applyNumberFormat="1" applyFont="1" applyFill="1" applyBorder="1" applyAlignment="1">
      <alignment vertical="center" wrapText="1"/>
    </xf>
    <xf numFmtId="0" fontId="123" fillId="73" borderId="39" xfId="0" applyNumberFormat="1" applyFont="1" applyFill="1" applyBorder="1" applyAlignment="1">
      <alignment horizontal="left" vertical="center"/>
    </xf>
    <xf numFmtId="43" fontId="123" fillId="73" borderId="10" xfId="0" applyNumberFormat="1" applyFont="1" applyFill="1" applyBorder="1" applyAlignment="1">
      <alignment horizontal="justify" vertical="center" wrapText="1"/>
    </xf>
    <xf numFmtId="0" fontId="123" fillId="0" borderId="46" xfId="0" applyNumberFormat="1" applyFont="1" applyBorder="1" applyAlignment="1">
      <alignment horizontal="left" vertical="center"/>
    </xf>
    <xf numFmtId="43" fontId="123" fillId="0" borderId="67" xfId="0" applyNumberFormat="1" applyFont="1" applyBorder="1" applyAlignment="1">
      <alignment vertical="center" wrapText="1"/>
    </xf>
    <xf numFmtId="0" fontId="122" fillId="57" borderId="42" xfId="0" applyFont="1" applyFill="1" applyBorder="1" applyAlignment="1">
      <alignment horizontal="left" vertical="center"/>
    </xf>
    <xf numFmtId="0" fontId="122" fillId="57" borderId="43" xfId="0" applyFont="1" applyFill="1" applyBorder="1" applyAlignment="1">
      <alignment wrapText="1"/>
    </xf>
    <xf numFmtId="0" fontId="122" fillId="57" borderId="32" xfId="0" applyFont="1" applyFill="1" applyBorder="1" applyAlignment="1">
      <alignment horizontal="left" vertical="center"/>
    </xf>
    <xf numFmtId="0" fontId="122" fillId="57" borderId="33" xfId="0" applyFont="1" applyFill="1" applyBorder="1" applyAlignment="1">
      <alignment wrapText="1"/>
    </xf>
    <xf numFmtId="49" fontId="123" fillId="0" borderId="39" xfId="0" applyNumberFormat="1" applyFont="1" applyBorder="1" applyAlignment="1">
      <alignment horizontal="left" vertical="center"/>
    </xf>
    <xf numFmtId="0" fontId="123" fillId="0" borderId="50" xfId="0" applyNumberFormat="1" applyFont="1" applyBorder="1" applyAlignment="1">
      <alignment horizontal="left" vertical="center"/>
    </xf>
    <xf numFmtId="43" fontId="124" fillId="57" borderId="43" xfId="0" applyNumberFormat="1" applyFont="1" applyFill="1" applyBorder="1" applyAlignment="1">
      <alignment vertical="center" wrapText="1"/>
    </xf>
    <xf numFmtId="43" fontId="124" fillId="57" borderId="33" xfId="0" applyNumberFormat="1" applyFont="1" applyFill="1" applyBorder="1" applyAlignment="1">
      <alignment vertical="center" wrapText="1"/>
    </xf>
    <xf numFmtId="43" fontId="125" fillId="0" borderId="68" xfId="0" applyNumberFormat="1" applyFont="1" applyBorder="1" applyAlignment="1">
      <alignment vertical="center" wrapText="1"/>
    </xf>
    <xf numFmtId="43" fontId="125" fillId="0" borderId="69" xfId="0" applyNumberFormat="1" applyFont="1" applyBorder="1" applyAlignment="1">
      <alignment vertical="center" wrapText="1"/>
    </xf>
    <xf numFmtId="43" fontId="125" fillId="0" borderId="62" xfId="0" applyNumberFormat="1" applyFont="1" applyBorder="1" applyAlignment="1">
      <alignment vertical="center" wrapText="1"/>
    </xf>
    <xf numFmtId="0" fontId="49" fillId="0" borderId="0" xfId="17" applyFont="1" applyFill="1" applyBorder="1" applyAlignment="1">
      <alignment horizontal="center" vertical="center" textRotation="90" wrapText="1"/>
    </xf>
    <xf numFmtId="0" fontId="53" fillId="0" borderId="0" xfId="17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right"/>
    </xf>
    <xf numFmtId="0" fontId="0" fillId="0" borderId="0" xfId="0" applyBorder="1"/>
    <xf numFmtId="44" fontId="0" fillId="0" borderId="0" xfId="0" applyNumberFormat="1" applyBorder="1"/>
    <xf numFmtId="164" fontId="32" fillId="0" borderId="0" xfId="0" applyNumberFormat="1" applyFont="1" applyFill="1" applyBorder="1" applyAlignment="1">
      <alignment vertical="center"/>
    </xf>
    <xf numFmtId="0" fontId="18" fillId="3" borderId="0" xfId="17" applyFont="1" applyFill="1" applyAlignment="1">
      <alignment horizontal="center" vertical="center"/>
    </xf>
    <xf numFmtId="0" fontId="48" fillId="3" borderId="0" xfId="17" applyFont="1" applyFill="1" applyBorder="1" applyAlignment="1">
      <alignment horizontal="center" vertical="center"/>
    </xf>
    <xf numFmtId="49" fontId="27" fillId="0" borderId="0" xfId="0" applyNumberFormat="1" applyFont="1" applyFill="1" applyAlignment="1">
      <alignment horizontal="center" vertical="center"/>
    </xf>
    <xf numFmtId="49" fontId="27" fillId="21" borderId="0" xfId="0" applyNumberFormat="1" applyFont="1" applyFill="1" applyAlignment="1">
      <alignment horizontal="center" vertical="center"/>
    </xf>
    <xf numFmtId="49" fontId="27" fillId="18" borderId="0" xfId="0" applyNumberFormat="1" applyFont="1" applyFill="1" applyAlignment="1">
      <alignment horizontal="center" vertical="center"/>
    </xf>
    <xf numFmtId="49" fontId="55" fillId="3" borderId="0" xfId="17" applyNumberFormat="1" applyFont="1" applyFill="1" applyBorder="1" applyAlignment="1">
      <alignment horizontal="center" vertical="center"/>
    </xf>
    <xf numFmtId="49" fontId="47" fillId="3" borderId="0" xfId="17" applyNumberFormat="1" applyFont="1" applyFill="1" applyAlignment="1">
      <alignment horizontal="center" vertical="center"/>
    </xf>
    <xf numFmtId="164" fontId="102" fillId="57" borderId="52" xfId="0" applyNumberFormat="1" applyFont="1" applyFill="1" applyBorder="1" applyAlignment="1">
      <alignment vertical="center"/>
    </xf>
    <xf numFmtId="0" fontId="8" fillId="3" borderId="0" xfId="17" applyFill="1" applyBorder="1"/>
    <xf numFmtId="0" fontId="6" fillId="0" borderId="0" xfId="2" applyFont="1" applyFill="1" applyBorder="1" applyAlignment="1" applyProtection="1">
      <alignment horizontal="center"/>
    </xf>
    <xf numFmtId="0" fontId="81" fillId="0" borderId="0" xfId="0" applyFont="1" applyFill="1" applyBorder="1"/>
    <xf numFmtId="0" fontId="81" fillId="0" borderId="0" xfId="0" applyFont="1" applyFill="1" applyBorder="1" applyAlignment="1">
      <alignment horizontal="center"/>
    </xf>
    <xf numFmtId="44" fontId="0" fillId="17" borderId="0" xfId="0" applyNumberFormat="1" applyFill="1"/>
    <xf numFmtId="164" fontId="126" fillId="0" borderId="0" xfId="0" applyNumberFormat="1" applyFont="1" applyBorder="1"/>
    <xf numFmtId="0" fontId="25" fillId="21" borderId="0" xfId="0" applyFont="1" applyFill="1" applyAlignment="1">
      <alignment horizontal="left" vertical="center"/>
    </xf>
    <xf numFmtId="49" fontId="25" fillId="21" borderId="0" xfId="0" applyNumberFormat="1" applyFont="1" applyFill="1" applyAlignment="1">
      <alignment horizontal="left" vertical="center"/>
    </xf>
    <xf numFmtId="49" fontId="25" fillId="21" borderId="0" xfId="0" applyNumberFormat="1" applyFont="1" applyFill="1" applyAlignment="1">
      <alignment horizontal="center" vertical="center"/>
    </xf>
    <xf numFmtId="0" fontId="2" fillId="19" borderId="0" xfId="0" applyFont="1" applyFill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00" fillId="0" borderId="0" xfId="0" applyNumberFormat="1" applyFont="1" applyBorder="1" applyAlignment="1">
      <alignment horizontal="right"/>
    </xf>
    <xf numFmtId="43" fontId="80" fillId="60" borderId="8" xfId="14" applyNumberFormat="1" applyFont="1" applyFill="1" applyBorder="1" applyAlignment="1">
      <alignment horizontal="center" vertical="center"/>
    </xf>
    <xf numFmtId="170" fontId="80" fillId="60" borderId="4" xfId="14" applyNumberFormat="1" applyFont="1" applyFill="1" applyBorder="1" applyAlignment="1">
      <alignment vertical="center"/>
    </xf>
    <xf numFmtId="170" fontId="80" fillId="16" borderId="4" xfId="14" applyNumberFormat="1" applyFont="1" applyFill="1" applyBorder="1" applyAlignment="1">
      <alignment vertical="center"/>
    </xf>
    <xf numFmtId="43" fontId="81" fillId="60" borderId="4" xfId="14" applyNumberFormat="1" applyFont="1" applyFill="1" applyBorder="1" applyAlignment="1">
      <alignment vertical="center"/>
    </xf>
    <xf numFmtId="43" fontId="80" fillId="16" borderId="4" xfId="14" applyNumberFormat="1" applyFont="1" applyFill="1" applyBorder="1" applyAlignment="1">
      <alignment vertical="center"/>
    </xf>
    <xf numFmtId="43" fontId="80" fillId="14" borderId="4" xfId="14" applyNumberFormat="1" applyFont="1" applyFill="1" applyBorder="1" applyAlignment="1">
      <alignment vertical="center"/>
    </xf>
    <xf numFmtId="43" fontId="96" fillId="14" borderId="4" xfId="0" applyNumberFormat="1" applyFont="1" applyFill="1" applyBorder="1"/>
    <xf numFmtId="43" fontId="80" fillId="0" borderId="4" xfId="14" applyNumberFormat="1" applyFont="1" applyFill="1" applyBorder="1" applyAlignment="1">
      <alignment vertical="center"/>
    </xf>
    <xf numFmtId="44" fontId="80" fillId="16" borderId="4" xfId="14" applyNumberFormat="1" applyFont="1" applyFill="1" applyBorder="1" applyAlignment="1">
      <alignment vertical="center"/>
    </xf>
    <xf numFmtId="43" fontId="96" fillId="11" borderId="4" xfId="0" applyNumberFormat="1" applyFont="1" applyFill="1" applyBorder="1"/>
    <xf numFmtId="43" fontId="80" fillId="11" borderId="4" xfId="14" applyNumberFormat="1" applyFont="1" applyFill="1" applyBorder="1" applyAlignment="1">
      <alignment vertical="center"/>
    </xf>
    <xf numFmtId="43" fontId="97" fillId="60" borderId="4" xfId="14" applyNumberFormat="1" applyFont="1" applyFill="1" applyBorder="1" applyAlignment="1">
      <alignment horizontal="center" vertical="center"/>
    </xf>
    <xf numFmtId="43" fontId="81" fillId="16" borderId="4" xfId="14" applyNumberFormat="1" applyFont="1" applyFill="1" applyBorder="1" applyAlignment="1">
      <alignment vertical="center"/>
    </xf>
    <xf numFmtId="43" fontId="81" fillId="11" borderId="4" xfId="14" applyNumberFormat="1" applyFont="1" applyFill="1" applyBorder="1" applyAlignment="1">
      <alignment vertical="center"/>
    </xf>
    <xf numFmtId="43" fontId="81" fillId="0" borderId="4" xfId="14" applyNumberFormat="1" applyFont="1" applyFill="1" applyBorder="1" applyAlignment="1">
      <alignment vertical="center"/>
    </xf>
    <xf numFmtId="43" fontId="97" fillId="0" borderId="4" xfId="14" applyNumberFormat="1" applyFont="1" applyFill="1" applyBorder="1" applyAlignment="1">
      <alignment vertical="center"/>
    </xf>
    <xf numFmtId="0" fontId="26" fillId="17" borderId="0" xfId="17" applyFont="1" applyFill="1" applyAlignment="1">
      <alignment horizontal="center" vertical="center" textRotation="90" wrapText="1"/>
    </xf>
    <xf numFmtId="0" fontId="66" fillId="3" borderId="0" xfId="17" applyFont="1" applyFill="1" applyAlignment="1">
      <alignment horizontal="right"/>
    </xf>
    <xf numFmtId="0" fontId="127" fillId="3" borderId="0" xfId="17" applyFont="1" applyFill="1" applyBorder="1" applyAlignment="1">
      <alignment horizontal="left"/>
    </xf>
    <xf numFmtId="0" fontId="52" fillId="0" borderId="0" xfId="17" applyFont="1" applyFill="1" applyBorder="1" applyAlignment="1">
      <alignment horizontal="center" vertical="center" textRotation="90" wrapText="1"/>
    </xf>
    <xf numFmtId="44" fontId="52" fillId="39" borderId="0" xfId="17" applyNumberFormat="1" applyFont="1" applyFill="1" applyBorder="1" applyAlignment="1" applyProtection="1">
      <alignment horizontal="left" vertical="center"/>
      <protection locked="0"/>
    </xf>
    <xf numFmtId="44" fontId="65" fillId="17" borderId="0" xfId="17" applyNumberFormat="1" applyFont="1" applyFill="1" applyAlignment="1" applyProtection="1">
      <alignment horizontal="left" vertical="center"/>
      <protection locked="0"/>
    </xf>
    <xf numFmtId="44" fontId="52" fillId="53" borderId="0" xfId="17" applyNumberFormat="1" applyFont="1" applyFill="1" applyBorder="1" applyAlignment="1" applyProtection="1">
      <alignment horizontal="left" vertical="center"/>
      <protection locked="0"/>
    </xf>
    <xf numFmtId="44" fontId="65" fillId="0" borderId="0" xfId="17" applyNumberFormat="1" applyFont="1" applyFill="1" applyAlignment="1" applyProtection="1">
      <alignment horizontal="left" vertical="center"/>
      <protection locked="0"/>
    </xf>
    <xf numFmtId="44" fontId="65" fillId="69" borderId="0" xfId="17" applyNumberFormat="1" applyFont="1" applyFill="1" applyAlignment="1" applyProtection="1">
      <alignment horizontal="left" vertical="center"/>
      <protection locked="0"/>
    </xf>
    <xf numFmtId="44" fontId="65" fillId="23" borderId="0" xfId="17" applyNumberFormat="1" applyFont="1" applyFill="1" applyAlignment="1" applyProtection="1">
      <alignment horizontal="left" vertical="center"/>
      <protection locked="0"/>
    </xf>
    <xf numFmtId="44" fontId="65" fillId="24" borderId="0" xfId="17" applyNumberFormat="1" applyFont="1" applyFill="1" applyAlignment="1" applyProtection="1">
      <alignment horizontal="left" vertical="center"/>
      <protection locked="0"/>
    </xf>
    <xf numFmtId="44" fontId="65" fillId="26" borderId="0" xfId="17" applyNumberFormat="1" applyFont="1" applyFill="1" applyAlignment="1" applyProtection="1">
      <alignment horizontal="left" vertical="center"/>
      <protection locked="0"/>
    </xf>
    <xf numFmtId="44" fontId="65" fillId="20" borderId="0" xfId="0" applyNumberFormat="1" applyFont="1" applyFill="1" applyAlignment="1" applyProtection="1">
      <alignment horizontal="left" vertical="center"/>
      <protection locked="0"/>
    </xf>
    <xf numFmtId="44" fontId="65" fillId="23" borderId="0" xfId="0" applyNumberFormat="1" applyFont="1" applyFill="1" applyAlignment="1" applyProtection="1">
      <alignment horizontal="left" vertical="center"/>
      <protection locked="0"/>
    </xf>
    <xf numFmtId="44" fontId="128" fillId="0" borderId="0" xfId="17" applyNumberFormat="1" applyFont="1" applyFill="1" applyBorder="1" applyAlignment="1">
      <alignment horizontal="left" vertical="center"/>
    </xf>
    <xf numFmtId="164" fontId="130" fillId="0" borderId="0" xfId="0" applyNumberFormat="1" applyFont="1" applyFill="1" applyBorder="1" applyAlignment="1">
      <alignment vertical="center"/>
    </xf>
    <xf numFmtId="0" fontId="49" fillId="0" borderId="0" xfId="17" applyFont="1" applyFill="1" applyBorder="1" applyAlignment="1">
      <alignment horizontal="center" textRotation="90" wrapText="1"/>
    </xf>
    <xf numFmtId="44" fontId="52" fillId="16" borderId="0" xfId="9" applyNumberFormat="1" applyFont="1" applyFill="1" applyBorder="1" applyAlignment="1">
      <alignment horizontal="left" vertical="center"/>
    </xf>
    <xf numFmtId="164" fontId="129" fillId="16" borderId="0" xfId="0" applyNumberFormat="1" applyFont="1" applyFill="1"/>
    <xf numFmtId="0" fontId="50" fillId="0" borderId="0" xfId="2" applyFont="1" applyFill="1" applyBorder="1" applyAlignment="1" applyProtection="1">
      <alignment horizontal="left" vertical="center"/>
    </xf>
    <xf numFmtId="44" fontId="52" fillId="0" borderId="0" xfId="9" applyNumberFormat="1" applyFont="1" applyFill="1" applyBorder="1" applyAlignment="1">
      <alignment horizontal="left" vertical="center"/>
    </xf>
    <xf numFmtId="44" fontId="21" fillId="0" borderId="0" xfId="17" applyNumberFormat="1" applyFont="1"/>
    <xf numFmtId="0" fontId="21" fillId="0" borderId="0" xfId="17" applyFont="1"/>
    <xf numFmtId="0" fontId="10" fillId="3" borderId="0" xfId="17" applyFont="1" applyFill="1" applyAlignment="1">
      <alignment horizontal="right" vertical="center"/>
    </xf>
    <xf numFmtId="0" fontId="48" fillId="3" borderId="0" xfId="17" applyFont="1" applyFill="1" applyBorder="1" applyAlignment="1">
      <alignment horizontal="left" vertical="center"/>
    </xf>
    <xf numFmtId="44" fontId="90" fillId="16" borderId="0" xfId="0" applyNumberFormat="1" applyFont="1" applyFill="1" applyAlignment="1">
      <alignment vertical="center"/>
    </xf>
    <xf numFmtId="44" fontId="53" fillId="0" borderId="0" xfId="17" applyNumberFormat="1" applyFont="1" applyFill="1" applyBorder="1" applyAlignment="1">
      <alignment horizontal="center" vertical="center"/>
    </xf>
    <xf numFmtId="44" fontId="54" fillId="3" borderId="0" xfId="9" applyNumberFormat="1" applyFont="1" applyFill="1" applyBorder="1" applyAlignment="1">
      <alignment horizontal="right" vertical="center"/>
    </xf>
    <xf numFmtId="44" fontId="17" fillId="3" borderId="0" xfId="0" applyNumberFormat="1" applyFont="1" applyFill="1" applyAlignment="1">
      <alignment vertical="center"/>
    </xf>
    <xf numFmtId="44" fontId="7" fillId="3" borderId="0" xfId="2" applyNumberFormat="1" applyFill="1" applyBorder="1" applyAlignment="1" applyProtection="1">
      <alignment horizontal="right" vertical="center"/>
    </xf>
    <xf numFmtId="44" fontId="47" fillId="3" borderId="0" xfId="9" applyNumberFormat="1" applyFont="1" applyFill="1" applyBorder="1" applyAlignment="1">
      <alignment horizontal="right" vertical="center"/>
    </xf>
    <xf numFmtId="0" fontId="68" fillId="3" borderId="0" xfId="17" applyFont="1" applyFill="1" applyAlignment="1">
      <alignment vertical="center"/>
    </xf>
    <xf numFmtId="0" fontId="24" fillId="3" borderId="0" xfId="17" applyFont="1" applyFill="1" applyAlignment="1">
      <alignment vertical="center"/>
    </xf>
    <xf numFmtId="43" fontId="24" fillId="0" borderId="0" xfId="17" applyNumberFormat="1" applyFont="1" applyFill="1" applyBorder="1"/>
    <xf numFmtId="0" fontId="95" fillId="50" borderId="3" xfId="0" applyFont="1" applyFill="1" applyBorder="1" applyAlignment="1">
      <alignment vertical="center" wrapText="1"/>
    </xf>
    <xf numFmtId="43" fontId="80" fillId="61" borderId="3" xfId="14" applyNumberFormat="1" applyFont="1" applyFill="1" applyBorder="1" applyAlignment="1">
      <alignment horizontal="center" vertical="center"/>
    </xf>
    <xf numFmtId="43" fontId="80" fillId="11" borderId="3" xfId="14" applyNumberFormat="1" applyFont="1" applyFill="1" applyBorder="1" applyAlignment="1">
      <alignment horizontal="center" vertical="center"/>
    </xf>
    <xf numFmtId="43" fontId="80" fillId="11" borderId="16" xfId="14" applyNumberFormat="1" applyFont="1" applyFill="1" applyBorder="1" applyAlignment="1">
      <alignment horizontal="center" vertical="center"/>
    </xf>
    <xf numFmtId="43" fontId="15" fillId="3" borderId="0" xfId="17" applyNumberFormat="1" applyFont="1" applyFill="1"/>
    <xf numFmtId="44" fontId="131" fillId="17" borderId="0" xfId="0" applyNumberFormat="1" applyFont="1" applyFill="1" applyBorder="1" applyAlignment="1">
      <alignment horizontal="right"/>
    </xf>
    <xf numFmtId="0" fontId="15" fillId="3" borderId="0" xfId="17" applyFont="1" applyFill="1" applyBorder="1"/>
    <xf numFmtId="44" fontId="31" fillId="17" borderId="0" xfId="0" applyNumberFormat="1" applyFont="1" applyFill="1" applyBorder="1" applyAlignment="1">
      <alignment horizontal="right"/>
    </xf>
    <xf numFmtId="0" fontId="41" fillId="48" borderId="1" xfId="17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3" fontId="5" fillId="0" borderId="0" xfId="7" applyNumberFormat="1" applyFont="1" applyFill="1" applyBorder="1" applyAlignment="1">
      <alignment horizontal="center"/>
    </xf>
    <xf numFmtId="43" fontId="5" fillId="0" borderId="0" xfId="0" applyNumberFormat="1" applyFont="1" applyFill="1" applyAlignment="1">
      <alignment horizontal="center"/>
    </xf>
    <xf numFmtId="43" fontId="4" fillId="0" borderId="0" xfId="0" applyNumberFormat="1" applyFont="1" applyFill="1" applyBorder="1" applyAlignment="1">
      <alignment horizontal="center" vertical="center" textRotation="90" wrapText="1"/>
    </xf>
    <xf numFmtId="43" fontId="4" fillId="0" borderId="0" xfId="0" applyNumberFormat="1" applyFont="1" applyFill="1" applyAlignment="1">
      <alignment horizontal="center" vertical="center" textRotation="90" wrapText="1"/>
    </xf>
    <xf numFmtId="0" fontId="132" fillId="0" borderId="0" xfId="0" applyFont="1" applyAlignment="1">
      <alignment horizontal="center"/>
    </xf>
    <xf numFmtId="0" fontId="132" fillId="0" borderId="0" xfId="0" applyFont="1"/>
    <xf numFmtId="0" fontId="121" fillId="0" borderId="0" xfId="0" applyFont="1" applyFill="1" applyBorder="1" applyAlignment="1">
      <alignment horizontal="center" vertical="center" wrapText="1"/>
    </xf>
    <xf numFmtId="0" fontId="121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43" fontId="4" fillId="0" borderId="0" xfId="0" applyNumberFormat="1" applyFont="1" applyFill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left" vertical="center" wrapText="1"/>
    </xf>
    <xf numFmtId="166" fontId="4" fillId="64" borderId="0" xfId="0" applyNumberFormat="1" applyFont="1" applyFill="1" applyAlignment="1">
      <alignment horizontal="center" vertical="center"/>
    </xf>
    <xf numFmtId="0" fontId="5" fillId="13" borderId="0" xfId="0" applyFont="1" applyFill="1" applyBorder="1" applyAlignment="1">
      <alignment horizontal="center" vertical="center"/>
    </xf>
    <xf numFmtId="0" fontId="5" fillId="13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vertical="center"/>
    </xf>
    <xf numFmtId="49" fontId="18" fillId="3" borderId="0" xfId="0" applyNumberFormat="1" applyFont="1" applyFill="1" applyBorder="1" applyAlignment="1">
      <alignment horizontal="left"/>
    </xf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24" fillId="0" borderId="0" xfId="0" applyFont="1" applyFill="1"/>
    <xf numFmtId="0" fontId="14" fillId="4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left" vertical="center"/>
    </xf>
    <xf numFmtId="3" fontId="14" fillId="4" borderId="9" xfId="0" applyNumberFormat="1" applyFont="1" applyFill="1" applyBorder="1" applyAlignment="1">
      <alignment horizontal="center" vertical="center"/>
    </xf>
    <xf numFmtId="3" fontId="14" fillId="4" borderId="78" xfId="0" applyNumberFormat="1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/>
    </xf>
    <xf numFmtId="43" fontId="16" fillId="0" borderId="55" xfId="5" applyFont="1" applyFill="1" applyBorder="1" applyAlignment="1">
      <alignment horizontal="center" vertical="center"/>
    </xf>
    <xf numFmtId="43" fontId="16" fillId="0" borderId="55" xfId="5" applyFont="1" applyFill="1" applyBorder="1" applyAlignment="1">
      <alignment horizontal="center" vertical="center" wrapText="1"/>
    </xf>
    <xf numFmtId="0" fontId="17" fillId="0" borderId="87" xfId="0" applyFont="1" applyFill="1" applyBorder="1" applyAlignment="1">
      <alignment horizontal="center" vertical="center" wrapText="1"/>
    </xf>
    <xf numFmtId="0" fontId="17" fillId="0" borderId="87" xfId="0" applyFont="1" applyFill="1" applyBorder="1" applyAlignment="1">
      <alignment horizontal="center" vertical="center"/>
    </xf>
    <xf numFmtId="43" fontId="16" fillId="0" borderId="87" xfId="5" applyFont="1" applyFill="1" applyBorder="1" applyAlignment="1">
      <alignment horizontal="center" vertical="center"/>
    </xf>
    <xf numFmtId="43" fontId="20" fillId="0" borderId="89" xfId="5" applyFont="1" applyFill="1" applyBorder="1" applyAlignment="1">
      <alignment horizontal="center" vertical="center"/>
    </xf>
    <xf numFmtId="0" fontId="17" fillId="0" borderId="88" xfId="0" applyFont="1" applyFill="1" applyBorder="1" applyAlignment="1">
      <alignment horizontal="center" vertical="center" wrapText="1"/>
    </xf>
    <xf numFmtId="43" fontId="20" fillId="0" borderId="90" xfId="5" applyFont="1" applyFill="1" applyBorder="1" applyAlignment="1">
      <alignment horizontal="center" vertical="center"/>
    </xf>
    <xf numFmtId="0" fontId="17" fillId="0" borderId="68" xfId="0" applyFont="1" applyFill="1" applyBorder="1" applyAlignment="1">
      <alignment horizontal="center" vertical="center" wrapText="1"/>
    </xf>
    <xf numFmtId="43" fontId="16" fillId="0" borderId="68" xfId="5" applyFont="1" applyFill="1" applyBorder="1" applyAlignment="1">
      <alignment horizontal="center" vertical="center"/>
    </xf>
    <xf numFmtId="43" fontId="20" fillId="2" borderId="5" xfId="5" applyFont="1" applyFill="1" applyBorder="1" applyAlignment="1">
      <alignment horizontal="center" vertical="center"/>
    </xf>
    <xf numFmtId="44" fontId="2" fillId="0" borderId="55" xfId="0" applyNumberFormat="1" applyFont="1" applyBorder="1" applyAlignment="1">
      <alignment vertical="center"/>
    </xf>
    <xf numFmtId="44" fontId="5" fillId="0" borderId="55" xfId="0" applyNumberFormat="1" applyFont="1" applyBorder="1" applyAlignment="1">
      <alignment vertical="center"/>
    </xf>
    <xf numFmtId="8" fontId="2" fillId="0" borderId="55" xfId="0" applyNumberFormat="1" applyFont="1" applyBorder="1" applyAlignment="1">
      <alignment vertical="center" wrapText="1"/>
    </xf>
    <xf numFmtId="44" fontId="51" fillId="0" borderId="55" xfId="21" applyNumberFormat="1" applyFont="1" applyFill="1" applyBorder="1" applyAlignment="1">
      <alignment vertical="center"/>
    </xf>
    <xf numFmtId="44" fontId="51" fillId="0" borderId="55" xfId="18" applyNumberFormat="1" applyFont="1" applyFill="1" applyBorder="1" applyAlignment="1">
      <alignment vertical="center" wrapText="1"/>
    </xf>
    <xf numFmtId="44" fontId="139" fillId="0" borderId="55" xfId="0" applyNumberFormat="1" applyFont="1" applyBorder="1" applyAlignment="1">
      <alignment vertical="center" wrapText="1"/>
    </xf>
    <xf numFmtId="44" fontId="47" fillId="0" borderId="55" xfId="0" applyNumberFormat="1" applyFont="1" applyBorder="1" applyAlignment="1">
      <alignment vertical="center"/>
    </xf>
    <xf numFmtId="44" fontId="51" fillId="0" borderId="55" xfId="18" applyNumberFormat="1" applyFont="1" applyFill="1" applyBorder="1" applyAlignment="1">
      <alignment vertical="center"/>
    </xf>
    <xf numFmtId="8" fontId="51" fillId="0" borderId="55" xfId="18" applyNumberFormat="1" applyFont="1" applyFill="1" applyBorder="1" applyAlignment="1">
      <alignment vertical="center"/>
    </xf>
    <xf numFmtId="44" fontId="51" fillId="0" borderId="55" xfId="20" applyNumberFormat="1" applyFont="1" applyFill="1" applyBorder="1" applyAlignment="1">
      <alignment vertical="center"/>
    </xf>
    <xf numFmtId="0" fontId="17" fillId="0" borderId="91" xfId="0" applyFont="1" applyFill="1" applyBorder="1" applyAlignment="1">
      <alignment horizontal="center" vertical="center" wrapText="1"/>
    </xf>
    <xf numFmtId="0" fontId="17" fillId="0" borderId="91" xfId="0" applyFont="1" applyFill="1" applyBorder="1" applyAlignment="1">
      <alignment horizontal="center" vertical="center"/>
    </xf>
    <xf numFmtId="8" fontId="2" fillId="0" borderId="91" xfId="0" applyNumberFormat="1" applyFont="1" applyBorder="1" applyAlignment="1">
      <alignment vertical="center"/>
    </xf>
    <xf numFmtId="43" fontId="16" fillId="0" borderId="91" xfId="5" applyFont="1" applyFill="1" applyBorder="1" applyAlignment="1">
      <alignment horizontal="center" vertical="center"/>
    </xf>
    <xf numFmtId="44" fontId="137" fillId="0" borderId="68" xfId="19" applyNumberFormat="1" applyFont="1" applyFill="1" applyBorder="1" applyAlignment="1">
      <alignment vertical="center"/>
    </xf>
    <xf numFmtId="43" fontId="16" fillId="0" borderId="68" xfId="5" applyFont="1" applyFill="1" applyBorder="1" applyAlignment="1">
      <alignment horizontal="center" vertical="center" wrapText="1"/>
    </xf>
    <xf numFmtId="44" fontId="2" fillId="0" borderId="87" xfId="0" applyNumberFormat="1" applyFont="1" applyBorder="1" applyAlignment="1">
      <alignment vertical="center"/>
    </xf>
    <xf numFmtId="0" fontId="17" fillId="0" borderId="88" xfId="0" applyFont="1" applyFill="1" applyBorder="1" applyAlignment="1">
      <alignment horizontal="center" vertical="center"/>
    </xf>
    <xf numFmtId="43" fontId="16" fillId="0" borderId="88" xfId="5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51" fillId="0" borderId="91" xfId="20" applyNumberFormat="1" applyFont="1" applyFill="1" applyBorder="1" applyAlignment="1">
      <alignment vertical="center"/>
    </xf>
    <xf numFmtId="43" fontId="16" fillId="0" borderId="91" xfId="5" applyFont="1" applyFill="1" applyBorder="1" applyAlignment="1">
      <alignment horizontal="center" vertical="center" wrapText="1"/>
    </xf>
    <xf numFmtId="0" fontId="17" fillId="0" borderId="86" xfId="0" applyFont="1" applyFill="1" applyBorder="1" applyAlignment="1">
      <alignment horizontal="center" vertical="center" wrapText="1"/>
    </xf>
    <xf numFmtId="44" fontId="140" fillId="17" borderId="0" xfId="0" applyNumberFormat="1" applyFont="1" applyFill="1" applyAlignment="1">
      <alignment horizontal="right" vertical="center"/>
    </xf>
    <xf numFmtId="44" fontId="8" fillId="3" borderId="0" xfId="0" applyNumberFormat="1" applyFont="1" applyFill="1"/>
    <xf numFmtId="44" fontId="81" fillId="0" borderId="87" xfId="0" applyNumberFormat="1" applyFont="1" applyBorder="1" applyAlignment="1">
      <alignment vertical="center" wrapText="1"/>
    </xf>
    <xf numFmtId="0" fontId="81" fillId="0" borderId="55" xfId="0" applyFont="1" applyBorder="1" applyAlignment="1">
      <alignment vertical="center" wrapText="1"/>
    </xf>
    <xf numFmtId="44" fontId="81" fillId="0" borderId="55" xfId="0" applyNumberFormat="1" applyFont="1" applyBorder="1" applyAlignment="1">
      <alignment vertical="center" wrapText="1"/>
    </xf>
    <xf numFmtId="44" fontId="85" fillId="0" borderId="55" xfId="0" applyNumberFormat="1" applyFont="1" applyBorder="1" applyAlignment="1">
      <alignment vertical="center" wrapText="1"/>
    </xf>
    <xf numFmtId="44" fontId="81" fillId="0" borderId="91" xfId="0" applyNumberFormat="1" applyFont="1" applyBorder="1" applyAlignment="1">
      <alignment vertical="center" wrapText="1"/>
    </xf>
    <xf numFmtId="44" fontId="81" fillId="0" borderId="55" xfId="21" applyNumberFormat="1" applyFont="1" applyFill="1" applyBorder="1" applyAlignment="1">
      <alignment vertical="center" wrapText="1"/>
    </xf>
    <xf numFmtId="44" fontId="81" fillId="0" borderId="55" xfId="18" applyNumberFormat="1" applyFont="1" applyFill="1" applyBorder="1" applyAlignment="1">
      <alignment vertical="center" wrapText="1"/>
    </xf>
    <xf numFmtId="0" fontId="92" fillId="65" borderId="55" xfId="0" applyFont="1" applyFill="1" applyBorder="1" applyAlignment="1">
      <alignment vertical="center" wrapText="1"/>
    </xf>
    <xf numFmtId="44" fontId="85" fillId="0" borderId="68" xfId="19" applyNumberFormat="1" applyFont="1" applyFill="1" applyBorder="1" applyAlignment="1">
      <alignment vertical="center" wrapText="1"/>
    </xf>
    <xf numFmtId="44" fontId="81" fillId="0" borderId="55" xfId="21" applyNumberFormat="1" applyFont="1" applyFill="1" applyBorder="1" applyAlignment="1">
      <alignment horizontal="justify" vertical="center" wrapText="1"/>
    </xf>
    <xf numFmtId="44" fontId="81" fillId="0" borderId="55" xfId="20" applyNumberFormat="1" applyFont="1" applyFill="1" applyBorder="1" applyAlignment="1">
      <alignment vertical="center" wrapText="1"/>
    </xf>
    <xf numFmtId="0" fontId="81" fillId="0" borderId="0" xfId="0" applyFont="1"/>
    <xf numFmtId="0" fontId="80" fillId="3" borderId="0" xfId="0" applyFont="1" applyFill="1" applyAlignment="1">
      <alignment horizontal="left"/>
    </xf>
    <xf numFmtId="0" fontId="80" fillId="4" borderId="85" xfId="0" applyFont="1" applyFill="1" applyBorder="1" applyAlignment="1">
      <alignment horizontal="center" vertical="center"/>
    </xf>
    <xf numFmtId="0" fontId="80" fillId="4" borderId="9" xfId="0" applyFont="1" applyFill="1" applyBorder="1" applyAlignment="1">
      <alignment horizontal="center" vertical="center"/>
    </xf>
    <xf numFmtId="0" fontId="81" fillId="0" borderId="87" xfId="0" applyFont="1" applyFill="1" applyBorder="1" applyAlignment="1">
      <alignment vertical="center" wrapText="1"/>
    </xf>
    <xf numFmtId="0" fontId="81" fillId="0" borderId="87" xfId="0" applyFont="1" applyFill="1" applyBorder="1" applyAlignment="1">
      <alignment horizontal="center" vertical="center"/>
    </xf>
    <xf numFmtId="0" fontId="81" fillId="0" borderId="68" xfId="0" applyFont="1" applyFill="1" applyBorder="1" applyAlignment="1">
      <alignment vertical="center" wrapText="1"/>
    </xf>
    <xf numFmtId="0" fontId="81" fillId="0" borderId="68" xfId="0" applyFont="1" applyFill="1" applyBorder="1" applyAlignment="1">
      <alignment horizontal="center" vertical="center"/>
    </xf>
    <xf numFmtId="0" fontId="81" fillId="0" borderId="55" xfId="0" applyFont="1" applyFill="1" applyBorder="1" applyAlignment="1">
      <alignment vertical="center" wrapText="1"/>
    </xf>
    <xf numFmtId="0" fontId="81" fillId="0" borderId="55" xfId="0" applyFont="1" applyFill="1" applyBorder="1" applyAlignment="1">
      <alignment horizontal="center" vertical="center"/>
    </xf>
    <xf numFmtId="0" fontId="81" fillId="0" borderId="91" xfId="0" applyFont="1" applyFill="1" applyBorder="1" applyAlignment="1">
      <alignment vertical="center" wrapText="1"/>
    </xf>
    <xf numFmtId="0" fontId="81" fillId="0" borderId="91" xfId="0" applyFont="1" applyFill="1" applyBorder="1" applyAlignment="1">
      <alignment horizontal="center" vertical="center"/>
    </xf>
    <xf numFmtId="0" fontId="81" fillId="0" borderId="55" xfId="0" applyFont="1" applyFill="1" applyBorder="1" applyAlignment="1">
      <alignment horizontal="left" vertical="center" wrapText="1"/>
    </xf>
    <xf numFmtId="0" fontId="81" fillId="0" borderId="88" xfId="0" applyFont="1" applyFill="1" applyBorder="1" applyAlignment="1">
      <alignment horizontal="center" vertical="center"/>
    </xf>
    <xf numFmtId="0" fontId="81" fillId="0" borderId="88" xfId="0" applyFont="1" applyFill="1" applyBorder="1" applyAlignment="1">
      <alignment horizontal="center" vertical="center" wrapText="1"/>
    </xf>
    <xf numFmtId="0" fontId="81" fillId="3" borderId="0" xfId="0" applyFont="1" applyFill="1"/>
    <xf numFmtId="49" fontId="81" fillId="3" borderId="0" xfId="0" applyNumberFormat="1" applyFont="1" applyFill="1" applyBorder="1" applyAlignment="1">
      <alignment horizontal="left"/>
    </xf>
    <xf numFmtId="0" fontId="92" fillId="0" borderId="55" xfId="0" applyFont="1" applyFill="1" applyBorder="1" applyAlignment="1">
      <alignment vertical="center" wrapText="1"/>
    </xf>
    <xf numFmtId="0" fontId="80" fillId="0" borderId="0" xfId="14" applyFont="1" applyFill="1" applyBorder="1" applyAlignment="1">
      <alignment horizontal="right" vertical="center"/>
    </xf>
    <xf numFmtId="0" fontId="80" fillId="0" borderId="0" xfId="14" applyFont="1" applyFill="1" applyBorder="1" applyAlignment="1">
      <alignment horizontal="center" vertical="center"/>
    </xf>
    <xf numFmtId="43" fontId="80" fillId="61" borderId="2" xfId="14" applyNumberFormat="1" applyFont="1" applyFill="1" applyBorder="1" applyAlignment="1">
      <alignment horizontal="center" vertical="center"/>
    </xf>
    <xf numFmtId="43" fontId="80" fillId="61" borderId="3" xfId="14" applyNumberFormat="1" applyFont="1" applyFill="1" applyBorder="1" applyAlignment="1">
      <alignment horizontal="center" vertical="center"/>
    </xf>
    <xf numFmtId="0" fontId="108" fillId="58" borderId="8" xfId="0" applyFont="1" applyFill="1" applyBorder="1" applyAlignment="1">
      <alignment horizontal="center" vertical="center" textRotation="90" wrapText="1"/>
    </xf>
    <xf numFmtId="0" fontId="108" fillId="58" borderId="4" xfId="0" applyFont="1" applyFill="1" applyBorder="1" applyAlignment="1">
      <alignment horizontal="center" vertical="center" textRotation="90" wrapText="1"/>
    </xf>
    <xf numFmtId="0" fontId="108" fillId="58" borderId="5" xfId="0" applyFont="1" applyFill="1" applyBorder="1" applyAlignment="1">
      <alignment horizontal="center" vertical="center" textRotation="90" wrapText="1"/>
    </xf>
    <xf numFmtId="0" fontId="109" fillId="56" borderId="0" xfId="0" applyFont="1" applyFill="1" applyBorder="1" applyAlignment="1">
      <alignment horizontal="center" vertical="center"/>
    </xf>
    <xf numFmtId="0" fontId="109" fillId="56" borderId="70" xfId="0" applyFont="1" applyFill="1" applyBorder="1" applyAlignment="1">
      <alignment horizontal="center" vertical="center"/>
    </xf>
    <xf numFmtId="0" fontId="109" fillId="58" borderId="73" xfId="0" applyFont="1" applyFill="1" applyBorder="1" applyAlignment="1">
      <alignment horizontal="center" vertical="center"/>
    </xf>
    <xf numFmtId="0" fontId="109" fillId="58" borderId="79" xfId="0" applyFont="1" applyFill="1" applyBorder="1" applyAlignment="1">
      <alignment horizontal="center" vertical="center"/>
    </xf>
    <xf numFmtId="9" fontId="110" fillId="24" borderId="74" xfId="0" applyNumberFormat="1" applyFont="1" applyFill="1" applyBorder="1" applyAlignment="1">
      <alignment horizontal="center" vertical="center"/>
    </xf>
    <xf numFmtId="9" fontId="110" fillId="24" borderId="75" xfId="0" applyNumberFormat="1" applyFont="1" applyFill="1" applyBorder="1" applyAlignment="1">
      <alignment horizontal="center" vertical="center"/>
    </xf>
    <xf numFmtId="9" fontId="110" fillId="57" borderId="76" xfId="0" applyNumberFormat="1" applyFont="1" applyFill="1" applyBorder="1" applyAlignment="1">
      <alignment horizontal="center" vertical="center"/>
    </xf>
    <xf numFmtId="9" fontId="110" fillId="57" borderId="77" xfId="0" applyNumberFormat="1" applyFont="1" applyFill="1" applyBorder="1" applyAlignment="1">
      <alignment horizontal="center" vertical="center"/>
    </xf>
    <xf numFmtId="0" fontId="98" fillId="0" borderId="0" xfId="0" applyFont="1" applyAlignment="1">
      <alignment horizontal="left"/>
    </xf>
    <xf numFmtId="0" fontId="98" fillId="0" borderId="0" xfId="0" applyFont="1" applyBorder="1" applyAlignment="1">
      <alignment horizontal="left"/>
    </xf>
    <xf numFmtId="0" fontId="114" fillId="0" borderId="0" xfId="0" applyFont="1" applyAlignment="1">
      <alignment horizontal="center"/>
    </xf>
    <xf numFmtId="43" fontId="31" fillId="0" borderId="0" xfId="0" applyNumberFormat="1" applyFont="1" applyAlignment="1">
      <alignment horizontal="left" wrapText="1"/>
    </xf>
    <xf numFmtId="43" fontId="31" fillId="0" borderId="0" xfId="0" applyNumberFormat="1" applyFont="1" applyBorder="1" applyAlignment="1">
      <alignment horizontal="left" wrapText="1"/>
    </xf>
    <xf numFmtId="0" fontId="109" fillId="58" borderId="78" xfId="0" applyFont="1" applyFill="1" applyBorder="1" applyAlignment="1">
      <alignment horizontal="center" vertical="center"/>
    </xf>
    <xf numFmtId="0" fontId="109" fillId="58" borderId="82" xfId="0" applyFont="1" applyFill="1" applyBorder="1" applyAlignment="1">
      <alignment horizontal="center" vertical="center"/>
    </xf>
    <xf numFmtId="0" fontId="109" fillId="58" borderId="53" xfId="0" applyFont="1" applyFill="1" applyBorder="1" applyAlignment="1">
      <alignment horizontal="center" vertical="center"/>
    </xf>
    <xf numFmtId="0" fontId="109" fillId="58" borderId="54" xfId="0" applyFont="1" applyFill="1" applyBorder="1" applyAlignment="1">
      <alignment horizontal="center" vertical="center"/>
    </xf>
    <xf numFmtId="0" fontId="115" fillId="71" borderId="0" xfId="0" applyFont="1" applyFill="1" applyAlignment="1">
      <alignment horizontal="center"/>
    </xf>
    <xf numFmtId="0" fontId="119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7" fillId="3" borderId="0" xfId="0" applyNumberFormat="1" applyFont="1" applyFill="1" applyBorder="1" applyAlignment="1">
      <alignment horizontal="justify"/>
    </xf>
    <xf numFmtId="0" fontId="1" fillId="3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4" fillId="63" borderId="0" xfId="0" applyFont="1" applyFill="1" applyAlignment="1">
      <alignment horizontal="center" vertical="center" wrapText="1"/>
    </xf>
    <xf numFmtId="0" fontId="10" fillId="9" borderId="0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54" borderId="0" xfId="0" applyFont="1" applyFill="1" applyBorder="1" applyAlignment="1">
      <alignment horizontal="center" vertical="center" textRotation="90" wrapText="1"/>
    </xf>
    <xf numFmtId="0" fontId="1" fillId="54" borderId="0" xfId="0" applyFont="1" applyFill="1" applyBorder="1" applyAlignment="1">
      <alignment horizontal="center" vertical="center" wrapText="1"/>
    </xf>
    <xf numFmtId="0" fontId="1" fillId="30" borderId="0" xfId="0" applyFont="1" applyFill="1" applyBorder="1" applyAlignment="1">
      <alignment horizontal="center" vertical="center" textRotation="90" wrapText="1"/>
    </xf>
    <xf numFmtId="0" fontId="1" fillId="55" borderId="0" xfId="0" applyFont="1" applyFill="1" applyBorder="1" applyAlignment="1">
      <alignment horizontal="center" vertical="center" textRotation="90" wrapText="1"/>
    </xf>
    <xf numFmtId="0" fontId="1" fillId="54" borderId="0" xfId="0" applyFont="1" applyFill="1" applyBorder="1" applyAlignment="1" applyProtection="1">
      <alignment horizontal="center" vertical="center" textRotation="90" wrapText="1"/>
      <protection locked="0" hidden="1"/>
    </xf>
    <xf numFmtId="0" fontId="47" fillId="0" borderId="0" xfId="0" applyFont="1" applyAlignment="1">
      <alignment horizontal="center"/>
    </xf>
    <xf numFmtId="0" fontId="69" fillId="0" borderId="0" xfId="0" applyFont="1" applyAlignment="1">
      <alignment horizontal="left"/>
    </xf>
    <xf numFmtId="0" fontId="69" fillId="0" borderId="0" xfId="0" applyFont="1" applyAlignment="1">
      <alignment horizontal="center"/>
    </xf>
    <xf numFmtId="0" fontId="94" fillId="0" borderId="0" xfId="0" applyFont="1" applyAlignment="1">
      <alignment wrapText="1"/>
    </xf>
    <xf numFmtId="0" fontId="69" fillId="0" borderId="0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47" fillId="6" borderId="0" xfId="0" applyFont="1" applyFill="1" applyAlignment="1">
      <alignment horizontal="center"/>
    </xf>
    <xf numFmtId="0" fontId="69" fillId="6" borderId="0" xfId="0" applyFont="1" applyFill="1" applyAlignment="1">
      <alignment horizontal="center"/>
    </xf>
    <xf numFmtId="0" fontId="94" fillId="0" borderId="0" xfId="0" applyFont="1" applyAlignment="1">
      <alignment horizontal="left" wrapText="1"/>
    </xf>
    <xf numFmtId="0" fontId="103" fillId="0" borderId="0" xfId="0" applyFont="1" applyAlignment="1">
      <alignment horizontal="center"/>
    </xf>
    <xf numFmtId="0" fontId="47" fillId="0" borderId="0" xfId="0" applyFont="1" applyFill="1" applyAlignment="1">
      <alignment horizontal="center"/>
    </xf>
    <xf numFmtId="0" fontId="69" fillId="0" borderId="0" xfId="0" applyFont="1" applyFill="1" applyAlignment="1">
      <alignment horizontal="center"/>
    </xf>
    <xf numFmtId="0" fontId="81" fillId="3" borderId="0" xfId="17" applyFont="1" applyFill="1" applyAlignment="1">
      <alignment horizontal="center"/>
    </xf>
    <xf numFmtId="0" fontId="81" fillId="0" borderId="0" xfId="17" applyFont="1" applyAlignment="1">
      <alignment horizontal="center"/>
    </xf>
    <xf numFmtId="0" fontId="80" fillId="3" borderId="0" xfId="17" applyFont="1" applyFill="1" applyAlignment="1">
      <alignment horizontal="center"/>
    </xf>
    <xf numFmtId="0" fontId="80" fillId="0" borderId="0" xfId="17" applyFont="1" applyAlignment="1">
      <alignment horizontal="center"/>
    </xf>
    <xf numFmtId="0" fontId="80" fillId="29" borderId="0" xfId="17" applyFont="1" applyFill="1" applyBorder="1" applyAlignment="1">
      <alignment horizontal="center" vertical="center" wrapText="1"/>
    </xf>
    <xf numFmtId="0" fontId="15" fillId="48" borderId="0" xfId="17" applyFont="1" applyFill="1" applyBorder="1" applyAlignment="1">
      <alignment horizontal="left" vertical="center" wrapText="1"/>
    </xf>
    <xf numFmtId="0" fontId="49" fillId="67" borderId="0" xfId="17" applyFont="1" applyFill="1" applyBorder="1" applyAlignment="1">
      <alignment horizontal="center" vertical="center" textRotation="90" wrapText="1"/>
    </xf>
    <xf numFmtId="0" fontId="50" fillId="68" borderId="0" xfId="17" applyFont="1" applyFill="1" applyBorder="1" applyAlignment="1">
      <alignment horizontal="center"/>
    </xf>
    <xf numFmtId="0" fontId="49" fillId="67" borderId="0" xfId="17" applyFont="1" applyFill="1" applyBorder="1" applyAlignment="1">
      <alignment horizontal="center" vertical="center" wrapText="1"/>
    </xf>
    <xf numFmtId="0" fontId="50" fillId="68" borderId="0" xfId="17" applyFont="1" applyFill="1" applyBorder="1" applyAlignment="1"/>
    <xf numFmtId="0" fontId="49" fillId="29" borderId="0" xfId="17" applyFont="1" applyFill="1" applyBorder="1" applyAlignment="1">
      <alignment horizontal="center" vertical="center" textRotation="90" wrapText="1"/>
    </xf>
    <xf numFmtId="0" fontId="50" fillId="10" borderId="0" xfId="17" applyFont="1" applyFill="1" applyBorder="1" applyAlignment="1">
      <alignment horizontal="center"/>
    </xf>
    <xf numFmtId="0" fontId="49" fillId="29" borderId="0" xfId="17" applyFont="1" applyFill="1" applyBorder="1" applyAlignment="1">
      <alignment horizontal="center" vertical="center" wrapText="1"/>
    </xf>
    <xf numFmtId="0" fontId="50" fillId="10" borderId="0" xfId="17" applyFont="1" applyFill="1" applyBorder="1" applyAlignment="1"/>
    <xf numFmtId="0" fontId="4" fillId="0" borderId="0" xfId="17" applyFont="1" applyAlignment="1">
      <alignment horizontal="center" vertical="center" wrapText="1"/>
    </xf>
    <xf numFmtId="0" fontId="49" fillId="29" borderId="0" xfId="17" applyFont="1" applyFill="1" applyBorder="1" applyAlignment="1" applyProtection="1">
      <alignment horizontal="center" vertical="center" textRotation="90" wrapText="1"/>
      <protection locked="0" hidden="1"/>
    </xf>
    <xf numFmtId="0" fontId="49" fillId="10" borderId="0" xfId="17" applyFont="1" applyFill="1" applyBorder="1" applyAlignment="1">
      <alignment horizontal="center"/>
    </xf>
    <xf numFmtId="44" fontId="15" fillId="3" borderId="0" xfId="17" applyNumberFormat="1" applyFont="1" applyFill="1" applyBorder="1" applyAlignment="1">
      <alignment horizontal="center" vertical="center"/>
    </xf>
    <xf numFmtId="0" fontId="80" fillId="3" borderId="0" xfId="17" applyFont="1" applyFill="1" applyBorder="1" applyAlignment="1">
      <alignment horizontal="center"/>
    </xf>
    <xf numFmtId="0" fontId="80" fillId="0" borderId="0" xfId="17" applyFont="1" applyBorder="1" applyAlignment="1">
      <alignment horizontal="center"/>
    </xf>
    <xf numFmtId="0" fontId="49" fillId="68" borderId="0" xfId="17" applyFont="1" applyFill="1" applyBorder="1" applyAlignment="1">
      <alignment horizontal="center"/>
    </xf>
    <xf numFmtId="0" fontId="41" fillId="48" borderId="0" xfId="17" applyFont="1" applyFill="1" applyBorder="1" applyAlignment="1">
      <alignment horizontal="left" vertical="center" wrapText="1"/>
    </xf>
    <xf numFmtId="44" fontId="104" fillId="3" borderId="1" xfId="17" applyNumberFormat="1" applyFont="1" applyFill="1" applyBorder="1" applyAlignment="1">
      <alignment horizontal="center" vertical="center"/>
    </xf>
    <xf numFmtId="49" fontId="104" fillId="17" borderId="0" xfId="17" applyNumberFormat="1" applyFont="1" applyFill="1" applyAlignment="1">
      <alignment horizontal="center"/>
    </xf>
    <xf numFmtId="44" fontId="41" fillId="48" borderId="0" xfId="17" applyNumberFormat="1" applyFont="1" applyFill="1" applyAlignment="1">
      <alignment horizontal="center" vertical="center" wrapText="1"/>
    </xf>
    <xf numFmtId="44" fontId="104" fillId="3" borderId="0" xfId="17" applyNumberFormat="1" applyFont="1" applyFill="1" applyAlignment="1">
      <alignment horizontal="center" vertical="center"/>
    </xf>
    <xf numFmtId="44" fontId="104" fillId="9" borderId="0" xfId="17" applyNumberFormat="1" applyFont="1" applyFill="1" applyBorder="1" applyAlignment="1">
      <alignment horizontal="center" vertical="center" wrapText="1"/>
    </xf>
    <xf numFmtId="0" fontId="50" fillId="3" borderId="0" xfId="17" applyFont="1" applyFill="1" applyAlignment="1">
      <alignment horizontal="center"/>
    </xf>
    <xf numFmtId="0" fontId="50" fillId="7" borderId="0" xfId="17" applyFont="1" applyFill="1" applyAlignment="1">
      <alignment horizontal="center"/>
    </xf>
    <xf numFmtId="0" fontId="50" fillId="3" borderId="0" xfId="17" applyFont="1" applyFill="1" applyAlignment="1">
      <alignment horizontal="left"/>
    </xf>
    <xf numFmtId="0" fontId="50" fillId="7" borderId="0" xfId="17" applyFont="1" applyFill="1" applyAlignment="1">
      <alignment horizontal="left"/>
    </xf>
    <xf numFmtId="0" fontId="49" fillId="3" borderId="0" xfId="17" applyFont="1" applyFill="1" applyBorder="1" applyAlignment="1">
      <alignment horizontal="left"/>
    </xf>
    <xf numFmtId="0" fontId="26" fillId="3" borderId="0" xfId="17" applyFont="1" applyFill="1" applyBorder="1" applyAlignment="1">
      <alignment horizontal="left"/>
    </xf>
    <xf numFmtId="0" fontId="49" fillId="16" borderId="0" xfId="17" applyFont="1" applyFill="1" applyBorder="1" applyAlignment="1">
      <alignment horizontal="center" vertical="center"/>
    </xf>
    <xf numFmtId="0" fontId="49" fillId="0" borderId="0" xfId="17" applyFont="1" applyFill="1" applyBorder="1" applyAlignment="1">
      <alignment horizontal="center" vertical="center" textRotation="90" wrapText="1"/>
    </xf>
    <xf numFmtId="0" fontId="53" fillId="0" borderId="0" xfId="17" applyFont="1" applyFill="1" applyBorder="1" applyAlignment="1">
      <alignment horizontal="center" vertical="center"/>
    </xf>
    <xf numFmtId="0" fontId="49" fillId="11" borderId="0" xfId="17" applyFont="1" applyFill="1" applyBorder="1" applyAlignment="1">
      <alignment horizontal="center" vertical="center" wrapText="1"/>
    </xf>
    <xf numFmtId="0" fontId="52" fillId="16" borderId="0" xfId="17" applyFont="1" applyFill="1" applyBorder="1" applyAlignment="1" applyProtection="1">
      <alignment horizontal="center" vertical="center" textRotation="90" wrapText="1"/>
      <protection locked="0" hidden="1"/>
    </xf>
    <xf numFmtId="0" fontId="53" fillId="16" borderId="0" xfId="17" applyFont="1" applyFill="1" applyBorder="1" applyAlignment="1">
      <alignment horizontal="center" vertical="center"/>
    </xf>
    <xf numFmtId="49" fontId="61" fillId="3" borderId="0" xfId="17" applyNumberFormat="1" applyFont="1" applyFill="1" applyAlignment="1">
      <alignment horizontal="center"/>
    </xf>
    <xf numFmtId="49" fontId="22" fillId="3" borderId="0" xfId="17" applyNumberFormat="1" applyFont="1" applyFill="1" applyBorder="1" applyAlignment="1">
      <alignment horizontal="center" vertical="center"/>
    </xf>
    <xf numFmtId="49" fontId="18" fillId="3" borderId="0" xfId="17" applyNumberFormat="1" applyFont="1" applyFill="1" applyBorder="1" applyAlignment="1">
      <alignment horizontal="left" vertical="center"/>
    </xf>
    <xf numFmtId="0" fontId="105" fillId="3" borderId="0" xfId="17" applyFont="1" applyFill="1" applyAlignment="1">
      <alignment horizontal="center"/>
    </xf>
    <xf numFmtId="0" fontId="105" fillId="0" borderId="0" xfId="17" applyFont="1" applyAlignment="1">
      <alignment horizontal="center"/>
    </xf>
    <xf numFmtId="0" fontId="105" fillId="3" borderId="0" xfId="17" applyFont="1" applyFill="1" applyAlignment="1">
      <alignment horizontal="left"/>
    </xf>
    <xf numFmtId="0" fontId="105" fillId="0" borderId="0" xfId="17" applyFont="1" applyAlignment="1">
      <alignment horizontal="left"/>
    </xf>
    <xf numFmtId="0" fontId="48" fillId="3" borderId="0" xfId="17" applyFont="1" applyFill="1" applyBorder="1" applyAlignment="1">
      <alignment horizontal="left"/>
    </xf>
    <xf numFmtId="0" fontId="69" fillId="16" borderId="0" xfId="17" applyFont="1" applyFill="1" applyBorder="1" applyAlignment="1">
      <alignment horizontal="center"/>
    </xf>
    <xf numFmtId="49" fontId="47" fillId="3" borderId="0" xfId="17" applyNumberFormat="1" applyFont="1" applyFill="1" applyBorder="1" applyAlignment="1">
      <alignment horizontal="justify"/>
    </xf>
    <xf numFmtId="0" fontId="53" fillId="0" borderId="0" xfId="17" applyFont="1" applyFill="1" applyBorder="1" applyAlignment="1">
      <alignment horizontal="center"/>
    </xf>
    <xf numFmtId="0" fontId="106" fillId="0" borderId="0" xfId="17" applyFont="1" applyFill="1" applyBorder="1" applyAlignment="1">
      <alignment horizontal="center"/>
    </xf>
    <xf numFmtId="49" fontId="55" fillId="3" borderId="0" xfId="17" applyNumberFormat="1" applyFont="1" applyFill="1" applyBorder="1" applyAlignment="1">
      <alignment horizontal="center"/>
    </xf>
    <xf numFmtId="49" fontId="50" fillId="3" borderId="0" xfId="17" applyNumberFormat="1" applyFont="1" applyFill="1" applyBorder="1" applyAlignment="1">
      <alignment horizontal="left"/>
    </xf>
    <xf numFmtId="0" fontId="69" fillId="14" borderId="0" xfId="17" applyFont="1" applyFill="1" applyBorder="1" applyAlignment="1">
      <alignment horizontal="center"/>
    </xf>
    <xf numFmtId="0" fontId="49" fillId="13" borderId="0" xfId="17" applyFont="1" applyFill="1" applyBorder="1" applyAlignment="1">
      <alignment horizontal="center" vertical="center" textRotation="90" wrapText="1"/>
    </xf>
    <xf numFmtId="0" fontId="26" fillId="17" borderId="0" xfId="17" applyFont="1" applyFill="1" applyAlignment="1">
      <alignment horizontal="center" vertical="center" textRotation="90" wrapText="1"/>
    </xf>
    <xf numFmtId="0" fontId="53" fillId="7" borderId="0" xfId="17" applyFont="1" applyFill="1" applyBorder="1" applyAlignment="1">
      <alignment horizontal="center"/>
    </xf>
    <xf numFmtId="0" fontId="64" fillId="3" borderId="0" xfId="17" applyFont="1" applyFill="1" applyBorder="1" applyAlignment="1">
      <alignment horizontal="left"/>
    </xf>
    <xf numFmtId="0" fontId="28" fillId="3" borderId="0" xfId="17" applyFont="1" applyFill="1" applyAlignment="1">
      <alignment horizontal="center"/>
    </xf>
    <xf numFmtId="0" fontId="29" fillId="0" borderId="0" xfId="17" applyFont="1" applyAlignment="1">
      <alignment horizontal="center"/>
    </xf>
    <xf numFmtId="0" fontId="48" fillId="3" borderId="0" xfId="17" applyFont="1" applyFill="1" applyAlignment="1">
      <alignment horizontal="center"/>
    </xf>
    <xf numFmtId="0" fontId="48" fillId="0" borderId="0" xfId="17" applyFont="1" applyAlignment="1">
      <alignment horizontal="center"/>
    </xf>
    <xf numFmtId="49" fontId="107" fillId="3" borderId="0" xfId="17" applyNumberFormat="1" applyFont="1" applyFill="1" applyBorder="1" applyAlignment="1">
      <alignment horizontal="left"/>
    </xf>
    <xf numFmtId="49" fontId="59" fillId="3" borderId="0" xfId="17" applyNumberFormat="1" applyFont="1" applyFill="1" applyBorder="1" applyAlignment="1">
      <alignment horizontal="justify"/>
    </xf>
    <xf numFmtId="0" fontId="64" fillId="11" borderId="0" xfId="17" applyFont="1" applyFill="1" applyBorder="1" applyAlignment="1">
      <alignment horizontal="center" vertical="center" wrapText="1"/>
    </xf>
    <xf numFmtId="0" fontId="45" fillId="16" borderId="0" xfId="17" applyFont="1" applyFill="1" applyBorder="1" applyAlignment="1" applyProtection="1">
      <alignment horizontal="center" vertical="center" textRotation="90" wrapText="1"/>
      <protection locked="0" hidden="1"/>
    </xf>
    <xf numFmtId="0" fontId="64" fillId="14" borderId="0" xfId="17" applyFont="1" applyFill="1" applyBorder="1" applyAlignment="1">
      <alignment horizontal="center"/>
    </xf>
    <xf numFmtId="0" fontId="64" fillId="0" borderId="0" xfId="17" applyFont="1" applyFill="1" applyBorder="1" applyAlignment="1">
      <alignment horizontal="center" vertical="center" textRotation="90" wrapText="1"/>
    </xf>
    <xf numFmtId="49" fontId="51" fillId="0" borderId="0" xfId="17" applyNumberFormat="1" applyFont="1" applyFill="1" applyBorder="1" applyAlignment="1">
      <alignment horizontal="center"/>
    </xf>
    <xf numFmtId="0" fontId="49" fillId="0" borderId="0" xfId="17" applyFont="1" applyFill="1" applyBorder="1" applyAlignment="1">
      <alignment horizontal="center" vertical="center" wrapText="1"/>
    </xf>
    <xf numFmtId="0" fontId="81" fillId="0" borderId="85" xfId="0" applyFont="1" applyFill="1" applyBorder="1" applyAlignment="1">
      <alignment horizontal="center" vertical="center" wrapText="1"/>
    </xf>
    <xf numFmtId="0" fontId="81" fillId="0" borderId="18" xfId="0" applyFont="1" applyFill="1" applyBorder="1" applyAlignment="1">
      <alignment horizontal="center" vertical="center" wrapText="1"/>
    </xf>
    <xf numFmtId="0" fontId="81" fillId="0" borderId="13" xfId="0" applyFont="1" applyFill="1" applyBorder="1" applyAlignment="1">
      <alignment horizontal="center" vertical="center" wrapText="1"/>
    </xf>
    <xf numFmtId="0" fontId="81" fillId="0" borderId="68" xfId="0" applyFont="1" applyFill="1" applyBorder="1" applyAlignment="1">
      <alignment horizontal="center" vertical="center" wrapText="1"/>
    </xf>
    <xf numFmtId="0" fontId="81" fillId="0" borderId="55" xfId="0" applyFont="1" applyFill="1" applyBorder="1" applyAlignment="1">
      <alignment horizontal="center" vertical="center" wrapText="1"/>
    </xf>
    <xf numFmtId="0" fontId="81" fillId="0" borderId="91" xfId="0" applyFont="1" applyFill="1" applyBorder="1" applyAlignment="1">
      <alignment horizontal="center" vertical="center" wrapText="1"/>
    </xf>
    <xf numFmtId="0" fontId="81" fillId="0" borderId="88" xfId="0" applyFont="1" applyFill="1" applyBorder="1" applyAlignment="1">
      <alignment horizontal="center" vertical="center" wrapText="1"/>
    </xf>
    <xf numFmtId="0" fontId="136" fillId="0" borderId="13" xfId="0" applyFont="1" applyFill="1" applyBorder="1" applyAlignment="1">
      <alignment horizontal="center" vertical="center"/>
    </xf>
    <xf numFmtId="0" fontId="136" fillId="0" borderId="11" xfId="0" applyFont="1" applyFill="1" applyBorder="1" applyAlignment="1">
      <alignment horizontal="center" vertical="center"/>
    </xf>
    <xf numFmtId="0" fontId="136" fillId="0" borderId="27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 textRotation="90" wrapText="1"/>
    </xf>
    <xf numFmtId="0" fontId="0" fillId="5" borderId="30" xfId="0" applyFill="1" applyBorder="1"/>
    <xf numFmtId="0" fontId="0" fillId="5" borderId="31" xfId="0" applyFill="1" applyBorder="1"/>
    <xf numFmtId="0" fontId="81" fillId="0" borderId="17" xfId="0" applyFont="1" applyFill="1" applyBorder="1" applyAlignment="1">
      <alignment horizontal="left" vertical="center" wrapText="1"/>
    </xf>
    <xf numFmtId="0" fontId="81" fillId="0" borderId="20" xfId="0" applyFont="1" applyFill="1" applyBorder="1" applyAlignment="1">
      <alignment horizontal="left" vertical="center" wrapText="1"/>
    </xf>
    <xf numFmtId="0" fontId="81" fillId="0" borderId="19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/>
    </xf>
    <xf numFmtId="0" fontId="80" fillId="5" borderId="21" xfId="0" applyFont="1" applyFill="1" applyBorder="1" applyAlignment="1">
      <alignment horizontal="center" vertical="center" wrapText="1"/>
    </xf>
    <xf numFmtId="0" fontId="80" fillId="5" borderId="22" xfId="0" applyFont="1" applyFill="1" applyBorder="1" applyAlignment="1">
      <alignment horizontal="center" vertical="center" wrapText="1"/>
    </xf>
    <xf numFmtId="0" fontId="80" fillId="5" borderId="23" xfId="0" applyFont="1" applyFill="1" applyBorder="1" applyAlignment="1">
      <alignment horizontal="center" vertical="center" wrapText="1"/>
    </xf>
    <xf numFmtId="0" fontId="80" fillId="5" borderId="28" xfId="0" applyFont="1" applyFill="1" applyBorder="1" applyAlignment="1">
      <alignment horizontal="center" vertical="center" wrapText="1"/>
    </xf>
    <xf numFmtId="0" fontId="80" fillId="5" borderId="15" xfId="0" applyFont="1" applyFill="1" applyBorder="1" applyAlignment="1">
      <alignment horizontal="center" vertical="center" wrapText="1"/>
    </xf>
    <xf numFmtId="0" fontId="80" fillId="5" borderId="7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0" fillId="0" borderId="0" xfId="0" applyFont="1" applyFill="1" applyBorder="1" applyAlignment="1">
      <alignment horizontal="center"/>
    </xf>
    <xf numFmtId="0" fontId="141" fillId="0" borderId="0" xfId="0" applyFont="1" applyFill="1" applyBorder="1"/>
    <xf numFmtId="44" fontId="137" fillId="0" borderId="0" xfId="0" applyNumberFormat="1" applyFont="1" applyFill="1" applyBorder="1"/>
    <xf numFmtId="0" fontId="142" fillId="0" borderId="0" xfId="2" applyFont="1" applyBorder="1" applyAlignment="1" applyProtection="1">
      <alignment horizontal="center"/>
    </xf>
  </cellXfs>
  <cellStyles count="22">
    <cellStyle name="Bueno" xfId="18" builtinId="26"/>
    <cellStyle name="Énfasis5" xfId="20" builtinId="45"/>
    <cellStyle name="Euro" xfId="1" xr:uid="{00000000-0005-0000-0000-000000000000}"/>
    <cellStyle name="Hipervínculo" xfId="2" builtinId="8"/>
    <cellStyle name="Hipervínculo 2" xfId="3" xr:uid="{00000000-0005-0000-0000-000002000000}"/>
    <cellStyle name="Hipervínculo 2 2" xfId="4" xr:uid="{00000000-0005-0000-0000-000003000000}"/>
    <cellStyle name="Incorrecto" xfId="19" builtinId="27"/>
    <cellStyle name="Millares" xfId="5" builtinId="3"/>
    <cellStyle name="Millares 2" xfId="6" xr:uid="{00000000-0005-0000-0000-000005000000}"/>
    <cellStyle name="Moneda" xfId="7" builtinId="4"/>
    <cellStyle name="Moneda 2" xfId="8" xr:uid="{00000000-0005-0000-0000-000007000000}"/>
    <cellStyle name="Moneda 3" xfId="9" xr:uid="{00000000-0005-0000-0000-000008000000}"/>
    <cellStyle name="Moneda 3 2" xfId="10" xr:uid="{00000000-0005-0000-0000-000009000000}"/>
    <cellStyle name="Moneda 4" xfId="11" xr:uid="{00000000-0005-0000-0000-00000A000000}"/>
    <cellStyle name="Moneda 5" xfId="12" xr:uid="{00000000-0005-0000-0000-00000B000000}"/>
    <cellStyle name="Moneda 6" xfId="13" xr:uid="{00000000-0005-0000-0000-00000C000000}"/>
    <cellStyle name="Neutral 2" xfId="21" xr:uid="{F06C8163-CF7F-4621-A006-CED2E390F68C}"/>
    <cellStyle name="Normal" xfId="0" builtinId="0"/>
    <cellStyle name="Normal 2" xfId="14" xr:uid="{00000000-0005-0000-0000-00000E000000}"/>
    <cellStyle name="Normal 2 2" xfId="15" xr:uid="{00000000-0005-0000-0000-00000F000000}"/>
    <cellStyle name="Normal 3" xfId="16" xr:uid="{00000000-0005-0000-0000-000010000000}"/>
    <cellStyle name="Normal 3 2" xfId="17" xr:uid="{00000000-0005-0000-0000-000011000000}"/>
  </cellStyles>
  <dxfs count="0"/>
  <tableStyles count="0" defaultTableStyle="TableStyleMedium9" defaultPivotStyle="PivotStyleLight16"/>
  <colors>
    <mruColors>
      <color rgb="FFC6EFCE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1252537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9525</xdr:colOff>
      <xdr:row>0</xdr:row>
      <xdr:rowOff>9525</xdr:rowOff>
    </xdr:to>
    <xdr:sp macro="" textlink="">
      <xdr:nvSpPr>
        <xdr:cNvPr id="310275" name="Rectangle 3">
          <a:extLst>
            <a:ext uri="{FF2B5EF4-FFF2-40B4-BE49-F238E27FC236}">
              <a16:creationId xmlns:a16="http://schemas.microsoft.com/office/drawing/2014/main" id="{00000000-0008-0000-0300-000003BC0400}"/>
            </a:ext>
          </a:extLst>
        </xdr:cNvPr>
        <xdr:cNvSpPr>
          <a:spLocks noChangeArrowheads="1"/>
        </xdr:cNvSpPr>
      </xdr:nvSpPr>
      <xdr:spPr bwMode="auto">
        <a:xfrm>
          <a:off x="12668250" y="0"/>
          <a:ext cx="9525" cy="952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>
        <a:xfrm>
          <a:off x="1275397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sp macro="" textlink="">
      <xdr:nvSpPr>
        <xdr:cNvPr id="311298" name="Rectangle 3">
          <a:extLst>
            <a:ext uri="{FF2B5EF4-FFF2-40B4-BE49-F238E27FC236}">
              <a16:creationId xmlns:a16="http://schemas.microsoft.com/office/drawing/2014/main" id="{00000000-0008-0000-0400-000002C00400}"/>
            </a:ext>
          </a:extLst>
        </xdr:cNvPr>
        <xdr:cNvSpPr>
          <a:spLocks noChangeArrowheads="1"/>
        </xdr:cNvSpPr>
      </xdr:nvSpPr>
      <xdr:spPr bwMode="auto">
        <a:xfrm>
          <a:off x="7381875" y="0"/>
          <a:ext cx="9525" cy="952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>
        <a:xfrm>
          <a:off x="734377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sp macro="" textlink="">
      <xdr:nvSpPr>
        <xdr:cNvPr id="312322" name="Rectangle 3">
          <a:extLst>
            <a:ext uri="{FF2B5EF4-FFF2-40B4-BE49-F238E27FC236}">
              <a16:creationId xmlns:a16="http://schemas.microsoft.com/office/drawing/2014/main" id="{00000000-0008-0000-0500-000002C40400}"/>
            </a:ext>
          </a:extLst>
        </xdr:cNvPr>
        <xdr:cNvSpPr>
          <a:spLocks noChangeArrowheads="1"/>
        </xdr:cNvSpPr>
      </xdr:nvSpPr>
      <xdr:spPr bwMode="auto">
        <a:xfrm>
          <a:off x="7134225" y="0"/>
          <a:ext cx="9525" cy="952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>
        <a:xfrm>
          <a:off x="71342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sp macro="" textlink="">
      <xdr:nvSpPr>
        <xdr:cNvPr id="313346" name="Rectangle 3">
          <a:extLst>
            <a:ext uri="{FF2B5EF4-FFF2-40B4-BE49-F238E27FC236}">
              <a16:creationId xmlns:a16="http://schemas.microsoft.com/office/drawing/2014/main" id="{00000000-0008-0000-0600-000002C80400}"/>
            </a:ext>
          </a:extLst>
        </xdr:cNvPr>
        <xdr:cNvSpPr>
          <a:spLocks noChangeArrowheads="1"/>
        </xdr:cNvSpPr>
      </xdr:nvSpPr>
      <xdr:spPr bwMode="auto">
        <a:xfrm>
          <a:off x="6591300" y="0"/>
          <a:ext cx="9525" cy="952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>
        <a:xfrm>
          <a:off x="659130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sp macro="" textlink="">
      <xdr:nvSpPr>
        <xdr:cNvPr id="314370" name="Rectangle 3">
          <a:extLst>
            <a:ext uri="{FF2B5EF4-FFF2-40B4-BE49-F238E27FC236}">
              <a16:creationId xmlns:a16="http://schemas.microsoft.com/office/drawing/2014/main" id="{00000000-0008-0000-0700-000002CC0400}"/>
            </a:ext>
          </a:extLst>
        </xdr:cNvPr>
        <xdr:cNvSpPr>
          <a:spLocks noChangeArrowheads="1"/>
        </xdr:cNvSpPr>
      </xdr:nvSpPr>
      <xdr:spPr bwMode="auto">
        <a:xfrm>
          <a:off x="7038975" y="0"/>
          <a:ext cx="9525" cy="952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>
        <a:xfrm>
          <a:off x="703897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.1\Control%20de%20Presupuesto\PRESUPUESTO\Presupuesto%202018\Egresos%20presupuesto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Presup.Fun RP"/>
      <sheetName val="Presup.Fun FODES 25%"/>
      <sheetName val="Presup.inver FODES 75%"/>
      <sheetName val="Presup.SD"/>
      <sheetName val="Presup. inv.FISDL-PFGL"/>
      <sheetName val="Presup. prestamo interno"/>
      <sheetName val="Presupuesto 25%"/>
      <sheetName val="Presupuesto 75%"/>
    </sheetNames>
    <sheetDataSet>
      <sheetData sheetId="0" refreshError="1">
        <row r="1">
          <cell r="A1" t="str">
            <v>DEPARTAMENTO DE MORAZAN</v>
          </cell>
        </row>
        <row r="2">
          <cell r="A2" t="str">
            <v xml:space="preserve">ALCALDIA MUNICIPAL DE SAN FRANCISCO GOTERA </v>
          </cell>
        </row>
      </sheetData>
      <sheetData sheetId="1" refreshError="1">
        <row r="1">
          <cell r="A1" t="str">
            <v>DEPARTAMENTO DE MORAZAN</v>
          </cell>
        </row>
        <row r="2">
          <cell r="A2" t="str">
            <v xml:space="preserve">ALCALDIA MUNICIPAL DE SAN FRANCISCO GOTERA </v>
          </cell>
        </row>
        <row r="13">
          <cell r="G13" t="str">
            <v>Sueldos</v>
          </cell>
        </row>
        <row r="15">
          <cell r="G15" t="str">
            <v xml:space="preserve">Beneficios Adicionales </v>
          </cell>
        </row>
        <row r="21">
          <cell r="G21" t="str">
            <v xml:space="preserve">Horas Extraordinarias  </v>
          </cell>
        </row>
        <row r="23">
          <cell r="G23" t="str">
            <v xml:space="preserve">Beneficios Extraordinarios </v>
          </cell>
        </row>
        <row r="25">
          <cell r="G25" t="str">
            <v xml:space="preserve">Por Remuneraciones Permanentes </v>
          </cell>
        </row>
        <row r="27">
          <cell r="G27" t="str">
            <v xml:space="preserve">Por Remuneraciones Permanentes  </v>
          </cell>
        </row>
        <row r="29">
          <cell r="G29" t="str">
            <v xml:space="preserve">Por Prestación de Servicios en el País </v>
          </cell>
        </row>
        <row r="31">
          <cell r="G31" t="str">
            <v xml:space="preserve">Por Prestación de Servicios en el Exterior </v>
          </cell>
        </row>
        <row r="37">
          <cell r="G37" t="str">
            <v>Honorarios</v>
          </cell>
        </row>
        <row r="39">
          <cell r="G39" t="str">
            <v xml:space="preserve">Remuneraciones Diversas </v>
          </cell>
        </row>
        <row r="41">
          <cell r="G41" t="str">
            <v>Productos Alimenticios Para Personas</v>
          </cell>
        </row>
        <row r="43">
          <cell r="G43" t="str">
            <v>Productos Agropecuarios y Forestales</v>
          </cell>
        </row>
        <row r="45">
          <cell r="G45" t="str">
            <v>Productos Textiles y Vestuarios</v>
          </cell>
        </row>
        <row r="47">
          <cell r="G47" t="str">
            <v>Productos de Papel y Cartón</v>
          </cell>
        </row>
        <row r="49">
          <cell r="G49" t="str">
            <v>Productos de Cuero y Caucho</v>
          </cell>
        </row>
        <row r="51">
          <cell r="G51" t="str">
            <v>Productos Químicos</v>
          </cell>
        </row>
        <row r="53">
          <cell r="G53" t="str">
            <v>Llantas y Neumáticos</v>
          </cell>
        </row>
        <row r="55">
          <cell r="G55" t="str">
            <v>Combustibles y Lubricantes</v>
          </cell>
        </row>
        <row r="57">
          <cell r="G57" t="str">
            <v>Minerales no Metálicos y Productos Derivados</v>
          </cell>
        </row>
        <row r="59">
          <cell r="G59" t="str">
            <v>Minerales Metálicos y Productos Derivados</v>
          </cell>
        </row>
        <row r="61">
          <cell r="G61" t="str">
            <v>Materiales e Instrumental de Laboratorios y Uso Médico</v>
          </cell>
        </row>
        <row r="63">
          <cell r="G63" t="str">
            <v>Materiales de Oficina</v>
          </cell>
        </row>
        <row r="65">
          <cell r="G65" t="str">
            <v>Materiales Informáticos</v>
          </cell>
        </row>
        <row r="67">
          <cell r="G67" t="str">
            <v>Libros, Textos, Útiles de enseñanzas y Publicaciones</v>
          </cell>
        </row>
        <row r="69">
          <cell r="G69" t="str">
            <v>Materiales de Defensa y Seguridad Pública</v>
          </cell>
        </row>
        <row r="71">
          <cell r="G71" t="str">
            <v>Herramientas, Repuestos y Accesorios</v>
          </cell>
        </row>
        <row r="73">
          <cell r="G73" t="str">
            <v>Materiales Eléctricos</v>
          </cell>
        </row>
        <row r="75">
          <cell r="G75" t="str">
            <v xml:space="preserve">Especies Municipales Diversas </v>
          </cell>
        </row>
        <row r="77">
          <cell r="G77" t="str">
            <v>Bienes de Uso y Consumo Diversos</v>
          </cell>
        </row>
        <row r="79">
          <cell r="G79" t="str">
            <v xml:space="preserve">Servicios de Energía Eléctrica </v>
          </cell>
        </row>
        <row r="81">
          <cell r="G81" t="str">
            <v xml:space="preserve">Servicios de Telecomunicación </v>
          </cell>
        </row>
        <row r="83">
          <cell r="G83" t="str">
            <v>Servicios de Correo</v>
          </cell>
        </row>
        <row r="85">
          <cell r="G85" t="str">
            <v xml:space="preserve">Alumbrado Publico </v>
          </cell>
        </row>
        <row r="87">
          <cell r="G87" t="str">
            <v>Mantenimiento y Reparación de Bienes Muebles</v>
          </cell>
        </row>
        <row r="89">
          <cell r="G89" t="str">
            <v>Mantenimiento y Reparación de Vehículos</v>
          </cell>
        </row>
        <row r="91">
          <cell r="G91" t="str">
            <v>Mantenimiento y Reparación de Bienes Inmuebles</v>
          </cell>
        </row>
        <row r="93">
          <cell r="G93" t="str">
            <v>Transportes, Fletes y Almacenamientos</v>
          </cell>
        </row>
        <row r="95">
          <cell r="G95" t="str">
            <v>Servicios de Publicidad</v>
          </cell>
        </row>
        <row r="97">
          <cell r="G97" t="str">
            <v>Impresiones, Publicaciones y Reproducciones</v>
          </cell>
        </row>
        <row r="99">
          <cell r="G99" t="str">
            <v>Atenciones Oficiales</v>
          </cell>
        </row>
        <row r="101">
          <cell r="G101" t="str">
            <v>Arrendamiento de Bienes Muebles</v>
          </cell>
        </row>
        <row r="103">
          <cell r="G103" t="str">
            <v>Arrendamiento de Bienes Inmuebles</v>
          </cell>
        </row>
        <row r="105">
          <cell r="G105" t="str">
            <v>Servicios Generales y Arrendamientos Diversos</v>
          </cell>
        </row>
        <row r="107">
          <cell r="G107" t="str">
            <v>Pasajes al Interior</v>
          </cell>
        </row>
        <row r="109">
          <cell r="G109" t="str">
            <v>Pasajes al Exterior</v>
          </cell>
        </row>
        <row r="111">
          <cell r="G111" t="str">
            <v>Viáticos por Comisión Interna</v>
          </cell>
        </row>
        <row r="113">
          <cell r="G113" t="str">
            <v>Viáticos por Comisión Externa</v>
          </cell>
        </row>
        <row r="115">
          <cell r="G115" t="str">
            <v>Servicios Jurídicos</v>
          </cell>
        </row>
        <row r="117">
          <cell r="G117" t="str">
            <v>Servicios de Contabilidad y Auditoría</v>
          </cell>
        </row>
        <row r="119">
          <cell r="G119" t="str">
            <v>Servicios de Capacitación</v>
          </cell>
        </row>
        <row r="121">
          <cell r="G121" t="str">
            <v>Desarrollos Informáticos</v>
          </cell>
        </row>
        <row r="123">
          <cell r="G123" t="str">
            <v>Consultoría, Estudios e Investigaciones Diversas</v>
          </cell>
        </row>
        <row r="125">
          <cell r="G125" t="str">
            <v>Impuestos, Tasas y Derechos Diversos</v>
          </cell>
        </row>
        <row r="129">
          <cell r="G129" t="str">
            <v>Primas y Gastos de Seguros de Bienes</v>
          </cell>
        </row>
        <row r="131">
          <cell r="G131" t="str">
            <v>Comisiones y Gastos Bancarios</v>
          </cell>
        </row>
        <row r="133">
          <cell r="G133" t="str">
            <v>Gastos Diversos Fondo Circulante</v>
          </cell>
        </row>
        <row r="135">
          <cell r="G135" t="str">
            <v>Transferencias Corrientes al Sector Público</v>
          </cell>
        </row>
        <row r="137">
          <cell r="G137" t="str">
            <v>A Organismos sin Fines de Lucro (Fiestas)</v>
          </cell>
        </row>
        <row r="139">
          <cell r="G139" t="str">
            <v>A Personas Naturales</v>
          </cell>
        </row>
        <row r="141">
          <cell r="G141" t="str">
            <v>Mobiliario</v>
          </cell>
        </row>
        <row r="147">
          <cell r="G147" t="str">
            <v>Cuentas por Pagar de Años Anteriores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B1:Y894"/>
  <sheetViews>
    <sheetView showGridLines="0" topLeftCell="D5" zoomScale="80" zoomScaleNormal="80" zoomScaleSheetLayoutView="100" workbookViewId="0">
      <selection activeCell="Q5" sqref="Q5"/>
    </sheetView>
  </sheetViews>
  <sheetFormatPr baseColWidth="10" defaultColWidth="9.140625" defaultRowHeight="20.100000000000001" customHeight="1" x14ac:dyDescent="0.2"/>
  <cols>
    <col min="1" max="1" width="3.42578125" style="373" customWidth="1"/>
    <col min="2" max="2" width="8.28515625" style="373" customWidth="1"/>
    <col min="3" max="3" width="7.42578125" style="372" customWidth="1"/>
    <col min="4" max="4" width="20" style="373" customWidth="1"/>
    <col min="5" max="5" width="12.42578125" style="373" customWidth="1"/>
    <col min="6" max="6" width="15.42578125" style="374" customWidth="1"/>
    <col min="7" max="8" width="15" style="373" customWidth="1"/>
    <col min="9" max="9" width="15.140625" style="373" customWidth="1"/>
    <col min="10" max="10" width="13.85546875" style="373" customWidth="1"/>
    <col min="11" max="11" width="15.140625" style="373" customWidth="1"/>
    <col min="12" max="12" width="16.140625" style="373" customWidth="1"/>
    <col min="13" max="13" width="14.5703125" style="373" customWidth="1"/>
    <col min="14" max="14" width="14.28515625" style="373" customWidth="1"/>
    <col min="15" max="15" width="19.140625" style="374" customWidth="1"/>
    <col min="16" max="16" width="14.85546875" style="373" customWidth="1"/>
    <col min="17" max="17" width="18.140625" style="373" customWidth="1"/>
    <col min="18" max="18" width="16.85546875" style="373" customWidth="1"/>
    <col min="19" max="19" width="14.7109375" style="373" customWidth="1"/>
    <col min="20" max="20" width="15.7109375" style="373" customWidth="1"/>
    <col min="21" max="167" width="12.42578125" style="373" customWidth="1"/>
    <col min="168" max="16384" width="9.140625" style="373"/>
  </cols>
  <sheetData>
    <row r="1" spans="3:25" ht="15" customHeight="1" x14ac:dyDescent="0.2">
      <c r="C1" s="824" t="s">
        <v>0</v>
      </c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</row>
    <row r="2" spans="3:25" ht="15" customHeight="1" x14ac:dyDescent="0.2">
      <c r="C2" s="825" t="s">
        <v>1</v>
      </c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</row>
    <row r="3" spans="3:25" ht="15" customHeight="1" thickBot="1" x14ac:dyDescent="0.25">
      <c r="C3" s="825" t="s">
        <v>2</v>
      </c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5"/>
      <c r="O3" s="825"/>
    </row>
    <row r="4" spans="3:25" s="368" customFormat="1" ht="45.75" customHeight="1" x14ac:dyDescent="0.2">
      <c r="C4" s="457" t="s">
        <v>3</v>
      </c>
      <c r="D4" s="458" t="s">
        <v>4</v>
      </c>
      <c r="E4" s="458"/>
      <c r="F4" s="459" t="s">
        <v>5</v>
      </c>
      <c r="G4" s="458" t="s">
        <v>6</v>
      </c>
      <c r="H4" s="458" t="s">
        <v>7</v>
      </c>
      <c r="I4" s="458" t="s">
        <v>8</v>
      </c>
      <c r="J4" s="458" t="s">
        <v>9</v>
      </c>
      <c r="K4" s="458" t="s">
        <v>10</v>
      </c>
      <c r="L4" s="458" t="s">
        <v>11</v>
      </c>
      <c r="M4" s="458" t="s">
        <v>12</v>
      </c>
      <c r="N4" s="458" t="s">
        <v>13</v>
      </c>
      <c r="O4" s="672" t="s">
        <v>14</v>
      </c>
      <c r="P4" s="464" t="s">
        <v>15</v>
      </c>
      <c r="Q4" s="465" t="s">
        <v>16</v>
      </c>
      <c r="R4" s="481">
        <v>2018</v>
      </c>
    </row>
    <row r="5" spans="3:25" s="369" customFormat="1" ht="21" customHeight="1" x14ac:dyDescent="0.2">
      <c r="C5" s="460">
        <v>11</v>
      </c>
      <c r="D5" s="461" t="s">
        <v>17</v>
      </c>
      <c r="E5" s="462"/>
      <c r="F5" s="463">
        <f>+F6</f>
        <v>39321.039999999986</v>
      </c>
      <c r="G5" s="463">
        <f t="shared" ref="G5:N5" si="0">+G6</f>
        <v>33414.310000000005</v>
      </c>
      <c r="H5" s="463">
        <f t="shared" si="0"/>
        <v>21199.390000000007</v>
      </c>
      <c r="I5" s="463">
        <f t="shared" si="0"/>
        <v>31649.75</v>
      </c>
      <c r="J5" s="463">
        <f t="shared" si="0"/>
        <v>31983.600000000002</v>
      </c>
      <c r="K5" s="463">
        <f t="shared" si="0"/>
        <v>20282.689999999999</v>
      </c>
      <c r="L5" s="463">
        <f t="shared" si="0"/>
        <v>5891.56</v>
      </c>
      <c r="M5" s="463">
        <f t="shared" si="0"/>
        <v>20880.45</v>
      </c>
      <c r="N5" s="463">
        <f t="shared" si="0"/>
        <v>17127.78</v>
      </c>
      <c r="O5" s="673">
        <f>SUM(F5:N5)</f>
        <v>221750.57</v>
      </c>
      <c r="P5" s="466">
        <f>+O5/9</f>
        <v>24638.952222222222</v>
      </c>
      <c r="Q5" s="466">
        <f>+P5*3</f>
        <v>73916.856666666659</v>
      </c>
      <c r="R5" s="482">
        <f>+O5+Q5</f>
        <v>295667.42666666664</v>
      </c>
      <c r="S5" s="404"/>
      <c r="T5" s="404"/>
      <c r="U5" s="404"/>
      <c r="V5" s="404"/>
      <c r="W5" s="404"/>
      <c r="X5" s="404"/>
      <c r="Y5" s="404"/>
    </row>
    <row r="6" spans="3:25" s="369" customFormat="1" ht="21" customHeight="1" x14ac:dyDescent="0.2">
      <c r="C6" s="375">
        <v>118</v>
      </c>
      <c r="D6" s="376" t="s">
        <v>18</v>
      </c>
      <c r="E6" s="454"/>
      <c r="F6" s="377">
        <f t="shared" ref="F6:M6" si="1">SUM(F7:F22)</f>
        <v>39321.039999999986</v>
      </c>
      <c r="G6" s="377">
        <f>SUM(G7:G22)</f>
        <v>33414.310000000005</v>
      </c>
      <c r="H6" s="377">
        <f t="shared" si="1"/>
        <v>21199.390000000007</v>
      </c>
      <c r="I6" s="377">
        <f t="shared" si="1"/>
        <v>31649.75</v>
      </c>
      <c r="J6" s="377">
        <f t="shared" si="1"/>
        <v>31983.600000000002</v>
      </c>
      <c r="K6" s="377">
        <f t="shared" si="1"/>
        <v>20282.689999999999</v>
      </c>
      <c r="L6" s="377">
        <f t="shared" si="1"/>
        <v>5891.56</v>
      </c>
      <c r="M6" s="377">
        <f t="shared" si="1"/>
        <v>20880.45</v>
      </c>
      <c r="N6" s="377">
        <f>SUM(N7:N22)</f>
        <v>17127.78</v>
      </c>
      <c r="O6" s="674">
        <f>SUM(F6:N6)</f>
        <v>221750.57</v>
      </c>
      <c r="P6" s="405">
        <f t="shared" ref="P6:P63" si="2">+O6/9</f>
        <v>24638.952222222222</v>
      </c>
      <c r="Q6" s="405">
        <f>+P6*3</f>
        <v>73916.856666666659</v>
      </c>
      <c r="R6" s="483">
        <f>+O6+Q6</f>
        <v>295667.42666666664</v>
      </c>
      <c r="S6" s="404"/>
      <c r="T6" s="404"/>
      <c r="U6" s="404"/>
      <c r="V6" s="404"/>
      <c r="W6" s="404"/>
      <c r="X6" s="404"/>
      <c r="Y6" s="404"/>
    </row>
    <row r="7" spans="3:25" ht="22.5" customHeight="1" x14ac:dyDescent="0.2">
      <c r="C7" s="455">
        <v>11801</v>
      </c>
      <c r="D7" s="456" t="s">
        <v>19</v>
      </c>
      <c r="E7" s="454"/>
      <c r="F7" s="615">
        <v>7868.83</v>
      </c>
      <c r="G7" s="615">
        <v>8249.08</v>
      </c>
      <c r="H7" s="615">
        <v>7649.27</v>
      </c>
      <c r="I7" s="615">
        <v>17001.07</v>
      </c>
      <c r="J7" s="615">
        <v>11352.7</v>
      </c>
      <c r="K7" s="615">
        <v>10313.11</v>
      </c>
      <c r="L7" s="615">
        <v>3128.88</v>
      </c>
      <c r="M7" s="615">
        <v>5361.83</v>
      </c>
      <c r="N7" s="615">
        <v>10182.68</v>
      </c>
      <c r="O7" s="675">
        <f>SUM(F7:N7)</f>
        <v>81107.450000000012</v>
      </c>
      <c r="P7" s="467">
        <f t="shared" si="2"/>
        <v>9011.9388888888898</v>
      </c>
      <c r="Q7" s="467">
        <f>+P7*3</f>
        <v>27035.816666666669</v>
      </c>
      <c r="R7" s="484">
        <f>+O7+Q7</f>
        <v>108143.26666666668</v>
      </c>
      <c r="S7" s="406"/>
      <c r="T7" s="406"/>
      <c r="U7" s="406"/>
      <c r="V7" s="406"/>
      <c r="W7" s="406"/>
      <c r="X7" s="406"/>
      <c r="Y7" s="406"/>
    </row>
    <row r="8" spans="3:25" ht="22.5" customHeight="1" x14ac:dyDescent="0.2">
      <c r="C8" s="455">
        <v>11802</v>
      </c>
      <c r="D8" s="456" t="s">
        <v>20</v>
      </c>
      <c r="E8" s="454"/>
      <c r="F8" s="616">
        <v>559.07000000000005</v>
      </c>
      <c r="G8" s="616">
        <v>458.9</v>
      </c>
      <c r="H8" s="616">
        <v>446.09</v>
      </c>
      <c r="I8" s="615">
        <v>1427.36</v>
      </c>
      <c r="J8" s="615">
        <v>1952.82</v>
      </c>
      <c r="K8" s="616">
        <v>786.59</v>
      </c>
      <c r="L8" s="616">
        <v>390.29</v>
      </c>
      <c r="M8" s="616">
        <v>336.13</v>
      </c>
      <c r="N8" s="616">
        <v>585.87</v>
      </c>
      <c r="O8" s="675">
        <f t="shared" ref="O8:O25" si="3">SUM(F8:N8)</f>
        <v>6943.12</v>
      </c>
      <c r="P8" s="467">
        <f t="shared" si="2"/>
        <v>771.45777777777778</v>
      </c>
      <c r="Q8" s="467">
        <f t="shared" ref="Q8:Q63" si="4">+P8*3</f>
        <v>2314.3733333333334</v>
      </c>
      <c r="R8" s="484">
        <f t="shared" ref="R8:R60" si="5">+O8+Q8</f>
        <v>9257.4933333333338</v>
      </c>
      <c r="S8" s="406"/>
      <c r="T8" s="406"/>
      <c r="U8" s="406"/>
      <c r="V8" s="406"/>
      <c r="W8" s="406"/>
      <c r="X8" s="406"/>
      <c r="Y8" s="406"/>
    </row>
    <row r="9" spans="3:25" ht="22.5" customHeight="1" x14ac:dyDescent="0.2">
      <c r="C9" s="455">
        <v>11803</v>
      </c>
      <c r="D9" s="456" t="s">
        <v>21</v>
      </c>
      <c r="E9" s="454"/>
      <c r="F9" s="615">
        <v>25158.23</v>
      </c>
      <c r="G9" s="615">
        <v>9326.1299999999992</v>
      </c>
      <c r="H9" s="615">
        <v>10009.69</v>
      </c>
      <c r="I9" s="615">
        <v>5866.59</v>
      </c>
      <c r="J9" s="615">
        <v>4268.26</v>
      </c>
      <c r="K9" s="615">
        <v>2730.93</v>
      </c>
      <c r="L9" s="616">
        <v>760.09</v>
      </c>
      <c r="M9" s="615">
        <v>2665.03</v>
      </c>
      <c r="N9" s="615">
        <v>3002.82</v>
      </c>
      <c r="O9" s="675">
        <f t="shared" si="3"/>
        <v>63787.77</v>
      </c>
      <c r="P9" s="467">
        <f t="shared" si="2"/>
        <v>7087.53</v>
      </c>
      <c r="Q9" s="467">
        <f t="shared" si="4"/>
        <v>21262.59</v>
      </c>
      <c r="R9" s="485">
        <f t="shared" si="5"/>
        <v>85050.36</v>
      </c>
      <c r="S9" s="406"/>
      <c r="T9" s="406"/>
      <c r="U9" s="406"/>
      <c r="V9" s="406"/>
      <c r="W9" s="406"/>
      <c r="X9" s="406"/>
      <c r="Y9" s="406"/>
    </row>
    <row r="10" spans="3:25" ht="22.5" customHeight="1" x14ac:dyDescent="0.2">
      <c r="C10" s="455">
        <v>11804</v>
      </c>
      <c r="D10" s="456" t="s">
        <v>22</v>
      </c>
      <c r="E10" s="454"/>
      <c r="F10" s="615">
        <v>1139.53</v>
      </c>
      <c r="G10" s="615">
        <v>11027.59</v>
      </c>
      <c r="H10" s="616">
        <v>412.07</v>
      </c>
      <c r="I10" s="616">
        <v>798.77</v>
      </c>
      <c r="J10" s="615">
        <v>10912.54</v>
      </c>
      <c r="K10" s="615">
        <v>2681.98</v>
      </c>
      <c r="L10" s="616">
        <v>202.76</v>
      </c>
      <c r="M10" s="615">
        <v>10431.77</v>
      </c>
      <c r="N10" s="616">
        <v>607.21</v>
      </c>
      <c r="O10" s="675">
        <f t="shared" si="3"/>
        <v>38214.219999999994</v>
      </c>
      <c r="P10" s="467">
        <f t="shared" si="2"/>
        <v>4246.0244444444434</v>
      </c>
      <c r="Q10" s="467">
        <f t="shared" si="4"/>
        <v>12738.07333333333</v>
      </c>
      <c r="R10" s="484">
        <f t="shared" si="5"/>
        <v>50952.29333333332</v>
      </c>
      <c r="S10" s="406"/>
      <c r="T10" s="406"/>
      <c r="U10" s="406"/>
      <c r="V10" s="406"/>
      <c r="W10" s="406"/>
      <c r="X10" s="406"/>
      <c r="Y10" s="406"/>
    </row>
    <row r="11" spans="3:25" ht="22.5" customHeight="1" x14ac:dyDescent="0.2">
      <c r="C11" s="455">
        <v>11805</v>
      </c>
      <c r="D11" s="456" t="s">
        <v>23</v>
      </c>
      <c r="E11" s="454"/>
      <c r="F11" s="616">
        <v>92.65</v>
      </c>
      <c r="G11" s="616">
        <v>73.709999999999994</v>
      </c>
      <c r="H11" s="616">
        <v>188.92</v>
      </c>
      <c r="I11" s="615">
        <v>1175.74</v>
      </c>
      <c r="J11" s="616">
        <v>0</v>
      </c>
      <c r="K11" s="616">
        <v>605.41999999999996</v>
      </c>
      <c r="L11" s="616">
        <v>166.32</v>
      </c>
      <c r="M11" s="616">
        <v>90.78</v>
      </c>
      <c r="N11" s="616">
        <v>873.84</v>
      </c>
      <c r="O11" s="675">
        <f t="shared" si="3"/>
        <v>3267.3800000000006</v>
      </c>
      <c r="P11" s="467">
        <f t="shared" si="2"/>
        <v>363.04222222222228</v>
      </c>
      <c r="Q11" s="467">
        <f t="shared" si="4"/>
        <v>1089.1266666666668</v>
      </c>
      <c r="R11" s="484">
        <f t="shared" si="5"/>
        <v>4356.5066666666671</v>
      </c>
      <c r="S11" s="406"/>
      <c r="T11" s="406"/>
      <c r="U11" s="406"/>
      <c r="V11" s="406"/>
      <c r="W11" s="406"/>
      <c r="X11" s="406"/>
      <c r="Y11" s="406"/>
    </row>
    <row r="12" spans="3:25" ht="22.5" customHeight="1" x14ac:dyDescent="0.2">
      <c r="C12" s="455">
        <v>11806</v>
      </c>
      <c r="D12" s="456" t="s">
        <v>24</v>
      </c>
      <c r="E12" s="454"/>
      <c r="F12" s="616">
        <v>319.67</v>
      </c>
      <c r="G12" s="616">
        <v>846.83</v>
      </c>
      <c r="H12" s="616">
        <v>337.04</v>
      </c>
      <c r="I12" s="615">
        <v>1349.23</v>
      </c>
      <c r="J12" s="616">
        <v>252.47</v>
      </c>
      <c r="K12" s="616">
        <v>201.67</v>
      </c>
      <c r="L12" s="616">
        <v>132.08000000000001</v>
      </c>
      <c r="M12" s="616">
        <v>217.23</v>
      </c>
      <c r="N12" s="616">
        <v>413.58</v>
      </c>
      <c r="O12" s="675">
        <f t="shared" si="3"/>
        <v>4069.7999999999997</v>
      </c>
      <c r="P12" s="467">
        <f t="shared" si="2"/>
        <v>452.2</v>
      </c>
      <c r="Q12" s="467">
        <f t="shared" si="4"/>
        <v>1356.6</v>
      </c>
      <c r="R12" s="484">
        <f t="shared" si="5"/>
        <v>5426.4</v>
      </c>
      <c r="S12" s="406"/>
      <c r="T12" s="406"/>
      <c r="U12" s="406"/>
      <c r="V12" s="406"/>
      <c r="W12" s="406"/>
      <c r="X12" s="406"/>
      <c r="Y12" s="406"/>
    </row>
    <row r="13" spans="3:25" ht="22.5" customHeight="1" x14ac:dyDescent="0.2">
      <c r="C13" s="455">
        <v>11808</v>
      </c>
      <c r="D13" s="456" t="s">
        <v>25</v>
      </c>
      <c r="E13" s="454"/>
      <c r="F13" s="616">
        <v>48</v>
      </c>
      <c r="H13" s="616">
        <v>8.58</v>
      </c>
      <c r="I13" s="616">
        <v>13.72</v>
      </c>
      <c r="J13" s="616">
        <v>411.12</v>
      </c>
      <c r="K13" s="616">
        <v>0</v>
      </c>
      <c r="L13" s="616">
        <v>0</v>
      </c>
      <c r="M13" s="616">
        <v>0</v>
      </c>
      <c r="N13" s="616">
        <v>18.87</v>
      </c>
      <c r="O13" s="675">
        <f t="shared" si="3"/>
        <v>500.29</v>
      </c>
      <c r="P13" s="467">
        <f t="shared" si="2"/>
        <v>55.587777777777781</v>
      </c>
      <c r="Q13" s="467">
        <f t="shared" si="4"/>
        <v>166.76333333333335</v>
      </c>
      <c r="R13" s="484">
        <f t="shared" si="5"/>
        <v>667.0533333333334</v>
      </c>
      <c r="S13" s="406"/>
      <c r="T13" s="406"/>
      <c r="U13" s="406"/>
      <c r="V13" s="406"/>
      <c r="W13" s="406"/>
      <c r="X13" s="406"/>
      <c r="Y13" s="406"/>
    </row>
    <row r="14" spans="3:25" ht="22.5" customHeight="1" x14ac:dyDescent="0.2">
      <c r="C14" s="455">
        <v>11809</v>
      </c>
      <c r="D14" s="456" t="s">
        <v>27</v>
      </c>
      <c r="E14" s="454"/>
      <c r="F14" s="616">
        <v>55.86</v>
      </c>
      <c r="G14" s="616">
        <v>27.93</v>
      </c>
      <c r="H14" s="616">
        <v>30.93</v>
      </c>
      <c r="I14" s="616"/>
      <c r="J14" s="616">
        <v>12.01</v>
      </c>
      <c r="K14" s="616">
        <v>0</v>
      </c>
      <c r="L14" s="616">
        <v>0</v>
      </c>
      <c r="M14" s="616">
        <v>0</v>
      </c>
      <c r="N14" s="616">
        <v>2.86</v>
      </c>
      <c r="O14" s="675">
        <f t="shared" si="3"/>
        <v>129.59</v>
      </c>
      <c r="P14" s="467">
        <f t="shared" si="2"/>
        <v>14.398888888888889</v>
      </c>
      <c r="Q14" s="467">
        <f t="shared" si="4"/>
        <v>43.196666666666665</v>
      </c>
      <c r="R14" s="484">
        <f t="shared" si="5"/>
        <v>172.78666666666666</v>
      </c>
      <c r="S14" s="406"/>
      <c r="T14" s="406"/>
      <c r="U14" s="406"/>
      <c r="V14" s="406"/>
      <c r="W14" s="406"/>
      <c r="X14" s="406"/>
      <c r="Y14" s="406"/>
    </row>
    <row r="15" spans="3:25" ht="22.5" customHeight="1" x14ac:dyDescent="0.2">
      <c r="C15" s="455">
        <v>11810</v>
      </c>
      <c r="D15" s="456" t="s">
        <v>28</v>
      </c>
      <c r="E15" s="454"/>
      <c r="F15" s="616">
        <v>328.09</v>
      </c>
      <c r="G15" s="616">
        <v>197.93</v>
      </c>
      <c r="H15" s="616">
        <v>53.33</v>
      </c>
      <c r="I15" s="616">
        <v>38.5</v>
      </c>
      <c r="J15" s="616">
        <v>74.989999999999995</v>
      </c>
      <c r="K15" s="616">
        <v>158.88</v>
      </c>
      <c r="L15" s="616">
        <v>29.37</v>
      </c>
      <c r="M15" s="616">
        <v>43.08</v>
      </c>
      <c r="N15" s="616">
        <v>55.6</v>
      </c>
      <c r="O15" s="675">
        <f t="shared" si="3"/>
        <v>979.7700000000001</v>
      </c>
      <c r="P15" s="467">
        <f t="shared" si="2"/>
        <v>108.86333333333334</v>
      </c>
      <c r="Q15" s="467">
        <f t="shared" si="4"/>
        <v>326.59000000000003</v>
      </c>
      <c r="R15" s="484">
        <f t="shared" si="5"/>
        <v>1306.3600000000001</v>
      </c>
      <c r="S15" s="406"/>
      <c r="T15" s="406"/>
      <c r="U15" s="406"/>
      <c r="V15" s="406"/>
      <c r="W15" s="406"/>
      <c r="X15" s="406"/>
      <c r="Y15" s="406"/>
    </row>
    <row r="16" spans="3:25" ht="22.5" customHeight="1" x14ac:dyDescent="0.2">
      <c r="C16" s="455">
        <v>11813</v>
      </c>
      <c r="D16" s="456" t="s">
        <v>29</v>
      </c>
      <c r="E16" s="454"/>
      <c r="F16" s="616">
        <v>779.3</v>
      </c>
      <c r="G16" s="616">
        <v>640.52</v>
      </c>
      <c r="H16" s="616">
        <v>414.78</v>
      </c>
      <c r="I16" s="616">
        <v>570.1</v>
      </c>
      <c r="J16" s="616">
        <v>740.24</v>
      </c>
      <c r="K16" s="616">
        <v>694.45</v>
      </c>
      <c r="L16" s="616">
        <v>289.75</v>
      </c>
      <c r="M16" s="616">
        <v>447.46</v>
      </c>
      <c r="O16" s="675">
        <f t="shared" si="3"/>
        <v>4576.5999999999995</v>
      </c>
      <c r="P16" s="467">
        <f t="shared" si="2"/>
        <v>508.51111111111106</v>
      </c>
      <c r="Q16" s="467">
        <f t="shared" si="4"/>
        <v>1525.5333333333333</v>
      </c>
      <c r="R16" s="484">
        <f t="shared" si="5"/>
        <v>6102.1333333333332</v>
      </c>
      <c r="S16" s="406"/>
      <c r="T16" s="406"/>
      <c r="U16" s="406"/>
      <c r="V16" s="406"/>
      <c r="W16" s="406"/>
      <c r="X16" s="406"/>
      <c r="Y16" s="406"/>
    </row>
    <row r="17" spans="3:25" ht="22.5" customHeight="1" x14ac:dyDescent="0.2">
      <c r="C17" s="455">
        <v>11814</v>
      </c>
      <c r="D17" s="456" t="s">
        <v>30</v>
      </c>
      <c r="E17" s="454"/>
      <c r="F17" s="616">
        <v>317.82</v>
      </c>
      <c r="G17" s="616">
        <v>107.43</v>
      </c>
      <c r="H17" s="616">
        <v>347.68</v>
      </c>
      <c r="I17" s="615">
        <v>1448.53</v>
      </c>
      <c r="J17" s="616">
        <v>72.13</v>
      </c>
      <c r="K17" s="616">
        <v>30.21</v>
      </c>
      <c r="L17" s="616">
        <v>14.29</v>
      </c>
      <c r="M17" s="616">
        <v>229.17</v>
      </c>
      <c r="N17" s="616">
        <v>716.74</v>
      </c>
      <c r="O17" s="675">
        <f t="shared" si="3"/>
        <v>3284</v>
      </c>
      <c r="P17" s="467">
        <f t="shared" si="2"/>
        <v>364.88888888888891</v>
      </c>
      <c r="Q17" s="467">
        <f t="shared" si="4"/>
        <v>1094.6666666666667</v>
      </c>
      <c r="R17" s="484">
        <f t="shared" si="5"/>
        <v>4378.666666666667</v>
      </c>
      <c r="S17" s="406"/>
      <c r="T17" s="406"/>
      <c r="U17" s="406"/>
      <c r="V17" s="406"/>
      <c r="W17" s="406"/>
      <c r="X17" s="406"/>
      <c r="Y17" s="406"/>
    </row>
    <row r="18" spans="3:25" ht="22.5" customHeight="1" x14ac:dyDescent="0.2">
      <c r="C18" s="455">
        <v>11815</v>
      </c>
      <c r="D18" s="456" t="s">
        <v>31</v>
      </c>
      <c r="E18" s="454"/>
      <c r="F18" s="616">
        <v>248.49</v>
      </c>
      <c r="G18" s="616">
        <v>205.65</v>
      </c>
      <c r="H18" s="616">
        <v>235.52</v>
      </c>
      <c r="I18" s="616">
        <v>130.88</v>
      </c>
      <c r="J18" s="616">
        <v>180.66</v>
      </c>
      <c r="K18" s="616">
        <v>194.33</v>
      </c>
      <c r="L18" s="616">
        <v>60.81</v>
      </c>
      <c r="M18" s="616">
        <v>170.05</v>
      </c>
      <c r="N18" s="616">
        <v>272.05</v>
      </c>
      <c r="O18" s="675">
        <f t="shared" si="3"/>
        <v>1698.4399999999998</v>
      </c>
      <c r="P18" s="467">
        <f t="shared" si="2"/>
        <v>188.71555555555554</v>
      </c>
      <c r="Q18" s="467">
        <f t="shared" si="4"/>
        <v>566.14666666666665</v>
      </c>
      <c r="R18" s="484">
        <f t="shared" si="5"/>
        <v>2264.5866666666666</v>
      </c>
      <c r="S18" s="406"/>
      <c r="T18" s="406"/>
      <c r="U18" s="406"/>
      <c r="V18" s="406"/>
      <c r="W18" s="406"/>
      <c r="X18" s="406"/>
      <c r="Y18" s="406"/>
    </row>
    <row r="19" spans="3:25" ht="22.5" customHeight="1" x14ac:dyDescent="0.2">
      <c r="C19" s="455">
        <v>11816</v>
      </c>
      <c r="D19" s="456" t="s">
        <v>32</v>
      </c>
      <c r="E19" s="454"/>
      <c r="F19" s="616">
        <v>222.17</v>
      </c>
      <c r="G19" s="616">
        <v>24</v>
      </c>
      <c r="H19" s="616">
        <v>41.14</v>
      </c>
      <c r="I19" s="616">
        <v>18.87</v>
      </c>
      <c r="J19" s="616">
        <v>41.14</v>
      </c>
      <c r="K19" s="616">
        <v>161.4</v>
      </c>
      <c r="L19" s="616">
        <v>20.57</v>
      </c>
      <c r="M19" s="616">
        <v>20.57</v>
      </c>
      <c r="N19" s="616">
        <v>173.32</v>
      </c>
      <c r="O19" s="675">
        <f t="shared" si="3"/>
        <v>723.18000000000006</v>
      </c>
      <c r="P19" s="467">
        <f t="shared" si="2"/>
        <v>80.353333333333339</v>
      </c>
      <c r="Q19" s="467">
        <f t="shared" si="4"/>
        <v>241.06</v>
      </c>
      <c r="R19" s="484">
        <f t="shared" si="5"/>
        <v>964.24</v>
      </c>
      <c r="S19" s="406"/>
      <c r="T19" s="406"/>
      <c r="U19" s="406"/>
      <c r="V19" s="406"/>
      <c r="W19" s="406"/>
      <c r="X19" s="406"/>
      <c r="Y19" s="406"/>
    </row>
    <row r="20" spans="3:25" ht="22.5" customHeight="1" x14ac:dyDescent="0.2">
      <c r="C20" s="455">
        <v>11817</v>
      </c>
      <c r="D20" s="456" t="s">
        <v>33</v>
      </c>
      <c r="E20" s="454"/>
      <c r="F20" s="616">
        <v>131.09</v>
      </c>
      <c r="G20" s="616">
        <v>40.51</v>
      </c>
      <c r="H20" s="616">
        <v>89.7</v>
      </c>
      <c r="I20" s="616">
        <v>29.7</v>
      </c>
      <c r="J20" s="616">
        <v>25.7</v>
      </c>
      <c r="K20" s="616">
        <v>43.35</v>
      </c>
      <c r="L20" s="616">
        <v>3.42</v>
      </c>
      <c r="M20" s="616">
        <v>11.4</v>
      </c>
      <c r="N20" s="616">
        <v>20.57</v>
      </c>
      <c r="O20" s="675">
        <f t="shared" si="3"/>
        <v>395.44</v>
      </c>
      <c r="P20" s="467">
        <f t="shared" si="2"/>
        <v>43.937777777777775</v>
      </c>
      <c r="Q20" s="467">
        <f t="shared" si="4"/>
        <v>131.81333333333333</v>
      </c>
      <c r="R20" s="484">
        <f t="shared" si="5"/>
        <v>527.25333333333333</v>
      </c>
      <c r="S20" s="406"/>
      <c r="T20" s="406"/>
      <c r="U20" s="406"/>
      <c r="V20" s="406"/>
      <c r="W20" s="406"/>
      <c r="X20" s="406"/>
      <c r="Y20" s="406"/>
    </row>
    <row r="21" spans="3:25" ht="22.5" customHeight="1" x14ac:dyDescent="0.2">
      <c r="C21" s="455">
        <v>11818</v>
      </c>
      <c r="D21" s="456" t="s">
        <v>34</v>
      </c>
      <c r="E21" s="454"/>
      <c r="F21" s="616">
        <v>13.72</v>
      </c>
      <c r="G21" s="616">
        <v>301.83999999999997</v>
      </c>
      <c r="H21" s="616">
        <v>171.5</v>
      </c>
      <c r="I21" s="616">
        <v>325.85000000000002</v>
      </c>
      <c r="J21" s="616">
        <v>548.79999999999995</v>
      </c>
      <c r="K21" s="616">
        <v>469.91</v>
      </c>
      <c r="L21" s="616">
        <v>75.459999999999994</v>
      </c>
      <c r="M21" s="616">
        <v>205.8</v>
      </c>
      <c r="N21" s="616">
        <v>50.85</v>
      </c>
      <c r="O21" s="675">
        <f t="shared" si="3"/>
        <v>2163.73</v>
      </c>
      <c r="P21" s="467">
        <f t="shared" si="2"/>
        <v>240.41444444444446</v>
      </c>
      <c r="Q21" s="467">
        <f t="shared" si="4"/>
        <v>721.24333333333334</v>
      </c>
      <c r="R21" s="484">
        <f t="shared" si="5"/>
        <v>2884.9733333333334</v>
      </c>
      <c r="S21" s="406"/>
      <c r="T21" s="406"/>
      <c r="U21" s="406"/>
      <c r="V21" s="406"/>
      <c r="W21" s="406"/>
      <c r="X21" s="406"/>
      <c r="Y21" s="406"/>
    </row>
    <row r="22" spans="3:25" ht="22.5" customHeight="1" x14ac:dyDescent="0.2">
      <c r="C22" s="455">
        <v>11899</v>
      </c>
      <c r="D22" s="456" t="s">
        <v>35</v>
      </c>
      <c r="E22" s="454"/>
      <c r="F22" s="615">
        <v>2038.52</v>
      </c>
      <c r="G22" s="615">
        <v>1886.26</v>
      </c>
      <c r="H22" s="616">
        <v>763.15</v>
      </c>
      <c r="I22" s="615">
        <v>1454.84</v>
      </c>
      <c r="J22" s="615">
        <v>1138.02</v>
      </c>
      <c r="K22" s="615">
        <v>1210.46</v>
      </c>
      <c r="L22" s="616">
        <v>617.47</v>
      </c>
      <c r="M22" s="616">
        <v>650.15</v>
      </c>
      <c r="N22" s="616">
        <v>150.91999999999999</v>
      </c>
      <c r="O22" s="675">
        <f>SUM(F22:N22)</f>
        <v>9909.7899999999991</v>
      </c>
      <c r="P22" s="467">
        <f t="shared" si="2"/>
        <v>1101.0877777777778</v>
      </c>
      <c r="Q22" s="467">
        <f t="shared" si="4"/>
        <v>3303.2633333333333</v>
      </c>
      <c r="R22" s="484">
        <f t="shared" si="5"/>
        <v>13213.053333333333</v>
      </c>
      <c r="S22" s="406"/>
      <c r="T22" s="406"/>
      <c r="U22" s="406"/>
      <c r="V22" s="406"/>
      <c r="W22" s="406"/>
      <c r="X22" s="406"/>
      <c r="Y22" s="406"/>
    </row>
    <row r="23" spans="3:25" s="369" customFormat="1" ht="20.100000000000001" customHeight="1" x14ac:dyDescent="0.2">
      <c r="C23" s="378">
        <v>12</v>
      </c>
      <c r="D23" s="379" t="s">
        <v>36</v>
      </c>
      <c r="E23" s="454"/>
      <c r="F23" s="380">
        <f>+F38+F24</f>
        <v>107444.14</v>
      </c>
      <c r="G23" s="380">
        <f t="shared" ref="G23:M23" si="6">+G38+G24</f>
        <v>73350.84</v>
      </c>
      <c r="H23" s="380">
        <f t="shared" si="6"/>
        <v>34359.449999999997</v>
      </c>
      <c r="I23" s="380">
        <f t="shared" si="6"/>
        <v>44630.909999999996</v>
      </c>
      <c r="J23" s="380">
        <f t="shared" si="6"/>
        <v>64718.600000000006</v>
      </c>
      <c r="K23" s="380">
        <f t="shared" si="6"/>
        <v>32068.77</v>
      </c>
      <c r="L23" s="380">
        <f t="shared" si="6"/>
        <v>28911.629999999997</v>
      </c>
      <c r="M23" s="380">
        <f t="shared" si="6"/>
        <v>64856.12</v>
      </c>
      <c r="N23" s="380">
        <f>+N38+N24</f>
        <v>24477.279999999999</v>
      </c>
      <c r="O23" s="676">
        <f>SUM(F23:N23)</f>
        <v>474817.74</v>
      </c>
      <c r="P23" s="405">
        <f t="shared" si="2"/>
        <v>52757.526666666665</v>
      </c>
      <c r="Q23" s="405">
        <f>+P23*3</f>
        <v>158272.57999999999</v>
      </c>
      <c r="R23" s="486">
        <f t="shared" si="5"/>
        <v>633090.31999999995</v>
      </c>
      <c r="S23" s="404"/>
      <c r="T23" s="404"/>
      <c r="U23" s="404"/>
      <c r="V23" s="404"/>
      <c r="W23" s="404"/>
      <c r="X23" s="404"/>
      <c r="Y23" s="404"/>
    </row>
    <row r="24" spans="3:25" s="369" customFormat="1" ht="20.100000000000001" customHeight="1" x14ac:dyDescent="0.2">
      <c r="C24" s="384">
        <v>121</v>
      </c>
      <c r="D24" s="475" t="s">
        <v>37</v>
      </c>
      <c r="E24" s="454"/>
      <c r="F24" s="476">
        <f>SUM(F25:F37)</f>
        <v>85349.54</v>
      </c>
      <c r="G24" s="476">
        <f t="shared" ref="G24:N24" si="7">SUM(G25:G37)</f>
        <v>72700.259999999995</v>
      </c>
      <c r="H24" s="476">
        <f t="shared" si="7"/>
        <v>30922.48</v>
      </c>
      <c r="I24" s="476">
        <f t="shared" si="7"/>
        <v>43810.39</v>
      </c>
      <c r="J24" s="476">
        <f t="shared" si="7"/>
        <v>63123.55</v>
      </c>
      <c r="K24" s="476">
        <f t="shared" si="7"/>
        <v>30692.13</v>
      </c>
      <c r="L24" s="476">
        <f t="shared" si="7"/>
        <v>28456.92</v>
      </c>
      <c r="M24" s="476">
        <f t="shared" si="7"/>
        <v>61474.400000000001</v>
      </c>
      <c r="N24" s="476">
        <f t="shared" si="7"/>
        <v>23861.94</v>
      </c>
      <c r="O24" s="677">
        <f>SUM(F24:N24)</f>
        <v>440391.61</v>
      </c>
      <c r="P24" s="410">
        <f t="shared" si="2"/>
        <v>48932.40111111111</v>
      </c>
      <c r="Q24" s="410">
        <f t="shared" si="4"/>
        <v>146797.20333333334</v>
      </c>
      <c r="R24" s="487">
        <f t="shared" si="5"/>
        <v>587188.81333333335</v>
      </c>
      <c r="S24" s="404"/>
      <c r="T24" s="404"/>
      <c r="U24" s="404"/>
      <c r="V24" s="404"/>
      <c r="W24" s="404"/>
      <c r="X24" s="404"/>
      <c r="Y24" s="404"/>
    </row>
    <row r="25" spans="3:25" ht="27" customHeight="1" x14ac:dyDescent="0.25">
      <c r="C25" s="455">
        <v>12105</v>
      </c>
      <c r="D25" s="456" t="s">
        <v>38</v>
      </c>
      <c r="E25" s="454"/>
      <c r="F25" s="330">
        <v>4559.12</v>
      </c>
      <c r="G25" s="330">
        <v>3080.6</v>
      </c>
      <c r="H25" s="330">
        <v>2978.96</v>
      </c>
      <c r="I25" s="330">
        <v>2028.41</v>
      </c>
      <c r="J25" s="330">
        <v>2613.6799999999998</v>
      </c>
      <c r="K25" s="330">
        <v>2852.54</v>
      </c>
      <c r="L25" s="330">
        <v>2737.51</v>
      </c>
      <c r="M25" s="330">
        <v>2763.53</v>
      </c>
      <c r="N25" s="330">
        <v>2508.2399999999998</v>
      </c>
      <c r="O25" s="675">
        <f t="shared" si="3"/>
        <v>26122.589999999997</v>
      </c>
      <c r="P25" s="467">
        <f t="shared" si="2"/>
        <v>2902.5099999999998</v>
      </c>
      <c r="Q25" s="467">
        <f t="shared" si="4"/>
        <v>8707.5299999999988</v>
      </c>
      <c r="R25" s="484">
        <f t="shared" si="5"/>
        <v>34830.119999999995</v>
      </c>
      <c r="S25" s="406"/>
      <c r="T25" s="406"/>
      <c r="U25" s="406"/>
      <c r="V25" s="406"/>
      <c r="W25" s="406"/>
      <c r="X25" s="406"/>
      <c r="Y25" s="406"/>
    </row>
    <row r="26" spans="3:25" ht="22.5" customHeight="1" x14ac:dyDescent="0.25">
      <c r="C26" s="455">
        <v>12106</v>
      </c>
      <c r="D26" s="456" t="s">
        <v>39</v>
      </c>
      <c r="E26" s="454"/>
      <c r="F26" s="328">
        <v>358.91</v>
      </c>
      <c r="G26" s="330">
        <v>119.14</v>
      </c>
      <c r="H26" s="330">
        <v>118.49</v>
      </c>
      <c r="I26" s="330">
        <v>84.66</v>
      </c>
      <c r="J26" s="330">
        <v>247.82</v>
      </c>
      <c r="K26" s="330">
        <v>113.22</v>
      </c>
      <c r="L26" s="330">
        <v>108.46</v>
      </c>
      <c r="M26" s="330">
        <v>84.79</v>
      </c>
      <c r="N26" s="330">
        <v>130.55000000000001</v>
      </c>
      <c r="O26" s="675">
        <f t="shared" ref="O26:O37" si="8">SUM(F26:N26)</f>
        <v>1366.04</v>
      </c>
      <c r="P26" s="467">
        <f t="shared" si="2"/>
        <v>151.78222222222223</v>
      </c>
      <c r="Q26" s="467">
        <f t="shared" si="4"/>
        <v>455.34666666666669</v>
      </c>
      <c r="R26" s="484">
        <f t="shared" si="5"/>
        <v>1821.3866666666668</v>
      </c>
      <c r="S26" s="406"/>
      <c r="T26" s="406"/>
      <c r="U26" s="406"/>
      <c r="V26" s="406"/>
      <c r="W26" s="406"/>
      <c r="X26" s="406"/>
      <c r="Y26" s="406"/>
    </row>
    <row r="27" spans="3:25" ht="20.100000000000001" customHeight="1" x14ac:dyDescent="0.25">
      <c r="C27" s="455">
        <v>12108</v>
      </c>
      <c r="D27" s="456" t="s">
        <v>40</v>
      </c>
      <c r="E27" s="454"/>
      <c r="F27" s="330">
        <v>18639.54</v>
      </c>
      <c r="G27" s="330">
        <v>7932.16</v>
      </c>
      <c r="H27" s="330">
        <v>3754.3</v>
      </c>
      <c r="I27" s="330">
        <v>3121.2</v>
      </c>
      <c r="J27" s="330">
        <v>3652.2</v>
      </c>
      <c r="K27" s="330">
        <v>4250.1499999999996</v>
      </c>
      <c r="L27" s="330">
        <v>2579.52</v>
      </c>
      <c r="M27" s="330">
        <v>2366.92</v>
      </c>
      <c r="N27" s="330">
        <v>1806.29</v>
      </c>
      <c r="O27" s="675">
        <f t="shared" si="8"/>
        <v>48102.279999999992</v>
      </c>
      <c r="P27" s="467">
        <f t="shared" si="2"/>
        <v>5344.6977777777765</v>
      </c>
      <c r="Q27" s="467">
        <f t="shared" si="4"/>
        <v>16034.093333333331</v>
      </c>
      <c r="R27" s="484">
        <f t="shared" si="5"/>
        <v>64136.373333333322</v>
      </c>
      <c r="S27" s="406"/>
      <c r="T27" s="406"/>
      <c r="U27" s="406"/>
      <c r="V27" s="406"/>
      <c r="W27" s="406"/>
      <c r="X27" s="406"/>
      <c r="Y27" s="406"/>
    </row>
    <row r="28" spans="3:25" ht="20.100000000000001" customHeight="1" x14ac:dyDescent="0.25">
      <c r="C28" s="455">
        <v>12109</v>
      </c>
      <c r="D28" s="456" t="s">
        <v>41</v>
      </c>
      <c r="E28" s="454"/>
      <c r="F28" s="330">
        <v>31575.45</v>
      </c>
      <c r="G28" s="330">
        <v>16458.48</v>
      </c>
      <c r="H28" s="330">
        <v>8470.91</v>
      </c>
      <c r="I28" s="330">
        <v>8589.7900000000009</v>
      </c>
      <c r="J28" s="330">
        <v>8890.9500000000007</v>
      </c>
      <c r="K28" s="330">
        <v>7515.25</v>
      </c>
      <c r="L28" s="330">
        <v>6563.43</v>
      </c>
      <c r="M28" s="330">
        <v>4579.12</v>
      </c>
      <c r="N28" s="330">
        <v>3495.81</v>
      </c>
      <c r="O28" s="675">
        <f t="shared" si="8"/>
        <v>96139.19</v>
      </c>
      <c r="P28" s="467">
        <f t="shared" si="2"/>
        <v>10682.132222222222</v>
      </c>
      <c r="Q28" s="467">
        <f t="shared" si="4"/>
        <v>32046.396666666667</v>
      </c>
      <c r="R28" s="484">
        <f t="shared" si="5"/>
        <v>128185.58666666667</v>
      </c>
      <c r="S28" s="406"/>
      <c r="T28" s="406"/>
      <c r="U28" s="406"/>
      <c r="V28" s="406"/>
      <c r="W28" s="406"/>
      <c r="X28" s="406"/>
      <c r="Y28" s="406"/>
    </row>
    <row r="29" spans="3:25" ht="20.100000000000001" customHeight="1" x14ac:dyDescent="0.25">
      <c r="C29" s="455">
        <v>12110</v>
      </c>
      <c r="D29" s="456" t="s">
        <v>42</v>
      </c>
      <c r="E29" s="454"/>
      <c r="F29" s="328"/>
      <c r="G29" s="330">
        <v>90</v>
      </c>
      <c r="H29" s="330">
        <v>0</v>
      </c>
      <c r="I29" s="330">
        <v>0</v>
      </c>
      <c r="J29" s="330">
        <v>180</v>
      </c>
      <c r="K29" s="330">
        <v>0</v>
      </c>
      <c r="L29" s="330">
        <v>0</v>
      </c>
      <c r="M29" s="330">
        <v>180</v>
      </c>
      <c r="N29" s="330">
        <v>0</v>
      </c>
      <c r="O29" s="675">
        <f t="shared" si="8"/>
        <v>450</v>
      </c>
      <c r="P29" s="467">
        <f t="shared" si="2"/>
        <v>50</v>
      </c>
      <c r="Q29" s="467">
        <f t="shared" si="4"/>
        <v>150</v>
      </c>
      <c r="R29" s="484">
        <f t="shared" si="5"/>
        <v>600</v>
      </c>
      <c r="S29" s="406"/>
      <c r="T29" s="406"/>
      <c r="U29" s="406"/>
      <c r="V29" s="406"/>
      <c r="W29" s="406"/>
      <c r="X29" s="406"/>
      <c r="Y29" s="406"/>
    </row>
    <row r="30" spans="3:25" ht="20.100000000000001" customHeight="1" x14ac:dyDescent="0.25">
      <c r="C30" s="455">
        <v>12111</v>
      </c>
      <c r="D30" s="456" t="s">
        <v>43</v>
      </c>
      <c r="E30" s="454"/>
      <c r="F30" s="330">
        <v>2350.61</v>
      </c>
      <c r="G30" s="330">
        <v>1666.84</v>
      </c>
      <c r="H30" s="330">
        <v>1099.76</v>
      </c>
      <c r="I30" s="330">
        <v>1488.6</v>
      </c>
      <c r="J30" s="330">
        <v>1643.65</v>
      </c>
      <c r="K30" s="330">
        <v>2016.02</v>
      </c>
      <c r="L30" s="330">
        <v>2442.02</v>
      </c>
      <c r="M30" s="330">
        <v>1415.96</v>
      </c>
      <c r="N30" s="330">
        <v>3692.14</v>
      </c>
      <c r="O30" s="675">
        <f t="shared" si="8"/>
        <v>17815.599999999999</v>
      </c>
      <c r="P30" s="467">
        <f t="shared" si="2"/>
        <v>1979.5111111111109</v>
      </c>
      <c r="Q30" s="467">
        <f t="shared" si="4"/>
        <v>5938.5333333333328</v>
      </c>
      <c r="R30" s="484">
        <f t="shared" si="5"/>
        <v>23754.133333333331</v>
      </c>
      <c r="S30" s="406"/>
      <c r="T30" s="406"/>
      <c r="U30" s="406"/>
      <c r="V30" s="406"/>
      <c r="W30" s="406"/>
      <c r="X30" s="406"/>
      <c r="Y30" s="406"/>
    </row>
    <row r="31" spans="3:25" ht="20.100000000000001" customHeight="1" x14ac:dyDescent="0.25">
      <c r="C31" s="455">
        <v>12113</v>
      </c>
      <c r="D31" s="456" t="s">
        <v>44</v>
      </c>
      <c r="E31" s="454"/>
      <c r="F31" s="328">
        <v>55.2</v>
      </c>
      <c r="G31" s="330">
        <v>24.69</v>
      </c>
      <c r="H31" s="330">
        <v>0</v>
      </c>
      <c r="I31" s="330">
        <v>0</v>
      </c>
      <c r="J31" s="330">
        <v>0</v>
      </c>
      <c r="K31" s="330">
        <v>0</v>
      </c>
      <c r="L31" s="330">
        <v>0</v>
      </c>
      <c r="M31" s="330">
        <v>24.69</v>
      </c>
      <c r="N31" s="330">
        <v>0</v>
      </c>
      <c r="O31" s="675">
        <f t="shared" si="8"/>
        <v>104.58</v>
      </c>
      <c r="P31" s="467">
        <f t="shared" si="2"/>
        <v>11.62</v>
      </c>
      <c r="Q31" s="467">
        <f t="shared" si="4"/>
        <v>34.86</v>
      </c>
      <c r="R31" s="484">
        <f t="shared" si="5"/>
        <v>139.44</v>
      </c>
      <c r="S31" s="406"/>
      <c r="T31" s="406"/>
      <c r="U31" s="406"/>
      <c r="V31" s="406"/>
      <c r="W31" s="406"/>
      <c r="X31" s="406"/>
      <c r="Y31" s="406"/>
    </row>
    <row r="32" spans="3:25" ht="20.100000000000001" customHeight="1" x14ac:dyDescent="0.25">
      <c r="C32" s="455">
        <v>12114</v>
      </c>
      <c r="D32" s="456" t="s">
        <v>45</v>
      </c>
      <c r="E32" s="454"/>
      <c r="F32" s="330">
        <v>7736.86</v>
      </c>
      <c r="G32" s="330">
        <v>5934.51</v>
      </c>
      <c r="H32" s="330">
        <v>3810.89</v>
      </c>
      <c r="I32" s="330">
        <v>3668.85</v>
      </c>
      <c r="J32" s="330">
        <v>5965.58</v>
      </c>
      <c r="K32" s="330">
        <v>3467.21</v>
      </c>
      <c r="L32" s="330">
        <v>3576.66</v>
      </c>
      <c r="M32" s="330">
        <v>4874.16</v>
      </c>
      <c r="N32" s="330">
        <v>2110.75</v>
      </c>
      <c r="O32" s="675">
        <f t="shared" si="8"/>
        <v>41145.47</v>
      </c>
      <c r="P32" s="467">
        <f t="shared" si="2"/>
        <v>4571.7188888888886</v>
      </c>
      <c r="Q32" s="467">
        <f t="shared" si="4"/>
        <v>13715.156666666666</v>
      </c>
      <c r="R32" s="484">
        <f t="shared" si="5"/>
        <v>54860.626666666663</v>
      </c>
      <c r="S32" s="406"/>
      <c r="T32" s="406"/>
      <c r="U32" s="406"/>
      <c r="V32" s="406"/>
      <c r="W32" s="406"/>
      <c r="X32" s="406"/>
      <c r="Y32" s="406"/>
    </row>
    <row r="33" spans="3:25" ht="20.100000000000001" customHeight="1" x14ac:dyDescent="0.25">
      <c r="C33" s="455">
        <v>12115</v>
      </c>
      <c r="D33" s="456" t="s">
        <v>46</v>
      </c>
      <c r="E33" s="454"/>
      <c r="F33" s="330">
        <v>8860.84</v>
      </c>
      <c r="G33" s="330">
        <v>6809.65</v>
      </c>
      <c r="H33" s="330">
        <v>7236.23</v>
      </c>
      <c r="I33" s="330">
        <v>6155.37</v>
      </c>
      <c r="J33" s="330">
        <v>8246.5400000000009</v>
      </c>
      <c r="K33" s="330">
        <v>6755.97</v>
      </c>
      <c r="L33" s="330">
        <v>7262.91</v>
      </c>
      <c r="M33" s="330">
        <v>7635.06</v>
      </c>
      <c r="N33" s="330">
        <v>7451.37</v>
      </c>
      <c r="O33" s="675">
        <f t="shared" si="8"/>
        <v>66413.94</v>
      </c>
      <c r="P33" s="467">
        <f t="shared" si="2"/>
        <v>7379.3266666666668</v>
      </c>
      <c r="Q33" s="467">
        <f t="shared" si="4"/>
        <v>22137.98</v>
      </c>
      <c r="R33" s="484">
        <f t="shared" si="5"/>
        <v>88551.92</v>
      </c>
      <c r="S33" s="406"/>
      <c r="T33" s="406"/>
      <c r="U33" s="406"/>
      <c r="V33" s="406"/>
      <c r="W33" s="406"/>
      <c r="X33" s="406"/>
      <c r="Y33" s="406"/>
    </row>
    <row r="34" spans="3:25" ht="20.100000000000001" customHeight="1" x14ac:dyDescent="0.25">
      <c r="C34" s="455">
        <v>12117</v>
      </c>
      <c r="D34" s="456" t="s">
        <v>47</v>
      </c>
      <c r="E34" s="454"/>
      <c r="F34" s="330">
        <v>8216.7999999999993</v>
      </c>
      <c r="G34" s="330">
        <v>3621.96</v>
      </c>
      <c r="H34" s="330">
        <v>1816.24</v>
      </c>
      <c r="I34" s="330">
        <v>1203.6600000000001</v>
      </c>
      <c r="J34" s="330">
        <v>1591.24</v>
      </c>
      <c r="K34" s="330">
        <v>1574.2</v>
      </c>
      <c r="L34" s="330">
        <v>1241.21</v>
      </c>
      <c r="M34" s="330">
        <v>862.41</v>
      </c>
      <c r="N34" s="330">
        <v>747.95</v>
      </c>
      <c r="O34" s="675">
        <f t="shared" si="8"/>
        <v>20875.669999999998</v>
      </c>
      <c r="P34" s="467">
        <f t="shared" si="2"/>
        <v>2319.5188888888888</v>
      </c>
      <c r="Q34" s="467">
        <f t="shared" si="4"/>
        <v>6958.5566666666664</v>
      </c>
      <c r="R34" s="484">
        <f t="shared" si="5"/>
        <v>27834.226666666666</v>
      </c>
      <c r="S34" s="406"/>
      <c r="T34" s="406"/>
      <c r="U34" s="406"/>
      <c r="V34" s="406"/>
      <c r="W34" s="406"/>
      <c r="X34" s="406"/>
      <c r="Y34" s="406"/>
    </row>
    <row r="35" spans="3:25" ht="20.100000000000001" customHeight="1" x14ac:dyDescent="0.25">
      <c r="C35" s="455">
        <v>12118</v>
      </c>
      <c r="D35" s="456" t="s">
        <v>48</v>
      </c>
      <c r="E35" s="454"/>
      <c r="F35" s="328">
        <v>310</v>
      </c>
      <c r="G35" s="330">
        <v>23835.599999999999</v>
      </c>
      <c r="H35" s="330">
        <v>274</v>
      </c>
      <c r="I35" s="330">
        <v>16430.8</v>
      </c>
      <c r="J35" s="330">
        <v>23434.799999999999</v>
      </c>
      <c r="K35" s="330">
        <v>274</v>
      </c>
      <c r="L35" s="330">
        <v>310</v>
      </c>
      <c r="M35" s="330">
        <v>29132.799999999999</v>
      </c>
      <c r="N35" s="330">
        <v>304</v>
      </c>
      <c r="O35" s="675">
        <f t="shared" si="8"/>
        <v>94306</v>
      </c>
      <c r="P35" s="467">
        <f t="shared" si="2"/>
        <v>10478.444444444445</v>
      </c>
      <c r="Q35" s="467">
        <f t="shared" si="4"/>
        <v>31435.333333333336</v>
      </c>
      <c r="R35" s="484">
        <f t="shared" si="5"/>
        <v>125741.33333333334</v>
      </c>
      <c r="S35" s="406"/>
      <c r="T35" s="406"/>
      <c r="U35" s="406"/>
      <c r="V35" s="406"/>
      <c r="W35" s="406"/>
      <c r="X35" s="406"/>
      <c r="Y35" s="406"/>
    </row>
    <row r="36" spans="3:25" ht="20.100000000000001" customHeight="1" x14ac:dyDescent="0.25">
      <c r="C36" s="455">
        <v>12119</v>
      </c>
      <c r="D36" s="456" t="s">
        <v>49</v>
      </c>
      <c r="E36" s="454"/>
      <c r="F36" s="330">
        <v>1404.53</v>
      </c>
      <c r="G36" s="330">
        <v>1081.43</v>
      </c>
      <c r="H36" s="330">
        <v>979.08</v>
      </c>
      <c r="I36" s="330">
        <v>899.05</v>
      </c>
      <c r="J36" s="330">
        <v>1362.07</v>
      </c>
      <c r="K36" s="330">
        <v>1066.06</v>
      </c>
      <c r="L36" s="330">
        <v>1433.2</v>
      </c>
      <c r="M36" s="330">
        <v>1304.0999999999999</v>
      </c>
      <c r="N36" s="330">
        <v>1188.24</v>
      </c>
      <c r="O36" s="675">
        <f t="shared" si="8"/>
        <v>10717.76</v>
      </c>
      <c r="P36" s="467">
        <f t="shared" si="2"/>
        <v>1190.8622222222223</v>
      </c>
      <c r="Q36" s="467">
        <f t="shared" si="4"/>
        <v>3572.586666666667</v>
      </c>
      <c r="R36" s="484">
        <f t="shared" si="5"/>
        <v>14290.346666666668</v>
      </c>
      <c r="S36" s="406"/>
      <c r="T36" s="406"/>
      <c r="U36" s="406"/>
      <c r="V36" s="406"/>
      <c r="W36" s="406"/>
      <c r="X36" s="406"/>
      <c r="Y36" s="406"/>
    </row>
    <row r="37" spans="3:25" ht="20.100000000000001" customHeight="1" x14ac:dyDescent="0.25">
      <c r="C37" s="455">
        <v>12199</v>
      </c>
      <c r="D37" s="456" t="s">
        <v>50</v>
      </c>
      <c r="E37" s="454"/>
      <c r="F37" s="330">
        <v>1281.68</v>
      </c>
      <c r="G37" s="330">
        <v>2045.2</v>
      </c>
      <c r="H37" s="330">
        <v>383.62</v>
      </c>
      <c r="I37" s="330">
        <v>140</v>
      </c>
      <c r="J37" s="330">
        <v>5295.02</v>
      </c>
      <c r="K37" s="330">
        <v>807.51</v>
      </c>
      <c r="L37" s="330">
        <v>202</v>
      </c>
      <c r="M37" s="330">
        <v>6250.86</v>
      </c>
      <c r="N37" s="330">
        <v>426.6</v>
      </c>
      <c r="O37" s="675">
        <f t="shared" si="8"/>
        <v>16832.489999999998</v>
      </c>
      <c r="P37" s="467">
        <f t="shared" si="2"/>
        <v>1870.2766666666664</v>
      </c>
      <c r="Q37" s="467">
        <f t="shared" si="4"/>
        <v>5610.829999999999</v>
      </c>
      <c r="R37" s="484">
        <f t="shared" si="5"/>
        <v>22443.319999999996</v>
      </c>
      <c r="S37" s="406"/>
      <c r="T37" s="406"/>
      <c r="U37" s="406"/>
      <c r="V37" s="406"/>
      <c r="W37" s="406"/>
      <c r="X37" s="406"/>
      <c r="Y37" s="406"/>
    </row>
    <row r="38" spans="3:25" s="370" customFormat="1" ht="20.100000000000001" customHeight="1" x14ac:dyDescent="0.25">
      <c r="C38" s="471">
        <v>122</v>
      </c>
      <c r="D38" s="472" t="s">
        <v>51</v>
      </c>
      <c r="E38" s="473"/>
      <c r="F38" s="474">
        <f>SUM(F39:F41)</f>
        <v>22094.600000000002</v>
      </c>
      <c r="G38" s="474">
        <f t="shared" ref="G38:N38" si="9">SUM(G39:G41)</f>
        <v>650.58000000000004</v>
      </c>
      <c r="H38" s="474">
        <f t="shared" si="9"/>
        <v>3436.9700000000003</v>
      </c>
      <c r="I38" s="474">
        <f t="shared" si="9"/>
        <v>820.52</v>
      </c>
      <c r="J38" s="474">
        <f t="shared" si="9"/>
        <v>1595.05</v>
      </c>
      <c r="K38" s="474">
        <f t="shared" si="9"/>
        <v>1376.64</v>
      </c>
      <c r="L38" s="474">
        <f t="shared" si="9"/>
        <v>454.71</v>
      </c>
      <c r="M38" s="474">
        <f>SUM(M39:M41)</f>
        <v>3381.72</v>
      </c>
      <c r="N38" s="474">
        <f t="shared" si="9"/>
        <v>615.33999999999992</v>
      </c>
      <c r="O38" s="678">
        <f>SUM(F38:N38)</f>
        <v>34426.129999999997</v>
      </c>
      <c r="P38" s="407">
        <f>+O38/9</f>
        <v>3825.1255555555554</v>
      </c>
      <c r="Q38" s="407">
        <f t="shared" si="4"/>
        <v>11475.376666666667</v>
      </c>
      <c r="R38" s="488">
        <f t="shared" si="5"/>
        <v>45901.506666666668</v>
      </c>
      <c r="S38" s="408"/>
      <c r="T38" s="408"/>
      <c r="U38" s="408"/>
      <c r="V38" s="408"/>
      <c r="W38" s="408"/>
      <c r="X38" s="408"/>
      <c r="Y38" s="408"/>
    </row>
    <row r="39" spans="3:25" ht="29.25" customHeight="1" x14ac:dyDescent="0.25">
      <c r="C39" s="455">
        <v>12210</v>
      </c>
      <c r="D39" s="456" t="s">
        <v>52</v>
      </c>
      <c r="E39" s="454"/>
      <c r="F39" s="330">
        <v>21887.4</v>
      </c>
      <c r="G39" s="330">
        <v>522.48</v>
      </c>
      <c r="H39" s="330">
        <v>3286.82</v>
      </c>
      <c r="I39" s="330">
        <v>680.17</v>
      </c>
      <c r="J39" s="330">
        <v>1390.3</v>
      </c>
      <c r="K39" s="330">
        <v>1215.6400000000001</v>
      </c>
      <c r="L39" s="330">
        <v>252.51</v>
      </c>
      <c r="M39" s="330">
        <v>3110.02</v>
      </c>
      <c r="N39" s="330">
        <v>435.09</v>
      </c>
      <c r="O39" s="675">
        <f t="shared" ref="O39:O44" si="10">SUM(F39:N39)</f>
        <v>32780.429999999993</v>
      </c>
      <c r="P39" s="470">
        <f t="shared" si="2"/>
        <v>3642.2699999999991</v>
      </c>
      <c r="Q39" s="470">
        <f t="shared" si="4"/>
        <v>10926.809999999998</v>
      </c>
      <c r="R39" s="489">
        <f t="shared" si="5"/>
        <v>43707.239999999991</v>
      </c>
      <c r="S39" s="406"/>
      <c r="T39" s="406"/>
      <c r="U39" s="406"/>
      <c r="V39" s="406"/>
      <c r="W39" s="406"/>
      <c r="X39" s="406"/>
      <c r="Y39" s="406"/>
    </row>
    <row r="40" spans="3:25" ht="20.100000000000001" customHeight="1" x14ac:dyDescent="0.25">
      <c r="C40" s="455">
        <v>12211</v>
      </c>
      <c r="D40" s="456" t="s">
        <v>53</v>
      </c>
      <c r="E40" s="454"/>
      <c r="F40" s="328">
        <v>207.2</v>
      </c>
      <c r="G40" s="330">
        <v>128.1</v>
      </c>
      <c r="H40" s="330">
        <v>150.15</v>
      </c>
      <c r="I40" s="330">
        <v>140.35</v>
      </c>
      <c r="J40" s="330">
        <v>204.75</v>
      </c>
      <c r="K40" s="330">
        <v>161</v>
      </c>
      <c r="L40" s="330">
        <v>202.2</v>
      </c>
      <c r="M40" s="330">
        <v>201.7</v>
      </c>
      <c r="N40" s="330">
        <v>180.25</v>
      </c>
      <c r="O40" s="675">
        <f t="shared" si="10"/>
        <v>1575.7</v>
      </c>
      <c r="P40" s="470">
        <f t="shared" si="2"/>
        <v>175.07777777777778</v>
      </c>
      <c r="Q40" s="470">
        <f t="shared" si="4"/>
        <v>525.23333333333335</v>
      </c>
      <c r="R40" s="489">
        <f t="shared" si="5"/>
        <v>2100.9333333333334</v>
      </c>
      <c r="S40" s="406"/>
      <c r="T40" s="406"/>
      <c r="U40" s="406"/>
      <c r="V40" s="406"/>
      <c r="W40" s="406"/>
      <c r="X40" s="406"/>
      <c r="Y40" s="406"/>
    </row>
    <row r="41" spans="3:25" ht="20.100000000000001" customHeight="1" x14ac:dyDescent="0.25">
      <c r="C41" s="480">
        <v>12299</v>
      </c>
      <c r="D41" s="328" t="s">
        <v>430</v>
      </c>
      <c r="E41" s="454"/>
      <c r="F41" s="328"/>
      <c r="G41" s="330"/>
      <c r="H41" s="330"/>
      <c r="I41" s="330"/>
      <c r="J41" s="330"/>
      <c r="K41" s="330"/>
      <c r="L41" s="330"/>
      <c r="M41" s="330">
        <v>70</v>
      </c>
      <c r="N41" s="468">
        <v>0</v>
      </c>
      <c r="O41" s="675">
        <f t="shared" si="10"/>
        <v>70</v>
      </c>
      <c r="P41" s="470">
        <f t="shared" si="2"/>
        <v>7.7777777777777777</v>
      </c>
      <c r="Q41" s="470">
        <f t="shared" si="4"/>
        <v>23.333333333333332</v>
      </c>
      <c r="R41" s="489">
        <f t="shared" si="5"/>
        <v>93.333333333333329</v>
      </c>
      <c r="S41" s="406"/>
      <c r="T41" s="406"/>
      <c r="U41" s="406"/>
      <c r="V41" s="406"/>
      <c r="W41" s="406"/>
      <c r="X41" s="406"/>
      <c r="Y41" s="406"/>
    </row>
    <row r="42" spans="3:25" s="369" customFormat="1" ht="20.100000000000001" customHeight="1" x14ac:dyDescent="0.2">
      <c r="C42" s="383">
        <v>14</v>
      </c>
      <c r="D42" s="383" t="s">
        <v>54</v>
      </c>
      <c r="E42" s="454"/>
      <c r="F42" s="380">
        <f>+F43</f>
        <v>267</v>
      </c>
      <c r="G42" s="380">
        <f t="shared" ref="G42:N42" si="11">+G43</f>
        <v>1259</v>
      </c>
      <c r="H42" s="380">
        <f t="shared" si="11"/>
        <v>1118.3</v>
      </c>
      <c r="I42" s="380">
        <f t="shared" si="11"/>
        <v>655.75</v>
      </c>
      <c r="J42" s="380">
        <f t="shared" si="11"/>
        <v>510.25</v>
      </c>
      <c r="K42" s="380">
        <f t="shared" si="11"/>
        <v>452.5</v>
      </c>
      <c r="L42" s="380">
        <f t="shared" si="11"/>
        <v>220.5</v>
      </c>
      <c r="M42" s="380">
        <f t="shared" si="11"/>
        <v>869.1</v>
      </c>
      <c r="N42" s="380">
        <f t="shared" si="11"/>
        <v>438.45</v>
      </c>
      <c r="O42" s="676">
        <f t="shared" si="10"/>
        <v>5790.85</v>
      </c>
      <c r="P42" s="405">
        <f t="shared" si="2"/>
        <v>643.42777777777781</v>
      </c>
      <c r="Q42" s="405">
        <f t="shared" si="4"/>
        <v>1930.2833333333333</v>
      </c>
      <c r="R42" s="486">
        <f t="shared" si="5"/>
        <v>7721.1333333333332</v>
      </c>
      <c r="S42" s="404"/>
      <c r="T42" s="404"/>
      <c r="U42" s="404"/>
      <c r="V42" s="404"/>
      <c r="W42" s="404"/>
      <c r="X42" s="404"/>
      <c r="Y42" s="404"/>
    </row>
    <row r="43" spans="3:25" s="369" customFormat="1" ht="20.100000000000001" customHeight="1" x14ac:dyDescent="0.2">
      <c r="C43" s="384">
        <v>142</v>
      </c>
      <c r="D43" s="384" t="s">
        <v>55</v>
      </c>
      <c r="E43" s="454"/>
      <c r="F43" s="385">
        <f>+F44</f>
        <v>267</v>
      </c>
      <c r="G43" s="386">
        <f t="shared" ref="G43:N43" si="12">+G44</f>
        <v>1259</v>
      </c>
      <c r="H43" s="386">
        <f t="shared" si="12"/>
        <v>1118.3</v>
      </c>
      <c r="I43" s="386">
        <f t="shared" si="12"/>
        <v>655.75</v>
      </c>
      <c r="J43" s="386">
        <f t="shared" si="12"/>
        <v>510.25</v>
      </c>
      <c r="K43" s="386">
        <f t="shared" si="12"/>
        <v>452.5</v>
      </c>
      <c r="L43" s="386">
        <f t="shared" si="12"/>
        <v>220.5</v>
      </c>
      <c r="M43" s="386">
        <f t="shared" si="12"/>
        <v>869.1</v>
      </c>
      <c r="N43" s="386">
        <f t="shared" si="12"/>
        <v>438.45</v>
      </c>
      <c r="O43" s="677">
        <f t="shared" si="10"/>
        <v>5790.85</v>
      </c>
      <c r="P43" s="410">
        <f t="shared" si="2"/>
        <v>643.42777777777781</v>
      </c>
      <c r="Q43" s="410">
        <f t="shared" si="4"/>
        <v>1930.2833333333333</v>
      </c>
      <c r="R43" s="487">
        <f t="shared" si="5"/>
        <v>7721.1333333333332</v>
      </c>
      <c r="S43" s="404"/>
      <c r="T43" s="404"/>
      <c r="U43" s="404"/>
      <c r="V43" s="404"/>
      <c r="W43" s="404"/>
      <c r="X43" s="404"/>
      <c r="Y43" s="404"/>
    </row>
    <row r="44" spans="3:25" s="369" customFormat="1" ht="20.100000000000001" customHeight="1" x14ac:dyDescent="0.25">
      <c r="C44" s="455">
        <v>14299</v>
      </c>
      <c r="D44" s="456" t="s">
        <v>56</v>
      </c>
      <c r="E44" s="454"/>
      <c r="F44" s="328">
        <v>267</v>
      </c>
      <c r="G44" s="330">
        <v>1259</v>
      </c>
      <c r="H44" s="330">
        <v>1118.3</v>
      </c>
      <c r="I44" s="330">
        <v>655.75</v>
      </c>
      <c r="J44" s="330">
        <v>510.25</v>
      </c>
      <c r="K44" s="330">
        <v>452.5</v>
      </c>
      <c r="L44" s="330">
        <v>220.5</v>
      </c>
      <c r="M44" s="330">
        <v>869.1</v>
      </c>
      <c r="N44" s="330">
        <v>438.45</v>
      </c>
      <c r="O44" s="675">
        <f t="shared" si="10"/>
        <v>5790.85</v>
      </c>
      <c r="P44" s="470">
        <f t="shared" si="2"/>
        <v>643.42777777777781</v>
      </c>
      <c r="Q44" s="470">
        <f t="shared" si="4"/>
        <v>1930.2833333333333</v>
      </c>
      <c r="R44" s="489">
        <f t="shared" si="5"/>
        <v>7721.1333333333332</v>
      </c>
      <c r="S44" s="404"/>
      <c r="T44" s="404"/>
      <c r="U44" s="404"/>
      <c r="V44" s="404"/>
      <c r="W44" s="404"/>
      <c r="X44" s="404"/>
      <c r="Y44" s="404"/>
    </row>
    <row r="45" spans="3:25" s="369" customFormat="1" ht="4.5" customHeight="1" x14ac:dyDescent="0.2">
      <c r="C45" s="353"/>
      <c r="D45" s="353"/>
      <c r="E45" s="454"/>
      <c r="F45" s="387"/>
      <c r="G45" s="387"/>
      <c r="H45" s="387"/>
      <c r="I45" s="387"/>
      <c r="J45" s="387"/>
      <c r="K45" s="387"/>
      <c r="L45" s="387"/>
      <c r="M45" s="387"/>
      <c r="N45" s="387"/>
      <c r="O45" s="679"/>
      <c r="P45" s="404"/>
      <c r="Q45" s="404"/>
      <c r="R45" s="490"/>
      <c r="S45" s="404"/>
      <c r="T45" s="404"/>
      <c r="U45" s="404"/>
      <c r="V45" s="404"/>
      <c r="W45" s="404"/>
      <c r="X45" s="404"/>
      <c r="Y45" s="404"/>
    </row>
    <row r="46" spans="3:25" s="369" customFormat="1" ht="4.5" customHeight="1" x14ac:dyDescent="0.2">
      <c r="C46" s="353"/>
      <c r="D46" s="353"/>
      <c r="E46" s="454"/>
      <c r="F46" s="388"/>
      <c r="G46" s="388"/>
      <c r="H46" s="388"/>
      <c r="I46" s="387"/>
      <c r="J46" s="387"/>
      <c r="K46" s="387"/>
      <c r="L46" s="387"/>
      <c r="M46" s="387"/>
      <c r="N46" s="387"/>
      <c r="O46" s="679"/>
      <c r="P46" s="404"/>
      <c r="Q46" s="404"/>
      <c r="R46" s="490"/>
      <c r="S46" s="404"/>
      <c r="T46" s="404"/>
      <c r="U46" s="404"/>
      <c r="V46" s="404"/>
      <c r="W46" s="404"/>
      <c r="X46" s="404"/>
      <c r="Y46" s="404"/>
    </row>
    <row r="47" spans="3:25" s="369" customFormat="1" ht="14.25" customHeight="1" x14ac:dyDescent="0.2">
      <c r="C47" s="383">
        <v>15</v>
      </c>
      <c r="D47" s="383" t="s">
        <v>57</v>
      </c>
      <c r="E47" s="454"/>
      <c r="F47" s="380">
        <f t="shared" ref="F47:Q47" si="13">+F48+F54+F58</f>
        <v>575.21</v>
      </c>
      <c r="G47" s="380">
        <f t="shared" si="13"/>
        <v>1344.84</v>
      </c>
      <c r="H47" s="389">
        <f t="shared" si="13"/>
        <v>1717.07</v>
      </c>
      <c r="I47" s="380">
        <f t="shared" si="13"/>
        <v>852.21</v>
      </c>
      <c r="J47" s="380">
        <f t="shared" si="13"/>
        <v>2101.62</v>
      </c>
      <c r="K47" s="380">
        <f t="shared" si="13"/>
        <v>917.26</v>
      </c>
      <c r="L47" s="380">
        <f t="shared" si="13"/>
        <v>1145.49</v>
      </c>
      <c r="M47" s="380">
        <f t="shared" si="13"/>
        <v>1833.7000000000003</v>
      </c>
      <c r="N47" s="380">
        <f t="shared" si="13"/>
        <v>1125.3799999999999</v>
      </c>
      <c r="O47" s="680">
        <f t="shared" si="13"/>
        <v>11612.779999999999</v>
      </c>
      <c r="P47" s="380">
        <f t="shared" si="13"/>
        <v>1290.3088888888888</v>
      </c>
      <c r="Q47" s="380">
        <f t="shared" si="13"/>
        <v>3870.9266666666672</v>
      </c>
      <c r="R47" s="486">
        <f t="shared" si="5"/>
        <v>15483.706666666665</v>
      </c>
      <c r="S47" s="404"/>
      <c r="T47" s="404"/>
      <c r="U47" s="404"/>
      <c r="V47" s="404"/>
      <c r="W47" s="404"/>
      <c r="X47" s="404"/>
      <c r="Y47" s="404"/>
    </row>
    <row r="48" spans="3:25" s="369" customFormat="1" ht="14.25" customHeight="1" x14ac:dyDescent="0.2">
      <c r="C48" s="381">
        <v>153</v>
      </c>
      <c r="D48" s="381" t="s">
        <v>58</v>
      </c>
      <c r="E48" s="454"/>
      <c r="F48" s="477">
        <f>SUM(F49:F53)</f>
        <v>438.81</v>
      </c>
      <c r="G48" s="478">
        <f>SUM(G49:G53)</f>
        <v>1299.0999999999999</v>
      </c>
      <c r="H48" s="478">
        <f t="shared" ref="H48:N48" si="14">SUM(H49:H53)</f>
        <v>1639.6399999999999</v>
      </c>
      <c r="I48" s="478">
        <f t="shared" si="14"/>
        <v>200.49</v>
      </c>
      <c r="J48" s="478">
        <f t="shared" si="14"/>
        <v>17.100000000000001</v>
      </c>
      <c r="K48" s="478">
        <f t="shared" si="14"/>
        <v>160.75</v>
      </c>
      <c r="L48" s="478">
        <f t="shared" si="14"/>
        <v>994.38</v>
      </c>
      <c r="M48" s="478">
        <f t="shared" si="14"/>
        <v>1283.3300000000002</v>
      </c>
      <c r="N48" s="478">
        <f t="shared" si="14"/>
        <v>838.41</v>
      </c>
      <c r="O48" s="677">
        <f t="shared" ref="O48:O53" si="15">SUM(F48:N48)</f>
        <v>6872.0099999999993</v>
      </c>
      <c r="P48" s="410">
        <f t="shared" si="2"/>
        <v>763.55666666666662</v>
      </c>
      <c r="Q48" s="410">
        <f t="shared" si="4"/>
        <v>2290.67</v>
      </c>
      <c r="R48" s="487">
        <f t="shared" si="5"/>
        <v>9162.68</v>
      </c>
      <c r="S48" s="404"/>
      <c r="T48" s="404"/>
      <c r="U48" s="404"/>
      <c r="V48" s="404"/>
      <c r="W48" s="404"/>
      <c r="X48" s="404"/>
      <c r="Y48" s="404"/>
    </row>
    <row r="49" spans="3:25" s="369" customFormat="1" ht="23.25" customHeight="1" x14ac:dyDescent="0.25">
      <c r="C49" s="455">
        <v>15301</v>
      </c>
      <c r="D49" s="456" t="s">
        <v>59</v>
      </c>
      <c r="E49" s="454"/>
      <c r="F49" s="328">
        <v>56.09</v>
      </c>
      <c r="G49" s="330">
        <v>587.03</v>
      </c>
      <c r="H49" s="330">
        <v>1190.52</v>
      </c>
      <c r="I49" s="330">
        <v>124.76</v>
      </c>
      <c r="J49" s="330">
        <v>0</v>
      </c>
      <c r="K49" s="330">
        <v>116.23</v>
      </c>
      <c r="L49" s="330">
        <v>709.76</v>
      </c>
      <c r="M49" s="330">
        <v>640.74</v>
      </c>
      <c r="N49" s="330">
        <v>574.04</v>
      </c>
      <c r="O49" s="675">
        <f t="shared" si="15"/>
        <v>3999.1699999999992</v>
      </c>
      <c r="P49" s="470">
        <f t="shared" si="2"/>
        <v>444.35222222222211</v>
      </c>
      <c r="Q49" s="470">
        <f t="shared" si="4"/>
        <v>1333.0566666666664</v>
      </c>
      <c r="R49" s="489">
        <f t="shared" si="5"/>
        <v>5332.2266666666656</v>
      </c>
      <c r="S49" s="404"/>
      <c r="T49" s="404"/>
      <c r="U49" s="404"/>
      <c r="V49" s="404"/>
      <c r="W49" s="404"/>
      <c r="X49" s="404"/>
      <c r="Y49" s="404"/>
    </row>
    <row r="50" spans="3:25" s="369" customFormat="1" ht="23.25" customHeight="1" x14ac:dyDescent="0.25">
      <c r="C50" s="455">
        <v>15302</v>
      </c>
      <c r="D50" s="456" t="s">
        <v>60</v>
      </c>
      <c r="E50" s="454"/>
      <c r="F50" s="328">
        <v>36.22</v>
      </c>
      <c r="G50" s="330">
        <v>622.57000000000005</v>
      </c>
      <c r="H50" s="330">
        <v>391.82</v>
      </c>
      <c r="I50" s="330">
        <v>70.03</v>
      </c>
      <c r="J50" s="330">
        <v>0</v>
      </c>
      <c r="K50" s="330">
        <v>27.42</v>
      </c>
      <c r="L50" s="330">
        <v>261.22000000000003</v>
      </c>
      <c r="M50" s="330">
        <v>616.94000000000005</v>
      </c>
      <c r="N50" s="330">
        <v>211.25</v>
      </c>
      <c r="O50" s="675">
        <f t="shared" si="15"/>
        <v>2237.4700000000003</v>
      </c>
      <c r="P50" s="470">
        <f t="shared" si="2"/>
        <v>248.60777777777781</v>
      </c>
      <c r="Q50" s="470">
        <f t="shared" si="4"/>
        <v>745.82333333333349</v>
      </c>
      <c r="R50" s="489">
        <f t="shared" si="5"/>
        <v>2983.293333333334</v>
      </c>
      <c r="S50" s="404"/>
      <c r="T50" s="404"/>
      <c r="U50" s="404"/>
      <c r="V50" s="404"/>
      <c r="W50" s="404"/>
      <c r="X50" s="404"/>
      <c r="Y50" s="404"/>
    </row>
    <row r="51" spans="3:25" s="369" customFormat="1" ht="23.25" customHeight="1" x14ac:dyDescent="0.25">
      <c r="C51" s="455">
        <v>15310</v>
      </c>
      <c r="D51" s="456" t="s">
        <v>61</v>
      </c>
      <c r="E51" s="454"/>
      <c r="F51" s="328"/>
      <c r="G51" s="330">
        <v>0</v>
      </c>
      <c r="H51" s="330">
        <v>0</v>
      </c>
      <c r="I51" s="330">
        <v>0</v>
      </c>
      <c r="J51" s="330">
        <v>0</v>
      </c>
      <c r="K51" s="330">
        <v>0</v>
      </c>
      <c r="L51" s="330">
        <v>0</v>
      </c>
      <c r="M51" s="330">
        <v>0</v>
      </c>
      <c r="N51" s="330">
        <v>0</v>
      </c>
      <c r="O51" s="675">
        <f t="shared" si="15"/>
        <v>0</v>
      </c>
      <c r="P51" s="470">
        <f t="shared" si="2"/>
        <v>0</v>
      </c>
      <c r="Q51" s="470">
        <f t="shared" si="4"/>
        <v>0</v>
      </c>
      <c r="R51" s="489">
        <f t="shared" si="5"/>
        <v>0</v>
      </c>
      <c r="S51" s="404"/>
      <c r="T51" s="404"/>
      <c r="U51" s="404"/>
      <c r="V51" s="404"/>
      <c r="W51" s="404"/>
      <c r="X51" s="404"/>
      <c r="Y51" s="404"/>
    </row>
    <row r="52" spans="3:25" s="369" customFormat="1" ht="23.25" customHeight="1" x14ac:dyDescent="0.25">
      <c r="C52" s="455">
        <v>15312</v>
      </c>
      <c r="D52" s="456" t="s">
        <v>62</v>
      </c>
      <c r="E52" s="454"/>
      <c r="F52" s="328">
        <v>28.5</v>
      </c>
      <c r="G52" s="330">
        <v>28.5</v>
      </c>
      <c r="H52" s="330">
        <v>51.3</v>
      </c>
      <c r="I52" s="330">
        <v>5.7</v>
      </c>
      <c r="J52" s="330">
        <v>17.100000000000001</v>
      </c>
      <c r="K52" s="330">
        <v>17.100000000000001</v>
      </c>
      <c r="L52" s="330">
        <v>11.4</v>
      </c>
      <c r="M52" s="330">
        <v>25.65</v>
      </c>
      <c r="N52" s="330">
        <v>17.12</v>
      </c>
      <c r="O52" s="675">
        <f t="shared" si="15"/>
        <v>202.37</v>
      </c>
      <c r="P52" s="470">
        <f t="shared" si="2"/>
        <v>22.485555555555557</v>
      </c>
      <c r="Q52" s="470">
        <f t="shared" si="4"/>
        <v>67.456666666666678</v>
      </c>
      <c r="R52" s="489">
        <f t="shared" si="5"/>
        <v>269.82666666666671</v>
      </c>
      <c r="S52" s="404"/>
      <c r="T52" s="404"/>
      <c r="U52" s="404"/>
      <c r="V52" s="404"/>
      <c r="W52" s="404"/>
      <c r="X52" s="404"/>
      <c r="Y52" s="404"/>
    </row>
    <row r="53" spans="3:25" s="369" customFormat="1" ht="23.25" customHeight="1" x14ac:dyDescent="0.25">
      <c r="C53" s="455">
        <v>15314</v>
      </c>
      <c r="D53" s="456" t="s">
        <v>63</v>
      </c>
      <c r="E53" s="454"/>
      <c r="F53" s="328">
        <v>318</v>
      </c>
      <c r="G53" s="330">
        <v>61</v>
      </c>
      <c r="H53" s="330">
        <v>6</v>
      </c>
      <c r="I53" s="330">
        <v>0</v>
      </c>
      <c r="J53" s="330">
        <v>0</v>
      </c>
      <c r="K53" s="330">
        <v>0</v>
      </c>
      <c r="L53" s="330">
        <v>12</v>
      </c>
      <c r="M53" s="330">
        <v>0</v>
      </c>
      <c r="N53" s="330">
        <v>36</v>
      </c>
      <c r="O53" s="675">
        <f t="shared" si="15"/>
        <v>433</v>
      </c>
      <c r="P53" s="470">
        <f t="shared" si="2"/>
        <v>48.111111111111114</v>
      </c>
      <c r="Q53" s="470">
        <f t="shared" si="4"/>
        <v>144.33333333333334</v>
      </c>
      <c r="R53" s="489">
        <f t="shared" si="5"/>
        <v>577.33333333333337</v>
      </c>
      <c r="S53" s="404"/>
      <c r="T53" s="404"/>
      <c r="U53" s="404"/>
      <c r="V53" s="404"/>
      <c r="W53" s="404"/>
      <c r="X53" s="404"/>
      <c r="Y53" s="404"/>
    </row>
    <row r="54" spans="3:25" s="369" customFormat="1" ht="20.100000000000001" customHeight="1" x14ac:dyDescent="0.2">
      <c r="C54" s="381">
        <v>154</v>
      </c>
      <c r="D54" s="381" t="s">
        <v>64</v>
      </c>
      <c r="E54" s="454"/>
      <c r="F54" s="390">
        <v>0</v>
      </c>
      <c r="G54" s="382">
        <f t="shared" ref="G54:O54" si="16">+G55</f>
        <v>4.76</v>
      </c>
      <c r="H54" s="382">
        <f t="shared" si="16"/>
        <v>0</v>
      </c>
      <c r="I54" s="382">
        <f t="shared" si="16"/>
        <v>0</v>
      </c>
      <c r="J54" s="382">
        <f t="shared" si="16"/>
        <v>1795.23</v>
      </c>
      <c r="K54" s="382">
        <f t="shared" si="16"/>
        <v>476.2</v>
      </c>
      <c r="L54" s="382">
        <f t="shared" si="16"/>
        <v>61.88</v>
      </c>
      <c r="M54" s="382">
        <f t="shared" si="16"/>
        <v>476.2</v>
      </c>
      <c r="N54" s="382">
        <f t="shared" si="16"/>
        <v>238.1</v>
      </c>
      <c r="O54" s="681">
        <f t="shared" si="16"/>
        <v>3052.37</v>
      </c>
      <c r="P54" s="407">
        <f t="shared" si="2"/>
        <v>339.15222222222224</v>
      </c>
      <c r="Q54" s="407">
        <f t="shared" si="4"/>
        <v>1017.4566666666667</v>
      </c>
      <c r="R54" s="488">
        <f t="shared" si="5"/>
        <v>4069.8266666666668</v>
      </c>
      <c r="S54" s="404"/>
      <c r="T54" s="404"/>
      <c r="U54" s="404"/>
      <c r="V54" s="404"/>
      <c r="W54" s="404"/>
      <c r="X54" s="404"/>
      <c r="Y54" s="404"/>
    </row>
    <row r="55" spans="3:25" s="369" customFormat="1" ht="21" customHeight="1" x14ac:dyDescent="0.25">
      <c r="C55" s="455">
        <v>15402</v>
      </c>
      <c r="D55" s="456" t="s">
        <v>65</v>
      </c>
      <c r="E55" s="454"/>
      <c r="F55" s="468">
        <v>0</v>
      </c>
      <c r="G55" s="468">
        <v>4.76</v>
      </c>
      <c r="H55" s="469">
        <v>0</v>
      </c>
      <c r="I55" s="468"/>
      <c r="J55" s="330">
        <v>1795.23</v>
      </c>
      <c r="K55" s="330">
        <v>476.2</v>
      </c>
      <c r="L55" s="330">
        <v>61.88</v>
      </c>
      <c r="M55" s="330">
        <v>476.2</v>
      </c>
      <c r="N55" s="330">
        <v>238.1</v>
      </c>
      <c r="O55" s="675">
        <f t="shared" ref="O55:O60" si="17">SUM(F55:N55)</f>
        <v>3052.37</v>
      </c>
      <c r="P55" s="470">
        <f t="shared" si="2"/>
        <v>339.15222222222224</v>
      </c>
      <c r="Q55" s="470">
        <f t="shared" si="4"/>
        <v>1017.4566666666667</v>
      </c>
      <c r="R55" s="489">
        <f t="shared" si="5"/>
        <v>4069.8266666666668</v>
      </c>
      <c r="S55" s="404"/>
      <c r="T55" s="404"/>
      <c r="U55" s="404"/>
      <c r="V55" s="404"/>
      <c r="W55" s="404"/>
      <c r="X55" s="404"/>
      <c r="Y55" s="404"/>
    </row>
    <row r="56" spans="3:25" s="369" customFormat="1" ht="20.100000000000001" customHeight="1" x14ac:dyDescent="0.2">
      <c r="C56" s="381">
        <v>155</v>
      </c>
      <c r="D56" s="381" t="s">
        <v>66</v>
      </c>
      <c r="E56" s="454"/>
      <c r="F56" s="390">
        <v>0</v>
      </c>
      <c r="G56" s="390">
        <f t="shared" ref="G56:O56" si="18">+G57</f>
        <v>0</v>
      </c>
      <c r="H56" s="390">
        <f t="shared" si="18"/>
        <v>0</v>
      </c>
      <c r="I56" s="390">
        <f t="shared" si="18"/>
        <v>0</v>
      </c>
      <c r="J56" s="390">
        <f t="shared" si="18"/>
        <v>0</v>
      </c>
      <c r="K56" s="390">
        <f t="shared" si="18"/>
        <v>0</v>
      </c>
      <c r="L56" s="390">
        <f t="shared" si="18"/>
        <v>0</v>
      </c>
      <c r="M56" s="390">
        <f t="shared" si="18"/>
        <v>0</v>
      </c>
      <c r="N56" s="396">
        <f t="shared" si="18"/>
        <v>2241</v>
      </c>
      <c r="O56" s="682">
        <f t="shared" si="18"/>
        <v>2241</v>
      </c>
      <c r="P56" s="407">
        <f t="shared" si="2"/>
        <v>249</v>
      </c>
      <c r="Q56" s="407">
        <f t="shared" si="4"/>
        <v>747</v>
      </c>
      <c r="R56" s="488">
        <f t="shared" si="5"/>
        <v>2988</v>
      </c>
      <c r="S56" s="404"/>
      <c r="T56" s="404"/>
      <c r="U56" s="404"/>
      <c r="V56" s="404"/>
      <c r="W56" s="404"/>
      <c r="X56" s="404"/>
      <c r="Y56" s="404"/>
    </row>
    <row r="57" spans="3:25" s="369" customFormat="1" ht="20.100000000000001" customHeight="1" x14ac:dyDescent="0.25">
      <c r="C57" s="353">
        <v>15503</v>
      </c>
      <c r="D57" s="391" t="s">
        <v>67</v>
      </c>
      <c r="E57" s="454"/>
      <c r="F57" s="392">
        <v>0</v>
      </c>
      <c r="G57" s="393">
        <v>0</v>
      </c>
      <c r="H57" s="393">
        <v>0</v>
      </c>
      <c r="I57" s="393">
        <v>0</v>
      </c>
      <c r="J57" s="393">
        <v>0</v>
      </c>
      <c r="K57" s="393">
        <v>0</v>
      </c>
      <c r="L57" s="393">
        <v>0</v>
      </c>
      <c r="M57" s="393">
        <v>0</v>
      </c>
      <c r="N57" s="371">
        <v>2241</v>
      </c>
      <c r="O57" s="675">
        <f t="shared" si="17"/>
        <v>2241</v>
      </c>
      <c r="P57" s="470">
        <f t="shared" si="2"/>
        <v>249</v>
      </c>
      <c r="Q57" s="470">
        <f t="shared" si="4"/>
        <v>747</v>
      </c>
      <c r="R57" s="489"/>
      <c r="S57" s="404"/>
      <c r="T57" s="404"/>
      <c r="U57" s="404"/>
      <c r="V57" s="404"/>
      <c r="W57" s="404"/>
      <c r="X57" s="404"/>
      <c r="Y57" s="404"/>
    </row>
    <row r="58" spans="3:25" s="369" customFormat="1" ht="20.100000000000001" customHeight="1" x14ac:dyDescent="0.2">
      <c r="C58" s="381">
        <v>157</v>
      </c>
      <c r="D58" s="381" t="s">
        <v>68</v>
      </c>
      <c r="E58" s="454"/>
      <c r="F58" s="390">
        <f>SUM(F59:F60)</f>
        <v>136.4</v>
      </c>
      <c r="G58" s="394">
        <f t="shared" ref="G58:N58" si="19">SUM(G59:G60)</f>
        <v>40.98</v>
      </c>
      <c r="H58" s="394">
        <f t="shared" si="19"/>
        <v>77.430000000000007</v>
      </c>
      <c r="I58" s="394">
        <f t="shared" si="19"/>
        <v>651.72</v>
      </c>
      <c r="J58" s="394">
        <f t="shared" si="19"/>
        <v>289.29000000000002</v>
      </c>
      <c r="K58" s="394">
        <f t="shared" si="19"/>
        <v>280.31</v>
      </c>
      <c r="L58" s="394">
        <f t="shared" si="19"/>
        <v>89.23</v>
      </c>
      <c r="M58" s="394">
        <f t="shared" si="19"/>
        <v>74.17</v>
      </c>
      <c r="N58" s="394">
        <f t="shared" si="19"/>
        <v>48.87</v>
      </c>
      <c r="O58" s="682">
        <f>+O59+O60</f>
        <v>1688.3999999999996</v>
      </c>
      <c r="P58" s="407">
        <f t="shared" si="2"/>
        <v>187.59999999999997</v>
      </c>
      <c r="Q58" s="407">
        <f t="shared" si="4"/>
        <v>562.79999999999995</v>
      </c>
      <c r="R58" s="488">
        <f>+O58+Q58</f>
        <v>2251.1999999999998</v>
      </c>
      <c r="S58" s="404"/>
      <c r="T58" s="404"/>
      <c r="U58" s="404"/>
      <c r="V58" s="404"/>
      <c r="W58" s="404"/>
      <c r="X58" s="404"/>
      <c r="Y58" s="404"/>
    </row>
    <row r="59" spans="3:25" s="369" customFormat="1" ht="27.75" customHeight="1" x14ac:dyDescent="0.25">
      <c r="C59" s="455">
        <v>15703</v>
      </c>
      <c r="D59" s="456" t="s">
        <v>69</v>
      </c>
      <c r="E59" s="454"/>
      <c r="F59" s="468">
        <v>0</v>
      </c>
      <c r="G59" s="468" t="s">
        <v>26</v>
      </c>
      <c r="H59" s="469">
        <v>0</v>
      </c>
      <c r="I59" s="330">
        <v>181.47</v>
      </c>
      <c r="J59" s="469">
        <v>0</v>
      </c>
      <c r="K59" s="330">
        <v>219.45</v>
      </c>
      <c r="L59" s="330">
        <v>0</v>
      </c>
      <c r="M59" s="468">
        <v>0</v>
      </c>
      <c r="N59" s="330">
        <v>0</v>
      </c>
      <c r="O59" s="675">
        <f t="shared" si="17"/>
        <v>400.91999999999996</v>
      </c>
      <c r="P59" s="470">
        <f t="shared" si="2"/>
        <v>44.54666666666666</v>
      </c>
      <c r="Q59" s="470">
        <f t="shared" si="4"/>
        <v>133.63999999999999</v>
      </c>
      <c r="R59" s="489">
        <f t="shared" si="5"/>
        <v>534.55999999999995</v>
      </c>
      <c r="S59" s="404"/>
      <c r="T59" s="404"/>
      <c r="U59" s="404"/>
      <c r="V59" s="404"/>
      <c r="W59" s="404"/>
      <c r="X59" s="404"/>
      <c r="Y59" s="404"/>
    </row>
    <row r="60" spans="3:25" s="369" customFormat="1" ht="20.100000000000001" customHeight="1" x14ac:dyDescent="0.25">
      <c r="C60" s="455">
        <v>15799</v>
      </c>
      <c r="D60" s="456" t="s">
        <v>70</v>
      </c>
      <c r="E60" s="454"/>
      <c r="F60" s="328">
        <v>136.4</v>
      </c>
      <c r="G60" s="468">
        <v>40.98</v>
      </c>
      <c r="H60" s="330">
        <v>77.430000000000007</v>
      </c>
      <c r="I60" s="330">
        <v>470.25</v>
      </c>
      <c r="J60" s="330">
        <v>289.29000000000002</v>
      </c>
      <c r="K60" s="330">
        <v>60.86</v>
      </c>
      <c r="L60" s="330">
        <v>89.23</v>
      </c>
      <c r="M60" s="330">
        <v>74.17</v>
      </c>
      <c r="N60" s="330">
        <v>48.87</v>
      </c>
      <c r="O60" s="675">
        <f t="shared" si="17"/>
        <v>1287.4799999999998</v>
      </c>
      <c r="P60" s="470">
        <f t="shared" si="2"/>
        <v>143.05333333333331</v>
      </c>
      <c r="Q60" s="470">
        <f t="shared" si="4"/>
        <v>429.15999999999997</v>
      </c>
      <c r="R60" s="489">
        <f t="shared" si="5"/>
        <v>1716.6399999999999</v>
      </c>
      <c r="S60" s="404"/>
      <c r="T60" s="404"/>
      <c r="U60" s="404"/>
      <c r="V60" s="404"/>
      <c r="W60" s="404"/>
      <c r="X60" s="404"/>
      <c r="Y60" s="404"/>
    </row>
    <row r="61" spans="3:25" s="369" customFormat="1" ht="22.5" customHeight="1" x14ac:dyDescent="0.2">
      <c r="C61" s="375">
        <v>22</v>
      </c>
      <c r="D61" s="395" t="s">
        <v>71</v>
      </c>
      <c r="E61" s="454"/>
      <c r="F61" s="380">
        <f>+F62</f>
        <v>21.78</v>
      </c>
      <c r="G61" s="380">
        <f t="shared" ref="G61:N62" si="20">+G62</f>
        <v>0</v>
      </c>
      <c r="H61" s="380">
        <f t="shared" si="20"/>
        <v>0</v>
      </c>
      <c r="I61" s="380">
        <f t="shared" si="20"/>
        <v>21.78</v>
      </c>
      <c r="J61" s="380">
        <f>+J62</f>
        <v>0</v>
      </c>
      <c r="K61" s="380">
        <f t="shared" si="20"/>
        <v>0</v>
      </c>
      <c r="L61" s="380">
        <f t="shared" si="20"/>
        <v>0</v>
      </c>
      <c r="M61" s="380">
        <f t="shared" si="20"/>
        <v>0</v>
      </c>
      <c r="N61" s="380">
        <f t="shared" si="20"/>
        <v>0</v>
      </c>
      <c r="O61" s="676">
        <f t="shared" ref="O61:O63" si="21">SUM(F61:N61)</f>
        <v>43.56</v>
      </c>
      <c r="P61" s="405">
        <f t="shared" si="2"/>
        <v>4.84</v>
      </c>
      <c r="Q61" s="405">
        <f t="shared" si="4"/>
        <v>14.52</v>
      </c>
      <c r="R61" s="483"/>
      <c r="S61" s="411"/>
      <c r="T61" s="404"/>
      <c r="U61" s="404"/>
      <c r="V61" s="404"/>
      <c r="W61" s="404"/>
      <c r="X61" s="404"/>
      <c r="Y61" s="404"/>
    </row>
    <row r="62" spans="3:25" s="369" customFormat="1" ht="24" customHeight="1" x14ac:dyDescent="0.2">
      <c r="C62" s="479">
        <v>222</v>
      </c>
      <c r="D62" s="409" t="s">
        <v>72</v>
      </c>
      <c r="E62" s="454"/>
      <c r="F62" s="476">
        <f>+F63</f>
        <v>21.78</v>
      </c>
      <c r="G62" s="476">
        <f t="shared" si="20"/>
        <v>0</v>
      </c>
      <c r="H62" s="476">
        <f t="shared" si="20"/>
        <v>0</v>
      </c>
      <c r="I62" s="476">
        <f t="shared" si="20"/>
        <v>21.78</v>
      </c>
      <c r="J62" s="476">
        <f t="shared" si="20"/>
        <v>0</v>
      </c>
      <c r="K62" s="476">
        <f t="shared" si="20"/>
        <v>0</v>
      </c>
      <c r="L62" s="476">
        <f t="shared" si="20"/>
        <v>0</v>
      </c>
      <c r="M62" s="476">
        <f t="shared" si="20"/>
        <v>0</v>
      </c>
      <c r="N62" s="476">
        <f t="shared" si="20"/>
        <v>0</v>
      </c>
      <c r="O62" s="677">
        <f t="shared" si="21"/>
        <v>43.56</v>
      </c>
      <c r="P62" s="410">
        <f t="shared" si="2"/>
        <v>4.84</v>
      </c>
      <c r="Q62" s="410">
        <f t="shared" si="4"/>
        <v>14.52</v>
      </c>
      <c r="R62" s="487"/>
      <c r="S62" s="404"/>
      <c r="T62" s="404"/>
      <c r="U62" s="404"/>
      <c r="V62" s="404"/>
      <c r="W62" s="404"/>
      <c r="X62" s="404"/>
      <c r="Y62" s="404"/>
    </row>
    <row r="63" spans="3:25" s="369" customFormat="1" ht="26.25" customHeight="1" x14ac:dyDescent="0.2">
      <c r="C63" s="397">
        <v>22304</v>
      </c>
      <c r="D63" s="398" t="s">
        <v>73</v>
      </c>
      <c r="E63" s="454"/>
      <c r="F63" s="399">
        <v>21.78</v>
      </c>
      <c r="G63" s="400">
        <v>0</v>
      </c>
      <c r="H63" s="401">
        <v>0</v>
      </c>
      <c r="I63" s="400">
        <v>21.78</v>
      </c>
      <c r="J63" s="402">
        <v>0</v>
      </c>
      <c r="K63" s="403">
        <v>0</v>
      </c>
      <c r="L63" s="403">
        <v>0</v>
      </c>
      <c r="M63" s="403">
        <v>0</v>
      </c>
      <c r="N63" s="403">
        <v>0</v>
      </c>
      <c r="O63" s="683">
        <f t="shared" si="21"/>
        <v>43.56</v>
      </c>
      <c r="P63" s="404">
        <f t="shared" si="2"/>
        <v>4.84</v>
      </c>
      <c r="Q63" s="404">
        <f t="shared" si="4"/>
        <v>14.52</v>
      </c>
      <c r="R63" s="490">
        <v>0</v>
      </c>
      <c r="S63" s="404"/>
      <c r="T63" s="404"/>
      <c r="U63" s="404"/>
      <c r="V63" s="404"/>
      <c r="W63" s="404"/>
      <c r="X63" s="404"/>
      <c r="Y63" s="404"/>
    </row>
    <row r="64" spans="3:25" s="369" customFormat="1" ht="21" customHeight="1" x14ac:dyDescent="0.2">
      <c r="C64" s="375">
        <v>32</v>
      </c>
      <c r="D64" s="395" t="s">
        <v>74</v>
      </c>
      <c r="E64" s="395"/>
      <c r="F64" s="412"/>
      <c r="G64" s="412"/>
      <c r="H64" s="412"/>
      <c r="I64" s="413"/>
      <c r="J64" s="413"/>
      <c r="K64" s="413"/>
      <c r="L64" s="413"/>
      <c r="M64" s="413"/>
      <c r="N64" s="413"/>
      <c r="O64" s="684"/>
      <c r="P64" s="427"/>
      <c r="Q64" s="427"/>
      <c r="R64" s="483">
        <f>+R65+R73</f>
        <v>181164.49000000002</v>
      </c>
      <c r="S64" s="411"/>
      <c r="T64" s="404"/>
      <c r="U64" s="404"/>
      <c r="V64" s="404"/>
      <c r="W64" s="404"/>
      <c r="X64" s="404"/>
      <c r="Y64" s="404"/>
    </row>
    <row r="65" spans="2:25" s="369" customFormat="1" ht="21" customHeight="1" x14ac:dyDescent="0.2">
      <c r="C65" s="414">
        <v>321</v>
      </c>
      <c r="D65" s="396" t="s">
        <v>75</v>
      </c>
      <c r="E65" s="396"/>
      <c r="F65" s="415"/>
      <c r="G65" s="415"/>
      <c r="H65" s="415"/>
      <c r="I65" s="416"/>
      <c r="J65" s="416"/>
      <c r="K65" s="416"/>
      <c r="L65" s="416"/>
      <c r="M65" s="416"/>
      <c r="N65" s="416"/>
      <c r="O65" s="685"/>
      <c r="P65" s="428"/>
      <c r="Q65" s="428"/>
      <c r="R65" s="491">
        <f>SUM(R66:R72)</f>
        <v>0</v>
      </c>
      <c r="S65" s="404"/>
      <c r="T65" s="404"/>
      <c r="U65" s="404"/>
      <c r="V65" s="404"/>
      <c r="W65" s="404"/>
      <c r="X65" s="404"/>
      <c r="Y65" s="404"/>
    </row>
    <row r="66" spans="2:25" s="369" customFormat="1" ht="22.5" customHeight="1" x14ac:dyDescent="0.25">
      <c r="B66" s="369">
        <v>1</v>
      </c>
      <c r="C66" s="417">
        <v>32102</v>
      </c>
      <c r="D66" s="418" t="s">
        <v>76</v>
      </c>
      <c r="E66" s="418"/>
      <c r="F66" s="839" t="s">
        <v>77</v>
      </c>
      <c r="G66" s="839"/>
      <c r="H66" s="839"/>
      <c r="I66" s="839"/>
      <c r="J66" s="839"/>
      <c r="K66" s="839"/>
      <c r="L66" s="839"/>
      <c r="M66" s="839"/>
      <c r="N66" s="840"/>
      <c r="O66" s="686"/>
      <c r="P66" s="404"/>
      <c r="Q66" s="404"/>
      <c r="R66" s="492">
        <f>+O66</f>
        <v>0</v>
      </c>
      <c r="S66" s="404"/>
      <c r="T66" s="404"/>
      <c r="U66" s="404"/>
      <c r="V66" s="404"/>
      <c r="W66" s="404"/>
      <c r="X66" s="404"/>
      <c r="Y66" s="404"/>
    </row>
    <row r="67" spans="2:25" s="369" customFormat="1" ht="22.5" customHeight="1" x14ac:dyDescent="0.25">
      <c r="B67" s="369">
        <v>2</v>
      </c>
      <c r="C67" s="417">
        <v>32102</v>
      </c>
      <c r="D67" s="418" t="s">
        <v>78</v>
      </c>
      <c r="E67" s="418"/>
      <c r="F67" s="839" t="s">
        <v>79</v>
      </c>
      <c r="G67" s="839"/>
      <c r="H67" s="839"/>
      <c r="I67" s="839"/>
      <c r="J67" s="839"/>
      <c r="K67" s="839"/>
      <c r="L67" s="839"/>
      <c r="M67" s="839"/>
      <c r="N67" s="840"/>
      <c r="O67" s="686"/>
      <c r="P67" s="404"/>
      <c r="Q67" s="404"/>
      <c r="R67" s="492">
        <f t="shared" ref="R67:R72" si="22">+O67</f>
        <v>0</v>
      </c>
      <c r="S67" s="404"/>
      <c r="T67" s="404"/>
      <c r="U67" s="404"/>
      <c r="V67" s="404"/>
      <c r="W67" s="404"/>
      <c r="X67" s="404"/>
      <c r="Y67" s="404"/>
    </row>
    <row r="68" spans="2:25" s="369" customFormat="1" ht="22.5" customHeight="1" x14ac:dyDescent="0.25">
      <c r="B68" s="369">
        <v>3</v>
      </c>
      <c r="C68" s="417"/>
      <c r="D68" s="418"/>
      <c r="E68" s="418"/>
      <c r="F68" s="839" t="s">
        <v>434</v>
      </c>
      <c r="G68" s="839"/>
      <c r="H68" s="839"/>
      <c r="I68" s="839"/>
      <c r="J68" s="839"/>
      <c r="K68" s="839"/>
      <c r="L68" s="839"/>
      <c r="M68" s="839"/>
      <c r="N68" s="840"/>
      <c r="O68" s="686"/>
      <c r="P68" s="404"/>
      <c r="Q68" s="404"/>
      <c r="R68" s="492">
        <f t="shared" si="22"/>
        <v>0</v>
      </c>
      <c r="S68" s="404"/>
      <c r="T68" s="404"/>
      <c r="U68" s="404"/>
      <c r="V68" s="404"/>
      <c r="W68" s="404"/>
      <c r="X68" s="404"/>
      <c r="Y68" s="404"/>
    </row>
    <row r="69" spans="2:25" s="369" customFormat="1" ht="22.5" customHeight="1" x14ac:dyDescent="0.25">
      <c r="B69" s="369">
        <v>4</v>
      </c>
      <c r="C69" s="417">
        <v>32102</v>
      </c>
      <c r="D69" s="418" t="s">
        <v>80</v>
      </c>
      <c r="E69" s="418"/>
      <c r="F69" s="839" t="s">
        <v>81</v>
      </c>
      <c r="G69" s="839"/>
      <c r="H69" s="839"/>
      <c r="I69" s="839"/>
      <c r="J69" s="839"/>
      <c r="K69" s="839"/>
      <c r="L69" s="839"/>
      <c r="M69" s="839"/>
      <c r="N69" s="840"/>
      <c r="O69" s="686"/>
      <c r="P69" s="404"/>
      <c r="Q69" s="404"/>
      <c r="R69" s="492">
        <f t="shared" si="22"/>
        <v>0</v>
      </c>
      <c r="S69" s="404"/>
      <c r="T69" s="404"/>
      <c r="U69" s="404"/>
      <c r="V69" s="404"/>
      <c r="W69" s="404"/>
      <c r="X69" s="404"/>
      <c r="Y69" s="404"/>
    </row>
    <row r="70" spans="2:25" s="369" customFormat="1" ht="22.5" customHeight="1" x14ac:dyDescent="0.25">
      <c r="B70" s="369">
        <v>5</v>
      </c>
      <c r="C70" s="417">
        <v>32102</v>
      </c>
      <c r="D70" s="418" t="s">
        <v>82</v>
      </c>
      <c r="E70" s="418"/>
      <c r="F70" s="839" t="s">
        <v>83</v>
      </c>
      <c r="G70" s="839"/>
      <c r="H70" s="839"/>
      <c r="I70" s="839"/>
      <c r="J70" s="839"/>
      <c r="K70" s="839"/>
      <c r="L70" s="839"/>
      <c r="M70" s="839"/>
      <c r="N70" s="840"/>
      <c r="O70" s="686"/>
      <c r="P70" s="404"/>
      <c r="Q70" s="404"/>
      <c r="R70" s="492">
        <f t="shared" si="22"/>
        <v>0</v>
      </c>
      <c r="S70" s="404"/>
      <c r="T70" s="404"/>
      <c r="U70" s="404"/>
      <c r="V70" s="404"/>
      <c r="W70" s="404"/>
      <c r="X70" s="404"/>
      <c r="Y70" s="404"/>
    </row>
    <row r="71" spans="2:25" s="369" customFormat="1" ht="22.5" customHeight="1" x14ac:dyDescent="0.25">
      <c r="C71" s="417"/>
      <c r="D71" s="418"/>
      <c r="E71" s="418"/>
      <c r="F71" s="842" t="s">
        <v>436</v>
      </c>
      <c r="G71" s="842"/>
      <c r="H71" s="842"/>
      <c r="I71" s="842"/>
      <c r="J71" s="842"/>
      <c r="K71" s="842"/>
      <c r="L71" s="842"/>
      <c r="M71" s="842"/>
      <c r="N71" s="843"/>
      <c r="O71" s="686"/>
      <c r="P71" s="404"/>
      <c r="Q71" s="452"/>
      <c r="R71" s="492">
        <f t="shared" si="22"/>
        <v>0</v>
      </c>
      <c r="S71" s="404"/>
      <c r="T71" s="404"/>
      <c r="U71" s="404"/>
      <c r="V71" s="404"/>
      <c r="W71" s="404"/>
      <c r="X71" s="404"/>
      <c r="Y71" s="404"/>
    </row>
    <row r="72" spans="2:25" s="369" customFormat="1" ht="22.5" customHeight="1" x14ac:dyDescent="0.25">
      <c r="C72" s="417"/>
      <c r="D72" s="418"/>
      <c r="E72" s="418"/>
      <c r="F72" s="842" t="s">
        <v>435</v>
      </c>
      <c r="G72" s="842"/>
      <c r="H72" s="842"/>
      <c r="I72" s="842"/>
      <c r="J72" s="842"/>
      <c r="K72" s="842"/>
      <c r="L72" s="842"/>
      <c r="M72" s="842"/>
      <c r="N72" s="843"/>
      <c r="O72" s="686"/>
      <c r="P72" s="404"/>
      <c r="Q72" s="452"/>
      <c r="R72" s="492">
        <f t="shared" si="22"/>
        <v>0</v>
      </c>
      <c r="S72" s="404"/>
      <c r="T72" s="404"/>
      <c r="U72" s="404"/>
      <c r="V72" s="404"/>
      <c r="W72" s="404"/>
      <c r="X72" s="404"/>
      <c r="Y72" s="404"/>
    </row>
    <row r="73" spans="2:25" s="369" customFormat="1" ht="21" customHeight="1" x14ac:dyDescent="0.2">
      <c r="C73" s="419">
        <v>322</v>
      </c>
      <c r="D73" s="412" t="s">
        <v>84</v>
      </c>
      <c r="E73" s="412"/>
      <c r="F73" s="412"/>
      <c r="G73" s="412"/>
      <c r="H73" s="412"/>
      <c r="I73" s="413"/>
      <c r="J73" s="413"/>
      <c r="K73" s="413"/>
      <c r="L73" s="413"/>
      <c r="M73" s="413"/>
      <c r="N73" s="413"/>
      <c r="O73" s="684"/>
      <c r="P73" s="427"/>
      <c r="Q73" s="427"/>
      <c r="R73" s="483">
        <f>SUM(R74:R75)</f>
        <v>181164.49000000002</v>
      </c>
      <c r="S73" s="404"/>
      <c r="T73" s="404"/>
      <c r="U73" s="404"/>
      <c r="V73" s="404"/>
      <c r="W73" s="404"/>
      <c r="X73" s="404"/>
      <c r="Y73" s="404"/>
    </row>
    <row r="74" spans="2:25" s="369" customFormat="1" ht="21" customHeight="1" x14ac:dyDescent="0.2">
      <c r="C74" s="417">
        <v>32201</v>
      </c>
      <c r="D74" s="420" t="s">
        <v>85</v>
      </c>
      <c r="E74" s="420"/>
      <c r="F74" s="420"/>
      <c r="G74" s="420"/>
      <c r="H74" s="421"/>
      <c r="I74" s="371"/>
      <c r="J74" s="371"/>
      <c r="K74" s="371"/>
      <c r="L74" s="371"/>
      <c r="M74" s="371"/>
      <c r="N74" s="371"/>
      <c r="O74" s="686"/>
      <c r="P74" s="404"/>
      <c r="Q74" s="404"/>
      <c r="R74" s="490">
        <v>179732.01</v>
      </c>
      <c r="S74" s="404">
        <f>100000*12</f>
        <v>1200000</v>
      </c>
      <c r="T74" s="404"/>
      <c r="U74" s="404"/>
      <c r="V74" s="404"/>
      <c r="W74" s="404"/>
      <c r="X74" s="404"/>
      <c r="Y74" s="404"/>
    </row>
    <row r="75" spans="2:25" s="369" customFormat="1" ht="21" customHeight="1" thickBot="1" x14ac:dyDescent="0.25">
      <c r="C75" s="422">
        <v>32201</v>
      </c>
      <c r="D75" s="423" t="s">
        <v>86</v>
      </c>
      <c r="E75" s="423"/>
      <c r="F75" s="423"/>
      <c r="G75" s="423"/>
      <c r="H75" s="423"/>
      <c r="I75" s="424"/>
      <c r="J75" s="424"/>
      <c r="K75" s="424"/>
      <c r="L75" s="424"/>
      <c r="M75" s="424"/>
      <c r="N75" s="424"/>
      <c r="O75" s="687"/>
      <c r="P75" s="404"/>
      <c r="Q75" s="404"/>
      <c r="R75" s="490">
        <v>1432.48</v>
      </c>
      <c r="S75" s="404"/>
      <c r="T75" s="404"/>
      <c r="U75" s="404"/>
      <c r="V75" s="404"/>
      <c r="W75" s="404"/>
      <c r="X75" s="404"/>
      <c r="Y75" s="404"/>
    </row>
    <row r="76" spans="2:25" s="371" customFormat="1" ht="20.25" customHeight="1" thickBot="1" x14ac:dyDescent="0.25">
      <c r="C76" s="826" t="s">
        <v>87</v>
      </c>
      <c r="D76" s="827"/>
      <c r="E76" s="722"/>
      <c r="F76" s="723">
        <f>+F5+F23+F42+F47++F61+F64+F73</f>
        <v>147629.16999999998</v>
      </c>
      <c r="G76" s="723">
        <f t="shared" ref="G76:N76" si="23">+G5+G23+G42+G47++G61+G64+G73</f>
        <v>109368.98999999999</v>
      </c>
      <c r="H76" s="723">
        <f t="shared" si="23"/>
        <v>58394.210000000006</v>
      </c>
      <c r="I76" s="723">
        <f t="shared" si="23"/>
        <v>77810.400000000009</v>
      </c>
      <c r="J76" s="723">
        <f t="shared" si="23"/>
        <v>99314.07</v>
      </c>
      <c r="K76" s="723">
        <f t="shared" si="23"/>
        <v>53721.22</v>
      </c>
      <c r="L76" s="723">
        <f t="shared" si="23"/>
        <v>36169.179999999993</v>
      </c>
      <c r="M76" s="723">
        <f t="shared" si="23"/>
        <v>88439.37000000001</v>
      </c>
      <c r="N76" s="723">
        <f t="shared" si="23"/>
        <v>43168.889999999992</v>
      </c>
      <c r="O76" s="724">
        <f>+O5+O23+O42+O47+O61+O64</f>
        <v>714015.50000000012</v>
      </c>
      <c r="P76" s="724">
        <f t="shared" ref="P76:Q76" si="24">+P5+P23+P42+P47+P61+P64</f>
        <v>79335.055555555547</v>
      </c>
      <c r="Q76" s="724">
        <f t="shared" si="24"/>
        <v>238005.16666666663</v>
      </c>
      <c r="R76" s="725">
        <f>+R5+R23+R42+R47+R61+R64</f>
        <v>1133127.0766666667</v>
      </c>
      <c r="S76" s="371">
        <v>1480807.07</v>
      </c>
      <c r="T76" s="371">
        <f>+R76-S76</f>
        <v>-347679.9933333334</v>
      </c>
    </row>
    <row r="77" spans="2:25" s="369" customFormat="1" ht="15" customHeight="1" x14ac:dyDescent="0.2">
      <c r="C77" s="425"/>
      <c r="D77" s="426"/>
      <c r="E77" s="426"/>
      <c r="F77" s="426"/>
      <c r="G77" s="426"/>
      <c r="H77" s="426"/>
      <c r="I77" s="374"/>
      <c r="J77" s="374"/>
      <c r="K77" s="374"/>
      <c r="L77" s="374"/>
      <c r="M77" s="374"/>
      <c r="N77" s="374"/>
      <c r="O77" s="374"/>
      <c r="P77" s="404"/>
      <c r="Q77" s="404"/>
      <c r="R77" s="505">
        <v>1517570.39</v>
      </c>
      <c r="S77" s="404" t="s">
        <v>88</v>
      </c>
      <c r="T77" s="404"/>
      <c r="U77" s="404"/>
      <c r="V77" s="404"/>
      <c r="W77" s="404"/>
      <c r="X77" s="404"/>
      <c r="Y77" s="404"/>
    </row>
    <row r="78" spans="2:25" ht="20.100000000000001" customHeight="1" x14ac:dyDescent="0.25">
      <c r="I78" s="406"/>
      <c r="J78" s="406"/>
      <c r="K78" s="406"/>
      <c r="L78" s="406"/>
      <c r="M78" s="406"/>
      <c r="N78" s="406"/>
      <c r="O78" s="493">
        <v>1101332.8899999999</v>
      </c>
      <c r="P78" s="406"/>
      <c r="Q78" s="406"/>
      <c r="R78" s="406">
        <f>+R76-R77</f>
        <v>-384443.31333333324</v>
      </c>
      <c r="S78" s="406"/>
      <c r="T78" s="406"/>
      <c r="U78" s="406"/>
      <c r="V78" s="406"/>
      <c r="W78" s="406"/>
      <c r="X78" s="406"/>
      <c r="Y78" s="406"/>
    </row>
    <row r="79" spans="2:25" ht="20.100000000000001" customHeight="1" thickBot="1" x14ac:dyDescent="0.25">
      <c r="I79" s="406"/>
      <c r="J79" s="406"/>
      <c r="K79" s="406"/>
      <c r="L79" s="406"/>
      <c r="M79" s="406"/>
      <c r="N79" s="406"/>
      <c r="O79" s="374">
        <f>+O78-O76</f>
        <v>387317.38999999978</v>
      </c>
      <c r="P79" s="406"/>
      <c r="Q79" s="406"/>
      <c r="R79" s="406"/>
      <c r="S79" s="406"/>
      <c r="T79" s="406"/>
      <c r="U79" s="406"/>
      <c r="V79" s="406"/>
      <c r="W79" s="406"/>
      <c r="X79" s="406"/>
      <c r="Y79" s="406"/>
    </row>
    <row r="80" spans="2:25" ht="20.100000000000001" customHeight="1" thickBot="1" x14ac:dyDescent="0.3">
      <c r="D80" s="494"/>
      <c r="E80" s="494"/>
      <c r="F80" s="495"/>
      <c r="G80" s="494"/>
      <c r="H80" s="494"/>
      <c r="I80" s="496"/>
      <c r="J80" s="406"/>
      <c r="K80" s="406"/>
      <c r="L80" s="406"/>
      <c r="M80" s="406"/>
      <c r="N80" s="406"/>
      <c r="P80" s="406"/>
      <c r="Q80" s="406"/>
      <c r="R80" s="508">
        <v>2359712.14</v>
      </c>
      <c r="S80" s="406"/>
      <c r="T80" s="406"/>
      <c r="U80" s="406"/>
      <c r="V80" s="406"/>
      <c r="W80" s="406"/>
      <c r="X80" s="406"/>
      <c r="Y80" s="406"/>
    </row>
    <row r="81" spans="3:25" ht="26.25" customHeight="1" thickTop="1" thickBot="1" x14ac:dyDescent="0.25">
      <c r="C81" s="828" t="s">
        <v>419</v>
      </c>
      <c r="D81" s="831" t="s">
        <v>438</v>
      </c>
      <c r="E81" s="831"/>
      <c r="F81" s="831"/>
      <c r="G81" s="831"/>
      <c r="H81" s="831"/>
      <c r="I81" s="832"/>
      <c r="J81" s="406"/>
      <c r="K81" s="841" t="s">
        <v>93</v>
      </c>
      <c r="L81" s="841"/>
      <c r="M81" s="841"/>
      <c r="N81" s="841"/>
      <c r="O81" s="841"/>
      <c r="P81" s="406"/>
      <c r="Q81" s="406"/>
      <c r="R81" s="406">
        <f>+R76+R80</f>
        <v>3492839.2166666668</v>
      </c>
      <c r="S81" s="406"/>
      <c r="T81" s="406"/>
      <c r="U81" s="406"/>
      <c r="V81" s="406"/>
      <c r="W81" s="406"/>
      <c r="X81" s="406"/>
      <c r="Y81" s="406"/>
    </row>
    <row r="82" spans="3:25" ht="26.25" customHeight="1" x14ac:dyDescent="0.2">
      <c r="C82" s="829"/>
      <c r="D82" s="833" t="s">
        <v>420</v>
      </c>
      <c r="E82" s="835">
        <v>0.25</v>
      </c>
      <c r="F82" s="836"/>
      <c r="G82" s="837">
        <v>0.75</v>
      </c>
      <c r="H82" s="838"/>
      <c r="I82" s="844" t="s">
        <v>14</v>
      </c>
      <c r="J82" s="406"/>
      <c r="K82" s="841" t="s">
        <v>439</v>
      </c>
      <c r="L82" s="841"/>
      <c r="M82" s="841"/>
      <c r="N82" s="841"/>
      <c r="O82" s="841"/>
      <c r="P82" s="406"/>
      <c r="Q82" s="406"/>
      <c r="R82" s="406"/>
      <c r="S82" s="406"/>
      <c r="T82" s="406"/>
      <c r="U82" s="406"/>
      <c r="V82" s="406"/>
      <c r="W82" s="406"/>
      <c r="X82" s="406"/>
      <c r="Y82" s="406"/>
    </row>
    <row r="83" spans="3:25" ht="26.25" customHeight="1" thickBot="1" x14ac:dyDescent="0.35">
      <c r="C83" s="830"/>
      <c r="D83" s="834"/>
      <c r="E83" s="510" t="s">
        <v>421</v>
      </c>
      <c r="F83" s="511" t="s">
        <v>422</v>
      </c>
      <c r="G83" s="512" t="s">
        <v>421</v>
      </c>
      <c r="H83" s="513" t="s">
        <v>422</v>
      </c>
      <c r="I83" s="845"/>
      <c r="J83" s="406"/>
      <c r="K83" s="619"/>
      <c r="L83" s="597"/>
      <c r="M83" s="619"/>
      <c r="N83" s="598"/>
      <c r="O83" s="599"/>
      <c r="P83" s="406"/>
      <c r="Q83" s="406"/>
      <c r="R83" s="406"/>
      <c r="S83" s="406"/>
      <c r="T83" s="406"/>
      <c r="U83" s="406"/>
      <c r="V83" s="406"/>
      <c r="W83" s="406"/>
      <c r="X83" s="406"/>
      <c r="Y83" s="406"/>
    </row>
    <row r="84" spans="3:25" ht="29.25" customHeight="1" thickBot="1" x14ac:dyDescent="0.3">
      <c r="C84" s="625">
        <v>16</v>
      </c>
      <c r="D84" s="626" t="s">
        <v>423</v>
      </c>
      <c r="E84" s="514">
        <f>+E85</f>
        <v>39835.21</v>
      </c>
      <c r="F84" s="515">
        <f>+F85</f>
        <v>478022.53</v>
      </c>
      <c r="G84" s="516"/>
      <c r="H84" s="517"/>
      <c r="I84" s="518">
        <f>+F84</f>
        <v>478022.53</v>
      </c>
      <c r="J84" s="406"/>
      <c r="K84" s="848" t="s">
        <v>440</v>
      </c>
      <c r="L84" s="848"/>
      <c r="M84" s="848"/>
      <c r="N84" s="848"/>
      <c r="O84" s="848"/>
      <c r="P84" s="406"/>
      <c r="Q84" s="406"/>
      <c r="R84" s="406"/>
      <c r="S84" s="406"/>
      <c r="T84" s="406"/>
      <c r="U84" s="406"/>
      <c r="V84" s="406"/>
      <c r="W84" s="406"/>
      <c r="X84" s="406"/>
      <c r="Y84" s="406"/>
    </row>
    <row r="85" spans="3:25" ht="20.100000000000001" customHeight="1" thickTop="1" thickBot="1" x14ac:dyDescent="0.35">
      <c r="C85" s="625">
        <v>162</v>
      </c>
      <c r="D85" s="626" t="s">
        <v>134</v>
      </c>
      <c r="E85" s="514">
        <f>+E86</f>
        <v>39835.21</v>
      </c>
      <c r="F85" s="515">
        <f>+F86</f>
        <v>478022.53</v>
      </c>
      <c r="G85" s="516"/>
      <c r="H85" s="517"/>
      <c r="I85" s="518">
        <f>+F85</f>
        <v>478022.53</v>
      </c>
      <c r="J85" s="406"/>
      <c r="K85" s="600" t="s">
        <v>447</v>
      </c>
      <c r="L85" s="600"/>
      <c r="M85" s="596"/>
      <c r="N85" s="601"/>
      <c r="O85" s="601"/>
      <c r="P85" s="406"/>
      <c r="Q85" s="406"/>
      <c r="R85" s="406"/>
      <c r="S85" s="406"/>
      <c r="T85" s="406"/>
      <c r="U85" s="406"/>
      <c r="V85" s="406"/>
      <c r="W85" s="406"/>
      <c r="X85" s="406"/>
      <c r="Y85" s="406"/>
    </row>
    <row r="86" spans="3:25" ht="31.5" customHeight="1" thickTop="1" thickBot="1" x14ac:dyDescent="0.3">
      <c r="C86" s="519">
        <v>16201</v>
      </c>
      <c r="D86" s="627" t="s">
        <v>134</v>
      </c>
      <c r="E86" s="590">
        <v>39835.21</v>
      </c>
      <c r="F86" s="591">
        <f>+E86*12+0.01</f>
        <v>478022.53</v>
      </c>
      <c r="G86" s="516"/>
      <c r="H86" s="520"/>
      <c r="I86" s="521">
        <f>+F86</f>
        <v>478022.53</v>
      </c>
      <c r="J86" s="406"/>
      <c r="K86" s="603" t="s">
        <v>441</v>
      </c>
      <c r="L86" s="612" t="s">
        <v>442</v>
      </c>
      <c r="M86" s="613" t="s">
        <v>443</v>
      </c>
      <c r="N86" s="613" t="s">
        <v>444</v>
      </c>
      <c r="O86" s="613" t="s">
        <v>448</v>
      </c>
      <c r="P86" s="406"/>
      <c r="Q86" s="406"/>
      <c r="R86" s="406"/>
      <c r="S86" s="406"/>
      <c r="T86" s="406"/>
      <c r="U86" s="406"/>
      <c r="V86" s="406"/>
      <c r="W86" s="406"/>
      <c r="X86" s="406"/>
      <c r="Y86" s="406"/>
    </row>
    <row r="87" spans="3:25" ht="28.5" customHeight="1" thickTop="1" thickBot="1" x14ac:dyDescent="0.3">
      <c r="C87" s="522">
        <v>32</v>
      </c>
      <c r="D87" s="628" t="s">
        <v>424</v>
      </c>
      <c r="E87" s="523">
        <f>+E88</f>
        <v>0</v>
      </c>
      <c r="F87" s="523">
        <f>+F88</f>
        <v>37242.449999999997</v>
      </c>
      <c r="G87" s="516"/>
      <c r="H87" s="517"/>
      <c r="I87" s="524">
        <f>+I88</f>
        <v>37242.449999999997</v>
      </c>
      <c r="J87" s="406"/>
      <c r="K87" s="610"/>
      <c r="L87" s="610"/>
      <c r="M87" s="610"/>
      <c r="N87" s="598"/>
      <c r="O87" s="602"/>
      <c r="P87" s="406"/>
      <c r="Q87" s="406"/>
      <c r="R87" s="406"/>
      <c r="S87" s="406"/>
      <c r="T87" s="406"/>
      <c r="U87" s="406"/>
      <c r="V87" s="406"/>
      <c r="W87" s="406"/>
      <c r="X87" s="406"/>
      <c r="Y87" s="406"/>
    </row>
    <row r="88" spans="3:25" ht="28.5" customHeight="1" thickTop="1" thickBot="1" x14ac:dyDescent="0.3">
      <c r="C88" s="625">
        <v>321</v>
      </c>
      <c r="D88" s="629" t="s">
        <v>425</v>
      </c>
      <c r="E88" s="525">
        <f>SUM(E89:E90)</f>
        <v>0</v>
      </c>
      <c r="F88" s="525">
        <f>SUM(F89:F90)</f>
        <v>37242.449999999997</v>
      </c>
      <c r="G88" s="516"/>
      <c r="H88" s="517"/>
      <c r="I88" s="518">
        <f>SUM(I89:I90)</f>
        <v>37242.449999999997</v>
      </c>
      <c r="J88" s="406"/>
      <c r="K88" s="604"/>
      <c r="L88" s="604">
        <v>32102</v>
      </c>
      <c r="M88" s="605" t="s">
        <v>445</v>
      </c>
      <c r="N88" s="611"/>
      <c r="O88" s="606">
        <v>94825.98</v>
      </c>
      <c r="P88" s="406"/>
      <c r="Q88" s="406"/>
      <c r="R88" s="406"/>
      <c r="S88" s="406"/>
      <c r="T88" s="406"/>
      <c r="U88" s="406"/>
      <c r="V88" s="406"/>
      <c r="W88" s="406"/>
      <c r="X88" s="406"/>
      <c r="Y88" s="406"/>
    </row>
    <row r="89" spans="3:25" ht="27.75" customHeight="1" thickTop="1" x14ac:dyDescent="0.25">
      <c r="C89" s="630">
        <v>32101</v>
      </c>
      <c r="D89" s="631" t="s">
        <v>437</v>
      </c>
      <c r="E89" s="617"/>
      <c r="F89" s="618"/>
      <c r="G89" s="528"/>
      <c r="H89" s="528"/>
      <c r="I89" s="529">
        <f>+F89</f>
        <v>0</v>
      </c>
      <c r="J89" s="406"/>
      <c r="K89" s="608"/>
      <c r="L89" s="597" t="s">
        <v>449</v>
      </c>
      <c r="M89" s="607" t="s">
        <v>447</v>
      </c>
      <c r="N89" s="609">
        <v>57811.69</v>
      </c>
      <c r="O89" s="609"/>
      <c r="P89" s="406"/>
      <c r="Q89" s="406"/>
      <c r="R89" s="406"/>
      <c r="S89" s="406"/>
      <c r="T89" s="406"/>
      <c r="U89" s="406"/>
      <c r="V89" s="406"/>
      <c r="W89" s="406"/>
      <c r="X89" s="406"/>
      <c r="Y89" s="406"/>
    </row>
    <row r="90" spans="3:25" ht="42.75" customHeight="1" thickBot="1" x14ac:dyDescent="0.3">
      <c r="C90" s="632">
        <v>32101</v>
      </c>
      <c r="D90" s="633" t="s">
        <v>452</v>
      </c>
      <c r="E90" s="516"/>
      <c r="F90" s="528">
        <v>37242.449999999997</v>
      </c>
      <c r="G90" s="516"/>
      <c r="H90" s="520"/>
      <c r="I90" s="530">
        <f>+F90</f>
        <v>37242.449999999997</v>
      </c>
      <c r="J90" s="406"/>
      <c r="K90" s="849" t="s">
        <v>446</v>
      </c>
      <c r="L90" s="849"/>
      <c r="M90" s="849"/>
      <c r="N90" s="622">
        <v>36981.85</v>
      </c>
      <c r="O90" s="624"/>
      <c r="P90" s="406"/>
      <c r="Q90" s="406"/>
      <c r="R90" s="406"/>
      <c r="S90" s="406"/>
      <c r="T90" s="406"/>
      <c r="U90" s="406"/>
      <c r="V90" s="406"/>
      <c r="W90" s="406"/>
      <c r="X90" s="406"/>
      <c r="Y90" s="406"/>
    </row>
    <row r="91" spans="3:25" ht="20.100000000000001" customHeight="1" thickTop="1" thickBot="1" x14ac:dyDescent="0.3">
      <c r="C91" s="634">
        <v>22</v>
      </c>
      <c r="D91" s="635" t="s">
        <v>427</v>
      </c>
      <c r="E91" s="531"/>
      <c r="F91" s="517"/>
      <c r="G91" s="532">
        <f>+G92</f>
        <v>119505.62</v>
      </c>
      <c r="H91" s="532">
        <f t="shared" ref="H91:I92" si="25">+H92</f>
        <v>1434067.46</v>
      </c>
      <c r="I91" s="532">
        <f t="shared" si="25"/>
        <v>1434067.46</v>
      </c>
      <c r="J91" s="406"/>
      <c r="K91" s="608"/>
      <c r="L91" s="620" t="s">
        <v>450</v>
      </c>
      <c r="M91" s="621" t="s">
        <v>451</v>
      </c>
      <c r="N91" s="622">
        <v>32.44</v>
      </c>
      <c r="O91" s="623"/>
      <c r="P91" s="406"/>
      <c r="Q91" s="406"/>
      <c r="R91" s="406"/>
      <c r="S91" s="406"/>
      <c r="T91" s="406"/>
      <c r="U91" s="406"/>
      <c r="V91" s="406"/>
      <c r="W91" s="406"/>
      <c r="X91" s="406"/>
      <c r="Y91" s="406"/>
    </row>
    <row r="92" spans="3:25" ht="20.100000000000001" customHeight="1" thickTop="1" thickBot="1" x14ac:dyDescent="0.3">
      <c r="C92" s="636">
        <v>222</v>
      </c>
      <c r="D92" s="637" t="s">
        <v>136</v>
      </c>
      <c r="E92" s="531"/>
      <c r="F92" s="517"/>
      <c r="G92" s="533">
        <f>+G93</f>
        <v>119505.62</v>
      </c>
      <c r="H92" s="533">
        <f t="shared" si="25"/>
        <v>1434067.46</v>
      </c>
      <c r="I92" s="533">
        <f>+I93</f>
        <v>1434067.46</v>
      </c>
      <c r="J92" s="406"/>
      <c r="K92" s="406"/>
      <c r="L92" s="406"/>
      <c r="M92" s="406"/>
      <c r="N92" s="406"/>
      <c r="P92" s="406"/>
      <c r="Q92" s="406"/>
      <c r="R92" s="406"/>
      <c r="S92" s="406"/>
      <c r="T92" s="406"/>
      <c r="U92" s="406"/>
      <c r="V92" s="406"/>
      <c r="W92" s="406"/>
      <c r="X92" s="406"/>
      <c r="Y92" s="406"/>
    </row>
    <row r="93" spans="3:25" ht="20.100000000000001" customHeight="1" thickTop="1" thickBot="1" x14ac:dyDescent="0.3">
      <c r="C93" s="519">
        <v>22201</v>
      </c>
      <c r="D93" s="627" t="s">
        <v>136</v>
      </c>
      <c r="E93" s="528"/>
      <c r="F93" s="520"/>
      <c r="G93" s="534">
        <v>119505.62</v>
      </c>
      <c r="H93" s="527">
        <f>+G93*12+0.02</f>
        <v>1434067.46</v>
      </c>
      <c r="I93" s="521">
        <f>SUM(H93)</f>
        <v>1434067.46</v>
      </c>
      <c r="J93" s="406">
        <f>+I93*15%</f>
        <v>215110.11899999998</v>
      </c>
      <c r="K93" s="406"/>
      <c r="L93" s="406"/>
      <c r="M93" s="406"/>
      <c r="N93" s="406"/>
      <c r="P93" s="406"/>
      <c r="Q93" s="406"/>
      <c r="R93" s="406"/>
      <c r="S93" s="406"/>
      <c r="T93" s="406"/>
      <c r="U93" s="406"/>
      <c r="V93" s="406"/>
      <c r="W93" s="406"/>
      <c r="X93" s="406"/>
      <c r="Y93" s="406"/>
    </row>
    <row r="94" spans="3:25" ht="26.25" customHeight="1" thickTop="1" thickBot="1" x14ac:dyDescent="0.3">
      <c r="C94" s="535">
        <v>32</v>
      </c>
      <c r="D94" s="640" t="s">
        <v>424</v>
      </c>
      <c r="E94" s="531"/>
      <c r="F94" s="517"/>
      <c r="G94" s="532">
        <f>+G95</f>
        <v>0</v>
      </c>
      <c r="H94" s="532">
        <f t="shared" ref="H94:I94" si="26">+H95</f>
        <v>119505.62</v>
      </c>
      <c r="I94" s="532">
        <f t="shared" si="26"/>
        <v>119505.62</v>
      </c>
      <c r="J94" s="595">
        <v>353966.23</v>
      </c>
      <c r="K94" s="406"/>
      <c r="L94" s="406"/>
      <c r="M94" s="406"/>
      <c r="N94" s="406"/>
      <c r="P94" s="406"/>
      <c r="Q94" s="406"/>
      <c r="R94" s="406"/>
      <c r="S94" s="406"/>
      <c r="T94" s="406"/>
      <c r="U94" s="406"/>
      <c r="V94" s="406"/>
      <c r="W94" s="406"/>
      <c r="X94" s="406"/>
      <c r="Y94" s="406"/>
    </row>
    <row r="95" spans="3:25" ht="20.100000000000001" customHeight="1" thickTop="1" thickBot="1" x14ac:dyDescent="0.3">
      <c r="C95" s="636">
        <v>321</v>
      </c>
      <c r="D95" s="641" t="s">
        <v>425</v>
      </c>
      <c r="E95" s="531"/>
      <c r="F95" s="517"/>
      <c r="G95" s="533">
        <f>SUM(G96:G98)</f>
        <v>0</v>
      </c>
      <c r="H95" s="533">
        <f t="shared" ref="H95" si="27">SUM(H96:H98)</f>
        <v>119505.62</v>
      </c>
      <c r="I95" s="533">
        <f>SUM(I96:I98)</f>
        <v>119505.62</v>
      </c>
      <c r="J95" s="406"/>
      <c r="K95" s="406"/>
      <c r="L95" s="406"/>
      <c r="M95" s="406"/>
      <c r="N95" s="406"/>
      <c r="P95" s="406"/>
      <c r="Q95" s="406"/>
      <c r="R95" s="406"/>
      <c r="S95" s="406"/>
      <c r="T95" s="406"/>
      <c r="U95" s="406"/>
      <c r="V95" s="406"/>
      <c r="W95" s="406"/>
      <c r="X95" s="406"/>
      <c r="Y95" s="406"/>
    </row>
    <row r="96" spans="3:25" ht="18.75" customHeight="1" thickTop="1" thickBot="1" x14ac:dyDescent="0.3">
      <c r="C96" s="638" t="s">
        <v>426</v>
      </c>
      <c r="D96" s="644" t="s">
        <v>429</v>
      </c>
      <c r="E96" s="516"/>
      <c r="F96" s="520"/>
      <c r="G96" s="526"/>
      <c r="H96" s="527"/>
      <c r="I96" s="536">
        <f>SUM(H96)</f>
        <v>0</v>
      </c>
      <c r="J96" s="406"/>
      <c r="K96" s="406"/>
      <c r="L96" s="406"/>
      <c r="M96" s="406"/>
      <c r="N96" s="541">
        <v>119505.62</v>
      </c>
      <c r="O96" s="374">
        <v>120456.94</v>
      </c>
      <c r="P96" s="406"/>
      <c r="Q96" s="406"/>
      <c r="R96" s="406"/>
      <c r="S96" s="406"/>
      <c r="T96" s="406"/>
      <c r="U96" s="406"/>
      <c r="V96" s="406"/>
      <c r="W96" s="406"/>
      <c r="X96" s="406"/>
      <c r="Y96" s="406"/>
    </row>
    <row r="97" spans="3:25" ht="18.75" customHeight="1" x14ac:dyDescent="0.25">
      <c r="C97" s="632">
        <v>32101</v>
      </c>
      <c r="D97" s="642" t="s">
        <v>453</v>
      </c>
      <c r="E97" s="516"/>
      <c r="F97" s="520"/>
      <c r="G97" s="528"/>
      <c r="H97" s="537"/>
      <c r="I97" s="538">
        <f t="shared" ref="I97:I98" si="28">SUM(H97)</f>
        <v>0</v>
      </c>
      <c r="J97" s="406"/>
      <c r="K97" s="406"/>
      <c r="L97" s="406"/>
      <c r="M97" s="406"/>
      <c r="N97" s="406">
        <f>+N96*12</f>
        <v>1434067.44</v>
      </c>
      <c r="O97" s="374">
        <f>+O96*12</f>
        <v>1445483.28</v>
      </c>
      <c r="P97" s="406"/>
      <c r="Q97" s="406"/>
      <c r="R97" s="406"/>
      <c r="S97" s="406"/>
      <c r="T97" s="406"/>
      <c r="U97" s="406"/>
      <c r="V97" s="406"/>
      <c r="W97" s="406"/>
      <c r="X97" s="406"/>
      <c r="Y97" s="406"/>
    </row>
    <row r="98" spans="3:25" ht="18.75" customHeight="1" thickBot="1" x14ac:dyDescent="0.3">
      <c r="C98" s="639">
        <v>32101</v>
      </c>
      <c r="D98" s="643" t="s">
        <v>452</v>
      </c>
      <c r="E98" s="539"/>
      <c r="F98" s="540"/>
      <c r="G98" s="541"/>
      <c r="H98" s="541">
        <v>119505.62</v>
      </c>
      <c r="I98" s="542">
        <f t="shared" si="28"/>
        <v>119505.62</v>
      </c>
      <c r="J98" s="406"/>
      <c r="K98" s="406"/>
      <c r="L98" s="406"/>
      <c r="M98" s="406"/>
      <c r="N98" s="406">
        <f>+N97*15%</f>
        <v>215110.11599999998</v>
      </c>
      <c r="O98" s="406">
        <f>+O97*15%</f>
        <v>216822.492</v>
      </c>
      <c r="P98" s="406"/>
      <c r="Q98" s="406"/>
      <c r="R98" s="406"/>
      <c r="S98" s="406"/>
      <c r="T98" s="406"/>
      <c r="U98" s="406"/>
      <c r="V98" s="406"/>
      <c r="W98" s="406"/>
      <c r="X98" s="406"/>
      <c r="Y98" s="406"/>
    </row>
    <row r="99" spans="3:25" ht="27.75" customHeight="1" thickBot="1" x14ac:dyDescent="0.25">
      <c r="C99" s="846" t="s">
        <v>428</v>
      </c>
      <c r="D99" s="847"/>
      <c r="E99" s="592">
        <f>+E84+E87</f>
        <v>39835.21</v>
      </c>
      <c r="F99" s="592">
        <f>+F84+F87</f>
        <v>515264.98000000004</v>
      </c>
      <c r="G99" s="593">
        <f>+G91+G94</f>
        <v>119505.62</v>
      </c>
      <c r="H99" s="593">
        <f>+H91+H94</f>
        <v>1553573.08</v>
      </c>
      <c r="I99" s="594">
        <f>+I84+I87+I91+I94</f>
        <v>2068838.06</v>
      </c>
      <c r="J99" s="406"/>
      <c r="K99" s="406">
        <f>+H99*5%</f>
        <v>77678.65400000001</v>
      </c>
      <c r="L99" s="406"/>
      <c r="M99" s="406"/>
      <c r="N99" s="406"/>
      <c r="P99" s="406"/>
      <c r="Q99" s="406"/>
      <c r="R99" s="406"/>
      <c r="S99" s="406"/>
      <c r="T99" s="406"/>
      <c r="U99" s="406"/>
      <c r="V99" s="406"/>
      <c r="W99" s="406"/>
      <c r="X99" s="406"/>
      <c r="Y99" s="406"/>
    </row>
    <row r="100" spans="3:25" ht="20.100000000000001" customHeight="1" x14ac:dyDescent="0.2">
      <c r="I100" s="406"/>
      <c r="J100" s="406"/>
      <c r="K100" s="406"/>
      <c r="L100" s="406"/>
      <c r="M100" s="406"/>
      <c r="N100" s="406">
        <f>+O98-N98</f>
        <v>1712.3760000000184</v>
      </c>
      <c r="P100" s="406"/>
      <c r="Q100" s="406"/>
      <c r="R100" s="406"/>
      <c r="S100" s="406"/>
      <c r="T100" s="406"/>
      <c r="U100" s="406"/>
      <c r="V100" s="406"/>
      <c r="W100" s="406"/>
      <c r="X100" s="406"/>
      <c r="Y100" s="406"/>
    </row>
    <row r="101" spans="3:25" ht="20.100000000000001" customHeight="1" x14ac:dyDescent="0.2">
      <c r="F101" s="506">
        <v>502439.78</v>
      </c>
      <c r="I101" s="406">
        <f>+R76+I99</f>
        <v>3201965.1366666667</v>
      </c>
      <c r="J101" s="406"/>
      <c r="K101" s="406"/>
      <c r="L101" s="406"/>
      <c r="M101" s="406"/>
      <c r="N101" s="406"/>
      <c r="P101" s="406"/>
      <c r="Q101" s="406"/>
      <c r="R101" s="406"/>
      <c r="S101" s="406"/>
      <c r="T101" s="406"/>
      <c r="U101" s="406"/>
      <c r="V101" s="406"/>
      <c r="W101" s="406"/>
      <c r="X101" s="406"/>
      <c r="Y101" s="406"/>
    </row>
    <row r="102" spans="3:25" ht="20.100000000000001" customHeight="1" x14ac:dyDescent="0.2">
      <c r="H102" s="507">
        <v>1774212.38</v>
      </c>
      <c r="I102" s="406"/>
      <c r="J102" s="406"/>
      <c r="K102" s="406"/>
      <c r="L102" s="406"/>
      <c r="M102" s="406"/>
      <c r="N102" s="406"/>
      <c r="P102" s="406"/>
      <c r="Q102" s="406"/>
      <c r="R102" s="406"/>
      <c r="S102" s="406"/>
      <c r="T102" s="406"/>
      <c r="U102" s="406"/>
      <c r="V102" s="406"/>
      <c r="W102" s="406"/>
      <c r="X102" s="406"/>
      <c r="Y102" s="406"/>
    </row>
    <row r="103" spans="3:25" ht="20.100000000000001" customHeight="1" x14ac:dyDescent="0.2">
      <c r="I103" s="406"/>
      <c r="J103" s="406"/>
      <c r="K103" s="406"/>
      <c r="L103" s="406"/>
      <c r="M103" s="406"/>
      <c r="N103" s="406"/>
      <c r="P103" s="406"/>
      <c r="Q103" s="406"/>
      <c r="R103" s="406"/>
      <c r="S103" s="406"/>
      <c r="T103" s="406"/>
      <c r="U103" s="406"/>
      <c r="V103" s="406"/>
      <c r="W103" s="406"/>
      <c r="X103" s="406"/>
      <c r="Y103" s="406"/>
    </row>
    <row r="104" spans="3:25" ht="20.100000000000001" customHeight="1" x14ac:dyDescent="0.2">
      <c r="I104" s="406"/>
      <c r="J104" s="406"/>
      <c r="K104" s="406"/>
      <c r="L104" s="406"/>
      <c r="M104" s="406"/>
      <c r="N104" s="406"/>
      <c r="P104" s="406"/>
      <c r="Q104" s="406"/>
      <c r="R104" s="406"/>
      <c r="S104" s="406"/>
      <c r="T104" s="406"/>
      <c r="U104" s="406"/>
      <c r="V104" s="406"/>
      <c r="W104" s="406"/>
      <c r="X104" s="406"/>
      <c r="Y104" s="406"/>
    </row>
    <row r="105" spans="3:25" ht="20.100000000000001" customHeight="1" x14ac:dyDescent="0.2">
      <c r="I105" s="406"/>
      <c r="J105" s="406"/>
      <c r="K105" s="406"/>
      <c r="L105" s="406"/>
      <c r="M105" s="406"/>
      <c r="N105" s="406"/>
      <c r="P105" s="406"/>
      <c r="Q105" s="406"/>
      <c r="R105" s="406"/>
      <c r="S105" s="406"/>
      <c r="T105" s="406"/>
      <c r="U105" s="406"/>
      <c r="V105" s="406"/>
      <c r="W105" s="406"/>
      <c r="X105" s="406"/>
      <c r="Y105" s="406"/>
    </row>
    <row r="106" spans="3:25" ht="20.100000000000001" customHeight="1" x14ac:dyDescent="0.2">
      <c r="I106" s="406"/>
      <c r="J106" s="406"/>
      <c r="K106" s="406"/>
      <c r="L106" s="406"/>
      <c r="M106" s="406"/>
      <c r="N106" s="406"/>
      <c r="P106" s="406"/>
      <c r="Q106" s="406"/>
      <c r="R106" s="406"/>
      <c r="S106" s="406"/>
      <c r="T106" s="406"/>
      <c r="U106" s="406"/>
      <c r="V106" s="406"/>
      <c r="W106" s="406"/>
      <c r="X106" s="406"/>
      <c r="Y106" s="406"/>
    </row>
    <row r="107" spans="3:25" ht="20.100000000000001" customHeight="1" x14ac:dyDescent="0.2">
      <c r="I107" s="406"/>
      <c r="J107" s="406"/>
      <c r="K107" s="406"/>
      <c r="L107" s="406"/>
      <c r="M107" s="406"/>
      <c r="N107" s="406"/>
      <c r="P107" s="406"/>
      <c r="Q107" s="406"/>
      <c r="R107" s="406"/>
      <c r="S107" s="406"/>
      <c r="T107" s="406"/>
      <c r="U107" s="406"/>
      <c r="V107" s="406"/>
      <c r="W107" s="406"/>
      <c r="X107" s="406"/>
      <c r="Y107" s="406"/>
    </row>
    <row r="108" spans="3:25" ht="20.100000000000001" customHeight="1" x14ac:dyDescent="0.2">
      <c r="I108" s="406"/>
      <c r="J108" s="406"/>
      <c r="K108" s="406"/>
      <c r="L108" s="406"/>
      <c r="M108" s="406"/>
      <c r="N108" s="406"/>
      <c r="P108" s="406"/>
      <c r="Q108" s="406"/>
      <c r="R108" s="406"/>
      <c r="S108" s="406"/>
      <c r="T108" s="406"/>
      <c r="U108" s="406"/>
      <c r="V108" s="406"/>
      <c r="W108" s="406"/>
      <c r="X108" s="406"/>
      <c r="Y108" s="406"/>
    </row>
    <row r="109" spans="3:25" ht="20.100000000000001" customHeight="1" x14ac:dyDescent="0.2">
      <c r="I109" s="406"/>
      <c r="J109" s="406"/>
      <c r="K109" s="406"/>
      <c r="L109" s="406"/>
      <c r="M109" s="406"/>
      <c r="N109" s="406"/>
      <c r="P109" s="406"/>
      <c r="Q109" s="406"/>
      <c r="R109" s="406"/>
      <c r="S109" s="406"/>
      <c r="T109" s="406"/>
      <c r="U109" s="406"/>
      <c r="V109" s="406"/>
      <c r="W109" s="406"/>
      <c r="X109" s="406"/>
      <c r="Y109" s="406"/>
    </row>
    <row r="110" spans="3:25" ht="20.100000000000001" customHeight="1" x14ac:dyDescent="0.2">
      <c r="I110" s="406"/>
      <c r="J110" s="406"/>
      <c r="K110" s="406"/>
      <c r="L110" s="406"/>
      <c r="M110" s="406"/>
      <c r="N110" s="406"/>
      <c r="P110" s="406"/>
      <c r="Q110" s="406"/>
      <c r="R110" s="406"/>
      <c r="S110" s="406"/>
      <c r="T110" s="406"/>
      <c r="U110" s="406"/>
      <c r="V110" s="406"/>
      <c r="W110" s="406"/>
      <c r="X110" s="406"/>
      <c r="Y110" s="406"/>
    </row>
    <row r="111" spans="3:25" ht="20.100000000000001" customHeight="1" x14ac:dyDescent="0.2">
      <c r="I111" s="406"/>
      <c r="J111" s="406"/>
      <c r="K111" s="406"/>
      <c r="L111" s="406"/>
      <c r="M111" s="406"/>
      <c r="N111" s="406"/>
      <c r="P111" s="406"/>
      <c r="Q111" s="406"/>
      <c r="R111" s="406"/>
      <c r="S111" s="406"/>
      <c r="T111" s="406"/>
      <c r="U111" s="406"/>
      <c r="V111" s="406"/>
      <c r="W111" s="406"/>
      <c r="X111" s="406"/>
      <c r="Y111" s="406"/>
    </row>
    <row r="112" spans="3:25" ht="20.100000000000001" customHeight="1" x14ac:dyDescent="0.2">
      <c r="I112" s="406"/>
      <c r="J112" s="406"/>
      <c r="K112" s="406"/>
      <c r="L112" s="406"/>
      <c r="M112" s="406"/>
      <c r="N112" s="406"/>
      <c r="P112" s="406"/>
      <c r="Q112" s="406"/>
      <c r="R112" s="406"/>
      <c r="S112" s="406"/>
      <c r="T112" s="406"/>
      <c r="U112" s="406"/>
      <c r="V112" s="406"/>
      <c r="W112" s="406"/>
      <c r="X112" s="406"/>
      <c r="Y112" s="406"/>
    </row>
    <row r="113" spans="9:25" ht="20.100000000000001" customHeight="1" x14ac:dyDescent="0.2">
      <c r="I113" s="406"/>
      <c r="J113" s="406"/>
      <c r="K113" s="406"/>
      <c r="L113" s="406"/>
      <c r="M113" s="406"/>
      <c r="N113" s="406"/>
      <c r="P113" s="406"/>
      <c r="Q113" s="406"/>
      <c r="R113" s="406"/>
      <c r="S113" s="406"/>
      <c r="T113" s="406"/>
      <c r="U113" s="406"/>
      <c r="V113" s="406"/>
      <c r="W113" s="406"/>
      <c r="X113" s="406"/>
      <c r="Y113" s="406"/>
    </row>
    <row r="114" spans="9:25" ht="20.100000000000001" customHeight="1" x14ac:dyDescent="0.2">
      <c r="I114" s="406"/>
      <c r="J114" s="406"/>
      <c r="K114" s="406"/>
      <c r="L114" s="406"/>
      <c r="M114" s="406"/>
      <c r="N114" s="406"/>
      <c r="P114" s="406"/>
      <c r="Q114" s="406"/>
      <c r="R114" s="406"/>
      <c r="S114" s="406"/>
      <c r="T114" s="406"/>
      <c r="U114" s="406"/>
      <c r="V114" s="406"/>
      <c r="W114" s="406"/>
      <c r="X114" s="406"/>
      <c r="Y114" s="406"/>
    </row>
    <row r="115" spans="9:25" ht="20.100000000000001" customHeight="1" x14ac:dyDescent="0.2">
      <c r="I115" s="406"/>
      <c r="J115" s="406"/>
      <c r="K115" s="406"/>
      <c r="L115" s="406"/>
      <c r="M115" s="406"/>
      <c r="N115" s="406"/>
      <c r="P115" s="406"/>
      <c r="Q115" s="406"/>
      <c r="R115" s="406"/>
      <c r="S115" s="406"/>
      <c r="T115" s="406"/>
      <c r="U115" s="406"/>
      <c r="V115" s="406"/>
      <c r="W115" s="406"/>
      <c r="X115" s="406"/>
      <c r="Y115" s="406"/>
    </row>
    <row r="116" spans="9:25" ht="20.100000000000001" customHeight="1" x14ac:dyDescent="0.2">
      <c r="I116" s="406"/>
      <c r="J116" s="406"/>
      <c r="K116" s="406"/>
      <c r="L116" s="406"/>
      <c r="M116" s="406"/>
      <c r="N116" s="406"/>
      <c r="P116" s="406"/>
      <c r="Q116" s="406"/>
      <c r="R116" s="406"/>
      <c r="S116" s="406"/>
      <c r="T116" s="406"/>
      <c r="U116" s="406"/>
      <c r="V116" s="406"/>
      <c r="W116" s="406"/>
      <c r="X116" s="406"/>
      <c r="Y116" s="406"/>
    </row>
    <row r="117" spans="9:25" ht="20.100000000000001" customHeight="1" x14ac:dyDescent="0.2">
      <c r="I117" s="406"/>
      <c r="J117" s="406"/>
      <c r="K117" s="406"/>
      <c r="L117" s="406"/>
      <c r="M117" s="406"/>
      <c r="N117" s="406"/>
      <c r="P117" s="406"/>
      <c r="Q117" s="406"/>
      <c r="R117" s="406"/>
      <c r="S117" s="406"/>
      <c r="T117" s="406"/>
      <c r="U117" s="406"/>
      <c r="V117" s="406"/>
      <c r="W117" s="406"/>
      <c r="X117" s="406"/>
      <c r="Y117" s="406"/>
    </row>
    <row r="118" spans="9:25" ht="20.100000000000001" customHeight="1" x14ac:dyDescent="0.2">
      <c r="I118" s="406"/>
      <c r="J118" s="406"/>
      <c r="K118" s="406"/>
      <c r="L118" s="406"/>
      <c r="M118" s="406"/>
      <c r="N118" s="406"/>
      <c r="P118" s="406"/>
      <c r="Q118" s="406"/>
      <c r="R118" s="406"/>
      <c r="S118" s="406"/>
      <c r="T118" s="406"/>
      <c r="U118" s="406"/>
      <c r="V118" s="406"/>
      <c r="W118" s="406"/>
      <c r="X118" s="406"/>
      <c r="Y118" s="406"/>
    </row>
    <row r="119" spans="9:25" ht="20.100000000000001" customHeight="1" x14ac:dyDescent="0.2">
      <c r="I119" s="406"/>
      <c r="J119" s="406"/>
      <c r="K119" s="406"/>
      <c r="L119" s="406"/>
      <c r="M119" s="406"/>
      <c r="N119" s="406"/>
      <c r="P119" s="406"/>
      <c r="Q119" s="406"/>
      <c r="R119" s="406"/>
      <c r="S119" s="406"/>
      <c r="T119" s="406"/>
      <c r="U119" s="406"/>
      <c r="V119" s="406"/>
      <c r="W119" s="406"/>
      <c r="X119" s="406"/>
      <c r="Y119" s="406"/>
    </row>
    <row r="120" spans="9:25" ht="20.100000000000001" customHeight="1" x14ac:dyDescent="0.2">
      <c r="I120" s="406"/>
      <c r="J120" s="406"/>
      <c r="K120" s="406"/>
      <c r="L120" s="406"/>
      <c r="M120" s="406"/>
      <c r="N120" s="406"/>
      <c r="P120" s="406"/>
      <c r="Q120" s="406"/>
      <c r="R120" s="406"/>
      <c r="S120" s="406"/>
      <c r="T120" s="406"/>
      <c r="U120" s="406"/>
      <c r="V120" s="406"/>
      <c r="W120" s="406"/>
      <c r="X120" s="406"/>
      <c r="Y120" s="406"/>
    </row>
    <row r="121" spans="9:25" ht="20.100000000000001" customHeight="1" x14ac:dyDescent="0.2">
      <c r="I121" s="406"/>
      <c r="J121" s="406"/>
      <c r="K121" s="406"/>
      <c r="L121" s="406"/>
      <c r="M121" s="406"/>
      <c r="N121" s="406"/>
      <c r="P121" s="406"/>
      <c r="Q121" s="406"/>
      <c r="R121" s="406"/>
      <c r="S121" s="406"/>
      <c r="T121" s="406"/>
      <c r="U121" s="406"/>
      <c r="V121" s="406"/>
      <c r="W121" s="406"/>
      <c r="X121" s="406"/>
      <c r="Y121" s="406"/>
    </row>
    <row r="122" spans="9:25" ht="20.100000000000001" customHeight="1" x14ac:dyDescent="0.2">
      <c r="I122" s="406"/>
      <c r="J122" s="406"/>
      <c r="K122" s="406"/>
      <c r="L122" s="406"/>
      <c r="M122" s="406"/>
      <c r="N122" s="406"/>
      <c r="P122" s="406"/>
      <c r="Q122" s="406"/>
      <c r="R122" s="406"/>
      <c r="S122" s="406"/>
      <c r="T122" s="406"/>
      <c r="U122" s="406"/>
      <c r="V122" s="406"/>
      <c r="W122" s="406"/>
      <c r="X122" s="406"/>
      <c r="Y122" s="406"/>
    </row>
    <row r="123" spans="9:25" ht="20.100000000000001" customHeight="1" x14ac:dyDescent="0.2">
      <c r="I123" s="406"/>
      <c r="J123" s="406"/>
      <c r="K123" s="406"/>
      <c r="L123" s="406"/>
      <c r="M123" s="406"/>
      <c r="N123" s="406"/>
      <c r="P123" s="406"/>
      <c r="Q123" s="406"/>
      <c r="R123" s="406"/>
      <c r="S123" s="406"/>
      <c r="T123" s="406"/>
      <c r="U123" s="406"/>
      <c r="V123" s="406"/>
      <c r="W123" s="406"/>
      <c r="X123" s="406"/>
      <c r="Y123" s="406"/>
    </row>
    <row r="124" spans="9:25" ht="20.100000000000001" customHeight="1" x14ac:dyDescent="0.2">
      <c r="I124" s="406"/>
      <c r="J124" s="406"/>
      <c r="K124" s="406"/>
      <c r="L124" s="406"/>
      <c r="M124" s="406"/>
      <c r="N124" s="406"/>
      <c r="P124" s="406"/>
      <c r="Q124" s="406"/>
      <c r="R124" s="406"/>
      <c r="S124" s="406"/>
      <c r="T124" s="406"/>
      <c r="U124" s="406"/>
      <c r="V124" s="406"/>
      <c r="W124" s="406"/>
      <c r="X124" s="406"/>
      <c r="Y124" s="406"/>
    </row>
    <row r="125" spans="9:25" ht="20.100000000000001" customHeight="1" x14ac:dyDescent="0.2">
      <c r="I125" s="406"/>
      <c r="J125" s="406"/>
      <c r="K125" s="406"/>
      <c r="L125" s="406"/>
      <c r="M125" s="406"/>
      <c r="N125" s="406"/>
      <c r="P125" s="406"/>
      <c r="Q125" s="406"/>
      <c r="R125" s="406"/>
      <c r="S125" s="406"/>
      <c r="T125" s="406"/>
      <c r="U125" s="406"/>
      <c r="V125" s="406"/>
      <c r="W125" s="406"/>
      <c r="X125" s="406"/>
      <c r="Y125" s="406"/>
    </row>
    <row r="126" spans="9:25" ht="20.100000000000001" customHeight="1" x14ac:dyDescent="0.2">
      <c r="I126" s="406"/>
      <c r="J126" s="406"/>
      <c r="K126" s="406"/>
      <c r="L126" s="406"/>
      <c r="M126" s="406"/>
      <c r="N126" s="406"/>
      <c r="P126" s="406"/>
      <c r="Q126" s="406"/>
      <c r="R126" s="406"/>
      <c r="S126" s="406"/>
      <c r="T126" s="406"/>
      <c r="U126" s="406"/>
      <c r="V126" s="406"/>
      <c r="W126" s="406"/>
      <c r="X126" s="406"/>
      <c r="Y126" s="406"/>
    </row>
    <row r="127" spans="9:25" ht="20.100000000000001" customHeight="1" x14ac:dyDescent="0.2">
      <c r="I127" s="406"/>
      <c r="J127" s="406"/>
      <c r="K127" s="406"/>
      <c r="L127" s="406"/>
      <c r="M127" s="406"/>
      <c r="N127" s="406"/>
      <c r="P127" s="406"/>
      <c r="Q127" s="406"/>
      <c r="R127" s="406"/>
      <c r="S127" s="406"/>
      <c r="T127" s="406"/>
      <c r="U127" s="406"/>
      <c r="V127" s="406"/>
      <c r="W127" s="406"/>
      <c r="X127" s="406"/>
      <c r="Y127" s="406"/>
    </row>
    <row r="128" spans="9:25" ht="20.100000000000001" customHeight="1" x14ac:dyDescent="0.2">
      <c r="I128" s="406"/>
      <c r="J128" s="406"/>
      <c r="K128" s="406"/>
      <c r="L128" s="406"/>
      <c r="M128" s="406"/>
      <c r="N128" s="406"/>
      <c r="P128" s="406"/>
      <c r="Q128" s="406"/>
      <c r="R128" s="406"/>
      <c r="S128" s="406"/>
      <c r="T128" s="406"/>
      <c r="U128" s="406"/>
      <c r="V128" s="406"/>
      <c r="W128" s="406"/>
      <c r="X128" s="406"/>
      <c r="Y128" s="406"/>
    </row>
    <row r="129" spans="9:25" ht="20.100000000000001" customHeight="1" x14ac:dyDescent="0.2">
      <c r="I129" s="406"/>
      <c r="J129" s="406"/>
      <c r="K129" s="406"/>
      <c r="L129" s="406"/>
      <c r="M129" s="406"/>
      <c r="N129" s="406"/>
      <c r="P129" s="406"/>
      <c r="Q129" s="406"/>
      <c r="R129" s="406"/>
      <c r="S129" s="406"/>
      <c r="T129" s="406"/>
      <c r="U129" s="406"/>
      <c r="V129" s="406"/>
      <c r="W129" s="406"/>
      <c r="X129" s="406"/>
      <c r="Y129" s="406"/>
    </row>
    <row r="130" spans="9:25" ht="20.100000000000001" customHeight="1" x14ac:dyDescent="0.2">
      <c r="I130" s="406"/>
      <c r="J130" s="406"/>
      <c r="K130" s="406"/>
      <c r="L130" s="406"/>
      <c r="M130" s="406"/>
      <c r="N130" s="406"/>
      <c r="P130" s="406"/>
      <c r="Q130" s="406"/>
      <c r="R130" s="406"/>
      <c r="S130" s="406"/>
      <c r="T130" s="406"/>
      <c r="U130" s="406"/>
      <c r="V130" s="406"/>
      <c r="W130" s="406"/>
      <c r="X130" s="406"/>
      <c r="Y130" s="406"/>
    </row>
    <row r="131" spans="9:25" ht="20.100000000000001" customHeight="1" x14ac:dyDescent="0.2">
      <c r="I131" s="406"/>
      <c r="J131" s="406"/>
      <c r="K131" s="406"/>
      <c r="L131" s="406"/>
      <c r="M131" s="406"/>
      <c r="N131" s="406"/>
      <c r="P131" s="406"/>
      <c r="Q131" s="406"/>
      <c r="R131" s="406"/>
      <c r="S131" s="406"/>
      <c r="T131" s="406"/>
      <c r="U131" s="406"/>
      <c r="V131" s="406"/>
      <c r="W131" s="406"/>
      <c r="X131" s="406"/>
      <c r="Y131" s="406"/>
    </row>
    <row r="132" spans="9:25" ht="20.100000000000001" customHeight="1" x14ac:dyDescent="0.2">
      <c r="I132" s="406"/>
      <c r="J132" s="406"/>
      <c r="K132" s="406"/>
      <c r="L132" s="406"/>
      <c r="M132" s="406"/>
      <c r="N132" s="406"/>
      <c r="P132" s="406"/>
      <c r="Q132" s="406"/>
      <c r="R132" s="406"/>
      <c r="S132" s="406"/>
      <c r="T132" s="406"/>
      <c r="U132" s="406"/>
      <c r="V132" s="406"/>
      <c r="W132" s="406"/>
      <c r="X132" s="406"/>
      <c r="Y132" s="406"/>
    </row>
    <row r="133" spans="9:25" ht="20.100000000000001" customHeight="1" x14ac:dyDescent="0.2">
      <c r="I133" s="406"/>
      <c r="J133" s="406"/>
      <c r="K133" s="406"/>
      <c r="L133" s="406"/>
      <c r="M133" s="406"/>
      <c r="N133" s="406"/>
      <c r="P133" s="406"/>
      <c r="Q133" s="406"/>
      <c r="R133" s="406"/>
      <c r="S133" s="406"/>
      <c r="T133" s="406"/>
      <c r="U133" s="406"/>
      <c r="V133" s="406"/>
      <c r="W133" s="406"/>
      <c r="X133" s="406"/>
      <c r="Y133" s="406"/>
    </row>
    <row r="134" spans="9:25" ht="20.100000000000001" customHeight="1" x14ac:dyDescent="0.2">
      <c r="I134" s="406"/>
      <c r="J134" s="406"/>
      <c r="K134" s="406"/>
      <c r="L134" s="406"/>
      <c r="M134" s="406"/>
      <c r="N134" s="406"/>
      <c r="P134" s="406"/>
      <c r="Q134" s="406"/>
      <c r="R134" s="406"/>
      <c r="S134" s="406"/>
      <c r="T134" s="406"/>
      <c r="U134" s="406"/>
      <c r="V134" s="406"/>
      <c r="W134" s="406"/>
      <c r="X134" s="406"/>
      <c r="Y134" s="406"/>
    </row>
    <row r="135" spans="9:25" ht="20.100000000000001" customHeight="1" x14ac:dyDescent="0.2">
      <c r="I135" s="406"/>
      <c r="J135" s="406"/>
      <c r="K135" s="406"/>
      <c r="L135" s="406"/>
      <c r="M135" s="406"/>
      <c r="N135" s="406"/>
      <c r="P135" s="406"/>
      <c r="Q135" s="406"/>
      <c r="R135" s="406"/>
      <c r="S135" s="406"/>
      <c r="T135" s="406"/>
      <c r="U135" s="406"/>
      <c r="V135" s="406"/>
      <c r="W135" s="406"/>
      <c r="X135" s="406"/>
      <c r="Y135" s="406"/>
    </row>
    <row r="136" spans="9:25" ht="20.100000000000001" customHeight="1" x14ac:dyDescent="0.2">
      <c r="I136" s="406"/>
      <c r="J136" s="406"/>
      <c r="K136" s="406"/>
      <c r="L136" s="406"/>
      <c r="M136" s="406"/>
      <c r="N136" s="406"/>
      <c r="P136" s="406"/>
      <c r="Q136" s="406"/>
      <c r="R136" s="406"/>
      <c r="S136" s="406"/>
      <c r="T136" s="406"/>
      <c r="U136" s="406"/>
      <c r="V136" s="406"/>
      <c r="W136" s="406"/>
      <c r="X136" s="406"/>
      <c r="Y136" s="406"/>
    </row>
    <row r="137" spans="9:25" ht="20.100000000000001" customHeight="1" x14ac:dyDescent="0.2">
      <c r="I137" s="406"/>
      <c r="J137" s="406"/>
      <c r="K137" s="406"/>
      <c r="L137" s="406"/>
      <c r="M137" s="406"/>
      <c r="N137" s="406"/>
      <c r="P137" s="406"/>
      <c r="Q137" s="406"/>
      <c r="R137" s="406"/>
      <c r="S137" s="406"/>
      <c r="T137" s="406"/>
      <c r="U137" s="406"/>
      <c r="V137" s="406"/>
      <c r="W137" s="406"/>
      <c r="X137" s="406"/>
      <c r="Y137" s="406"/>
    </row>
    <row r="138" spans="9:25" ht="20.100000000000001" customHeight="1" x14ac:dyDescent="0.2">
      <c r="I138" s="406"/>
      <c r="J138" s="406"/>
      <c r="K138" s="406"/>
      <c r="L138" s="406"/>
      <c r="M138" s="406"/>
      <c r="N138" s="406"/>
      <c r="P138" s="406"/>
      <c r="Q138" s="406"/>
      <c r="R138" s="406"/>
      <c r="S138" s="406"/>
      <c r="T138" s="406"/>
      <c r="U138" s="406"/>
      <c r="V138" s="406"/>
      <c r="W138" s="406"/>
      <c r="X138" s="406"/>
      <c r="Y138" s="406"/>
    </row>
    <row r="139" spans="9:25" ht="20.100000000000001" customHeight="1" x14ac:dyDescent="0.2">
      <c r="I139" s="406"/>
      <c r="J139" s="406"/>
      <c r="K139" s="406"/>
      <c r="L139" s="406"/>
      <c r="M139" s="406"/>
      <c r="N139" s="406"/>
      <c r="P139" s="406"/>
      <c r="Q139" s="406"/>
      <c r="R139" s="406"/>
      <c r="S139" s="406"/>
      <c r="T139" s="406"/>
      <c r="U139" s="406"/>
      <c r="V139" s="406"/>
      <c r="W139" s="406"/>
      <c r="X139" s="406"/>
      <c r="Y139" s="406"/>
    </row>
    <row r="140" spans="9:25" ht="20.100000000000001" customHeight="1" x14ac:dyDescent="0.2">
      <c r="I140" s="406"/>
      <c r="J140" s="406"/>
      <c r="K140" s="406"/>
      <c r="L140" s="406"/>
      <c r="M140" s="406"/>
      <c r="N140" s="406"/>
      <c r="P140" s="406"/>
      <c r="Q140" s="406"/>
      <c r="R140" s="406"/>
      <c r="S140" s="406"/>
      <c r="T140" s="406"/>
      <c r="U140" s="406"/>
      <c r="V140" s="406"/>
      <c r="W140" s="406"/>
      <c r="X140" s="406"/>
      <c r="Y140" s="406"/>
    </row>
    <row r="141" spans="9:25" ht="20.100000000000001" customHeight="1" x14ac:dyDescent="0.2">
      <c r="I141" s="406"/>
      <c r="J141" s="406"/>
      <c r="K141" s="406"/>
      <c r="L141" s="406"/>
      <c r="M141" s="406"/>
      <c r="N141" s="406"/>
      <c r="P141" s="406"/>
      <c r="Q141" s="406"/>
      <c r="R141" s="406"/>
      <c r="S141" s="406"/>
      <c r="T141" s="406"/>
      <c r="U141" s="406"/>
      <c r="V141" s="406"/>
      <c r="W141" s="406"/>
      <c r="X141" s="406"/>
      <c r="Y141" s="406"/>
    </row>
    <row r="142" spans="9:25" ht="20.100000000000001" customHeight="1" x14ac:dyDescent="0.2">
      <c r="I142" s="406"/>
      <c r="J142" s="406"/>
      <c r="K142" s="406"/>
      <c r="L142" s="406"/>
      <c r="M142" s="406"/>
      <c r="N142" s="406"/>
      <c r="P142" s="406"/>
      <c r="Q142" s="406"/>
      <c r="R142" s="406"/>
      <c r="S142" s="406"/>
      <c r="T142" s="406"/>
      <c r="U142" s="406"/>
      <c r="V142" s="406"/>
      <c r="W142" s="406"/>
      <c r="X142" s="406"/>
      <c r="Y142" s="406"/>
    </row>
    <row r="143" spans="9:25" ht="20.100000000000001" customHeight="1" x14ac:dyDescent="0.2">
      <c r="I143" s="406"/>
      <c r="J143" s="406"/>
      <c r="K143" s="406"/>
      <c r="L143" s="406"/>
      <c r="M143" s="406"/>
      <c r="N143" s="406"/>
      <c r="P143" s="406"/>
      <c r="Q143" s="406"/>
      <c r="R143" s="406"/>
      <c r="S143" s="406"/>
      <c r="T143" s="406"/>
      <c r="U143" s="406"/>
      <c r="V143" s="406"/>
      <c r="W143" s="406"/>
      <c r="X143" s="406"/>
      <c r="Y143" s="406"/>
    </row>
    <row r="144" spans="9:25" ht="20.100000000000001" customHeight="1" x14ac:dyDescent="0.2">
      <c r="I144" s="406"/>
      <c r="J144" s="406"/>
      <c r="K144" s="406"/>
      <c r="L144" s="406"/>
      <c r="M144" s="406"/>
      <c r="N144" s="406"/>
      <c r="P144" s="406"/>
      <c r="Q144" s="406"/>
      <c r="R144" s="406"/>
      <c r="S144" s="406"/>
      <c r="T144" s="406"/>
      <c r="U144" s="406"/>
      <c r="V144" s="406"/>
      <c r="W144" s="406"/>
      <c r="X144" s="406"/>
      <c r="Y144" s="406"/>
    </row>
    <row r="145" spans="9:25" ht="20.100000000000001" customHeight="1" x14ac:dyDescent="0.2">
      <c r="I145" s="406"/>
      <c r="J145" s="406"/>
      <c r="K145" s="406"/>
      <c r="L145" s="406"/>
      <c r="M145" s="406"/>
      <c r="N145" s="406"/>
      <c r="P145" s="406"/>
      <c r="Q145" s="406"/>
      <c r="R145" s="406"/>
      <c r="S145" s="406"/>
      <c r="T145" s="406"/>
      <c r="U145" s="406"/>
      <c r="V145" s="406"/>
      <c r="W145" s="406"/>
      <c r="X145" s="406"/>
      <c r="Y145" s="406"/>
    </row>
    <row r="146" spans="9:25" ht="20.100000000000001" customHeight="1" x14ac:dyDescent="0.2">
      <c r="I146" s="406"/>
      <c r="J146" s="406"/>
      <c r="K146" s="406"/>
      <c r="L146" s="406"/>
      <c r="M146" s="406"/>
      <c r="N146" s="406"/>
      <c r="P146" s="406"/>
      <c r="Q146" s="406"/>
      <c r="R146" s="406"/>
      <c r="S146" s="406"/>
      <c r="T146" s="406"/>
      <c r="U146" s="406"/>
      <c r="V146" s="406"/>
      <c r="W146" s="406"/>
      <c r="X146" s="406"/>
      <c r="Y146" s="406"/>
    </row>
    <row r="147" spans="9:25" ht="20.100000000000001" customHeight="1" x14ac:dyDescent="0.2">
      <c r="I147" s="406"/>
      <c r="J147" s="406"/>
      <c r="K147" s="406"/>
      <c r="L147" s="406"/>
      <c r="M147" s="406"/>
      <c r="N147" s="406"/>
      <c r="P147" s="406"/>
      <c r="Q147" s="406"/>
      <c r="R147" s="406"/>
      <c r="S147" s="406"/>
      <c r="T147" s="406"/>
      <c r="U147" s="406"/>
      <c r="V147" s="406"/>
      <c r="W147" s="406"/>
      <c r="X147" s="406"/>
      <c r="Y147" s="406"/>
    </row>
    <row r="148" spans="9:25" ht="20.100000000000001" customHeight="1" x14ac:dyDescent="0.2">
      <c r="I148" s="406"/>
      <c r="J148" s="406"/>
      <c r="K148" s="406"/>
      <c r="L148" s="406"/>
      <c r="M148" s="406"/>
      <c r="N148" s="406"/>
      <c r="P148" s="406"/>
      <c r="Q148" s="406"/>
      <c r="R148" s="406"/>
      <c r="S148" s="406"/>
      <c r="T148" s="406"/>
      <c r="U148" s="406"/>
      <c r="V148" s="406"/>
      <c r="W148" s="406"/>
      <c r="X148" s="406"/>
      <c r="Y148" s="406"/>
    </row>
    <row r="149" spans="9:25" ht="20.100000000000001" customHeight="1" x14ac:dyDescent="0.2">
      <c r="I149" s="406"/>
      <c r="J149" s="406"/>
      <c r="K149" s="406"/>
      <c r="L149" s="406"/>
      <c r="M149" s="406"/>
      <c r="N149" s="406"/>
      <c r="P149" s="406"/>
      <c r="Q149" s="406"/>
      <c r="R149" s="406"/>
      <c r="S149" s="406"/>
      <c r="T149" s="406"/>
      <c r="U149" s="406"/>
      <c r="V149" s="406"/>
      <c r="W149" s="406"/>
      <c r="X149" s="406"/>
      <c r="Y149" s="406"/>
    </row>
    <row r="150" spans="9:25" ht="20.100000000000001" customHeight="1" x14ac:dyDescent="0.2">
      <c r="I150" s="406"/>
      <c r="J150" s="406"/>
      <c r="K150" s="406"/>
      <c r="L150" s="406"/>
      <c r="M150" s="406"/>
      <c r="N150" s="406"/>
      <c r="P150" s="406"/>
      <c r="Q150" s="406"/>
      <c r="R150" s="406"/>
      <c r="S150" s="406"/>
      <c r="T150" s="406"/>
      <c r="U150" s="406"/>
      <c r="V150" s="406"/>
      <c r="W150" s="406"/>
      <c r="X150" s="406"/>
      <c r="Y150" s="406"/>
    </row>
    <row r="151" spans="9:25" ht="20.100000000000001" customHeight="1" x14ac:dyDescent="0.2">
      <c r="I151" s="406"/>
      <c r="J151" s="406"/>
      <c r="K151" s="406"/>
      <c r="L151" s="406"/>
      <c r="M151" s="406"/>
      <c r="N151" s="406"/>
      <c r="P151" s="406"/>
      <c r="Q151" s="406"/>
      <c r="R151" s="406"/>
      <c r="S151" s="406"/>
      <c r="T151" s="406"/>
      <c r="U151" s="406"/>
      <c r="V151" s="406"/>
      <c r="W151" s="406"/>
      <c r="X151" s="406"/>
      <c r="Y151" s="406"/>
    </row>
    <row r="152" spans="9:25" ht="20.100000000000001" customHeight="1" x14ac:dyDescent="0.2">
      <c r="I152" s="406"/>
      <c r="J152" s="406"/>
      <c r="K152" s="406"/>
      <c r="L152" s="406"/>
      <c r="M152" s="406"/>
      <c r="N152" s="406"/>
      <c r="P152" s="406"/>
      <c r="Q152" s="406"/>
      <c r="R152" s="406"/>
      <c r="S152" s="406"/>
      <c r="T152" s="406"/>
      <c r="U152" s="406"/>
      <c r="V152" s="406"/>
      <c r="W152" s="406"/>
      <c r="X152" s="406"/>
      <c r="Y152" s="406"/>
    </row>
    <row r="153" spans="9:25" ht="20.100000000000001" customHeight="1" x14ac:dyDescent="0.2">
      <c r="I153" s="406"/>
      <c r="J153" s="406"/>
      <c r="K153" s="406"/>
      <c r="L153" s="406"/>
      <c r="M153" s="406"/>
      <c r="N153" s="406"/>
      <c r="P153" s="406"/>
      <c r="Q153" s="406"/>
      <c r="R153" s="406"/>
      <c r="S153" s="406"/>
      <c r="T153" s="406"/>
      <c r="U153" s="406"/>
      <c r="V153" s="406"/>
      <c r="W153" s="406"/>
      <c r="X153" s="406"/>
      <c r="Y153" s="406"/>
    </row>
    <row r="154" spans="9:25" ht="20.100000000000001" customHeight="1" x14ac:dyDescent="0.2">
      <c r="I154" s="406"/>
      <c r="J154" s="406"/>
      <c r="K154" s="406"/>
      <c r="L154" s="406"/>
      <c r="M154" s="406"/>
      <c r="N154" s="406"/>
      <c r="P154" s="406"/>
      <c r="Q154" s="406"/>
      <c r="R154" s="406"/>
      <c r="S154" s="406"/>
      <c r="T154" s="406"/>
      <c r="U154" s="406"/>
      <c r="V154" s="406"/>
      <c r="W154" s="406"/>
      <c r="X154" s="406"/>
      <c r="Y154" s="406"/>
    </row>
    <row r="155" spans="9:25" ht="20.100000000000001" customHeight="1" x14ac:dyDescent="0.2">
      <c r="I155" s="406"/>
      <c r="J155" s="406"/>
      <c r="K155" s="406"/>
      <c r="L155" s="406"/>
      <c r="M155" s="406"/>
      <c r="N155" s="406"/>
      <c r="P155" s="406"/>
      <c r="Q155" s="406"/>
      <c r="R155" s="406"/>
      <c r="S155" s="406"/>
      <c r="T155" s="406"/>
      <c r="U155" s="406"/>
      <c r="V155" s="406"/>
      <c r="W155" s="406"/>
      <c r="X155" s="406"/>
      <c r="Y155" s="406"/>
    </row>
    <row r="156" spans="9:25" ht="20.100000000000001" customHeight="1" x14ac:dyDescent="0.2">
      <c r="I156" s="406"/>
      <c r="J156" s="406"/>
      <c r="K156" s="406"/>
      <c r="L156" s="406"/>
      <c r="M156" s="406"/>
      <c r="N156" s="406"/>
      <c r="P156" s="406"/>
      <c r="Q156" s="406"/>
      <c r="R156" s="406"/>
      <c r="S156" s="406"/>
      <c r="T156" s="406"/>
      <c r="U156" s="406"/>
      <c r="V156" s="406"/>
      <c r="W156" s="406"/>
      <c r="X156" s="406"/>
      <c r="Y156" s="406"/>
    </row>
    <row r="157" spans="9:25" ht="20.100000000000001" customHeight="1" x14ac:dyDescent="0.2">
      <c r="I157" s="406"/>
      <c r="J157" s="406"/>
      <c r="K157" s="406"/>
      <c r="L157" s="406"/>
      <c r="M157" s="406"/>
      <c r="N157" s="406"/>
      <c r="P157" s="406"/>
      <c r="Q157" s="406"/>
      <c r="R157" s="406"/>
      <c r="S157" s="406"/>
      <c r="T157" s="406"/>
      <c r="U157" s="406"/>
      <c r="V157" s="406"/>
      <c r="W157" s="406"/>
      <c r="X157" s="406"/>
      <c r="Y157" s="406"/>
    </row>
    <row r="158" spans="9:25" ht="20.100000000000001" customHeight="1" x14ac:dyDescent="0.2">
      <c r="I158" s="406"/>
      <c r="J158" s="406"/>
      <c r="K158" s="406"/>
      <c r="L158" s="406"/>
      <c r="M158" s="406"/>
      <c r="N158" s="406"/>
      <c r="P158" s="406"/>
      <c r="Q158" s="406"/>
      <c r="R158" s="406"/>
      <c r="S158" s="406"/>
      <c r="T158" s="406"/>
      <c r="U158" s="406"/>
      <c r="V158" s="406"/>
      <c r="W158" s="406"/>
      <c r="X158" s="406"/>
      <c r="Y158" s="406"/>
    </row>
    <row r="159" spans="9:25" ht="20.100000000000001" customHeight="1" x14ac:dyDescent="0.2">
      <c r="I159" s="406"/>
      <c r="J159" s="406"/>
      <c r="K159" s="406"/>
      <c r="L159" s="406"/>
      <c r="M159" s="406"/>
      <c r="N159" s="406"/>
      <c r="P159" s="406"/>
      <c r="Q159" s="406"/>
      <c r="R159" s="406"/>
      <c r="S159" s="406"/>
      <c r="T159" s="406"/>
      <c r="U159" s="406"/>
      <c r="V159" s="406"/>
      <c r="W159" s="406"/>
      <c r="X159" s="406"/>
      <c r="Y159" s="406"/>
    </row>
    <row r="160" spans="9:25" ht="20.100000000000001" customHeight="1" x14ac:dyDescent="0.2">
      <c r="I160" s="406"/>
      <c r="J160" s="406"/>
      <c r="K160" s="406"/>
      <c r="L160" s="406"/>
      <c r="M160" s="406"/>
      <c r="N160" s="406"/>
      <c r="P160" s="406"/>
      <c r="Q160" s="406"/>
      <c r="R160" s="406"/>
      <c r="S160" s="406"/>
      <c r="T160" s="406"/>
      <c r="U160" s="406"/>
      <c r="V160" s="406"/>
      <c r="W160" s="406"/>
      <c r="X160" s="406"/>
      <c r="Y160" s="406"/>
    </row>
    <row r="161" spans="9:25" ht="20.100000000000001" customHeight="1" x14ac:dyDescent="0.2">
      <c r="I161" s="406"/>
      <c r="J161" s="406"/>
      <c r="K161" s="406"/>
      <c r="L161" s="406"/>
      <c r="M161" s="406"/>
      <c r="N161" s="406"/>
      <c r="P161" s="406"/>
      <c r="Q161" s="406"/>
      <c r="R161" s="406"/>
      <c r="S161" s="406"/>
      <c r="T161" s="406"/>
      <c r="U161" s="406"/>
      <c r="V161" s="406"/>
      <c r="W161" s="406"/>
      <c r="X161" s="406"/>
      <c r="Y161" s="406"/>
    </row>
    <row r="162" spans="9:25" ht="20.100000000000001" customHeight="1" x14ac:dyDescent="0.2">
      <c r="I162" s="406"/>
      <c r="J162" s="406"/>
      <c r="K162" s="406"/>
      <c r="L162" s="406"/>
      <c r="M162" s="406"/>
      <c r="N162" s="406"/>
      <c r="P162" s="406"/>
      <c r="Q162" s="406"/>
      <c r="R162" s="406"/>
      <c r="S162" s="406"/>
      <c r="T162" s="406"/>
      <c r="U162" s="406"/>
      <c r="V162" s="406"/>
      <c r="W162" s="406"/>
      <c r="X162" s="406"/>
      <c r="Y162" s="406"/>
    </row>
    <row r="163" spans="9:25" ht="20.100000000000001" customHeight="1" x14ac:dyDescent="0.2">
      <c r="I163" s="406"/>
      <c r="J163" s="406"/>
      <c r="K163" s="406"/>
      <c r="L163" s="406"/>
      <c r="M163" s="406"/>
      <c r="N163" s="406"/>
      <c r="P163" s="406"/>
      <c r="Q163" s="406"/>
      <c r="R163" s="406"/>
      <c r="S163" s="406"/>
      <c r="T163" s="406"/>
      <c r="U163" s="406"/>
      <c r="V163" s="406"/>
      <c r="W163" s="406"/>
      <c r="X163" s="406"/>
      <c r="Y163" s="406"/>
    </row>
    <row r="164" spans="9:25" ht="20.100000000000001" customHeight="1" x14ac:dyDescent="0.2">
      <c r="I164" s="406"/>
      <c r="J164" s="406"/>
      <c r="K164" s="406"/>
      <c r="L164" s="406"/>
      <c r="M164" s="406"/>
      <c r="N164" s="406"/>
      <c r="P164" s="406"/>
      <c r="Q164" s="406"/>
      <c r="R164" s="406"/>
      <c r="S164" s="406"/>
      <c r="T164" s="406"/>
      <c r="U164" s="406"/>
      <c r="V164" s="406"/>
      <c r="W164" s="406"/>
      <c r="X164" s="406"/>
      <c r="Y164" s="406"/>
    </row>
    <row r="165" spans="9:25" ht="20.100000000000001" customHeight="1" x14ac:dyDescent="0.2">
      <c r="I165" s="406"/>
      <c r="J165" s="406"/>
      <c r="K165" s="406"/>
      <c r="L165" s="406"/>
      <c r="M165" s="406"/>
      <c r="N165" s="406"/>
      <c r="P165" s="406"/>
      <c r="Q165" s="406"/>
      <c r="R165" s="406"/>
      <c r="S165" s="406"/>
      <c r="T165" s="406"/>
      <c r="U165" s="406"/>
      <c r="V165" s="406"/>
      <c r="W165" s="406"/>
      <c r="X165" s="406"/>
      <c r="Y165" s="406"/>
    </row>
    <row r="166" spans="9:25" ht="20.100000000000001" customHeight="1" x14ac:dyDescent="0.2">
      <c r="I166" s="406"/>
      <c r="J166" s="406"/>
      <c r="K166" s="406"/>
      <c r="L166" s="406"/>
      <c r="M166" s="406"/>
      <c r="N166" s="406"/>
      <c r="P166" s="406"/>
      <c r="Q166" s="406"/>
      <c r="R166" s="406"/>
      <c r="S166" s="406"/>
      <c r="T166" s="406"/>
      <c r="U166" s="406"/>
      <c r="V166" s="406"/>
      <c r="W166" s="406"/>
      <c r="X166" s="406"/>
      <c r="Y166" s="406"/>
    </row>
    <row r="167" spans="9:25" ht="20.100000000000001" customHeight="1" x14ac:dyDescent="0.2">
      <c r="I167" s="406"/>
      <c r="J167" s="406"/>
      <c r="K167" s="406"/>
      <c r="L167" s="406"/>
      <c r="M167" s="406"/>
      <c r="N167" s="406"/>
      <c r="P167" s="406"/>
      <c r="Q167" s="406"/>
      <c r="R167" s="406"/>
      <c r="S167" s="406"/>
      <c r="T167" s="406"/>
      <c r="U167" s="406"/>
      <c r="V167" s="406"/>
      <c r="W167" s="406"/>
      <c r="X167" s="406"/>
      <c r="Y167" s="406"/>
    </row>
    <row r="168" spans="9:25" ht="20.100000000000001" customHeight="1" x14ac:dyDescent="0.2">
      <c r="I168" s="406"/>
      <c r="J168" s="406"/>
      <c r="K168" s="406"/>
      <c r="L168" s="406"/>
      <c r="M168" s="406"/>
      <c r="N168" s="406"/>
      <c r="P168" s="406"/>
      <c r="Q168" s="406"/>
      <c r="R168" s="406"/>
      <c r="S168" s="406"/>
      <c r="T168" s="406"/>
      <c r="U168" s="406"/>
      <c r="V168" s="406"/>
      <c r="W168" s="406"/>
      <c r="X168" s="406"/>
      <c r="Y168" s="406"/>
    </row>
    <row r="169" spans="9:25" ht="20.100000000000001" customHeight="1" x14ac:dyDescent="0.2">
      <c r="I169" s="406"/>
      <c r="J169" s="406"/>
      <c r="K169" s="406"/>
      <c r="L169" s="406"/>
      <c r="M169" s="406"/>
      <c r="N169" s="406"/>
      <c r="P169" s="406"/>
      <c r="Q169" s="406"/>
      <c r="R169" s="406"/>
      <c r="S169" s="406"/>
      <c r="T169" s="406"/>
      <c r="U169" s="406"/>
      <c r="V169" s="406"/>
      <c r="W169" s="406"/>
      <c r="X169" s="406"/>
      <c r="Y169" s="406"/>
    </row>
    <row r="170" spans="9:25" ht="20.100000000000001" customHeight="1" x14ac:dyDescent="0.2">
      <c r="I170" s="406"/>
      <c r="J170" s="406"/>
      <c r="K170" s="406"/>
      <c r="L170" s="406"/>
      <c r="M170" s="406"/>
      <c r="N170" s="406"/>
      <c r="P170" s="406"/>
      <c r="Q170" s="406"/>
      <c r="R170" s="406"/>
      <c r="S170" s="406"/>
      <c r="T170" s="406"/>
      <c r="U170" s="406"/>
      <c r="V170" s="406"/>
      <c r="W170" s="406"/>
      <c r="X170" s="406"/>
      <c r="Y170" s="406"/>
    </row>
    <row r="171" spans="9:25" ht="20.100000000000001" customHeight="1" x14ac:dyDescent="0.2">
      <c r="I171" s="406"/>
      <c r="J171" s="406"/>
      <c r="K171" s="406"/>
      <c r="L171" s="406"/>
      <c r="M171" s="406"/>
      <c r="N171" s="406"/>
      <c r="P171" s="406"/>
      <c r="Q171" s="406"/>
      <c r="R171" s="406"/>
      <c r="S171" s="406"/>
      <c r="T171" s="406"/>
      <c r="U171" s="406"/>
      <c r="V171" s="406"/>
      <c r="W171" s="406"/>
      <c r="X171" s="406"/>
      <c r="Y171" s="406"/>
    </row>
    <row r="172" spans="9:25" ht="20.100000000000001" customHeight="1" x14ac:dyDescent="0.2">
      <c r="I172" s="406"/>
      <c r="J172" s="406"/>
      <c r="K172" s="406"/>
      <c r="L172" s="406"/>
      <c r="M172" s="406"/>
      <c r="N172" s="406"/>
      <c r="P172" s="406"/>
      <c r="Q172" s="406"/>
      <c r="R172" s="406"/>
      <c r="S172" s="406"/>
      <c r="T172" s="406"/>
      <c r="U172" s="406"/>
      <c r="V172" s="406"/>
      <c r="W172" s="406"/>
      <c r="X172" s="406"/>
      <c r="Y172" s="406"/>
    </row>
    <row r="173" spans="9:25" ht="20.100000000000001" customHeight="1" x14ac:dyDescent="0.2">
      <c r="I173" s="406"/>
      <c r="J173" s="406"/>
      <c r="K173" s="406"/>
      <c r="L173" s="406"/>
      <c r="M173" s="406"/>
      <c r="N173" s="406"/>
      <c r="P173" s="406"/>
      <c r="Q173" s="406"/>
      <c r="R173" s="406"/>
      <c r="S173" s="406"/>
      <c r="T173" s="406"/>
      <c r="U173" s="406"/>
      <c r="V173" s="406"/>
      <c r="W173" s="406"/>
      <c r="X173" s="406"/>
      <c r="Y173" s="406"/>
    </row>
    <row r="174" spans="9:25" ht="20.100000000000001" customHeight="1" x14ac:dyDescent="0.2">
      <c r="I174" s="406"/>
      <c r="J174" s="406"/>
      <c r="K174" s="406"/>
      <c r="L174" s="406"/>
      <c r="M174" s="406"/>
      <c r="N174" s="406"/>
      <c r="P174" s="406"/>
      <c r="Q174" s="406"/>
      <c r="R174" s="406"/>
      <c r="S174" s="406"/>
      <c r="T174" s="406"/>
      <c r="U174" s="406"/>
      <c r="V174" s="406"/>
      <c r="W174" s="406"/>
      <c r="X174" s="406"/>
      <c r="Y174" s="406"/>
    </row>
    <row r="175" spans="9:25" ht="20.100000000000001" customHeight="1" x14ac:dyDescent="0.2">
      <c r="I175" s="406"/>
      <c r="J175" s="406"/>
      <c r="K175" s="406"/>
      <c r="L175" s="406"/>
      <c r="M175" s="406"/>
      <c r="N175" s="406"/>
      <c r="P175" s="406"/>
      <c r="Q175" s="406"/>
      <c r="R175" s="406"/>
      <c r="S175" s="406"/>
      <c r="T175" s="406"/>
      <c r="U175" s="406"/>
      <c r="V175" s="406"/>
      <c r="W175" s="406"/>
      <c r="X175" s="406"/>
      <c r="Y175" s="406"/>
    </row>
    <row r="176" spans="9:25" ht="20.100000000000001" customHeight="1" x14ac:dyDescent="0.2">
      <c r="I176" s="406"/>
      <c r="J176" s="406"/>
      <c r="K176" s="406"/>
      <c r="L176" s="406"/>
      <c r="M176" s="406"/>
      <c r="N176" s="406"/>
      <c r="P176" s="406"/>
      <c r="Q176" s="406"/>
      <c r="R176" s="406"/>
      <c r="S176" s="406"/>
      <c r="T176" s="406"/>
      <c r="U176" s="406"/>
      <c r="V176" s="406"/>
      <c r="W176" s="406"/>
      <c r="X176" s="406"/>
      <c r="Y176" s="406"/>
    </row>
    <row r="177" spans="9:25" ht="20.100000000000001" customHeight="1" x14ac:dyDescent="0.2">
      <c r="I177" s="406"/>
      <c r="J177" s="406"/>
      <c r="K177" s="406"/>
      <c r="L177" s="406"/>
      <c r="M177" s="406"/>
      <c r="N177" s="406"/>
      <c r="P177" s="406"/>
      <c r="Q177" s="406"/>
      <c r="R177" s="406"/>
      <c r="S177" s="406"/>
      <c r="T177" s="406"/>
      <c r="U177" s="406"/>
      <c r="V177" s="406"/>
      <c r="W177" s="406"/>
      <c r="X177" s="406"/>
      <c r="Y177" s="406"/>
    </row>
    <row r="178" spans="9:25" ht="20.100000000000001" customHeight="1" x14ac:dyDescent="0.2">
      <c r="I178" s="406"/>
      <c r="J178" s="406"/>
      <c r="K178" s="406"/>
      <c r="L178" s="406"/>
      <c r="M178" s="406"/>
      <c r="N178" s="406"/>
      <c r="P178" s="406"/>
      <c r="Q178" s="406"/>
      <c r="R178" s="406"/>
      <c r="S178" s="406"/>
      <c r="T178" s="406"/>
      <c r="U178" s="406"/>
      <c r="V178" s="406"/>
      <c r="W178" s="406"/>
      <c r="X178" s="406"/>
      <c r="Y178" s="406"/>
    </row>
    <row r="179" spans="9:25" ht="20.100000000000001" customHeight="1" x14ac:dyDescent="0.2">
      <c r="I179" s="406"/>
      <c r="J179" s="406"/>
      <c r="K179" s="406"/>
      <c r="L179" s="406"/>
      <c r="M179" s="406"/>
      <c r="N179" s="406"/>
      <c r="P179" s="406"/>
      <c r="Q179" s="406"/>
      <c r="R179" s="406"/>
      <c r="S179" s="406"/>
      <c r="T179" s="406"/>
      <c r="U179" s="406"/>
      <c r="V179" s="406"/>
      <c r="W179" s="406"/>
      <c r="X179" s="406"/>
      <c r="Y179" s="406"/>
    </row>
    <row r="180" spans="9:25" ht="20.100000000000001" customHeight="1" x14ac:dyDescent="0.2">
      <c r="I180" s="406"/>
      <c r="J180" s="406"/>
      <c r="K180" s="406"/>
      <c r="L180" s="406"/>
      <c r="M180" s="406"/>
      <c r="N180" s="406"/>
      <c r="P180" s="406"/>
      <c r="Q180" s="406"/>
      <c r="R180" s="406"/>
      <c r="S180" s="406"/>
      <c r="T180" s="406"/>
      <c r="U180" s="406"/>
      <c r="V180" s="406"/>
      <c r="W180" s="406"/>
      <c r="X180" s="406"/>
      <c r="Y180" s="406"/>
    </row>
    <row r="181" spans="9:25" ht="20.100000000000001" customHeight="1" x14ac:dyDescent="0.2">
      <c r="I181" s="406"/>
      <c r="J181" s="406"/>
      <c r="K181" s="406"/>
      <c r="L181" s="406"/>
      <c r="M181" s="406"/>
      <c r="N181" s="406"/>
      <c r="P181" s="406"/>
      <c r="Q181" s="406"/>
      <c r="R181" s="406"/>
      <c r="S181" s="406"/>
      <c r="T181" s="406"/>
      <c r="U181" s="406"/>
      <c r="V181" s="406"/>
      <c r="W181" s="406"/>
      <c r="X181" s="406"/>
      <c r="Y181" s="406"/>
    </row>
    <row r="182" spans="9:25" ht="20.100000000000001" customHeight="1" x14ac:dyDescent="0.2">
      <c r="I182" s="406"/>
      <c r="J182" s="406"/>
      <c r="K182" s="406"/>
      <c r="L182" s="406"/>
      <c r="M182" s="406"/>
      <c r="N182" s="406"/>
      <c r="P182" s="406"/>
      <c r="Q182" s="406"/>
      <c r="R182" s="406"/>
      <c r="S182" s="406"/>
      <c r="T182" s="406"/>
      <c r="U182" s="406"/>
      <c r="V182" s="406"/>
      <c r="W182" s="406"/>
      <c r="X182" s="406"/>
      <c r="Y182" s="406"/>
    </row>
    <row r="183" spans="9:25" ht="20.100000000000001" customHeight="1" x14ac:dyDescent="0.2">
      <c r="I183" s="406"/>
      <c r="J183" s="406"/>
      <c r="K183" s="406"/>
      <c r="L183" s="406"/>
      <c r="M183" s="406"/>
      <c r="N183" s="406"/>
      <c r="P183" s="406"/>
      <c r="Q183" s="406"/>
      <c r="R183" s="406"/>
      <c r="S183" s="406"/>
      <c r="T183" s="406"/>
      <c r="U183" s="406"/>
      <c r="V183" s="406"/>
      <c r="W183" s="406"/>
      <c r="X183" s="406"/>
      <c r="Y183" s="406"/>
    </row>
    <row r="184" spans="9:25" ht="20.100000000000001" customHeight="1" x14ac:dyDescent="0.2">
      <c r="I184" s="406"/>
      <c r="J184" s="406"/>
      <c r="K184" s="406"/>
      <c r="L184" s="406"/>
      <c r="M184" s="406"/>
      <c r="N184" s="406"/>
      <c r="P184" s="406"/>
      <c r="Q184" s="406"/>
      <c r="R184" s="406"/>
      <c r="S184" s="406"/>
      <c r="T184" s="406"/>
      <c r="U184" s="406"/>
      <c r="V184" s="406"/>
      <c r="W184" s="406"/>
      <c r="X184" s="406"/>
      <c r="Y184" s="406"/>
    </row>
    <row r="185" spans="9:25" ht="20.100000000000001" customHeight="1" x14ac:dyDescent="0.2">
      <c r="I185" s="406"/>
      <c r="J185" s="406"/>
      <c r="K185" s="406"/>
      <c r="L185" s="406"/>
      <c r="M185" s="406"/>
      <c r="N185" s="406"/>
      <c r="P185" s="406"/>
      <c r="Q185" s="406"/>
      <c r="R185" s="406"/>
      <c r="S185" s="406"/>
      <c r="T185" s="406"/>
      <c r="U185" s="406"/>
      <c r="V185" s="406"/>
      <c r="W185" s="406"/>
      <c r="X185" s="406"/>
      <c r="Y185" s="406"/>
    </row>
    <row r="186" spans="9:25" ht="20.100000000000001" customHeight="1" x14ac:dyDescent="0.2">
      <c r="I186" s="406"/>
      <c r="J186" s="406"/>
      <c r="K186" s="406"/>
      <c r="L186" s="406"/>
      <c r="M186" s="406"/>
      <c r="N186" s="406"/>
      <c r="P186" s="406"/>
      <c r="Q186" s="406"/>
      <c r="R186" s="406"/>
      <c r="S186" s="406"/>
      <c r="T186" s="406"/>
      <c r="U186" s="406"/>
      <c r="V186" s="406"/>
      <c r="W186" s="406"/>
      <c r="X186" s="406"/>
      <c r="Y186" s="406"/>
    </row>
    <row r="187" spans="9:25" ht="20.100000000000001" customHeight="1" x14ac:dyDescent="0.2">
      <c r="I187" s="406"/>
      <c r="J187" s="406"/>
      <c r="K187" s="406"/>
      <c r="L187" s="406"/>
      <c r="M187" s="406"/>
      <c r="N187" s="406"/>
      <c r="P187" s="406"/>
      <c r="Q187" s="406"/>
      <c r="R187" s="406"/>
      <c r="S187" s="406"/>
      <c r="T187" s="406"/>
      <c r="U187" s="406"/>
      <c r="V187" s="406"/>
      <c r="W187" s="406"/>
      <c r="X187" s="406"/>
      <c r="Y187" s="406"/>
    </row>
    <row r="188" spans="9:25" ht="20.100000000000001" customHeight="1" x14ac:dyDescent="0.2">
      <c r="I188" s="406"/>
      <c r="J188" s="406"/>
      <c r="K188" s="406"/>
      <c r="L188" s="406"/>
      <c r="M188" s="406"/>
      <c r="N188" s="406"/>
      <c r="P188" s="406"/>
      <c r="Q188" s="406"/>
      <c r="R188" s="406"/>
      <c r="S188" s="406"/>
      <c r="T188" s="406"/>
      <c r="U188" s="406"/>
      <c r="V188" s="406"/>
      <c r="W188" s="406"/>
      <c r="X188" s="406"/>
      <c r="Y188" s="406"/>
    </row>
    <row r="189" spans="9:25" ht="20.100000000000001" customHeight="1" x14ac:dyDescent="0.2">
      <c r="I189" s="406"/>
      <c r="J189" s="406"/>
      <c r="K189" s="406"/>
      <c r="L189" s="406"/>
      <c r="M189" s="406"/>
      <c r="N189" s="406"/>
      <c r="P189" s="406"/>
      <c r="Q189" s="406"/>
      <c r="R189" s="406"/>
      <c r="S189" s="406"/>
      <c r="T189" s="406"/>
      <c r="U189" s="406"/>
      <c r="V189" s="406"/>
      <c r="W189" s="406"/>
      <c r="X189" s="406"/>
      <c r="Y189" s="406"/>
    </row>
    <row r="190" spans="9:25" ht="20.100000000000001" customHeight="1" x14ac:dyDescent="0.2">
      <c r="I190" s="406"/>
      <c r="J190" s="406"/>
      <c r="K190" s="406"/>
      <c r="L190" s="406"/>
      <c r="M190" s="406"/>
      <c r="N190" s="406"/>
      <c r="P190" s="406"/>
      <c r="Q190" s="406"/>
      <c r="R190" s="406"/>
      <c r="S190" s="406"/>
      <c r="T190" s="406"/>
      <c r="U190" s="406"/>
      <c r="V190" s="406"/>
      <c r="W190" s="406"/>
      <c r="X190" s="406"/>
      <c r="Y190" s="406"/>
    </row>
    <row r="191" spans="9:25" ht="20.100000000000001" customHeight="1" x14ac:dyDescent="0.2">
      <c r="I191" s="406"/>
      <c r="J191" s="406"/>
      <c r="K191" s="406"/>
      <c r="L191" s="406"/>
      <c r="M191" s="406"/>
      <c r="N191" s="406"/>
      <c r="P191" s="406"/>
      <c r="Q191" s="406"/>
      <c r="R191" s="406"/>
      <c r="S191" s="406"/>
      <c r="T191" s="406"/>
      <c r="U191" s="406"/>
      <c r="V191" s="406"/>
      <c r="W191" s="406"/>
      <c r="X191" s="406"/>
      <c r="Y191" s="406"/>
    </row>
    <row r="192" spans="9:25" ht="20.100000000000001" customHeight="1" x14ac:dyDescent="0.2">
      <c r="I192" s="406"/>
      <c r="J192" s="406"/>
      <c r="K192" s="406"/>
      <c r="L192" s="406"/>
      <c r="M192" s="406"/>
      <c r="N192" s="406"/>
      <c r="P192" s="406"/>
      <c r="Q192" s="406"/>
      <c r="R192" s="406"/>
      <c r="S192" s="406"/>
      <c r="T192" s="406"/>
      <c r="U192" s="406"/>
      <c r="V192" s="406"/>
      <c r="W192" s="406"/>
      <c r="X192" s="406"/>
      <c r="Y192" s="406"/>
    </row>
    <row r="193" spans="9:25" ht="20.100000000000001" customHeight="1" x14ac:dyDescent="0.2">
      <c r="I193" s="406"/>
      <c r="J193" s="406"/>
      <c r="K193" s="406"/>
      <c r="L193" s="406"/>
      <c r="M193" s="406"/>
      <c r="N193" s="406"/>
      <c r="P193" s="406"/>
      <c r="Q193" s="406"/>
      <c r="R193" s="406"/>
      <c r="S193" s="406"/>
      <c r="T193" s="406"/>
      <c r="U193" s="406"/>
      <c r="V193" s="406"/>
      <c r="W193" s="406"/>
      <c r="X193" s="406"/>
      <c r="Y193" s="406"/>
    </row>
    <row r="194" spans="9:25" ht="20.100000000000001" customHeight="1" x14ac:dyDescent="0.2">
      <c r="I194" s="406"/>
      <c r="J194" s="406"/>
      <c r="K194" s="406"/>
      <c r="L194" s="406"/>
      <c r="M194" s="406"/>
      <c r="N194" s="406"/>
      <c r="P194" s="406"/>
      <c r="Q194" s="406"/>
      <c r="R194" s="406"/>
      <c r="S194" s="406"/>
      <c r="T194" s="406"/>
      <c r="U194" s="406"/>
      <c r="V194" s="406"/>
      <c r="W194" s="406"/>
      <c r="X194" s="406"/>
      <c r="Y194" s="406"/>
    </row>
    <row r="195" spans="9:25" ht="20.100000000000001" customHeight="1" x14ac:dyDescent="0.2">
      <c r="I195" s="406"/>
      <c r="J195" s="406"/>
      <c r="K195" s="406"/>
      <c r="L195" s="406"/>
      <c r="M195" s="406"/>
      <c r="N195" s="406"/>
      <c r="P195" s="406"/>
      <c r="Q195" s="406"/>
      <c r="R195" s="406"/>
      <c r="S195" s="406"/>
      <c r="T195" s="406"/>
      <c r="U195" s="406"/>
      <c r="V195" s="406"/>
      <c r="W195" s="406"/>
      <c r="X195" s="406"/>
      <c r="Y195" s="406"/>
    </row>
    <row r="196" spans="9:25" ht="20.100000000000001" customHeight="1" x14ac:dyDescent="0.2">
      <c r="I196" s="406"/>
      <c r="J196" s="406"/>
      <c r="K196" s="406"/>
      <c r="L196" s="406"/>
      <c r="M196" s="406"/>
      <c r="N196" s="406"/>
      <c r="P196" s="406"/>
      <c r="Q196" s="406"/>
      <c r="R196" s="406"/>
      <c r="S196" s="406"/>
      <c r="T196" s="406"/>
      <c r="U196" s="406"/>
      <c r="V196" s="406"/>
      <c r="W196" s="406"/>
      <c r="X196" s="406"/>
      <c r="Y196" s="406"/>
    </row>
    <row r="197" spans="9:25" ht="20.100000000000001" customHeight="1" x14ac:dyDescent="0.2">
      <c r="I197" s="406"/>
      <c r="J197" s="406"/>
      <c r="K197" s="406"/>
      <c r="L197" s="406"/>
      <c r="M197" s="406"/>
      <c r="N197" s="406"/>
      <c r="P197" s="406"/>
      <c r="Q197" s="406"/>
      <c r="R197" s="406"/>
      <c r="S197" s="406"/>
      <c r="T197" s="406"/>
      <c r="U197" s="406"/>
      <c r="V197" s="406"/>
      <c r="W197" s="406"/>
      <c r="X197" s="406"/>
      <c r="Y197" s="406"/>
    </row>
    <row r="198" spans="9:25" ht="20.100000000000001" customHeight="1" x14ac:dyDescent="0.2">
      <c r="I198" s="406"/>
      <c r="J198" s="406"/>
      <c r="K198" s="406"/>
      <c r="L198" s="406"/>
      <c r="M198" s="406"/>
      <c r="N198" s="406"/>
      <c r="P198" s="406"/>
      <c r="Q198" s="406"/>
      <c r="R198" s="406"/>
      <c r="S198" s="406"/>
      <c r="T198" s="406"/>
      <c r="U198" s="406"/>
      <c r="V198" s="406"/>
      <c r="W198" s="406"/>
      <c r="X198" s="406"/>
      <c r="Y198" s="406"/>
    </row>
    <row r="199" spans="9:25" ht="20.100000000000001" customHeight="1" x14ac:dyDescent="0.2">
      <c r="I199" s="406"/>
      <c r="J199" s="406"/>
      <c r="K199" s="406"/>
      <c r="L199" s="406"/>
      <c r="M199" s="406"/>
      <c r="N199" s="406"/>
      <c r="P199" s="406"/>
      <c r="Q199" s="406"/>
      <c r="R199" s="406"/>
      <c r="S199" s="406"/>
      <c r="T199" s="406"/>
      <c r="U199" s="406"/>
      <c r="V199" s="406"/>
      <c r="W199" s="406"/>
      <c r="X199" s="406"/>
      <c r="Y199" s="406"/>
    </row>
    <row r="200" spans="9:25" ht="20.100000000000001" customHeight="1" x14ac:dyDescent="0.2">
      <c r="I200" s="406"/>
      <c r="J200" s="406"/>
      <c r="K200" s="406"/>
      <c r="L200" s="406"/>
      <c r="M200" s="406"/>
      <c r="N200" s="406"/>
      <c r="P200" s="406"/>
      <c r="Q200" s="406"/>
      <c r="R200" s="406"/>
      <c r="S200" s="406"/>
      <c r="T200" s="406"/>
      <c r="U200" s="406"/>
      <c r="V200" s="406"/>
      <c r="W200" s="406"/>
      <c r="X200" s="406"/>
      <c r="Y200" s="406"/>
    </row>
    <row r="201" spans="9:25" ht="20.100000000000001" customHeight="1" x14ac:dyDescent="0.2">
      <c r="I201" s="406"/>
      <c r="J201" s="406"/>
      <c r="K201" s="406"/>
      <c r="L201" s="406"/>
      <c r="M201" s="406"/>
      <c r="N201" s="406"/>
      <c r="P201" s="406"/>
      <c r="Q201" s="406"/>
      <c r="R201" s="406"/>
      <c r="S201" s="406"/>
      <c r="T201" s="406"/>
      <c r="U201" s="406"/>
      <c r="V201" s="406"/>
      <c r="W201" s="406"/>
      <c r="X201" s="406"/>
      <c r="Y201" s="406"/>
    </row>
    <row r="202" spans="9:25" ht="20.100000000000001" customHeight="1" x14ac:dyDescent="0.2">
      <c r="I202" s="406"/>
      <c r="J202" s="406"/>
      <c r="K202" s="406"/>
      <c r="L202" s="406"/>
      <c r="M202" s="406"/>
      <c r="N202" s="406"/>
      <c r="P202" s="406"/>
      <c r="Q202" s="406"/>
      <c r="R202" s="406"/>
      <c r="S202" s="406"/>
      <c r="T202" s="406"/>
      <c r="U202" s="406"/>
      <c r="V202" s="406"/>
      <c r="W202" s="406"/>
      <c r="X202" s="406"/>
      <c r="Y202" s="406"/>
    </row>
    <row r="203" spans="9:25" ht="20.100000000000001" customHeight="1" x14ac:dyDescent="0.2">
      <c r="I203" s="406"/>
      <c r="J203" s="406"/>
      <c r="K203" s="406"/>
      <c r="L203" s="406"/>
      <c r="M203" s="406"/>
      <c r="N203" s="406"/>
      <c r="P203" s="406"/>
      <c r="Q203" s="406"/>
      <c r="R203" s="406"/>
      <c r="S203" s="406"/>
      <c r="T203" s="406"/>
      <c r="U203" s="406"/>
      <c r="V203" s="406"/>
      <c r="W203" s="406"/>
      <c r="X203" s="406"/>
      <c r="Y203" s="406"/>
    </row>
    <row r="204" spans="9:25" ht="20.100000000000001" customHeight="1" x14ac:dyDescent="0.2">
      <c r="I204" s="406"/>
      <c r="J204" s="406"/>
      <c r="K204" s="406"/>
      <c r="L204" s="406"/>
      <c r="M204" s="406"/>
      <c r="N204" s="406"/>
      <c r="P204" s="406"/>
      <c r="Q204" s="406"/>
      <c r="R204" s="406"/>
      <c r="S204" s="406"/>
      <c r="T204" s="406"/>
      <c r="U204" s="406"/>
      <c r="V204" s="406"/>
      <c r="W204" s="406"/>
      <c r="X204" s="406"/>
      <c r="Y204" s="406"/>
    </row>
    <row r="205" spans="9:25" ht="20.100000000000001" customHeight="1" x14ac:dyDescent="0.2">
      <c r="I205" s="406"/>
      <c r="J205" s="406"/>
      <c r="K205" s="406"/>
      <c r="L205" s="406"/>
      <c r="M205" s="406"/>
      <c r="N205" s="406"/>
      <c r="P205" s="406"/>
      <c r="Q205" s="406"/>
      <c r="R205" s="406"/>
      <c r="S205" s="406"/>
      <c r="T205" s="406"/>
      <c r="U205" s="406"/>
      <c r="V205" s="406"/>
      <c r="W205" s="406"/>
      <c r="X205" s="406"/>
      <c r="Y205" s="406"/>
    </row>
    <row r="206" spans="9:25" ht="20.100000000000001" customHeight="1" x14ac:dyDescent="0.2">
      <c r="I206" s="406"/>
      <c r="J206" s="406"/>
      <c r="K206" s="406"/>
      <c r="L206" s="406"/>
      <c r="M206" s="406"/>
      <c r="N206" s="406"/>
      <c r="P206" s="406"/>
      <c r="Q206" s="406"/>
      <c r="R206" s="406"/>
      <c r="S206" s="406"/>
      <c r="T206" s="406"/>
      <c r="U206" s="406"/>
      <c r="V206" s="406"/>
      <c r="W206" s="406"/>
      <c r="X206" s="406"/>
      <c r="Y206" s="406"/>
    </row>
    <row r="207" spans="9:25" ht="20.100000000000001" customHeight="1" x14ac:dyDescent="0.2">
      <c r="I207" s="406"/>
      <c r="J207" s="406"/>
      <c r="K207" s="406"/>
      <c r="L207" s="406"/>
      <c r="M207" s="406"/>
      <c r="N207" s="406"/>
      <c r="P207" s="406"/>
      <c r="Q207" s="406"/>
      <c r="R207" s="406"/>
      <c r="S207" s="406"/>
      <c r="T207" s="406"/>
      <c r="U207" s="406"/>
      <c r="V207" s="406"/>
      <c r="W207" s="406"/>
      <c r="X207" s="406"/>
      <c r="Y207" s="406"/>
    </row>
    <row r="208" spans="9:25" ht="20.100000000000001" customHeight="1" x14ac:dyDescent="0.2">
      <c r="I208" s="406"/>
      <c r="J208" s="406"/>
      <c r="K208" s="406"/>
      <c r="L208" s="406"/>
      <c r="M208" s="406"/>
      <c r="N208" s="406"/>
      <c r="P208" s="406"/>
      <c r="Q208" s="406"/>
      <c r="R208" s="406"/>
      <c r="S208" s="406"/>
      <c r="T208" s="406"/>
      <c r="U208" s="406"/>
      <c r="V208" s="406"/>
      <c r="W208" s="406"/>
      <c r="X208" s="406"/>
      <c r="Y208" s="406"/>
    </row>
    <row r="209" spans="9:25" ht="20.100000000000001" customHeight="1" x14ac:dyDescent="0.2">
      <c r="I209" s="406"/>
      <c r="J209" s="406"/>
      <c r="K209" s="406"/>
      <c r="L209" s="406"/>
      <c r="M209" s="406"/>
      <c r="N209" s="406"/>
      <c r="P209" s="406"/>
      <c r="Q209" s="406"/>
      <c r="R209" s="406"/>
      <c r="S209" s="406"/>
      <c r="T209" s="406"/>
      <c r="U209" s="406"/>
      <c r="V209" s="406"/>
      <c r="W209" s="406"/>
      <c r="X209" s="406"/>
      <c r="Y209" s="406"/>
    </row>
    <row r="210" spans="9:25" ht="20.100000000000001" customHeight="1" x14ac:dyDescent="0.2">
      <c r="I210" s="406"/>
      <c r="J210" s="406"/>
      <c r="K210" s="406"/>
      <c r="L210" s="406"/>
      <c r="M210" s="406"/>
      <c r="N210" s="406"/>
      <c r="P210" s="406"/>
      <c r="Q210" s="406"/>
      <c r="R210" s="406"/>
      <c r="S210" s="406"/>
      <c r="T210" s="406"/>
      <c r="U210" s="406"/>
      <c r="V210" s="406"/>
      <c r="W210" s="406"/>
      <c r="X210" s="406"/>
      <c r="Y210" s="406"/>
    </row>
    <row r="211" spans="9:25" ht="20.100000000000001" customHeight="1" x14ac:dyDescent="0.2">
      <c r="I211" s="406"/>
      <c r="J211" s="406"/>
      <c r="K211" s="406"/>
      <c r="L211" s="406"/>
      <c r="M211" s="406"/>
      <c r="N211" s="406"/>
      <c r="P211" s="406"/>
      <c r="Q211" s="406"/>
      <c r="R211" s="406"/>
      <c r="S211" s="406"/>
      <c r="T211" s="406"/>
      <c r="U211" s="406"/>
      <c r="V211" s="406"/>
      <c r="W211" s="406"/>
      <c r="X211" s="406"/>
      <c r="Y211" s="406"/>
    </row>
    <row r="212" spans="9:25" ht="20.100000000000001" customHeight="1" x14ac:dyDescent="0.2">
      <c r="I212" s="406"/>
      <c r="J212" s="406"/>
      <c r="K212" s="406"/>
      <c r="L212" s="406"/>
      <c r="M212" s="406"/>
      <c r="N212" s="406"/>
      <c r="P212" s="406"/>
      <c r="Q212" s="406"/>
      <c r="R212" s="406"/>
      <c r="S212" s="406"/>
      <c r="T212" s="406"/>
      <c r="U212" s="406"/>
      <c r="V212" s="406"/>
      <c r="W212" s="406"/>
      <c r="X212" s="406"/>
      <c r="Y212" s="406"/>
    </row>
    <row r="213" spans="9:25" ht="20.100000000000001" customHeight="1" x14ac:dyDescent="0.2">
      <c r="I213" s="406"/>
      <c r="J213" s="406"/>
      <c r="K213" s="406"/>
      <c r="L213" s="406"/>
      <c r="M213" s="406"/>
      <c r="N213" s="406"/>
      <c r="P213" s="406"/>
      <c r="Q213" s="406"/>
      <c r="R213" s="406"/>
      <c r="S213" s="406"/>
      <c r="T213" s="406"/>
      <c r="U213" s="406"/>
      <c r="V213" s="406"/>
      <c r="W213" s="406"/>
      <c r="X213" s="406"/>
      <c r="Y213" s="406"/>
    </row>
    <row r="214" spans="9:25" ht="20.100000000000001" customHeight="1" x14ac:dyDescent="0.2">
      <c r="I214" s="406"/>
      <c r="J214" s="406"/>
      <c r="K214" s="406"/>
      <c r="L214" s="406"/>
      <c r="M214" s="406"/>
      <c r="N214" s="406"/>
      <c r="P214" s="406"/>
      <c r="Q214" s="406"/>
      <c r="R214" s="406"/>
      <c r="S214" s="406"/>
      <c r="T214" s="406"/>
      <c r="U214" s="406"/>
      <c r="V214" s="406"/>
      <c r="W214" s="406"/>
      <c r="X214" s="406"/>
      <c r="Y214" s="406"/>
    </row>
    <row r="215" spans="9:25" ht="20.100000000000001" customHeight="1" x14ac:dyDescent="0.2">
      <c r="I215" s="406"/>
      <c r="J215" s="406"/>
      <c r="K215" s="406"/>
      <c r="L215" s="406"/>
      <c r="M215" s="406"/>
      <c r="N215" s="406"/>
      <c r="P215" s="406"/>
      <c r="Q215" s="406"/>
      <c r="R215" s="406"/>
      <c r="S215" s="406"/>
      <c r="T215" s="406"/>
      <c r="U215" s="406"/>
      <c r="V215" s="406"/>
      <c r="W215" s="406"/>
      <c r="X215" s="406"/>
      <c r="Y215" s="406"/>
    </row>
    <row r="216" spans="9:25" ht="20.100000000000001" customHeight="1" x14ac:dyDescent="0.2">
      <c r="I216" s="406"/>
      <c r="J216" s="406"/>
      <c r="K216" s="406"/>
      <c r="L216" s="406"/>
      <c r="M216" s="406"/>
      <c r="N216" s="406"/>
      <c r="P216" s="406"/>
      <c r="Q216" s="406"/>
      <c r="R216" s="406"/>
      <c r="S216" s="406"/>
      <c r="T216" s="406"/>
      <c r="U216" s="406"/>
      <c r="V216" s="406"/>
      <c r="W216" s="406"/>
      <c r="X216" s="406"/>
      <c r="Y216" s="406"/>
    </row>
    <row r="217" spans="9:25" ht="20.100000000000001" customHeight="1" x14ac:dyDescent="0.2">
      <c r="I217" s="406"/>
      <c r="J217" s="406"/>
      <c r="K217" s="406"/>
      <c r="L217" s="406"/>
      <c r="M217" s="406"/>
      <c r="N217" s="406"/>
      <c r="P217" s="406"/>
      <c r="Q217" s="406"/>
      <c r="R217" s="406"/>
      <c r="S217" s="406"/>
      <c r="T217" s="406"/>
      <c r="U217" s="406"/>
      <c r="V217" s="406"/>
      <c r="W217" s="406"/>
      <c r="X217" s="406"/>
      <c r="Y217" s="406"/>
    </row>
    <row r="218" spans="9:25" ht="20.100000000000001" customHeight="1" x14ac:dyDescent="0.2">
      <c r="I218" s="406"/>
      <c r="J218" s="406"/>
      <c r="K218" s="406"/>
      <c r="L218" s="406"/>
      <c r="M218" s="406"/>
      <c r="N218" s="406"/>
      <c r="P218" s="406"/>
      <c r="Q218" s="406"/>
      <c r="R218" s="406"/>
      <c r="S218" s="406"/>
      <c r="T218" s="406"/>
      <c r="U218" s="406"/>
      <c r="V218" s="406"/>
      <c r="W218" s="406"/>
      <c r="X218" s="406"/>
      <c r="Y218" s="406"/>
    </row>
    <row r="219" spans="9:25" ht="20.100000000000001" customHeight="1" x14ac:dyDescent="0.2">
      <c r="I219" s="406"/>
      <c r="J219" s="406"/>
      <c r="K219" s="406"/>
      <c r="L219" s="406"/>
      <c r="M219" s="406"/>
      <c r="N219" s="406"/>
      <c r="P219" s="406"/>
      <c r="Q219" s="406"/>
      <c r="R219" s="406"/>
      <c r="S219" s="406"/>
      <c r="T219" s="406"/>
      <c r="U219" s="406"/>
      <c r="V219" s="406"/>
      <c r="W219" s="406"/>
      <c r="X219" s="406"/>
      <c r="Y219" s="406"/>
    </row>
    <row r="220" spans="9:25" ht="20.100000000000001" customHeight="1" x14ac:dyDescent="0.2">
      <c r="I220" s="406"/>
      <c r="J220" s="406"/>
      <c r="K220" s="406"/>
      <c r="L220" s="406"/>
      <c r="M220" s="406"/>
      <c r="N220" s="406"/>
      <c r="P220" s="406"/>
      <c r="Q220" s="406"/>
      <c r="R220" s="406"/>
      <c r="S220" s="406"/>
      <c r="T220" s="406"/>
      <c r="U220" s="406"/>
      <c r="V220" s="406"/>
      <c r="W220" s="406"/>
      <c r="X220" s="406"/>
      <c r="Y220" s="406"/>
    </row>
    <row r="221" spans="9:25" ht="20.100000000000001" customHeight="1" x14ac:dyDescent="0.2">
      <c r="I221" s="406"/>
      <c r="J221" s="406"/>
      <c r="K221" s="406"/>
      <c r="L221" s="406"/>
      <c r="M221" s="406"/>
      <c r="N221" s="406"/>
      <c r="P221" s="406"/>
      <c r="Q221" s="406"/>
      <c r="R221" s="406"/>
      <c r="S221" s="406"/>
      <c r="T221" s="406"/>
      <c r="U221" s="406"/>
      <c r="V221" s="406"/>
      <c r="W221" s="406"/>
      <c r="X221" s="406"/>
      <c r="Y221" s="406"/>
    </row>
    <row r="222" spans="9:25" ht="20.100000000000001" customHeight="1" x14ac:dyDescent="0.2">
      <c r="I222" s="406"/>
      <c r="J222" s="406"/>
      <c r="K222" s="406"/>
      <c r="L222" s="406"/>
      <c r="M222" s="406"/>
      <c r="N222" s="406"/>
      <c r="P222" s="406"/>
      <c r="Q222" s="406"/>
      <c r="R222" s="406"/>
      <c r="S222" s="406"/>
      <c r="T222" s="406"/>
      <c r="U222" s="406"/>
      <c r="V222" s="406"/>
      <c r="W222" s="406"/>
      <c r="X222" s="406"/>
      <c r="Y222" s="406"/>
    </row>
    <row r="223" spans="9:25" ht="20.100000000000001" customHeight="1" x14ac:dyDescent="0.2">
      <c r="I223" s="406"/>
      <c r="J223" s="406"/>
      <c r="K223" s="406"/>
      <c r="L223" s="406"/>
      <c r="M223" s="406"/>
      <c r="N223" s="406"/>
      <c r="P223" s="406"/>
      <c r="Q223" s="406"/>
      <c r="R223" s="406"/>
      <c r="S223" s="406"/>
      <c r="T223" s="406"/>
      <c r="U223" s="406"/>
      <c r="V223" s="406"/>
      <c r="W223" s="406"/>
      <c r="X223" s="406"/>
      <c r="Y223" s="406"/>
    </row>
    <row r="224" spans="9:25" ht="20.100000000000001" customHeight="1" x14ac:dyDescent="0.2">
      <c r="I224" s="406"/>
      <c r="J224" s="406"/>
      <c r="K224" s="406"/>
      <c r="L224" s="406"/>
      <c r="M224" s="406"/>
      <c r="N224" s="406"/>
      <c r="P224" s="406"/>
      <c r="Q224" s="406"/>
      <c r="R224" s="406"/>
      <c r="S224" s="406"/>
      <c r="T224" s="406"/>
      <c r="U224" s="406"/>
      <c r="V224" s="406"/>
      <c r="W224" s="406"/>
      <c r="X224" s="406"/>
      <c r="Y224" s="406"/>
    </row>
    <row r="225" spans="9:25" ht="20.100000000000001" customHeight="1" x14ac:dyDescent="0.2">
      <c r="I225" s="406"/>
      <c r="J225" s="406"/>
      <c r="K225" s="406"/>
      <c r="L225" s="406"/>
      <c r="M225" s="406"/>
      <c r="N225" s="406"/>
      <c r="P225" s="406"/>
      <c r="Q225" s="406"/>
      <c r="R225" s="406"/>
      <c r="S225" s="406"/>
      <c r="T225" s="406"/>
      <c r="U225" s="406"/>
      <c r="V225" s="406"/>
      <c r="W225" s="406"/>
      <c r="X225" s="406"/>
      <c r="Y225" s="406"/>
    </row>
    <row r="226" spans="9:25" ht="20.100000000000001" customHeight="1" x14ac:dyDescent="0.2">
      <c r="I226" s="406"/>
      <c r="J226" s="406"/>
      <c r="K226" s="406"/>
      <c r="L226" s="406"/>
      <c r="M226" s="406"/>
      <c r="N226" s="406"/>
      <c r="P226" s="406"/>
      <c r="Q226" s="406"/>
      <c r="R226" s="406"/>
      <c r="S226" s="406"/>
      <c r="T226" s="406"/>
      <c r="U226" s="406"/>
      <c r="V226" s="406"/>
      <c r="W226" s="406"/>
      <c r="X226" s="406"/>
      <c r="Y226" s="406"/>
    </row>
    <row r="227" spans="9:25" ht="20.100000000000001" customHeight="1" x14ac:dyDescent="0.2">
      <c r="I227" s="406"/>
      <c r="J227" s="406"/>
      <c r="K227" s="406"/>
      <c r="L227" s="406"/>
      <c r="M227" s="406"/>
      <c r="N227" s="406"/>
      <c r="P227" s="406"/>
      <c r="Q227" s="406"/>
      <c r="R227" s="406"/>
      <c r="S227" s="406"/>
      <c r="T227" s="406"/>
      <c r="U227" s="406"/>
      <c r="V227" s="406"/>
      <c r="W227" s="406"/>
      <c r="X227" s="406"/>
      <c r="Y227" s="406"/>
    </row>
    <row r="228" spans="9:25" ht="20.100000000000001" customHeight="1" x14ac:dyDescent="0.2">
      <c r="I228" s="406"/>
      <c r="J228" s="406"/>
      <c r="K228" s="406"/>
      <c r="L228" s="406"/>
      <c r="M228" s="406"/>
      <c r="N228" s="406"/>
      <c r="P228" s="406"/>
      <c r="Q228" s="406"/>
      <c r="R228" s="406"/>
      <c r="S228" s="406"/>
      <c r="T228" s="406"/>
      <c r="U228" s="406"/>
      <c r="V228" s="406"/>
      <c r="W228" s="406"/>
      <c r="X228" s="406"/>
      <c r="Y228" s="406"/>
    </row>
    <row r="229" spans="9:25" ht="20.100000000000001" customHeight="1" x14ac:dyDescent="0.2">
      <c r="I229" s="406"/>
      <c r="J229" s="406"/>
      <c r="K229" s="406"/>
      <c r="L229" s="406"/>
      <c r="M229" s="406"/>
      <c r="N229" s="406"/>
      <c r="P229" s="406"/>
      <c r="Q229" s="406"/>
      <c r="R229" s="406"/>
      <c r="S229" s="406"/>
      <c r="T229" s="406"/>
      <c r="U229" s="406"/>
      <c r="V229" s="406"/>
      <c r="W229" s="406"/>
      <c r="X229" s="406"/>
      <c r="Y229" s="406"/>
    </row>
    <row r="230" spans="9:25" ht="20.100000000000001" customHeight="1" x14ac:dyDescent="0.2">
      <c r="I230" s="406"/>
      <c r="J230" s="406"/>
      <c r="K230" s="406"/>
      <c r="L230" s="406"/>
      <c r="M230" s="406"/>
      <c r="N230" s="406"/>
      <c r="P230" s="406"/>
      <c r="Q230" s="406"/>
      <c r="R230" s="406"/>
      <c r="S230" s="406"/>
      <c r="T230" s="406"/>
      <c r="U230" s="406"/>
      <c r="V230" s="406"/>
      <c r="W230" s="406"/>
      <c r="X230" s="406"/>
      <c r="Y230" s="406"/>
    </row>
    <row r="231" spans="9:25" ht="20.100000000000001" customHeight="1" x14ac:dyDescent="0.2">
      <c r="I231" s="406"/>
      <c r="J231" s="406"/>
      <c r="K231" s="406"/>
      <c r="L231" s="406"/>
      <c r="M231" s="406"/>
      <c r="N231" s="406"/>
      <c r="P231" s="406"/>
      <c r="Q231" s="406"/>
      <c r="R231" s="406"/>
      <c r="S231" s="406"/>
      <c r="T231" s="406"/>
      <c r="U231" s="406"/>
      <c r="V231" s="406"/>
      <c r="W231" s="406"/>
      <c r="X231" s="406"/>
      <c r="Y231" s="406"/>
    </row>
    <row r="232" spans="9:25" ht="20.100000000000001" customHeight="1" x14ac:dyDescent="0.2">
      <c r="I232" s="406"/>
      <c r="J232" s="406"/>
      <c r="K232" s="406"/>
      <c r="L232" s="406"/>
      <c r="M232" s="406"/>
      <c r="N232" s="406"/>
      <c r="P232" s="406"/>
      <c r="Q232" s="406"/>
      <c r="R232" s="406"/>
      <c r="S232" s="406"/>
      <c r="T232" s="406"/>
      <c r="U232" s="406"/>
      <c r="V232" s="406"/>
      <c r="W232" s="406"/>
      <c r="X232" s="406"/>
      <c r="Y232" s="406"/>
    </row>
    <row r="233" spans="9:25" ht="20.100000000000001" customHeight="1" x14ac:dyDescent="0.2">
      <c r="I233" s="406"/>
      <c r="J233" s="406"/>
      <c r="K233" s="406"/>
      <c r="L233" s="406"/>
      <c r="M233" s="406"/>
      <c r="N233" s="406"/>
      <c r="P233" s="406"/>
      <c r="Q233" s="406"/>
      <c r="R233" s="406"/>
      <c r="S233" s="406"/>
      <c r="T233" s="406"/>
      <c r="U233" s="406"/>
      <c r="V233" s="406"/>
      <c r="W233" s="406"/>
      <c r="X233" s="406"/>
      <c r="Y233" s="406"/>
    </row>
    <row r="234" spans="9:25" ht="20.100000000000001" customHeight="1" x14ac:dyDescent="0.2">
      <c r="I234" s="406"/>
      <c r="J234" s="406"/>
      <c r="K234" s="406"/>
      <c r="L234" s="406"/>
      <c r="M234" s="406"/>
      <c r="N234" s="406"/>
      <c r="P234" s="406"/>
      <c r="Q234" s="406"/>
      <c r="R234" s="406"/>
      <c r="S234" s="406"/>
      <c r="T234" s="406"/>
      <c r="U234" s="406"/>
      <c r="V234" s="406"/>
      <c r="W234" s="406"/>
      <c r="X234" s="406"/>
      <c r="Y234" s="406"/>
    </row>
    <row r="235" spans="9:25" ht="20.100000000000001" customHeight="1" x14ac:dyDescent="0.2">
      <c r="I235" s="406"/>
      <c r="J235" s="406"/>
      <c r="K235" s="406"/>
      <c r="L235" s="406"/>
      <c r="M235" s="406"/>
      <c r="N235" s="406"/>
      <c r="P235" s="406"/>
      <c r="Q235" s="406"/>
      <c r="R235" s="406"/>
      <c r="S235" s="406"/>
      <c r="T235" s="406"/>
      <c r="U235" s="406"/>
      <c r="V235" s="406"/>
      <c r="W235" s="406"/>
      <c r="X235" s="406"/>
      <c r="Y235" s="406"/>
    </row>
    <row r="236" spans="9:25" ht="20.100000000000001" customHeight="1" x14ac:dyDescent="0.2">
      <c r="I236" s="406"/>
      <c r="J236" s="406"/>
      <c r="K236" s="406"/>
      <c r="L236" s="406"/>
      <c r="M236" s="406"/>
      <c r="N236" s="406"/>
      <c r="P236" s="406"/>
      <c r="Q236" s="406"/>
      <c r="R236" s="406"/>
      <c r="S236" s="406"/>
      <c r="T236" s="406"/>
      <c r="U236" s="406"/>
      <c r="V236" s="406"/>
      <c r="W236" s="406"/>
      <c r="X236" s="406"/>
      <c r="Y236" s="406"/>
    </row>
    <row r="237" spans="9:25" ht="20.100000000000001" customHeight="1" x14ac:dyDescent="0.2">
      <c r="I237" s="406"/>
      <c r="J237" s="406"/>
      <c r="K237" s="406"/>
      <c r="L237" s="406"/>
      <c r="M237" s="406"/>
      <c r="N237" s="406"/>
      <c r="P237" s="406"/>
      <c r="Q237" s="406"/>
      <c r="R237" s="406"/>
      <c r="S237" s="406"/>
      <c r="T237" s="406"/>
      <c r="U237" s="406"/>
      <c r="V237" s="406"/>
      <c r="W237" s="406"/>
      <c r="X237" s="406"/>
      <c r="Y237" s="406"/>
    </row>
    <row r="238" spans="9:25" ht="20.100000000000001" customHeight="1" x14ac:dyDescent="0.2">
      <c r="I238" s="406"/>
      <c r="J238" s="406"/>
      <c r="K238" s="406"/>
      <c r="L238" s="406"/>
      <c r="M238" s="406"/>
      <c r="N238" s="406"/>
      <c r="P238" s="406"/>
      <c r="Q238" s="406"/>
      <c r="R238" s="406"/>
      <c r="S238" s="406"/>
      <c r="T238" s="406"/>
      <c r="U238" s="406"/>
      <c r="V238" s="406"/>
      <c r="W238" s="406"/>
      <c r="X238" s="406"/>
      <c r="Y238" s="406"/>
    </row>
    <row r="239" spans="9:25" ht="20.100000000000001" customHeight="1" x14ac:dyDescent="0.2">
      <c r="I239" s="406"/>
      <c r="J239" s="406"/>
      <c r="K239" s="406"/>
      <c r="L239" s="406"/>
      <c r="M239" s="406"/>
      <c r="N239" s="406"/>
      <c r="P239" s="406"/>
      <c r="Q239" s="406"/>
      <c r="R239" s="406"/>
      <c r="S239" s="406"/>
      <c r="T239" s="406"/>
      <c r="U239" s="406"/>
      <c r="V239" s="406"/>
      <c r="W239" s="406"/>
      <c r="X239" s="406"/>
      <c r="Y239" s="406"/>
    </row>
    <row r="240" spans="9:25" ht="20.100000000000001" customHeight="1" x14ac:dyDescent="0.2">
      <c r="I240" s="406"/>
      <c r="J240" s="406"/>
      <c r="K240" s="406"/>
      <c r="L240" s="406"/>
      <c r="M240" s="406"/>
      <c r="N240" s="406"/>
      <c r="P240" s="406"/>
      <c r="Q240" s="406"/>
      <c r="R240" s="406"/>
      <c r="S240" s="406"/>
      <c r="T240" s="406"/>
      <c r="U240" s="406"/>
      <c r="V240" s="406"/>
      <c r="W240" s="406"/>
      <c r="X240" s="406"/>
      <c r="Y240" s="406"/>
    </row>
    <row r="241" spans="9:25" ht="20.100000000000001" customHeight="1" x14ac:dyDescent="0.2">
      <c r="I241" s="406"/>
      <c r="J241" s="406"/>
      <c r="K241" s="406"/>
      <c r="L241" s="406"/>
      <c r="M241" s="406"/>
      <c r="N241" s="406"/>
      <c r="P241" s="406"/>
      <c r="Q241" s="406"/>
      <c r="R241" s="406"/>
      <c r="S241" s="406"/>
      <c r="T241" s="406"/>
      <c r="U241" s="406"/>
      <c r="V241" s="406"/>
      <c r="W241" s="406"/>
      <c r="X241" s="406"/>
      <c r="Y241" s="406"/>
    </row>
    <row r="242" spans="9:25" ht="20.100000000000001" customHeight="1" x14ac:dyDescent="0.2">
      <c r="I242" s="406"/>
      <c r="J242" s="406"/>
      <c r="K242" s="406"/>
      <c r="L242" s="406"/>
      <c r="M242" s="406"/>
      <c r="N242" s="406"/>
      <c r="P242" s="406"/>
      <c r="Q242" s="406"/>
      <c r="R242" s="406"/>
      <c r="S242" s="406"/>
      <c r="T242" s="406"/>
      <c r="U242" s="406"/>
      <c r="V242" s="406"/>
      <c r="W242" s="406"/>
      <c r="X242" s="406"/>
      <c r="Y242" s="406"/>
    </row>
    <row r="243" spans="9:25" ht="20.100000000000001" customHeight="1" x14ac:dyDescent="0.2">
      <c r="I243" s="406"/>
      <c r="J243" s="406"/>
      <c r="K243" s="406"/>
      <c r="L243" s="406"/>
      <c r="M243" s="406"/>
      <c r="N243" s="406"/>
      <c r="P243" s="406"/>
      <c r="Q243" s="406"/>
      <c r="R243" s="406"/>
      <c r="S243" s="406"/>
      <c r="T243" s="406"/>
      <c r="U243" s="406"/>
      <c r="V243" s="406"/>
      <c r="W243" s="406"/>
      <c r="X243" s="406"/>
      <c r="Y243" s="406"/>
    </row>
    <row r="244" spans="9:25" ht="20.100000000000001" customHeight="1" x14ac:dyDescent="0.2">
      <c r="I244" s="406"/>
      <c r="J244" s="406"/>
      <c r="K244" s="406"/>
      <c r="L244" s="406"/>
      <c r="M244" s="406"/>
      <c r="N244" s="406"/>
      <c r="P244" s="406"/>
      <c r="Q244" s="406"/>
      <c r="R244" s="406"/>
      <c r="S244" s="406"/>
      <c r="T244" s="406"/>
      <c r="U244" s="406"/>
      <c r="V244" s="406"/>
      <c r="W244" s="406"/>
      <c r="X244" s="406"/>
      <c r="Y244" s="406"/>
    </row>
    <row r="245" spans="9:25" ht="20.100000000000001" customHeight="1" x14ac:dyDescent="0.2">
      <c r="I245" s="406"/>
      <c r="J245" s="406"/>
      <c r="K245" s="406"/>
      <c r="L245" s="406"/>
      <c r="M245" s="406"/>
      <c r="N245" s="406"/>
      <c r="P245" s="406"/>
      <c r="Q245" s="406"/>
      <c r="R245" s="406"/>
      <c r="S245" s="406"/>
      <c r="T245" s="406"/>
      <c r="U245" s="406"/>
      <c r="V245" s="406"/>
      <c r="W245" s="406"/>
      <c r="X245" s="406"/>
      <c r="Y245" s="406"/>
    </row>
    <row r="246" spans="9:25" ht="20.100000000000001" customHeight="1" x14ac:dyDescent="0.2">
      <c r="I246" s="406"/>
      <c r="J246" s="406"/>
      <c r="K246" s="406"/>
      <c r="L246" s="406"/>
      <c r="M246" s="406"/>
      <c r="N246" s="406"/>
      <c r="P246" s="406"/>
      <c r="Q246" s="406"/>
      <c r="R246" s="406"/>
      <c r="S246" s="406"/>
      <c r="T246" s="406"/>
      <c r="U246" s="406"/>
      <c r="V246" s="406"/>
      <c r="W246" s="406"/>
      <c r="X246" s="406"/>
      <c r="Y246" s="406"/>
    </row>
    <row r="247" spans="9:25" ht="20.100000000000001" customHeight="1" x14ac:dyDescent="0.2">
      <c r="I247" s="406"/>
      <c r="J247" s="406"/>
      <c r="K247" s="406"/>
      <c r="L247" s="406"/>
      <c r="M247" s="406"/>
      <c r="N247" s="406"/>
      <c r="P247" s="406"/>
      <c r="Q247" s="406"/>
      <c r="R247" s="406"/>
      <c r="S247" s="406"/>
      <c r="T247" s="406"/>
      <c r="U247" s="406"/>
      <c r="V247" s="406"/>
      <c r="W247" s="406"/>
      <c r="X247" s="406"/>
      <c r="Y247" s="406"/>
    </row>
    <row r="248" spans="9:25" ht="20.100000000000001" customHeight="1" x14ac:dyDescent="0.2">
      <c r="I248" s="406"/>
      <c r="J248" s="406"/>
      <c r="K248" s="406"/>
      <c r="L248" s="406"/>
      <c r="M248" s="406"/>
      <c r="N248" s="406"/>
      <c r="P248" s="406"/>
      <c r="Q248" s="406"/>
      <c r="R248" s="406"/>
      <c r="S248" s="406"/>
      <c r="T248" s="406"/>
      <c r="U248" s="406"/>
      <c r="V248" s="406"/>
      <c r="W248" s="406"/>
      <c r="X248" s="406"/>
      <c r="Y248" s="406"/>
    </row>
    <row r="249" spans="9:25" ht="20.100000000000001" customHeight="1" x14ac:dyDescent="0.2">
      <c r="I249" s="406"/>
      <c r="J249" s="406"/>
      <c r="K249" s="406"/>
      <c r="L249" s="406"/>
      <c r="M249" s="406"/>
      <c r="N249" s="406"/>
      <c r="P249" s="406"/>
      <c r="Q249" s="406"/>
      <c r="R249" s="406"/>
      <c r="S249" s="406"/>
      <c r="T249" s="406"/>
      <c r="U249" s="406"/>
      <c r="V249" s="406"/>
      <c r="W249" s="406"/>
      <c r="X249" s="406"/>
      <c r="Y249" s="406"/>
    </row>
    <row r="250" spans="9:25" ht="20.100000000000001" customHeight="1" x14ac:dyDescent="0.2">
      <c r="I250" s="406"/>
      <c r="J250" s="406"/>
      <c r="K250" s="406"/>
      <c r="L250" s="406"/>
      <c r="M250" s="406"/>
      <c r="N250" s="406"/>
      <c r="P250" s="406"/>
      <c r="Q250" s="406"/>
      <c r="R250" s="406"/>
      <c r="S250" s="406"/>
      <c r="T250" s="406"/>
      <c r="U250" s="406"/>
      <c r="V250" s="406"/>
      <c r="W250" s="406"/>
      <c r="X250" s="406"/>
      <c r="Y250" s="406"/>
    </row>
    <row r="251" spans="9:25" ht="20.100000000000001" customHeight="1" x14ac:dyDescent="0.2">
      <c r="I251" s="406"/>
      <c r="J251" s="406"/>
      <c r="K251" s="406"/>
      <c r="L251" s="406"/>
      <c r="M251" s="406"/>
      <c r="N251" s="406"/>
      <c r="P251" s="406"/>
      <c r="Q251" s="406"/>
      <c r="R251" s="406"/>
      <c r="S251" s="406"/>
      <c r="T251" s="406"/>
      <c r="U251" s="406"/>
      <c r="V251" s="406"/>
      <c r="W251" s="406"/>
      <c r="X251" s="406"/>
      <c r="Y251" s="406"/>
    </row>
    <row r="252" spans="9:25" ht="20.100000000000001" customHeight="1" x14ac:dyDescent="0.2">
      <c r="I252" s="406"/>
      <c r="J252" s="406"/>
      <c r="K252" s="406"/>
      <c r="L252" s="406"/>
      <c r="M252" s="406"/>
      <c r="N252" s="406"/>
      <c r="P252" s="406"/>
      <c r="Q252" s="406"/>
      <c r="R252" s="406"/>
      <c r="S252" s="406"/>
      <c r="T252" s="406"/>
      <c r="U252" s="406"/>
      <c r="V252" s="406"/>
      <c r="W252" s="406"/>
      <c r="X252" s="406"/>
      <c r="Y252" s="406"/>
    </row>
    <row r="253" spans="9:25" ht="20.100000000000001" customHeight="1" x14ac:dyDescent="0.2">
      <c r="I253" s="406"/>
      <c r="J253" s="406"/>
      <c r="K253" s="406"/>
      <c r="L253" s="406"/>
      <c r="M253" s="406"/>
      <c r="N253" s="406"/>
      <c r="P253" s="406"/>
      <c r="Q253" s="406"/>
      <c r="R253" s="406"/>
      <c r="S253" s="406"/>
      <c r="T253" s="406"/>
      <c r="U253" s="406"/>
      <c r="V253" s="406"/>
      <c r="W253" s="406"/>
      <c r="X253" s="406"/>
      <c r="Y253" s="406"/>
    </row>
    <row r="254" spans="9:25" ht="20.100000000000001" customHeight="1" x14ac:dyDescent="0.2">
      <c r="I254" s="406"/>
      <c r="J254" s="406"/>
      <c r="K254" s="406"/>
      <c r="L254" s="406"/>
      <c r="M254" s="406"/>
      <c r="N254" s="406"/>
      <c r="P254" s="406"/>
      <c r="Q254" s="406"/>
      <c r="R254" s="406"/>
      <c r="S254" s="406"/>
      <c r="T254" s="406"/>
      <c r="U254" s="406"/>
      <c r="V254" s="406"/>
      <c r="W254" s="406"/>
      <c r="X254" s="406"/>
      <c r="Y254" s="406"/>
    </row>
    <row r="255" spans="9:25" ht="20.100000000000001" customHeight="1" x14ac:dyDescent="0.2">
      <c r="I255" s="406"/>
      <c r="J255" s="406"/>
      <c r="K255" s="406"/>
      <c r="L255" s="406"/>
      <c r="M255" s="406"/>
      <c r="N255" s="406"/>
      <c r="P255" s="406"/>
      <c r="Q255" s="406"/>
      <c r="R255" s="406"/>
      <c r="S255" s="406"/>
      <c r="T255" s="406"/>
      <c r="U255" s="406"/>
      <c r="V255" s="406"/>
      <c r="W255" s="406"/>
      <c r="X255" s="406"/>
      <c r="Y255" s="406"/>
    </row>
    <row r="256" spans="9:25" ht="20.100000000000001" customHeight="1" x14ac:dyDescent="0.2">
      <c r="I256" s="406"/>
      <c r="J256" s="406"/>
      <c r="K256" s="406"/>
      <c r="L256" s="406"/>
      <c r="M256" s="406"/>
      <c r="N256" s="406"/>
      <c r="P256" s="406"/>
      <c r="Q256" s="406"/>
      <c r="R256" s="406"/>
      <c r="S256" s="406"/>
      <c r="T256" s="406"/>
      <c r="U256" s="406"/>
      <c r="V256" s="406"/>
      <c r="W256" s="406"/>
      <c r="X256" s="406"/>
      <c r="Y256" s="406"/>
    </row>
    <row r="257" spans="9:25" ht="20.100000000000001" customHeight="1" x14ac:dyDescent="0.2">
      <c r="I257" s="406"/>
      <c r="J257" s="406"/>
      <c r="K257" s="406"/>
      <c r="L257" s="406"/>
      <c r="M257" s="406"/>
      <c r="N257" s="406"/>
      <c r="P257" s="406"/>
      <c r="Q257" s="406"/>
      <c r="R257" s="406"/>
      <c r="S257" s="406"/>
      <c r="T257" s="406"/>
      <c r="U257" s="406"/>
      <c r="V257" s="406"/>
      <c r="W257" s="406"/>
      <c r="X257" s="406"/>
      <c r="Y257" s="406"/>
    </row>
    <row r="258" spans="9:25" ht="20.100000000000001" customHeight="1" x14ac:dyDescent="0.2">
      <c r="I258" s="406"/>
      <c r="J258" s="406"/>
      <c r="K258" s="406"/>
      <c r="L258" s="406"/>
      <c r="M258" s="406"/>
      <c r="N258" s="406"/>
      <c r="P258" s="406"/>
      <c r="Q258" s="406"/>
      <c r="R258" s="406"/>
      <c r="S258" s="406"/>
      <c r="T258" s="406"/>
      <c r="U258" s="406"/>
      <c r="V258" s="406"/>
      <c r="W258" s="406"/>
      <c r="X258" s="406"/>
      <c r="Y258" s="406"/>
    </row>
    <row r="259" spans="9:25" ht="20.100000000000001" customHeight="1" x14ac:dyDescent="0.2">
      <c r="I259" s="406"/>
      <c r="J259" s="406"/>
      <c r="K259" s="406"/>
      <c r="L259" s="406"/>
      <c r="M259" s="406"/>
      <c r="N259" s="406"/>
      <c r="P259" s="406"/>
      <c r="Q259" s="406"/>
      <c r="R259" s="406"/>
      <c r="S259" s="406"/>
      <c r="T259" s="406"/>
      <c r="U259" s="406"/>
      <c r="V259" s="406"/>
      <c r="W259" s="406"/>
      <c r="X259" s="406"/>
      <c r="Y259" s="406"/>
    </row>
    <row r="260" spans="9:25" ht="20.100000000000001" customHeight="1" x14ac:dyDescent="0.2">
      <c r="I260" s="406"/>
      <c r="J260" s="406"/>
      <c r="K260" s="406"/>
      <c r="L260" s="406"/>
      <c r="M260" s="406"/>
      <c r="N260" s="406"/>
      <c r="P260" s="406"/>
      <c r="Q260" s="406"/>
      <c r="R260" s="406"/>
      <c r="S260" s="406"/>
      <c r="T260" s="406"/>
      <c r="U260" s="406"/>
      <c r="V260" s="406"/>
      <c r="W260" s="406"/>
      <c r="X260" s="406"/>
      <c r="Y260" s="406"/>
    </row>
    <row r="261" spans="9:25" ht="20.100000000000001" customHeight="1" x14ac:dyDescent="0.2">
      <c r="I261" s="406"/>
      <c r="J261" s="406"/>
      <c r="K261" s="406"/>
      <c r="L261" s="406"/>
      <c r="M261" s="406"/>
      <c r="N261" s="406"/>
      <c r="P261" s="406"/>
      <c r="Q261" s="406"/>
      <c r="R261" s="406"/>
      <c r="S261" s="406"/>
      <c r="T261" s="406"/>
      <c r="U261" s="406"/>
      <c r="V261" s="406"/>
      <c r="W261" s="406"/>
      <c r="X261" s="406"/>
      <c r="Y261" s="406"/>
    </row>
    <row r="262" spans="9:25" ht="20.100000000000001" customHeight="1" x14ac:dyDescent="0.2">
      <c r="I262" s="406"/>
      <c r="J262" s="406"/>
      <c r="K262" s="406"/>
      <c r="L262" s="406"/>
      <c r="M262" s="406"/>
      <c r="N262" s="406"/>
      <c r="P262" s="406"/>
      <c r="Q262" s="406"/>
      <c r="R262" s="406"/>
      <c r="S262" s="406"/>
      <c r="T262" s="406"/>
      <c r="U262" s="406"/>
      <c r="V262" s="406"/>
      <c r="W262" s="406"/>
      <c r="X262" s="406"/>
      <c r="Y262" s="406"/>
    </row>
    <row r="263" spans="9:25" ht="20.100000000000001" customHeight="1" x14ac:dyDescent="0.2">
      <c r="I263" s="406"/>
      <c r="J263" s="406"/>
      <c r="K263" s="406"/>
      <c r="L263" s="406"/>
      <c r="M263" s="406"/>
      <c r="N263" s="406"/>
      <c r="P263" s="406"/>
      <c r="Q263" s="406"/>
      <c r="R263" s="406"/>
      <c r="S263" s="406"/>
      <c r="T263" s="406"/>
      <c r="U263" s="406"/>
      <c r="V263" s="406"/>
      <c r="W263" s="406"/>
      <c r="X263" s="406"/>
      <c r="Y263" s="406"/>
    </row>
    <row r="264" spans="9:25" ht="20.100000000000001" customHeight="1" x14ac:dyDescent="0.2">
      <c r="I264" s="406"/>
      <c r="J264" s="406"/>
      <c r="K264" s="406"/>
      <c r="L264" s="406"/>
      <c r="M264" s="406"/>
      <c r="N264" s="406"/>
      <c r="P264" s="406"/>
      <c r="Q264" s="406"/>
      <c r="R264" s="406"/>
      <c r="S264" s="406"/>
      <c r="T264" s="406"/>
      <c r="U264" s="406"/>
      <c r="V264" s="406"/>
      <c r="W264" s="406"/>
      <c r="X264" s="406"/>
      <c r="Y264" s="406"/>
    </row>
    <row r="265" spans="9:25" ht="20.100000000000001" customHeight="1" x14ac:dyDescent="0.2">
      <c r="I265" s="406"/>
      <c r="J265" s="406"/>
      <c r="K265" s="406"/>
      <c r="L265" s="406"/>
      <c r="M265" s="406"/>
      <c r="N265" s="406"/>
      <c r="P265" s="406"/>
      <c r="Q265" s="406"/>
      <c r="R265" s="406"/>
      <c r="S265" s="406"/>
      <c r="T265" s="406"/>
      <c r="U265" s="406"/>
      <c r="V265" s="406"/>
      <c r="W265" s="406"/>
      <c r="X265" s="406"/>
      <c r="Y265" s="406"/>
    </row>
    <row r="266" spans="9:25" ht="20.100000000000001" customHeight="1" x14ac:dyDescent="0.2">
      <c r="I266" s="406"/>
      <c r="J266" s="406"/>
      <c r="K266" s="406"/>
      <c r="L266" s="406"/>
      <c r="M266" s="406"/>
      <c r="N266" s="406"/>
      <c r="P266" s="406"/>
      <c r="Q266" s="406"/>
      <c r="R266" s="406"/>
      <c r="S266" s="406"/>
      <c r="T266" s="406"/>
      <c r="U266" s="406"/>
      <c r="V266" s="406"/>
      <c r="W266" s="406"/>
      <c r="X266" s="406"/>
      <c r="Y266" s="406"/>
    </row>
    <row r="267" spans="9:25" ht="20.100000000000001" customHeight="1" x14ac:dyDescent="0.2">
      <c r="I267" s="406"/>
      <c r="J267" s="406"/>
      <c r="K267" s="406"/>
      <c r="L267" s="406"/>
      <c r="M267" s="406"/>
      <c r="N267" s="406"/>
      <c r="P267" s="406"/>
      <c r="Q267" s="406"/>
      <c r="R267" s="406"/>
      <c r="S267" s="406"/>
      <c r="T267" s="406"/>
      <c r="U267" s="406"/>
      <c r="V267" s="406"/>
      <c r="W267" s="406"/>
      <c r="X267" s="406"/>
      <c r="Y267" s="406"/>
    </row>
    <row r="268" spans="9:25" ht="20.100000000000001" customHeight="1" x14ac:dyDescent="0.2">
      <c r="I268" s="406"/>
      <c r="J268" s="406"/>
      <c r="K268" s="406"/>
      <c r="L268" s="406"/>
      <c r="M268" s="406"/>
      <c r="N268" s="406"/>
      <c r="P268" s="406"/>
      <c r="Q268" s="406"/>
      <c r="R268" s="406"/>
      <c r="S268" s="406"/>
      <c r="T268" s="406"/>
      <c r="U268" s="406"/>
      <c r="V268" s="406"/>
      <c r="W268" s="406"/>
      <c r="X268" s="406"/>
      <c r="Y268" s="406"/>
    </row>
    <row r="269" spans="9:25" ht="20.100000000000001" customHeight="1" x14ac:dyDescent="0.2">
      <c r="I269" s="406"/>
      <c r="J269" s="406"/>
      <c r="K269" s="406"/>
      <c r="L269" s="406"/>
      <c r="M269" s="406"/>
      <c r="N269" s="406"/>
      <c r="P269" s="406"/>
      <c r="Q269" s="406"/>
      <c r="R269" s="406"/>
      <c r="S269" s="406"/>
      <c r="T269" s="406"/>
      <c r="U269" s="406"/>
      <c r="V269" s="406"/>
      <c r="W269" s="406"/>
      <c r="X269" s="406"/>
      <c r="Y269" s="406"/>
    </row>
    <row r="270" spans="9:25" ht="20.100000000000001" customHeight="1" x14ac:dyDescent="0.2">
      <c r="I270" s="406"/>
      <c r="J270" s="406"/>
      <c r="K270" s="406"/>
      <c r="L270" s="406"/>
      <c r="M270" s="406"/>
      <c r="N270" s="406"/>
      <c r="P270" s="406"/>
      <c r="Q270" s="406"/>
      <c r="R270" s="406"/>
      <c r="S270" s="406"/>
      <c r="T270" s="406"/>
      <c r="U270" s="406"/>
      <c r="V270" s="406"/>
      <c r="W270" s="406"/>
      <c r="X270" s="406"/>
      <c r="Y270" s="406"/>
    </row>
    <row r="271" spans="9:25" ht="20.100000000000001" customHeight="1" x14ac:dyDescent="0.2">
      <c r="I271" s="406"/>
      <c r="J271" s="406"/>
      <c r="K271" s="406"/>
      <c r="L271" s="406"/>
      <c r="M271" s="406"/>
      <c r="N271" s="406"/>
      <c r="P271" s="406"/>
      <c r="Q271" s="406"/>
      <c r="R271" s="406"/>
      <c r="S271" s="406"/>
      <c r="T271" s="406"/>
      <c r="U271" s="406"/>
      <c r="V271" s="406"/>
      <c r="W271" s="406"/>
      <c r="X271" s="406"/>
      <c r="Y271" s="406"/>
    </row>
    <row r="272" spans="9:25" ht="20.100000000000001" customHeight="1" x14ac:dyDescent="0.2">
      <c r="I272" s="406"/>
      <c r="J272" s="406"/>
      <c r="K272" s="406"/>
      <c r="L272" s="406"/>
      <c r="M272" s="406"/>
      <c r="N272" s="406"/>
      <c r="P272" s="406"/>
      <c r="Q272" s="406"/>
      <c r="R272" s="406"/>
      <c r="S272" s="406"/>
      <c r="T272" s="406"/>
      <c r="U272" s="406"/>
      <c r="V272" s="406"/>
      <c r="W272" s="406"/>
      <c r="X272" s="406"/>
      <c r="Y272" s="406"/>
    </row>
    <row r="273" spans="9:25" ht="20.100000000000001" customHeight="1" x14ac:dyDescent="0.2">
      <c r="I273" s="406"/>
      <c r="J273" s="406"/>
      <c r="K273" s="406"/>
      <c r="L273" s="406"/>
      <c r="M273" s="406"/>
      <c r="N273" s="406"/>
      <c r="P273" s="406"/>
      <c r="Q273" s="406"/>
      <c r="R273" s="406"/>
      <c r="S273" s="406"/>
      <c r="T273" s="406"/>
      <c r="U273" s="406"/>
      <c r="V273" s="406"/>
      <c r="W273" s="406"/>
      <c r="X273" s="406"/>
      <c r="Y273" s="406"/>
    </row>
    <row r="274" spans="9:25" ht="20.100000000000001" customHeight="1" x14ac:dyDescent="0.2">
      <c r="I274" s="406"/>
      <c r="J274" s="406"/>
      <c r="K274" s="406"/>
      <c r="L274" s="406"/>
      <c r="M274" s="406"/>
      <c r="N274" s="406"/>
      <c r="P274" s="406"/>
      <c r="Q274" s="406"/>
      <c r="R274" s="406"/>
      <c r="S274" s="406"/>
      <c r="T274" s="406"/>
      <c r="U274" s="406"/>
      <c r="V274" s="406"/>
      <c r="W274" s="406"/>
      <c r="X274" s="406"/>
      <c r="Y274" s="406"/>
    </row>
    <row r="275" spans="9:25" ht="20.100000000000001" customHeight="1" x14ac:dyDescent="0.2">
      <c r="I275" s="406"/>
      <c r="J275" s="406"/>
      <c r="K275" s="406"/>
      <c r="L275" s="406"/>
      <c r="M275" s="406"/>
      <c r="N275" s="406"/>
      <c r="P275" s="406"/>
      <c r="Q275" s="406"/>
      <c r="R275" s="406"/>
      <c r="S275" s="406"/>
      <c r="T275" s="406"/>
      <c r="U275" s="406"/>
      <c r="V275" s="406"/>
      <c r="W275" s="406"/>
      <c r="X275" s="406"/>
      <c r="Y275" s="406"/>
    </row>
    <row r="276" spans="9:25" ht="20.100000000000001" customHeight="1" x14ac:dyDescent="0.2">
      <c r="I276" s="406"/>
      <c r="J276" s="406"/>
      <c r="K276" s="406"/>
      <c r="L276" s="406"/>
      <c r="M276" s="406"/>
      <c r="N276" s="406"/>
      <c r="P276" s="406"/>
      <c r="Q276" s="406"/>
      <c r="R276" s="406"/>
      <c r="S276" s="406"/>
      <c r="T276" s="406"/>
      <c r="U276" s="406"/>
      <c r="V276" s="406"/>
      <c r="W276" s="406"/>
      <c r="X276" s="406"/>
      <c r="Y276" s="406"/>
    </row>
    <row r="277" spans="9:25" ht="20.100000000000001" customHeight="1" x14ac:dyDescent="0.2">
      <c r="I277" s="406"/>
      <c r="J277" s="406"/>
      <c r="K277" s="406"/>
      <c r="L277" s="406"/>
      <c r="M277" s="406"/>
      <c r="N277" s="406"/>
      <c r="P277" s="406"/>
      <c r="Q277" s="406"/>
      <c r="R277" s="406"/>
      <c r="S277" s="406"/>
      <c r="T277" s="406"/>
      <c r="U277" s="406"/>
      <c r="V277" s="406"/>
      <c r="W277" s="406"/>
      <c r="X277" s="406"/>
      <c r="Y277" s="406"/>
    </row>
    <row r="278" spans="9:25" ht="20.100000000000001" customHeight="1" x14ac:dyDescent="0.2">
      <c r="I278" s="406"/>
      <c r="J278" s="406"/>
      <c r="K278" s="406"/>
      <c r="L278" s="406"/>
      <c r="M278" s="406"/>
      <c r="N278" s="406"/>
      <c r="P278" s="406"/>
      <c r="Q278" s="406"/>
      <c r="R278" s="406"/>
      <c r="S278" s="406"/>
      <c r="T278" s="406"/>
      <c r="U278" s="406"/>
      <c r="V278" s="406"/>
      <c r="W278" s="406"/>
      <c r="X278" s="406"/>
      <c r="Y278" s="406"/>
    </row>
    <row r="279" spans="9:25" ht="20.100000000000001" customHeight="1" x14ac:dyDescent="0.2">
      <c r="I279" s="406"/>
      <c r="J279" s="406"/>
      <c r="K279" s="406"/>
      <c r="L279" s="406"/>
      <c r="M279" s="406"/>
      <c r="N279" s="406"/>
      <c r="P279" s="406"/>
      <c r="Q279" s="406"/>
      <c r="R279" s="406"/>
      <c r="S279" s="406"/>
      <c r="T279" s="406"/>
      <c r="U279" s="406"/>
      <c r="V279" s="406"/>
      <c r="W279" s="406"/>
      <c r="X279" s="406"/>
      <c r="Y279" s="406"/>
    </row>
    <row r="280" spans="9:25" ht="20.100000000000001" customHeight="1" x14ac:dyDescent="0.2">
      <c r="I280" s="406"/>
      <c r="J280" s="406"/>
      <c r="K280" s="406"/>
      <c r="L280" s="406"/>
      <c r="M280" s="406"/>
      <c r="N280" s="406"/>
      <c r="P280" s="406"/>
      <c r="Q280" s="406"/>
      <c r="R280" s="406"/>
      <c r="S280" s="406"/>
      <c r="T280" s="406"/>
      <c r="U280" s="406"/>
      <c r="V280" s="406"/>
      <c r="W280" s="406"/>
      <c r="X280" s="406"/>
      <c r="Y280" s="406"/>
    </row>
    <row r="281" spans="9:25" ht="20.100000000000001" customHeight="1" x14ac:dyDescent="0.2">
      <c r="I281" s="406"/>
      <c r="J281" s="406"/>
      <c r="K281" s="406"/>
      <c r="L281" s="406"/>
      <c r="M281" s="406"/>
      <c r="N281" s="406"/>
      <c r="P281" s="406"/>
      <c r="Q281" s="406"/>
      <c r="R281" s="406"/>
      <c r="S281" s="406"/>
      <c r="T281" s="406"/>
      <c r="U281" s="406"/>
      <c r="V281" s="406"/>
      <c r="W281" s="406"/>
      <c r="X281" s="406"/>
      <c r="Y281" s="406"/>
    </row>
    <row r="282" spans="9:25" ht="20.100000000000001" customHeight="1" x14ac:dyDescent="0.2">
      <c r="I282" s="406"/>
      <c r="J282" s="406"/>
      <c r="K282" s="406"/>
      <c r="L282" s="406"/>
      <c r="M282" s="406"/>
      <c r="N282" s="406"/>
      <c r="P282" s="406"/>
      <c r="Q282" s="406"/>
      <c r="R282" s="406"/>
      <c r="S282" s="406"/>
      <c r="T282" s="406"/>
      <c r="U282" s="406"/>
      <c r="V282" s="406"/>
      <c r="W282" s="406"/>
      <c r="X282" s="406"/>
      <c r="Y282" s="406"/>
    </row>
    <row r="283" spans="9:25" ht="20.100000000000001" customHeight="1" x14ac:dyDescent="0.2">
      <c r="I283" s="406"/>
      <c r="J283" s="406"/>
      <c r="K283" s="406"/>
      <c r="L283" s="406"/>
      <c r="M283" s="406"/>
      <c r="N283" s="406"/>
      <c r="P283" s="406"/>
      <c r="Q283" s="406"/>
      <c r="R283" s="406"/>
      <c r="S283" s="406"/>
      <c r="T283" s="406"/>
      <c r="U283" s="406"/>
      <c r="V283" s="406"/>
      <c r="W283" s="406"/>
      <c r="X283" s="406"/>
      <c r="Y283" s="406"/>
    </row>
    <row r="284" spans="9:25" ht="20.100000000000001" customHeight="1" x14ac:dyDescent="0.2">
      <c r="I284" s="406"/>
      <c r="J284" s="406"/>
      <c r="K284" s="406"/>
      <c r="L284" s="406"/>
      <c r="M284" s="406"/>
      <c r="N284" s="406"/>
      <c r="P284" s="406"/>
      <c r="Q284" s="406"/>
      <c r="R284" s="406"/>
      <c r="S284" s="406"/>
      <c r="T284" s="406"/>
      <c r="U284" s="406"/>
      <c r="V284" s="406"/>
      <c r="W284" s="406"/>
      <c r="X284" s="406"/>
      <c r="Y284" s="406"/>
    </row>
    <row r="285" spans="9:25" ht="20.100000000000001" customHeight="1" x14ac:dyDescent="0.2">
      <c r="I285" s="406"/>
      <c r="J285" s="406"/>
      <c r="K285" s="406"/>
      <c r="L285" s="406"/>
      <c r="M285" s="406"/>
      <c r="N285" s="406"/>
      <c r="P285" s="406"/>
      <c r="Q285" s="406"/>
      <c r="R285" s="406"/>
      <c r="S285" s="406"/>
      <c r="T285" s="406"/>
      <c r="U285" s="406"/>
      <c r="V285" s="406"/>
      <c r="W285" s="406"/>
      <c r="X285" s="406"/>
      <c r="Y285" s="406"/>
    </row>
    <row r="286" spans="9:25" ht="20.100000000000001" customHeight="1" x14ac:dyDescent="0.2">
      <c r="I286" s="406"/>
      <c r="J286" s="406"/>
      <c r="K286" s="406"/>
      <c r="L286" s="406"/>
      <c r="M286" s="406"/>
      <c r="N286" s="406"/>
      <c r="P286" s="406"/>
      <c r="Q286" s="406"/>
      <c r="R286" s="406"/>
      <c r="S286" s="406"/>
      <c r="T286" s="406"/>
      <c r="U286" s="406"/>
      <c r="V286" s="406"/>
      <c r="W286" s="406"/>
      <c r="X286" s="406"/>
      <c r="Y286" s="406"/>
    </row>
    <row r="287" spans="9:25" ht="20.100000000000001" customHeight="1" x14ac:dyDescent="0.2">
      <c r="I287" s="406"/>
      <c r="J287" s="406"/>
      <c r="K287" s="406"/>
      <c r="L287" s="406"/>
      <c r="M287" s="406"/>
      <c r="N287" s="406"/>
      <c r="P287" s="406"/>
      <c r="Q287" s="406"/>
      <c r="R287" s="406"/>
      <c r="S287" s="406"/>
      <c r="T287" s="406"/>
      <c r="U287" s="406"/>
      <c r="V287" s="406"/>
      <c r="W287" s="406"/>
      <c r="X287" s="406"/>
      <c r="Y287" s="406"/>
    </row>
    <row r="288" spans="9:25" ht="20.100000000000001" customHeight="1" x14ac:dyDescent="0.2">
      <c r="I288" s="406"/>
      <c r="J288" s="406"/>
      <c r="K288" s="406"/>
      <c r="L288" s="406"/>
      <c r="M288" s="406"/>
      <c r="N288" s="406"/>
      <c r="P288" s="406"/>
      <c r="Q288" s="406"/>
      <c r="R288" s="406"/>
      <c r="S288" s="406"/>
      <c r="T288" s="406"/>
      <c r="U288" s="406"/>
      <c r="V288" s="406"/>
      <c r="W288" s="406"/>
      <c r="X288" s="406"/>
      <c r="Y288" s="406"/>
    </row>
    <row r="289" spans="9:25" ht="20.100000000000001" customHeight="1" x14ac:dyDescent="0.2">
      <c r="I289" s="406"/>
      <c r="J289" s="406"/>
      <c r="K289" s="406"/>
      <c r="L289" s="406"/>
      <c r="M289" s="406"/>
      <c r="N289" s="406"/>
      <c r="P289" s="406"/>
      <c r="Q289" s="406"/>
      <c r="R289" s="406"/>
      <c r="S289" s="406"/>
      <c r="T289" s="406"/>
      <c r="U289" s="406"/>
      <c r="V289" s="406"/>
      <c r="W289" s="406"/>
      <c r="X289" s="406"/>
      <c r="Y289" s="406"/>
    </row>
    <row r="290" spans="9:25" ht="20.100000000000001" customHeight="1" x14ac:dyDescent="0.2">
      <c r="I290" s="406"/>
      <c r="J290" s="406"/>
      <c r="K290" s="406"/>
      <c r="L290" s="406"/>
      <c r="M290" s="406"/>
      <c r="N290" s="406"/>
      <c r="P290" s="406"/>
      <c r="Q290" s="406"/>
      <c r="R290" s="406"/>
      <c r="S290" s="406"/>
      <c r="T290" s="406"/>
      <c r="U290" s="406"/>
      <c r="V290" s="406"/>
      <c r="W290" s="406"/>
      <c r="X290" s="406"/>
      <c r="Y290" s="406"/>
    </row>
    <row r="291" spans="9:25" ht="20.100000000000001" customHeight="1" x14ac:dyDescent="0.2">
      <c r="I291" s="406"/>
      <c r="J291" s="406"/>
      <c r="K291" s="406"/>
      <c r="L291" s="406"/>
      <c r="M291" s="406"/>
      <c r="N291" s="406"/>
      <c r="P291" s="406"/>
      <c r="Q291" s="406"/>
      <c r="R291" s="406"/>
      <c r="S291" s="406"/>
      <c r="T291" s="406"/>
      <c r="U291" s="406"/>
      <c r="V291" s="406"/>
      <c r="W291" s="406"/>
      <c r="X291" s="406"/>
      <c r="Y291" s="406"/>
    </row>
    <row r="292" spans="9:25" ht="20.100000000000001" customHeight="1" x14ac:dyDescent="0.2">
      <c r="I292" s="406"/>
      <c r="J292" s="406"/>
      <c r="K292" s="406"/>
      <c r="L292" s="406"/>
      <c r="M292" s="406"/>
      <c r="N292" s="406"/>
      <c r="P292" s="406"/>
      <c r="Q292" s="406"/>
      <c r="R292" s="406"/>
      <c r="S292" s="406"/>
      <c r="T292" s="406"/>
      <c r="U292" s="406"/>
      <c r="V292" s="406"/>
      <c r="W292" s="406"/>
      <c r="X292" s="406"/>
      <c r="Y292" s="406"/>
    </row>
    <row r="293" spans="9:25" ht="20.100000000000001" customHeight="1" x14ac:dyDescent="0.2">
      <c r="I293" s="406"/>
      <c r="J293" s="406"/>
      <c r="K293" s="406"/>
      <c r="L293" s="406"/>
      <c r="M293" s="406"/>
      <c r="N293" s="406"/>
      <c r="P293" s="406"/>
      <c r="Q293" s="406"/>
      <c r="R293" s="406"/>
      <c r="S293" s="406"/>
      <c r="T293" s="406"/>
      <c r="U293" s="406"/>
      <c r="V293" s="406"/>
      <c r="W293" s="406"/>
      <c r="X293" s="406"/>
      <c r="Y293" s="406"/>
    </row>
    <row r="294" spans="9:25" ht="20.100000000000001" customHeight="1" x14ac:dyDescent="0.2">
      <c r="I294" s="406"/>
      <c r="J294" s="406"/>
      <c r="K294" s="406"/>
      <c r="L294" s="406"/>
      <c r="M294" s="406"/>
      <c r="N294" s="406"/>
      <c r="P294" s="406"/>
      <c r="Q294" s="406"/>
      <c r="R294" s="406"/>
      <c r="S294" s="406"/>
      <c r="T294" s="406"/>
      <c r="U294" s="406"/>
      <c r="V294" s="406"/>
      <c r="W294" s="406"/>
      <c r="X294" s="406"/>
      <c r="Y294" s="406"/>
    </row>
    <row r="295" spans="9:25" ht="20.100000000000001" customHeight="1" x14ac:dyDescent="0.2">
      <c r="I295" s="406"/>
      <c r="J295" s="406"/>
      <c r="K295" s="406"/>
      <c r="L295" s="406"/>
      <c r="M295" s="406"/>
      <c r="N295" s="406"/>
      <c r="P295" s="406"/>
      <c r="Q295" s="406"/>
      <c r="R295" s="406"/>
      <c r="S295" s="406"/>
      <c r="T295" s="406"/>
      <c r="U295" s="406"/>
      <c r="V295" s="406"/>
      <c r="W295" s="406"/>
      <c r="X295" s="406"/>
      <c r="Y295" s="406"/>
    </row>
    <row r="296" spans="9:25" ht="20.100000000000001" customHeight="1" x14ac:dyDescent="0.2">
      <c r="I296" s="406"/>
      <c r="J296" s="406"/>
      <c r="K296" s="406"/>
      <c r="L296" s="406"/>
      <c r="M296" s="406"/>
      <c r="N296" s="406"/>
      <c r="P296" s="406"/>
      <c r="Q296" s="406"/>
      <c r="R296" s="406"/>
      <c r="S296" s="406"/>
      <c r="T296" s="406"/>
      <c r="U296" s="406"/>
      <c r="V296" s="406"/>
      <c r="W296" s="406"/>
      <c r="X296" s="406"/>
      <c r="Y296" s="406"/>
    </row>
    <row r="297" spans="9:25" ht="20.100000000000001" customHeight="1" x14ac:dyDescent="0.2">
      <c r="I297" s="406"/>
      <c r="J297" s="406"/>
      <c r="K297" s="406"/>
      <c r="L297" s="406"/>
      <c r="M297" s="406"/>
      <c r="N297" s="406"/>
      <c r="P297" s="406"/>
      <c r="Q297" s="406"/>
      <c r="R297" s="406"/>
      <c r="S297" s="406"/>
      <c r="T297" s="406"/>
      <c r="U297" s="406"/>
      <c r="V297" s="406"/>
      <c r="W297" s="406"/>
      <c r="X297" s="406"/>
      <c r="Y297" s="406"/>
    </row>
    <row r="298" spans="9:25" ht="20.100000000000001" customHeight="1" x14ac:dyDescent="0.2">
      <c r="I298" s="406"/>
      <c r="J298" s="406"/>
      <c r="K298" s="406"/>
      <c r="L298" s="406"/>
      <c r="M298" s="406"/>
      <c r="N298" s="406"/>
      <c r="P298" s="406"/>
      <c r="Q298" s="406"/>
      <c r="R298" s="406"/>
      <c r="S298" s="406"/>
      <c r="T298" s="406"/>
      <c r="U298" s="406"/>
      <c r="V298" s="406"/>
      <c r="W298" s="406"/>
      <c r="X298" s="406"/>
      <c r="Y298" s="406"/>
    </row>
    <row r="299" spans="9:25" ht="20.100000000000001" customHeight="1" x14ac:dyDescent="0.2">
      <c r="I299" s="406"/>
      <c r="J299" s="406"/>
      <c r="K299" s="406"/>
      <c r="L299" s="406"/>
      <c r="M299" s="406"/>
      <c r="N299" s="406"/>
      <c r="P299" s="406"/>
      <c r="Q299" s="406"/>
      <c r="R299" s="406"/>
      <c r="S299" s="406"/>
      <c r="T299" s="406"/>
      <c r="U299" s="406"/>
      <c r="V299" s="406"/>
      <c r="W299" s="406"/>
      <c r="X299" s="406"/>
      <c r="Y299" s="406"/>
    </row>
    <row r="300" spans="9:25" ht="20.100000000000001" customHeight="1" x14ac:dyDescent="0.2">
      <c r="I300" s="406"/>
      <c r="J300" s="406"/>
      <c r="K300" s="406"/>
      <c r="L300" s="406"/>
      <c r="M300" s="406"/>
      <c r="N300" s="406"/>
      <c r="P300" s="406"/>
      <c r="Q300" s="406"/>
      <c r="R300" s="406"/>
      <c r="S300" s="406"/>
      <c r="T300" s="406"/>
      <c r="U300" s="406"/>
      <c r="V300" s="406"/>
      <c r="W300" s="406"/>
      <c r="X300" s="406"/>
      <c r="Y300" s="406"/>
    </row>
    <row r="301" spans="9:25" ht="20.100000000000001" customHeight="1" x14ac:dyDescent="0.2">
      <c r="I301" s="406"/>
      <c r="J301" s="406"/>
      <c r="K301" s="406"/>
      <c r="L301" s="406"/>
      <c r="M301" s="406"/>
      <c r="N301" s="406"/>
      <c r="P301" s="406"/>
      <c r="Q301" s="406"/>
      <c r="R301" s="406"/>
      <c r="S301" s="406"/>
      <c r="T301" s="406"/>
      <c r="U301" s="406"/>
      <c r="V301" s="406"/>
      <c r="W301" s="406"/>
      <c r="X301" s="406"/>
      <c r="Y301" s="406"/>
    </row>
    <row r="302" spans="9:25" ht="20.100000000000001" customHeight="1" x14ac:dyDescent="0.2">
      <c r="I302" s="406"/>
      <c r="J302" s="406"/>
      <c r="K302" s="406"/>
      <c r="L302" s="406"/>
      <c r="M302" s="406"/>
      <c r="N302" s="406"/>
      <c r="P302" s="406"/>
      <c r="Q302" s="406"/>
      <c r="R302" s="406"/>
      <c r="S302" s="406"/>
      <c r="T302" s="406"/>
      <c r="U302" s="406"/>
      <c r="V302" s="406"/>
      <c r="W302" s="406"/>
      <c r="X302" s="406"/>
      <c r="Y302" s="406"/>
    </row>
    <row r="303" spans="9:25" ht="20.100000000000001" customHeight="1" x14ac:dyDescent="0.2">
      <c r="I303" s="406"/>
      <c r="J303" s="406"/>
      <c r="K303" s="406"/>
      <c r="L303" s="406"/>
      <c r="M303" s="406"/>
      <c r="N303" s="406"/>
      <c r="P303" s="406"/>
      <c r="Q303" s="406"/>
      <c r="R303" s="406"/>
      <c r="S303" s="406"/>
      <c r="T303" s="406"/>
      <c r="U303" s="406"/>
      <c r="V303" s="406"/>
      <c r="W303" s="406"/>
      <c r="X303" s="406"/>
      <c r="Y303" s="406"/>
    </row>
    <row r="304" spans="9:25" ht="20.100000000000001" customHeight="1" x14ac:dyDescent="0.2">
      <c r="I304" s="406"/>
      <c r="J304" s="406"/>
      <c r="K304" s="406"/>
      <c r="L304" s="406"/>
      <c r="M304" s="406"/>
      <c r="N304" s="406"/>
      <c r="P304" s="406"/>
      <c r="Q304" s="406"/>
      <c r="R304" s="406"/>
      <c r="S304" s="406"/>
      <c r="T304" s="406"/>
      <c r="U304" s="406"/>
      <c r="V304" s="406"/>
      <c r="W304" s="406"/>
      <c r="X304" s="406"/>
      <c r="Y304" s="406"/>
    </row>
    <row r="305" spans="9:25" ht="20.100000000000001" customHeight="1" x14ac:dyDescent="0.2">
      <c r="I305" s="406"/>
      <c r="J305" s="406"/>
      <c r="K305" s="406"/>
      <c r="L305" s="406"/>
      <c r="M305" s="406"/>
      <c r="N305" s="406"/>
      <c r="P305" s="406"/>
      <c r="Q305" s="406"/>
      <c r="R305" s="406"/>
      <c r="S305" s="406"/>
      <c r="T305" s="406"/>
      <c r="U305" s="406"/>
      <c r="V305" s="406"/>
      <c r="W305" s="406"/>
      <c r="X305" s="406"/>
      <c r="Y305" s="406"/>
    </row>
    <row r="306" spans="9:25" ht="20.100000000000001" customHeight="1" x14ac:dyDescent="0.2">
      <c r="I306" s="406"/>
      <c r="J306" s="406"/>
      <c r="K306" s="406"/>
      <c r="L306" s="406"/>
      <c r="M306" s="406"/>
      <c r="N306" s="406"/>
      <c r="P306" s="406"/>
      <c r="Q306" s="406"/>
      <c r="R306" s="406"/>
      <c r="S306" s="406"/>
      <c r="T306" s="406"/>
      <c r="U306" s="406"/>
      <c r="V306" s="406"/>
      <c r="W306" s="406"/>
      <c r="X306" s="406"/>
      <c r="Y306" s="406"/>
    </row>
    <row r="307" spans="9:25" ht="20.100000000000001" customHeight="1" x14ac:dyDescent="0.2">
      <c r="I307" s="406"/>
      <c r="J307" s="406"/>
      <c r="K307" s="406"/>
      <c r="L307" s="406"/>
      <c r="M307" s="406"/>
      <c r="N307" s="406"/>
      <c r="P307" s="406"/>
      <c r="Q307" s="406"/>
      <c r="R307" s="406"/>
      <c r="S307" s="406"/>
      <c r="T307" s="406"/>
      <c r="U307" s="406"/>
      <c r="V307" s="406"/>
      <c r="W307" s="406"/>
      <c r="X307" s="406"/>
      <c r="Y307" s="406"/>
    </row>
    <row r="308" spans="9:25" ht="20.100000000000001" customHeight="1" x14ac:dyDescent="0.2">
      <c r="I308" s="406"/>
      <c r="J308" s="406"/>
      <c r="K308" s="406"/>
      <c r="L308" s="406"/>
      <c r="M308" s="406"/>
      <c r="N308" s="406"/>
      <c r="P308" s="406"/>
      <c r="Q308" s="406"/>
      <c r="R308" s="406"/>
      <c r="S308" s="406"/>
      <c r="T308" s="406"/>
      <c r="U308" s="406"/>
      <c r="V308" s="406"/>
      <c r="W308" s="406"/>
      <c r="X308" s="406"/>
      <c r="Y308" s="406"/>
    </row>
    <row r="309" spans="9:25" ht="20.100000000000001" customHeight="1" x14ac:dyDescent="0.2">
      <c r="I309" s="406"/>
      <c r="J309" s="406"/>
      <c r="K309" s="406"/>
      <c r="L309" s="406"/>
      <c r="M309" s="406"/>
      <c r="N309" s="406"/>
      <c r="P309" s="406"/>
      <c r="Q309" s="406"/>
      <c r="R309" s="406"/>
      <c r="S309" s="406"/>
      <c r="T309" s="406"/>
      <c r="U309" s="406"/>
      <c r="V309" s="406"/>
      <c r="W309" s="406"/>
      <c r="X309" s="406"/>
      <c r="Y309" s="406"/>
    </row>
    <row r="310" spans="9:25" ht="20.100000000000001" customHeight="1" x14ac:dyDescent="0.2">
      <c r="I310" s="406"/>
      <c r="J310" s="406"/>
      <c r="K310" s="406"/>
      <c r="L310" s="406"/>
      <c r="M310" s="406"/>
      <c r="N310" s="406"/>
      <c r="P310" s="406"/>
      <c r="Q310" s="406"/>
      <c r="R310" s="406"/>
      <c r="S310" s="406"/>
      <c r="T310" s="406"/>
      <c r="U310" s="406"/>
      <c r="V310" s="406"/>
      <c r="W310" s="406"/>
      <c r="X310" s="406"/>
      <c r="Y310" s="406"/>
    </row>
    <row r="311" spans="9:25" ht="20.100000000000001" customHeight="1" x14ac:dyDescent="0.2">
      <c r="I311" s="406"/>
      <c r="J311" s="406"/>
      <c r="K311" s="406"/>
      <c r="L311" s="406"/>
      <c r="M311" s="406"/>
      <c r="N311" s="406"/>
      <c r="P311" s="406"/>
      <c r="Q311" s="406"/>
      <c r="R311" s="406"/>
      <c r="S311" s="406"/>
      <c r="T311" s="406"/>
      <c r="U311" s="406"/>
      <c r="V311" s="406"/>
      <c r="W311" s="406"/>
      <c r="X311" s="406"/>
      <c r="Y311" s="406"/>
    </row>
    <row r="312" spans="9:25" ht="20.100000000000001" customHeight="1" x14ac:dyDescent="0.2">
      <c r="I312" s="406"/>
      <c r="J312" s="406"/>
      <c r="K312" s="406"/>
      <c r="L312" s="406"/>
      <c r="M312" s="406"/>
      <c r="N312" s="406"/>
      <c r="P312" s="406"/>
      <c r="Q312" s="406"/>
      <c r="R312" s="406"/>
      <c r="S312" s="406"/>
      <c r="T312" s="406"/>
      <c r="U312" s="406"/>
      <c r="V312" s="406"/>
      <c r="W312" s="406"/>
      <c r="X312" s="406"/>
      <c r="Y312" s="406"/>
    </row>
    <row r="313" spans="9:25" ht="20.100000000000001" customHeight="1" x14ac:dyDescent="0.2">
      <c r="I313" s="406"/>
      <c r="J313" s="406"/>
      <c r="K313" s="406"/>
      <c r="L313" s="406"/>
      <c r="M313" s="406"/>
      <c r="N313" s="406"/>
      <c r="P313" s="406"/>
      <c r="Q313" s="406"/>
      <c r="R313" s="406"/>
      <c r="S313" s="406"/>
      <c r="T313" s="406"/>
      <c r="U313" s="406"/>
      <c r="V313" s="406"/>
      <c r="W313" s="406"/>
      <c r="X313" s="406"/>
      <c r="Y313" s="406"/>
    </row>
    <row r="314" spans="9:25" ht="20.100000000000001" customHeight="1" x14ac:dyDescent="0.2">
      <c r="I314" s="406"/>
      <c r="J314" s="406"/>
      <c r="K314" s="406"/>
      <c r="L314" s="406"/>
      <c r="M314" s="406"/>
      <c r="N314" s="406"/>
      <c r="P314" s="406"/>
      <c r="Q314" s="406"/>
      <c r="R314" s="406"/>
      <c r="S314" s="406"/>
      <c r="T314" s="406"/>
      <c r="U314" s="406"/>
      <c r="V314" s="406"/>
      <c r="W314" s="406"/>
      <c r="X314" s="406"/>
      <c r="Y314" s="406"/>
    </row>
    <row r="315" spans="9:25" ht="20.100000000000001" customHeight="1" x14ac:dyDescent="0.2">
      <c r="I315" s="406"/>
      <c r="J315" s="406"/>
      <c r="K315" s="406"/>
      <c r="L315" s="406"/>
      <c r="M315" s="406"/>
      <c r="N315" s="406"/>
      <c r="P315" s="406"/>
      <c r="Q315" s="406"/>
      <c r="R315" s="406"/>
      <c r="S315" s="406"/>
      <c r="T315" s="406"/>
      <c r="U315" s="406"/>
      <c r="V315" s="406"/>
      <c r="W315" s="406"/>
      <c r="X315" s="406"/>
      <c r="Y315" s="406"/>
    </row>
    <row r="316" spans="9:25" ht="20.100000000000001" customHeight="1" x14ac:dyDescent="0.2">
      <c r="I316" s="406"/>
      <c r="J316" s="406"/>
      <c r="K316" s="406"/>
      <c r="L316" s="406"/>
      <c r="M316" s="406"/>
      <c r="N316" s="406"/>
      <c r="P316" s="406"/>
      <c r="Q316" s="406"/>
      <c r="R316" s="406"/>
      <c r="S316" s="406"/>
      <c r="T316" s="406"/>
      <c r="U316" s="406"/>
      <c r="V316" s="406"/>
      <c r="W316" s="406"/>
      <c r="X316" s="406"/>
      <c r="Y316" s="406"/>
    </row>
    <row r="317" spans="9:25" ht="20.100000000000001" customHeight="1" x14ac:dyDescent="0.2">
      <c r="I317" s="406"/>
      <c r="J317" s="406"/>
      <c r="K317" s="406"/>
      <c r="L317" s="406"/>
      <c r="M317" s="406"/>
      <c r="N317" s="406"/>
      <c r="P317" s="406"/>
      <c r="Q317" s="406"/>
      <c r="R317" s="406"/>
      <c r="S317" s="406"/>
      <c r="T317" s="406"/>
      <c r="U317" s="406"/>
      <c r="V317" s="406"/>
      <c r="W317" s="406"/>
      <c r="X317" s="406"/>
      <c r="Y317" s="406"/>
    </row>
    <row r="318" spans="9:25" ht="20.100000000000001" customHeight="1" x14ac:dyDescent="0.2">
      <c r="I318" s="406"/>
      <c r="J318" s="406"/>
      <c r="K318" s="406"/>
      <c r="L318" s="406"/>
      <c r="M318" s="406"/>
      <c r="N318" s="406"/>
      <c r="P318" s="406"/>
      <c r="Q318" s="406"/>
      <c r="R318" s="406"/>
      <c r="S318" s="406"/>
      <c r="T318" s="406"/>
      <c r="U318" s="406"/>
      <c r="V318" s="406"/>
      <c r="W318" s="406"/>
      <c r="X318" s="406"/>
      <c r="Y318" s="406"/>
    </row>
    <row r="319" spans="9:25" ht="20.100000000000001" customHeight="1" x14ac:dyDescent="0.2">
      <c r="I319" s="406"/>
      <c r="J319" s="406"/>
      <c r="K319" s="406"/>
      <c r="L319" s="406"/>
      <c r="M319" s="406"/>
      <c r="N319" s="406"/>
      <c r="P319" s="406"/>
      <c r="Q319" s="406"/>
      <c r="R319" s="406"/>
      <c r="S319" s="406"/>
      <c r="T319" s="406"/>
      <c r="U319" s="406"/>
      <c r="V319" s="406"/>
      <c r="W319" s="406"/>
      <c r="X319" s="406"/>
      <c r="Y319" s="406"/>
    </row>
    <row r="320" spans="9:25" ht="20.100000000000001" customHeight="1" x14ac:dyDescent="0.2">
      <c r="I320" s="406"/>
      <c r="J320" s="406"/>
      <c r="K320" s="406"/>
      <c r="L320" s="406"/>
      <c r="M320" s="406"/>
      <c r="N320" s="406"/>
      <c r="P320" s="406"/>
      <c r="Q320" s="406"/>
      <c r="R320" s="406"/>
      <c r="S320" s="406"/>
      <c r="T320" s="406"/>
      <c r="U320" s="406"/>
      <c r="V320" s="406"/>
      <c r="W320" s="406"/>
      <c r="X320" s="406"/>
      <c r="Y320" s="406"/>
    </row>
    <row r="321" spans="9:25" ht="20.100000000000001" customHeight="1" x14ac:dyDescent="0.2">
      <c r="I321" s="406"/>
      <c r="J321" s="406"/>
      <c r="K321" s="406"/>
      <c r="L321" s="406"/>
      <c r="M321" s="406"/>
      <c r="N321" s="406"/>
      <c r="P321" s="406"/>
      <c r="Q321" s="406"/>
      <c r="R321" s="406"/>
      <c r="S321" s="406"/>
      <c r="T321" s="406"/>
      <c r="U321" s="406"/>
      <c r="V321" s="406"/>
      <c r="W321" s="406"/>
      <c r="X321" s="406"/>
      <c r="Y321" s="406"/>
    </row>
    <row r="322" spans="9:25" ht="20.100000000000001" customHeight="1" x14ac:dyDescent="0.2">
      <c r="I322" s="406"/>
      <c r="J322" s="406"/>
      <c r="K322" s="406"/>
      <c r="L322" s="406"/>
      <c r="M322" s="406"/>
      <c r="N322" s="406"/>
      <c r="P322" s="406"/>
      <c r="Q322" s="406"/>
      <c r="R322" s="406"/>
      <c r="S322" s="406"/>
      <c r="T322" s="406"/>
      <c r="U322" s="406"/>
      <c r="V322" s="406"/>
      <c r="W322" s="406"/>
      <c r="X322" s="406"/>
      <c r="Y322" s="406"/>
    </row>
    <row r="323" spans="9:25" ht="20.100000000000001" customHeight="1" x14ac:dyDescent="0.2">
      <c r="I323" s="406"/>
      <c r="J323" s="406"/>
      <c r="K323" s="406"/>
      <c r="L323" s="406"/>
      <c r="M323" s="406"/>
      <c r="N323" s="406"/>
      <c r="P323" s="406"/>
      <c r="Q323" s="406"/>
      <c r="R323" s="406"/>
      <c r="S323" s="406"/>
      <c r="T323" s="406"/>
      <c r="U323" s="406"/>
      <c r="V323" s="406"/>
      <c r="W323" s="406"/>
      <c r="X323" s="406"/>
      <c r="Y323" s="406"/>
    </row>
    <row r="324" spans="9:25" ht="20.100000000000001" customHeight="1" x14ac:dyDescent="0.2">
      <c r="I324" s="406"/>
      <c r="J324" s="406"/>
      <c r="K324" s="406"/>
      <c r="L324" s="406"/>
      <c r="M324" s="406"/>
      <c r="N324" s="406"/>
      <c r="P324" s="406"/>
      <c r="Q324" s="406"/>
      <c r="R324" s="406"/>
      <c r="S324" s="406"/>
      <c r="T324" s="406"/>
      <c r="U324" s="406"/>
      <c r="V324" s="406"/>
      <c r="W324" s="406"/>
      <c r="X324" s="406"/>
      <c r="Y324" s="406"/>
    </row>
    <row r="325" spans="9:25" ht="20.100000000000001" customHeight="1" x14ac:dyDescent="0.2">
      <c r="I325" s="406"/>
      <c r="J325" s="406"/>
      <c r="K325" s="406"/>
      <c r="L325" s="406"/>
      <c r="M325" s="406"/>
      <c r="N325" s="406"/>
      <c r="P325" s="406"/>
      <c r="Q325" s="406"/>
      <c r="R325" s="406"/>
      <c r="S325" s="406"/>
      <c r="T325" s="406"/>
      <c r="U325" s="406"/>
      <c r="V325" s="406"/>
      <c r="W325" s="406"/>
      <c r="X325" s="406"/>
      <c r="Y325" s="406"/>
    </row>
    <row r="326" spans="9:25" ht="20.100000000000001" customHeight="1" x14ac:dyDescent="0.2">
      <c r="I326" s="406"/>
      <c r="J326" s="406"/>
      <c r="K326" s="406"/>
      <c r="L326" s="406"/>
      <c r="M326" s="406"/>
      <c r="N326" s="406"/>
      <c r="P326" s="406"/>
      <c r="Q326" s="406"/>
      <c r="R326" s="406"/>
      <c r="S326" s="406"/>
      <c r="T326" s="406"/>
      <c r="U326" s="406"/>
      <c r="V326" s="406"/>
      <c r="W326" s="406"/>
      <c r="X326" s="406"/>
      <c r="Y326" s="406"/>
    </row>
    <row r="327" spans="9:25" ht="20.100000000000001" customHeight="1" x14ac:dyDescent="0.2">
      <c r="I327" s="406"/>
      <c r="J327" s="406"/>
      <c r="K327" s="406"/>
      <c r="L327" s="406"/>
      <c r="M327" s="406"/>
      <c r="N327" s="406"/>
      <c r="P327" s="406"/>
      <c r="Q327" s="406"/>
      <c r="R327" s="406"/>
      <c r="S327" s="406"/>
      <c r="T327" s="406"/>
      <c r="U327" s="406"/>
      <c r="V327" s="406"/>
      <c r="W327" s="406"/>
      <c r="X327" s="406"/>
      <c r="Y327" s="406"/>
    </row>
    <row r="328" spans="9:25" ht="20.100000000000001" customHeight="1" x14ac:dyDescent="0.2">
      <c r="I328" s="406"/>
      <c r="J328" s="406"/>
      <c r="K328" s="406"/>
      <c r="L328" s="406"/>
      <c r="M328" s="406"/>
      <c r="N328" s="406"/>
      <c r="P328" s="406"/>
      <c r="Q328" s="406"/>
      <c r="R328" s="406"/>
      <c r="S328" s="406"/>
      <c r="T328" s="406"/>
      <c r="U328" s="406"/>
      <c r="V328" s="406"/>
      <c r="W328" s="406"/>
      <c r="X328" s="406"/>
      <c r="Y328" s="406"/>
    </row>
    <row r="329" spans="9:25" ht="20.100000000000001" customHeight="1" x14ac:dyDescent="0.2">
      <c r="I329" s="406"/>
      <c r="J329" s="406"/>
      <c r="K329" s="406"/>
      <c r="L329" s="406"/>
      <c r="M329" s="406"/>
      <c r="N329" s="406"/>
      <c r="P329" s="406"/>
      <c r="Q329" s="406"/>
      <c r="R329" s="406"/>
      <c r="S329" s="406"/>
      <c r="T329" s="406"/>
      <c r="U329" s="406"/>
      <c r="V329" s="406"/>
      <c r="W329" s="406"/>
      <c r="X329" s="406"/>
      <c r="Y329" s="406"/>
    </row>
    <row r="330" spans="9:25" ht="20.100000000000001" customHeight="1" x14ac:dyDescent="0.2">
      <c r="I330" s="406"/>
      <c r="J330" s="406"/>
      <c r="K330" s="406"/>
      <c r="L330" s="406"/>
      <c r="M330" s="406"/>
      <c r="N330" s="406"/>
      <c r="P330" s="406"/>
      <c r="Q330" s="406"/>
      <c r="R330" s="406"/>
      <c r="S330" s="406"/>
      <c r="T330" s="406"/>
      <c r="U330" s="406"/>
      <c r="V330" s="406"/>
      <c r="W330" s="406"/>
      <c r="X330" s="406"/>
      <c r="Y330" s="406"/>
    </row>
    <row r="331" spans="9:25" ht="20.100000000000001" customHeight="1" x14ac:dyDescent="0.2">
      <c r="I331" s="406"/>
      <c r="J331" s="406"/>
      <c r="K331" s="406"/>
      <c r="L331" s="406"/>
      <c r="M331" s="406"/>
      <c r="N331" s="406"/>
      <c r="P331" s="406"/>
      <c r="Q331" s="406"/>
      <c r="R331" s="406"/>
      <c r="S331" s="406"/>
      <c r="T331" s="406"/>
      <c r="U331" s="406"/>
      <c r="V331" s="406"/>
      <c r="W331" s="406"/>
      <c r="X331" s="406"/>
      <c r="Y331" s="406"/>
    </row>
    <row r="332" spans="9:25" ht="20.100000000000001" customHeight="1" x14ac:dyDescent="0.2">
      <c r="I332" s="406"/>
      <c r="J332" s="406"/>
      <c r="K332" s="406"/>
      <c r="L332" s="406"/>
      <c r="M332" s="406"/>
      <c r="N332" s="406"/>
      <c r="P332" s="406"/>
      <c r="Q332" s="406"/>
      <c r="R332" s="406"/>
      <c r="S332" s="406"/>
      <c r="T332" s="406"/>
      <c r="U332" s="406"/>
      <c r="V332" s="406"/>
      <c r="W332" s="406"/>
      <c r="X332" s="406"/>
      <c r="Y332" s="406"/>
    </row>
    <row r="333" spans="9:25" ht="20.100000000000001" customHeight="1" x14ac:dyDescent="0.2">
      <c r="I333" s="406"/>
      <c r="J333" s="406"/>
      <c r="K333" s="406"/>
      <c r="L333" s="406"/>
      <c r="M333" s="406"/>
      <c r="N333" s="406"/>
      <c r="P333" s="406"/>
      <c r="Q333" s="406"/>
      <c r="R333" s="406"/>
      <c r="S333" s="406"/>
      <c r="T333" s="406"/>
      <c r="U333" s="406"/>
      <c r="V333" s="406"/>
      <c r="W333" s="406"/>
      <c r="X333" s="406"/>
      <c r="Y333" s="406"/>
    </row>
    <row r="334" spans="9:25" ht="20.100000000000001" customHeight="1" x14ac:dyDescent="0.2">
      <c r="I334" s="406"/>
      <c r="J334" s="406"/>
      <c r="K334" s="406"/>
      <c r="L334" s="406"/>
      <c r="M334" s="406"/>
      <c r="N334" s="406"/>
      <c r="P334" s="406"/>
      <c r="Q334" s="406"/>
      <c r="R334" s="406"/>
      <c r="S334" s="406"/>
      <c r="T334" s="406"/>
      <c r="U334" s="406"/>
      <c r="V334" s="406"/>
      <c r="W334" s="406"/>
      <c r="X334" s="406"/>
      <c r="Y334" s="406"/>
    </row>
    <row r="335" spans="9:25" ht="20.100000000000001" customHeight="1" x14ac:dyDescent="0.2">
      <c r="I335" s="406"/>
      <c r="J335" s="406"/>
      <c r="K335" s="406"/>
      <c r="L335" s="406"/>
      <c r="M335" s="406"/>
      <c r="N335" s="406"/>
      <c r="P335" s="406"/>
      <c r="Q335" s="406"/>
      <c r="R335" s="406"/>
      <c r="S335" s="406"/>
      <c r="T335" s="406"/>
      <c r="U335" s="406"/>
      <c r="V335" s="406"/>
      <c r="W335" s="406"/>
      <c r="X335" s="406"/>
      <c r="Y335" s="406"/>
    </row>
    <row r="336" spans="9:25" ht="20.100000000000001" customHeight="1" x14ac:dyDescent="0.2">
      <c r="I336" s="406"/>
      <c r="J336" s="406"/>
      <c r="K336" s="406"/>
      <c r="L336" s="406"/>
      <c r="M336" s="406"/>
      <c r="N336" s="406"/>
      <c r="P336" s="406"/>
      <c r="Q336" s="406"/>
      <c r="R336" s="406"/>
      <c r="S336" s="406"/>
      <c r="T336" s="406"/>
      <c r="U336" s="406"/>
      <c r="V336" s="406"/>
      <c r="W336" s="406"/>
      <c r="X336" s="406"/>
      <c r="Y336" s="406"/>
    </row>
    <row r="337" spans="9:25" ht="20.100000000000001" customHeight="1" x14ac:dyDescent="0.2">
      <c r="I337" s="406"/>
      <c r="J337" s="406"/>
      <c r="K337" s="406"/>
      <c r="L337" s="406"/>
      <c r="M337" s="406"/>
      <c r="N337" s="406"/>
      <c r="P337" s="406"/>
      <c r="Q337" s="406"/>
      <c r="R337" s="406"/>
      <c r="S337" s="406"/>
      <c r="T337" s="406"/>
      <c r="U337" s="406"/>
      <c r="V337" s="406"/>
      <c r="W337" s="406"/>
      <c r="X337" s="406"/>
      <c r="Y337" s="406"/>
    </row>
    <row r="338" spans="9:25" ht="20.100000000000001" customHeight="1" x14ac:dyDescent="0.2">
      <c r="I338" s="406"/>
      <c r="J338" s="406"/>
      <c r="K338" s="406"/>
      <c r="L338" s="406"/>
      <c r="M338" s="406"/>
      <c r="N338" s="406"/>
      <c r="P338" s="406"/>
      <c r="Q338" s="406"/>
      <c r="R338" s="406"/>
      <c r="S338" s="406"/>
      <c r="T338" s="406"/>
      <c r="U338" s="406"/>
      <c r="V338" s="406"/>
      <c r="W338" s="406"/>
      <c r="X338" s="406"/>
      <c r="Y338" s="406"/>
    </row>
    <row r="339" spans="9:25" ht="20.100000000000001" customHeight="1" x14ac:dyDescent="0.2">
      <c r="I339" s="406"/>
      <c r="J339" s="406"/>
      <c r="K339" s="406"/>
      <c r="L339" s="406"/>
      <c r="M339" s="406"/>
      <c r="N339" s="406"/>
      <c r="P339" s="406"/>
      <c r="Q339" s="406"/>
      <c r="R339" s="406"/>
      <c r="S339" s="406"/>
      <c r="T339" s="406"/>
      <c r="U339" s="406"/>
      <c r="V339" s="406"/>
      <c r="W339" s="406"/>
      <c r="X339" s="406"/>
      <c r="Y339" s="406"/>
    </row>
    <row r="340" spans="9:25" ht="20.100000000000001" customHeight="1" x14ac:dyDescent="0.2">
      <c r="I340" s="406"/>
      <c r="J340" s="406"/>
      <c r="K340" s="406"/>
      <c r="L340" s="406"/>
      <c r="M340" s="406"/>
      <c r="N340" s="406"/>
      <c r="P340" s="406"/>
      <c r="Q340" s="406"/>
      <c r="R340" s="406"/>
      <c r="S340" s="406"/>
      <c r="T340" s="406"/>
      <c r="U340" s="406"/>
      <c r="V340" s="406"/>
      <c r="W340" s="406"/>
      <c r="X340" s="406"/>
      <c r="Y340" s="406"/>
    </row>
    <row r="341" spans="9:25" ht="20.100000000000001" customHeight="1" x14ac:dyDescent="0.2">
      <c r="I341" s="406"/>
      <c r="J341" s="406"/>
      <c r="K341" s="406"/>
      <c r="L341" s="406"/>
      <c r="M341" s="406"/>
      <c r="N341" s="406"/>
      <c r="P341" s="406"/>
      <c r="Q341" s="406"/>
      <c r="R341" s="406"/>
      <c r="S341" s="406"/>
      <c r="T341" s="406"/>
      <c r="U341" s="406"/>
      <c r="V341" s="406"/>
      <c r="W341" s="406"/>
      <c r="X341" s="406"/>
      <c r="Y341" s="406"/>
    </row>
    <row r="342" spans="9:25" ht="20.100000000000001" customHeight="1" x14ac:dyDescent="0.2">
      <c r="I342" s="406"/>
      <c r="J342" s="406"/>
      <c r="K342" s="406"/>
      <c r="L342" s="406"/>
      <c r="M342" s="406"/>
      <c r="N342" s="406"/>
      <c r="P342" s="406"/>
      <c r="Q342" s="406"/>
      <c r="R342" s="406"/>
      <c r="S342" s="406"/>
      <c r="T342" s="406"/>
      <c r="U342" s="406"/>
      <c r="V342" s="406"/>
      <c r="W342" s="406"/>
      <c r="X342" s="406"/>
      <c r="Y342" s="406"/>
    </row>
    <row r="343" spans="9:25" ht="20.100000000000001" customHeight="1" x14ac:dyDescent="0.2">
      <c r="I343" s="406"/>
      <c r="J343" s="406"/>
      <c r="K343" s="406"/>
      <c r="L343" s="406"/>
      <c r="M343" s="406"/>
      <c r="N343" s="406"/>
      <c r="P343" s="406"/>
      <c r="Q343" s="406"/>
      <c r="R343" s="406"/>
      <c r="S343" s="406"/>
      <c r="T343" s="406"/>
      <c r="U343" s="406"/>
      <c r="V343" s="406"/>
      <c r="W343" s="406"/>
      <c r="X343" s="406"/>
      <c r="Y343" s="406"/>
    </row>
    <row r="344" spans="9:25" ht="20.100000000000001" customHeight="1" x14ac:dyDescent="0.2">
      <c r="I344" s="406"/>
      <c r="J344" s="406"/>
      <c r="K344" s="406"/>
      <c r="L344" s="406"/>
      <c r="M344" s="406"/>
      <c r="N344" s="406"/>
      <c r="P344" s="406"/>
      <c r="Q344" s="406"/>
      <c r="R344" s="406"/>
      <c r="S344" s="406"/>
      <c r="T344" s="406"/>
      <c r="U344" s="406"/>
      <c r="V344" s="406"/>
      <c r="W344" s="406"/>
      <c r="X344" s="406"/>
      <c r="Y344" s="406"/>
    </row>
    <row r="345" spans="9:25" ht="20.100000000000001" customHeight="1" x14ac:dyDescent="0.2">
      <c r="I345" s="406"/>
      <c r="J345" s="406"/>
      <c r="K345" s="406"/>
      <c r="L345" s="406"/>
      <c r="M345" s="406"/>
      <c r="N345" s="406"/>
      <c r="P345" s="406"/>
      <c r="Q345" s="406"/>
      <c r="R345" s="406"/>
      <c r="S345" s="406"/>
      <c r="T345" s="406"/>
      <c r="U345" s="406"/>
      <c r="V345" s="406"/>
      <c r="W345" s="406"/>
      <c r="X345" s="406"/>
      <c r="Y345" s="406"/>
    </row>
    <row r="346" spans="9:25" ht="20.100000000000001" customHeight="1" x14ac:dyDescent="0.2">
      <c r="I346" s="406"/>
      <c r="J346" s="406"/>
      <c r="K346" s="406"/>
      <c r="L346" s="406"/>
      <c r="M346" s="406"/>
      <c r="N346" s="406"/>
      <c r="P346" s="406"/>
      <c r="Q346" s="406"/>
      <c r="R346" s="406"/>
      <c r="S346" s="406"/>
      <c r="T346" s="406"/>
      <c r="U346" s="406"/>
      <c r="V346" s="406"/>
      <c r="W346" s="406"/>
      <c r="X346" s="406"/>
      <c r="Y346" s="406"/>
    </row>
    <row r="347" spans="9:25" ht="20.100000000000001" customHeight="1" x14ac:dyDescent="0.2">
      <c r="I347" s="406"/>
      <c r="J347" s="406"/>
      <c r="K347" s="406"/>
      <c r="L347" s="406"/>
      <c r="M347" s="406"/>
      <c r="N347" s="406"/>
      <c r="P347" s="406"/>
      <c r="Q347" s="406"/>
      <c r="R347" s="406"/>
      <c r="S347" s="406"/>
      <c r="T347" s="406"/>
      <c r="U347" s="406"/>
      <c r="V347" s="406"/>
      <c r="W347" s="406"/>
      <c r="X347" s="406"/>
      <c r="Y347" s="406"/>
    </row>
    <row r="348" spans="9:25" ht="20.100000000000001" customHeight="1" x14ac:dyDescent="0.2">
      <c r="I348" s="406"/>
      <c r="J348" s="406"/>
      <c r="K348" s="406"/>
      <c r="L348" s="406"/>
      <c r="M348" s="406"/>
      <c r="N348" s="406"/>
      <c r="P348" s="406"/>
      <c r="Q348" s="406"/>
      <c r="R348" s="406"/>
      <c r="S348" s="406"/>
      <c r="T348" s="406"/>
      <c r="U348" s="406"/>
      <c r="V348" s="406"/>
      <c r="W348" s="406"/>
      <c r="X348" s="406"/>
      <c r="Y348" s="406"/>
    </row>
    <row r="349" spans="9:25" ht="20.100000000000001" customHeight="1" x14ac:dyDescent="0.2">
      <c r="I349" s="406"/>
      <c r="J349" s="406"/>
      <c r="K349" s="406"/>
      <c r="L349" s="406"/>
      <c r="M349" s="406"/>
      <c r="N349" s="406"/>
      <c r="P349" s="406"/>
      <c r="Q349" s="406"/>
      <c r="R349" s="406"/>
      <c r="S349" s="406"/>
      <c r="T349" s="406"/>
      <c r="U349" s="406"/>
      <c r="V349" s="406"/>
      <c r="W349" s="406"/>
      <c r="X349" s="406"/>
      <c r="Y349" s="406"/>
    </row>
    <row r="350" spans="9:25" ht="20.100000000000001" customHeight="1" x14ac:dyDescent="0.2">
      <c r="I350" s="406"/>
      <c r="J350" s="406"/>
      <c r="K350" s="406"/>
      <c r="L350" s="406"/>
      <c r="M350" s="406"/>
      <c r="N350" s="406"/>
      <c r="P350" s="406"/>
      <c r="Q350" s="406"/>
      <c r="R350" s="406"/>
      <c r="S350" s="406"/>
      <c r="T350" s="406"/>
      <c r="U350" s="406"/>
      <c r="V350" s="406"/>
      <c r="W350" s="406"/>
      <c r="X350" s="406"/>
      <c r="Y350" s="406"/>
    </row>
    <row r="351" spans="9:25" ht="20.100000000000001" customHeight="1" x14ac:dyDescent="0.2">
      <c r="I351" s="406"/>
      <c r="J351" s="406"/>
      <c r="K351" s="406"/>
      <c r="L351" s="406"/>
      <c r="M351" s="406"/>
      <c r="N351" s="406"/>
      <c r="P351" s="406"/>
      <c r="Q351" s="406"/>
      <c r="R351" s="406"/>
      <c r="S351" s="406"/>
      <c r="T351" s="406"/>
      <c r="U351" s="406"/>
      <c r="V351" s="406"/>
      <c r="W351" s="406"/>
      <c r="X351" s="406"/>
      <c r="Y351" s="406"/>
    </row>
    <row r="352" spans="9:25" ht="20.100000000000001" customHeight="1" x14ac:dyDescent="0.2">
      <c r="I352" s="406"/>
      <c r="J352" s="406"/>
      <c r="K352" s="406"/>
      <c r="L352" s="406"/>
      <c r="M352" s="406"/>
      <c r="N352" s="406"/>
      <c r="P352" s="406"/>
      <c r="Q352" s="406"/>
      <c r="R352" s="406"/>
      <c r="S352" s="406"/>
      <c r="T352" s="406"/>
      <c r="U352" s="406"/>
      <c r="V352" s="406"/>
      <c r="W352" s="406"/>
      <c r="X352" s="406"/>
      <c r="Y352" s="406"/>
    </row>
    <row r="353" spans="9:25" ht="20.100000000000001" customHeight="1" x14ac:dyDescent="0.2">
      <c r="I353" s="406"/>
      <c r="J353" s="406"/>
      <c r="K353" s="406"/>
      <c r="L353" s="406"/>
      <c r="M353" s="406"/>
      <c r="N353" s="406"/>
      <c r="P353" s="406"/>
      <c r="Q353" s="406"/>
      <c r="R353" s="406"/>
      <c r="S353" s="406"/>
      <c r="T353" s="406"/>
      <c r="U353" s="406"/>
      <c r="V353" s="406"/>
      <c r="W353" s="406"/>
      <c r="X353" s="406"/>
      <c r="Y353" s="406"/>
    </row>
    <row r="354" spans="9:25" ht="20.100000000000001" customHeight="1" x14ac:dyDescent="0.2">
      <c r="I354" s="406"/>
      <c r="J354" s="406"/>
      <c r="K354" s="406"/>
      <c r="L354" s="406"/>
      <c r="M354" s="406"/>
      <c r="N354" s="406"/>
      <c r="P354" s="406"/>
      <c r="Q354" s="406"/>
      <c r="R354" s="406"/>
      <c r="S354" s="406"/>
      <c r="T354" s="406"/>
      <c r="U354" s="406"/>
      <c r="V354" s="406"/>
      <c r="W354" s="406"/>
      <c r="X354" s="406"/>
      <c r="Y354" s="406"/>
    </row>
    <row r="355" spans="9:25" ht="20.100000000000001" customHeight="1" x14ac:dyDescent="0.2">
      <c r="I355" s="406"/>
      <c r="J355" s="406"/>
      <c r="K355" s="406"/>
      <c r="L355" s="406"/>
      <c r="M355" s="406"/>
      <c r="N355" s="406"/>
      <c r="P355" s="406"/>
      <c r="Q355" s="406"/>
      <c r="R355" s="406"/>
      <c r="S355" s="406"/>
      <c r="T355" s="406"/>
      <c r="U355" s="406"/>
      <c r="V355" s="406"/>
      <c r="W355" s="406"/>
      <c r="X355" s="406"/>
      <c r="Y355" s="406"/>
    </row>
    <row r="356" spans="9:25" ht="20.100000000000001" customHeight="1" x14ac:dyDescent="0.2">
      <c r="I356" s="406"/>
      <c r="J356" s="406"/>
      <c r="K356" s="406"/>
      <c r="L356" s="406"/>
      <c r="M356" s="406"/>
      <c r="N356" s="406"/>
      <c r="P356" s="406"/>
      <c r="Q356" s="406"/>
      <c r="R356" s="406"/>
      <c r="S356" s="406"/>
      <c r="T356" s="406"/>
      <c r="U356" s="406"/>
      <c r="V356" s="406"/>
      <c r="W356" s="406"/>
      <c r="X356" s="406"/>
      <c r="Y356" s="406"/>
    </row>
    <row r="357" spans="9:25" ht="20.100000000000001" customHeight="1" x14ac:dyDescent="0.2">
      <c r="I357" s="406"/>
      <c r="J357" s="406"/>
      <c r="K357" s="406"/>
      <c r="L357" s="406"/>
      <c r="M357" s="406"/>
      <c r="N357" s="406"/>
      <c r="P357" s="406"/>
      <c r="Q357" s="406"/>
      <c r="R357" s="406"/>
      <c r="S357" s="406"/>
      <c r="T357" s="406"/>
      <c r="U357" s="406"/>
      <c r="V357" s="406"/>
      <c r="W357" s="406"/>
      <c r="X357" s="406"/>
      <c r="Y357" s="406"/>
    </row>
    <row r="358" spans="9:25" ht="20.100000000000001" customHeight="1" x14ac:dyDescent="0.2">
      <c r="I358" s="406"/>
      <c r="J358" s="406"/>
      <c r="K358" s="406"/>
      <c r="L358" s="406"/>
      <c r="M358" s="406"/>
      <c r="N358" s="406"/>
      <c r="P358" s="406"/>
      <c r="Q358" s="406"/>
      <c r="R358" s="406"/>
      <c r="S358" s="406"/>
      <c r="T358" s="406"/>
      <c r="U358" s="406"/>
      <c r="V358" s="406"/>
      <c r="W358" s="406"/>
      <c r="X358" s="406"/>
      <c r="Y358" s="406"/>
    </row>
    <row r="359" spans="9:25" ht="20.100000000000001" customHeight="1" x14ac:dyDescent="0.2">
      <c r="I359" s="406"/>
      <c r="J359" s="406"/>
      <c r="K359" s="406"/>
      <c r="L359" s="406"/>
      <c r="M359" s="406"/>
      <c r="N359" s="406"/>
      <c r="P359" s="406"/>
      <c r="Q359" s="406"/>
      <c r="R359" s="406"/>
      <c r="S359" s="406"/>
      <c r="T359" s="406"/>
      <c r="U359" s="406"/>
      <c r="V359" s="406"/>
      <c r="W359" s="406"/>
      <c r="X359" s="406"/>
      <c r="Y359" s="406"/>
    </row>
    <row r="360" spans="9:25" ht="20.100000000000001" customHeight="1" x14ac:dyDescent="0.2">
      <c r="I360" s="406"/>
      <c r="J360" s="406"/>
      <c r="K360" s="406"/>
      <c r="L360" s="406"/>
      <c r="M360" s="406"/>
      <c r="N360" s="406"/>
      <c r="P360" s="406"/>
      <c r="Q360" s="406"/>
      <c r="R360" s="406"/>
      <c r="S360" s="406"/>
      <c r="T360" s="406"/>
      <c r="U360" s="406"/>
      <c r="V360" s="406"/>
      <c r="W360" s="406"/>
      <c r="X360" s="406"/>
      <c r="Y360" s="406"/>
    </row>
    <row r="361" spans="9:25" ht="20.100000000000001" customHeight="1" x14ac:dyDescent="0.2">
      <c r="I361" s="406"/>
      <c r="J361" s="406"/>
      <c r="K361" s="406"/>
      <c r="L361" s="406"/>
      <c r="M361" s="406"/>
      <c r="N361" s="406"/>
      <c r="P361" s="406"/>
      <c r="Q361" s="406"/>
      <c r="R361" s="406"/>
      <c r="S361" s="406"/>
      <c r="T361" s="406"/>
      <c r="U361" s="406"/>
      <c r="V361" s="406"/>
      <c r="W361" s="406"/>
      <c r="X361" s="406"/>
      <c r="Y361" s="406"/>
    </row>
    <row r="362" spans="9:25" ht="20.100000000000001" customHeight="1" x14ac:dyDescent="0.2">
      <c r="I362" s="406"/>
      <c r="J362" s="406"/>
      <c r="K362" s="406"/>
      <c r="L362" s="406"/>
      <c r="M362" s="406"/>
      <c r="N362" s="406"/>
      <c r="P362" s="406"/>
      <c r="Q362" s="406"/>
      <c r="R362" s="406"/>
      <c r="S362" s="406"/>
      <c r="T362" s="406"/>
      <c r="U362" s="406"/>
      <c r="V362" s="406"/>
      <c r="W362" s="406"/>
      <c r="X362" s="406"/>
      <c r="Y362" s="406"/>
    </row>
    <row r="363" spans="9:25" ht="20.100000000000001" customHeight="1" x14ac:dyDescent="0.2">
      <c r="I363" s="406"/>
      <c r="J363" s="406"/>
      <c r="K363" s="406"/>
      <c r="L363" s="406"/>
      <c r="M363" s="406"/>
      <c r="N363" s="406"/>
      <c r="P363" s="406"/>
      <c r="Q363" s="406"/>
      <c r="R363" s="406"/>
      <c r="S363" s="406"/>
      <c r="T363" s="406"/>
      <c r="U363" s="406"/>
      <c r="V363" s="406"/>
      <c r="W363" s="406"/>
      <c r="X363" s="406"/>
      <c r="Y363" s="406"/>
    </row>
    <row r="364" spans="9:25" ht="20.100000000000001" customHeight="1" x14ac:dyDescent="0.2">
      <c r="I364" s="406"/>
      <c r="J364" s="406"/>
      <c r="K364" s="406"/>
      <c r="L364" s="406"/>
      <c r="M364" s="406"/>
      <c r="N364" s="406"/>
      <c r="P364" s="406"/>
      <c r="Q364" s="406"/>
      <c r="R364" s="406"/>
      <c r="S364" s="406"/>
      <c r="T364" s="406"/>
      <c r="U364" s="406"/>
      <c r="V364" s="406"/>
      <c r="W364" s="406"/>
      <c r="X364" s="406"/>
      <c r="Y364" s="406"/>
    </row>
    <row r="365" spans="9:25" ht="20.100000000000001" customHeight="1" x14ac:dyDescent="0.2">
      <c r="I365" s="406"/>
      <c r="J365" s="406"/>
      <c r="K365" s="406"/>
      <c r="L365" s="406"/>
      <c r="M365" s="406"/>
      <c r="N365" s="406"/>
      <c r="P365" s="406"/>
      <c r="Q365" s="406"/>
      <c r="R365" s="406"/>
      <c r="S365" s="406"/>
      <c r="T365" s="406"/>
      <c r="U365" s="406"/>
      <c r="V365" s="406"/>
      <c r="W365" s="406"/>
      <c r="X365" s="406"/>
      <c r="Y365" s="406"/>
    </row>
    <row r="366" spans="9:25" ht="20.100000000000001" customHeight="1" x14ac:dyDescent="0.2">
      <c r="I366" s="406"/>
      <c r="J366" s="406"/>
      <c r="K366" s="406"/>
      <c r="L366" s="406"/>
      <c r="M366" s="406"/>
      <c r="N366" s="406"/>
      <c r="P366" s="406"/>
      <c r="Q366" s="406"/>
      <c r="R366" s="406"/>
      <c r="S366" s="406"/>
      <c r="T366" s="406"/>
      <c r="U366" s="406"/>
      <c r="V366" s="406"/>
      <c r="W366" s="406"/>
      <c r="X366" s="406"/>
      <c r="Y366" s="406"/>
    </row>
    <row r="367" spans="9:25" ht="20.100000000000001" customHeight="1" x14ac:dyDescent="0.2">
      <c r="I367" s="406"/>
      <c r="J367" s="406"/>
      <c r="K367" s="406"/>
      <c r="L367" s="406"/>
      <c r="M367" s="406"/>
      <c r="N367" s="406"/>
      <c r="P367" s="406"/>
      <c r="Q367" s="406"/>
      <c r="R367" s="406"/>
      <c r="S367" s="406"/>
      <c r="T367" s="406"/>
      <c r="U367" s="406"/>
      <c r="V367" s="406"/>
      <c r="W367" s="406"/>
      <c r="X367" s="406"/>
      <c r="Y367" s="406"/>
    </row>
    <row r="368" spans="9:25" ht="20.100000000000001" customHeight="1" x14ac:dyDescent="0.2">
      <c r="I368" s="406"/>
      <c r="J368" s="406"/>
      <c r="K368" s="406"/>
      <c r="L368" s="406"/>
      <c r="M368" s="406"/>
      <c r="N368" s="406"/>
      <c r="P368" s="406"/>
      <c r="Q368" s="406"/>
      <c r="R368" s="406"/>
      <c r="S368" s="406"/>
      <c r="T368" s="406"/>
      <c r="U368" s="406"/>
      <c r="V368" s="406"/>
      <c r="W368" s="406"/>
      <c r="X368" s="406"/>
      <c r="Y368" s="406"/>
    </row>
    <row r="369" spans="9:25" ht="20.100000000000001" customHeight="1" x14ac:dyDescent="0.2">
      <c r="I369" s="406"/>
      <c r="J369" s="406"/>
      <c r="K369" s="406"/>
      <c r="L369" s="406"/>
      <c r="M369" s="406"/>
      <c r="N369" s="406"/>
      <c r="P369" s="406"/>
      <c r="Q369" s="406"/>
      <c r="R369" s="406"/>
      <c r="S369" s="406"/>
      <c r="T369" s="406"/>
      <c r="U369" s="406"/>
      <c r="V369" s="406"/>
      <c r="W369" s="406"/>
      <c r="X369" s="406"/>
      <c r="Y369" s="406"/>
    </row>
    <row r="370" spans="9:25" ht="20.100000000000001" customHeight="1" x14ac:dyDescent="0.2">
      <c r="I370" s="406"/>
      <c r="J370" s="406"/>
      <c r="K370" s="406"/>
      <c r="L370" s="406"/>
      <c r="M370" s="406"/>
      <c r="N370" s="406"/>
      <c r="P370" s="406"/>
      <c r="Q370" s="406"/>
      <c r="R370" s="406"/>
      <c r="S370" s="406"/>
      <c r="T370" s="406"/>
      <c r="U370" s="406"/>
      <c r="V370" s="406"/>
      <c r="W370" s="406"/>
      <c r="X370" s="406"/>
      <c r="Y370" s="406"/>
    </row>
    <row r="371" spans="9:25" ht="20.100000000000001" customHeight="1" x14ac:dyDescent="0.2">
      <c r="I371" s="406"/>
      <c r="J371" s="406"/>
      <c r="K371" s="406"/>
      <c r="L371" s="406"/>
      <c r="M371" s="406"/>
      <c r="N371" s="406"/>
      <c r="P371" s="406"/>
      <c r="Q371" s="406"/>
      <c r="R371" s="406"/>
      <c r="S371" s="406"/>
      <c r="T371" s="406"/>
      <c r="U371" s="406"/>
      <c r="V371" s="406"/>
      <c r="W371" s="406"/>
      <c r="X371" s="406"/>
      <c r="Y371" s="406"/>
    </row>
    <row r="372" spans="9:25" ht="20.100000000000001" customHeight="1" x14ac:dyDescent="0.2">
      <c r="I372" s="406"/>
      <c r="J372" s="406"/>
      <c r="K372" s="406"/>
      <c r="L372" s="406"/>
      <c r="M372" s="406"/>
      <c r="N372" s="406"/>
      <c r="P372" s="406"/>
      <c r="Q372" s="406"/>
      <c r="R372" s="406"/>
      <c r="S372" s="406"/>
      <c r="T372" s="406"/>
      <c r="U372" s="406"/>
      <c r="V372" s="406"/>
      <c r="W372" s="406"/>
      <c r="X372" s="406"/>
      <c r="Y372" s="406"/>
    </row>
    <row r="373" spans="9:25" ht="20.100000000000001" customHeight="1" x14ac:dyDescent="0.2">
      <c r="I373" s="406"/>
      <c r="J373" s="406"/>
      <c r="K373" s="406"/>
      <c r="L373" s="406"/>
      <c r="M373" s="406"/>
      <c r="N373" s="406"/>
      <c r="P373" s="406"/>
      <c r="Q373" s="406"/>
      <c r="R373" s="406"/>
      <c r="S373" s="406"/>
      <c r="T373" s="406"/>
      <c r="U373" s="406"/>
      <c r="V373" s="406"/>
      <c r="W373" s="406"/>
      <c r="X373" s="406"/>
      <c r="Y373" s="406"/>
    </row>
    <row r="374" spans="9:25" ht="20.100000000000001" customHeight="1" x14ac:dyDescent="0.2">
      <c r="I374" s="406"/>
      <c r="J374" s="406"/>
      <c r="K374" s="406"/>
      <c r="L374" s="406"/>
      <c r="M374" s="406"/>
      <c r="N374" s="406"/>
      <c r="P374" s="406"/>
      <c r="Q374" s="406"/>
      <c r="R374" s="406"/>
      <c r="S374" s="406"/>
      <c r="T374" s="406"/>
      <c r="U374" s="406"/>
      <c r="V374" s="406"/>
      <c r="W374" s="406"/>
      <c r="X374" s="406"/>
      <c r="Y374" s="406"/>
    </row>
    <row r="375" spans="9:25" ht="20.100000000000001" customHeight="1" x14ac:dyDescent="0.2">
      <c r="I375" s="406"/>
      <c r="J375" s="406"/>
      <c r="K375" s="406"/>
      <c r="L375" s="406"/>
      <c r="M375" s="406"/>
      <c r="N375" s="406"/>
      <c r="P375" s="406"/>
      <c r="Q375" s="406"/>
      <c r="R375" s="406"/>
      <c r="S375" s="406"/>
      <c r="T375" s="406"/>
      <c r="U375" s="406"/>
      <c r="V375" s="406"/>
      <c r="W375" s="406"/>
      <c r="X375" s="406"/>
      <c r="Y375" s="406"/>
    </row>
    <row r="376" spans="9:25" ht="20.100000000000001" customHeight="1" x14ac:dyDescent="0.2">
      <c r="I376" s="406"/>
      <c r="J376" s="406"/>
      <c r="K376" s="406"/>
      <c r="L376" s="406"/>
      <c r="M376" s="406"/>
      <c r="N376" s="406"/>
      <c r="P376" s="406"/>
      <c r="Q376" s="406"/>
      <c r="R376" s="406"/>
      <c r="S376" s="406"/>
      <c r="T376" s="406"/>
      <c r="U376" s="406"/>
      <c r="V376" s="406"/>
      <c r="W376" s="406"/>
      <c r="X376" s="406"/>
      <c r="Y376" s="406"/>
    </row>
    <row r="377" spans="9:25" ht="20.100000000000001" customHeight="1" x14ac:dyDescent="0.2">
      <c r="I377" s="406"/>
      <c r="J377" s="406"/>
      <c r="K377" s="406"/>
      <c r="L377" s="406"/>
      <c r="M377" s="406"/>
      <c r="N377" s="406"/>
      <c r="P377" s="406"/>
      <c r="Q377" s="406"/>
      <c r="R377" s="406"/>
      <c r="S377" s="406"/>
      <c r="T377" s="406"/>
      <c r="U377" s="406"/>
      <c r="V377" s="406"/>
      <c r="W377" s="406"/>
      <c r="X377" s="406"/>
      <c r="Y377" s="406"/>
    </row>
    <row r="378" spans="9:25" ht="20.100000000000001" customHeight="1" x14ac:dyDescent="0.2">
      <c r="I378" s="406"/>
      <c r="J378" s="406"/>
      <c r="K378" s="406"/>
      <c r="L378" s="406"/>
      <c r="M378" s="406"/>
      <c r="N378" s="406"/>
      <c r="P378" s="406"/>
      <c r="Q378" s="406"/>
      <c r="R378" s="406"/>
      <c r="S378" s="406"/>
      <c r="T378" s="406"/>
      <c r="U378" s="406"/>
      <c r="V378" s="406"/>
      <c r="W378" s="406"/>
      <c r="X378" s="406"/>
      <c r="Y378" s="406"/>
    </row>
    <row r="379" spans="9:25" ht="20.100000000000001" customHeight="1" x14ac:dyDescent="0.2">
      <c r="I379" s="406"/>
      <c r="J379" s="406"/>
      <c r="K379" s="406"/>
      <c r="L379" s="406"/>
      <c r="M379" s="406"/>
      <c r="N379" s="406"/>
      <c r="P379" s="406"/>
      <c r="Q379" s="406"/>
      <c r="R379" s="406"/>
      <c r="S379" s="406"/>
      <c r="T379" s="406"/>
      <c r="U379" s="406"/>
      <c r="V379" s="406"/>
      <c r="W379" s="406"/>
      <c r="X379" s="406"/>
      <c r="Y379" s="406"/>
    </row>
    <row r="380" spans="9:25" ht="20.100000000000001" customHeight="1" x14ac:dyDescent="0.2">
      <c r="I380" s="406"/>
      <c r="J380" s="406"/>
      <c r="K380" s="406"/>
      <c r="L380" s="406"/>
      <c r="M380" s="406"/>
      <c r="N380" s="406"/>
      <c r="P380" s="406"/>
      <c r="Q380" s="406"/>
      <c r="R380" s="406"/>
      <c r="S380" s="406"/>
      <c r="T380" s="406"/>
      <c r="U380" s="406"/>
      <c r="V380" s="406"/>
      <c r="W380" s="406"/>
      <c r="X380" s="406"/>
      <c r="Y380" s="406"/>
    </row>
    <row r="381" spans="9:25" ht="20.100000000000001" customHeight="1" x14ac:dyDescent="0.2">
      <c r="I381" s="406"/>
      <c r="J381" s="406"/>
      <c r="K381" s="406"/>
      <c r="L381" s="406"/>
      <c r="M381" s="406"/>
      <c r="N381" s="406"/>
      <c r="P381" s="406"/>
      <c r="Q381" s="406"/>
      <c r="R381" s="406"/>
      <c r="S381" s="406"/>
      <c r="T381" s="406"/>
      <c r="U381" s="406"/>
      <c r="V381" s="406"/>
      <c r="W381" s="406"/>
      <c r="X381" s="406"/>
      <c r="Y381" s="406"/>
    </row>
    <row r="382" spans="9:25" ht="20.100000000000001" customHeight="1" x14ac:dyDescent="0.2">
      <c r="I382" s="406"/>
      <c r="J382" s="406"/>
      <c r="K382" s="406"/>
      <c r="L382" s="406"/>
      <c r="M382" s="406"/>
      <c r="N382" s="406"/>
      <c r="P382" s="406"/>
      <c r="Q382" s="406"/>
      <c r="R382" s="406"/>
      <c r="S382" s="406"/>
      <c r="T382" s="406"/>
      <c r="U382" s="406"/>
      <c r="V382" s="406"/>
      <c r="W382" s="406"/>
      <c r="X382" s="406"/>
      <c r="Y382" s="406"/>
    </row>
    <row r="383" spans="9:25" ht="20.100000000000001" customHeight="1" x14ac:dyDescent="0.2">
      <c r="I383" s="406"/>
      <c r="J383" s="406"/>
      <c r="K383" s="406"/>
      <c r="L383" s="406"/>
      <c r="M383" s="406"/>
      <c r="N383" s="406"/>
      <c r="P383" s="406"/>
      <c r="Q383" s="406"/>
      <c r="R383" s="406"/>
      <c r="S383" s="406"/>
      <c r="T383" s="406"/>
      <c r="U383" s="406"/>
      <c r="V383" s="406"/>
      <c r="W383" s="406"/>
      <c r="X383" s="406"/>
      <c r="Y383" s="406"/>
    </row>
    <row r="384" spans="9:25" ht="20.100000000000001" customHeight="1" x14ac:dyDescent="0.2">
      <c r="I384" s="406"/>
      <c r="J384" s="406"/>
      <c r="K384" s="406"/>
      <c r="L384" s="406"/>
      <c r="M384" s="406"/>
      <c r="N384" s="406"/>
      <c r="P384" s="406"/>
      <c r="Q384" s="406"/>
      <c r="R384" s="406"/>
      <c r="S384" s="406"/>
      <c r="T384" s="406"/>
      <c r="U384" s="406"/>
      <c r="V384" s="406"/>
      <c r="W384" s="406"/>
      <c r="X384" s="406"/>
      <c r="Y384" s="406"/>
    </row>
    <row r="385" spans="9:25" ht="20.100000000000001" customHeight="1" x14ac:dyDescent="0.2">
      <c r="I385" s="406"/>
      <c r="J385" s="406"/>
      <c r="K385" s="406"/>
      <c r="L385" s="406"/>
      <c r="M385" s="406"/>
      <c r="N385" s="406"/>
      <c r="P385" s="406"/>
      <c r="Q385" s="406"/>
      <c r="R385" s="406"/>
      <c r="S385" s="406"/>
      <c r="T385" s="406"/>
      <c r="U385" s="406"/>
      <c r="V385" s="406"/>
      <c r="W385" s="406"/>
      <c r="X385" s="406"/>
      <c r="Y385" s="406"/>
    </row>
    <row r="386" spans="9:25" ht="20.100000000000001" customHeight="1" x14ac:dyDescent="0.2">
      <c r="I386" s="406"/>
      <c r="J386" s="406"/>
      <c r="K386" s="406"/>
      <c r="L386" s="406"/>
      <c r="M386" s="406"/>
      <c r="N386" s="406"/>
      <c r="P386" s="406"/>
      <c r="Q386" s="406"/>
      <c r="R386" s="406"/>
      <c r="S386" s="406"/>
      <c r="T386" s="406"/>
      <c r="U386" s="406"/>
      <c r="V386" s="406"/>
      <c r="W386" s="406"/>
      <c r="X386" s="406"/>
      <c r="Y386" s="406"/>
    </row>
    <row r="387" spans="9:25" ht="20.100000000000001" customHeight="1" x14ac:dyDescent="0.2">
      <c r="I387" s="406"/>
      <c r="J387" s="406"/>
      <c r="K387" s="406"/>
      <c r="L387" s="406"/>
      <c r="M387" s="406"/>
      <c r="N387" s="406"/>
      <c r="P387" s="406"/>
      <c r="Q387" s="406"/>
      <c r="R387" s="406"/>
      <c r="S387" s="406"/>
      <c r="T387" s="406"/>
      <c r="U387" s="406"/>
      <c r="V387" s="406"/>
      <c r="W387" s="406"/>
      <c r="X387" s="406"/>
      <c r="Y387" s="406"/>
    </row>
    <row r="388" spans="9:25" ht="20.100000000000001" customHeight="1" x14ac:dyDescent="0.2">
      <c r="I388" s="406"/>
      <c r="J388" s="406"/>
      <c r="K388" s="406"/>
      <c r="L388" s="406"/>
      <c r="M388" s="406"/>
      <c r="N388" s="406"/>
      <c r="P388" s="406"/>
      <c r="Q388" s="406"/>
      <c r="R388" s="406"/>
      <c r="S388" s="406"/>
      <c r="T388" s="406"/>
      <c r="U388" s="406"/>
      <c r="V388" s="406"/>
      <c r="W388" s="406"/>
      <c r="X388" s="406"/>
      <c r="Y388" s="406"/>
    </row>
    <row r="389" spans="9:25" ht="20.100000000000001" customHeight="1" x14ac:dyDescent="0.2">
      <c r="I389" s="406"/>
      <c r="J389" s="406"/>
      <c r="K389" s="406"/>
      <c r="L389" s="406"/>
      <c r="M389" s="406"/>
      <c r="N389" s="406"/>
      <c r="P389" s="406"/>
      <c r="Q389" s="406"/>
      <c r="R389" s="406"/>
      <c r="S389" s="406"/>
      <c r="T389" s="406"/>
      <c r="U389" s="406"/>
      <c r="V389" s="406"/>
      <c r="W389" s="406"/>
      <c r="X389" s="406"/>
      <c r="Y389" s="406"/>
    </row>
    <row r="390" spans="9:25" ht="20.100000000000001" customHeight="1" x14ac:dyDescent="0.2">
      <c r="I390" s="406"/>
      <c r="J390" s="406"/>
      <c r="K390" s="406"/>
      <c r="L390" s="406"/>
      <c r="M390" s="406"/>
      <c r="N390" s="406"/>
      <c r="P390" s="406"/>
      <c r="Q390" s="406"/>
      <c r="R390" s="406"/>
      <c r="S390" s="406"/>
      <c r="T390" s="406"/>
      <c r="U390" s="406"/>
      <c r="V390" s="406"/>
      <c r="W390" s="406"/>
      <c r="X390" s="406"/>
      <c r="Y390" s="406"/>
    </row>
    <row r="391" spans="9:25" ht="20.100000000000001" customHeight="1" x14ac:dyDescent="0.2">
      <c r="I391" s="406"/>
      <c r="J391" s="406"/>
      <c r="K391" s="406"/>
      <c r="L391" s="406"/>
      <c r="M391" s="406"/>
      <c r="N391" s="406"/>
      <c r="P391" s="406"/>
      <c r="Q391" s="406"/>
      <c r="R391" s="406"/>
      <c r="S391" s="406"/>
      <c r="T391" s="406"/>
      <c r="U391" s="406"/>
      <c r="V391" s="406"/>
      <c r="W391" s="406"/>
      <c r="X391" s="406"/>
      <c r="Y391" s="406"/>
    </row>
    <row r="392" spans="9:25" ht="20.100000000000001" customHeight="1" x14ac:dyDescent="0.2">
      <c r="I392" s="406"/>
      <c r="J392" s="406"/>
      <c r="K392" s="406"/>
      <c r="L392" s="406"/>
      <c r="M392" s="406"/>
      <c r="N392" s="406"/>
      <c r="P392" s="406"/>
      <c r="Q392" s="406"/>
      <c r="R392" s="406"/>
      <c r="S392" s="406"/>
      <c r="T392" s="406"/>
      <c r="U392" s="406"/>
      <c r="V392" s="406"/>
      <c r="W392" s="406"/>
      <c r="X392" s="406"/>
      <c r="Y392" s="406"/>
    </row>
    <row r="393" spans="9:25" ht="20.100000000000001" customHeight="1" x14ac:dyDescent="0.2">
      <c r="I393" s="406"/>
      <c r="J393" s="406"/>
      <c r="K393" s="406"/>
      <c r="L393" s="406"/>
      <c r="M393" s="406"/>
      <c r="N393" s="406"/>
      <c r="P393" s="406"/>
      <c r="Q393" s="406"/>
      <c r="R393" s="406"/>
      <c r="S393" s="406"/>
      <c r="T393" s="406"/>
      <c r="U393" s="406"/>
      <c r="V393" s="406"/>
      <c r="W393" s="406"/>
      <c r="X393" s="406"/>
      <c r="Y393" s="406"/>
    </row>
    <row r="394" spans="9:25" ht="20.100000000000001" customHeight="1" x14ac:dyDescent="0.2">
      <c r="I394" s="406"/>
      <c r="J394" s="406"/>
      <c r="K394" s="406"/>
      <c r="L394" s="406"/>
      <c r="M394" s="406"/>
      <c r="N394" s="406"/>
      <c r="P394" s="406"/>
      <c r="Q394" s="406"/>
      <c r="R394" s="406"/>
      <c r="S394" s="406"/>
      <c r="T394" s="406"/>
      <c r="U394" s="406"/>
      <c r="V394" s="406"/>
      <c r="W394" s="406"/>
      <c r="X394" s="406"/>
      <c r="Y394" s="406"/>
    </row>
    <row r="395" spans="9:25" ht="20.100000000000001" customHeight="1" x14ac:dyDescent="0.2">
      <c r="I395" s="406"/>
      <c r="J395" s="406"/>
      <c r="K395" s="406"/>
      <c r="L395" s="406"/>
      <c r="M395" s="406"/>
      <c r="N395" s="406"/>
      <c r="P395" s="406"/>
      <c r="Q395" s="406"/>
      <c r="R395" s="406"/>
      <c r="S395" s="406"/>
      <c r="T395" s="406"/>
      <c r="U395" s="406"/>
      <c r="V395" s="406"/>
      <c r="W395" s="406"/>
      <c r="X395" s="406"/>
      <c r="Y395" s="406"/>
    </row>
    <row r="396" spans="9:25" ht="20.100000000000001" customHeight="1" x14ac:dyDescent="0.2">
      <c r="I396" s="406"/>
      <c r="J396" s="406"/>
      <c r="K396" s="406"/>
      <c r="L396" s="406"/>
      <c r="M396" s="406"/>
      <c r="N396" s="406"/>
      <c r="P396" s="406"/>
      <c r="Q396" s="406"/>
      <c r="R396" s="406"/>
      <c r="S396" s="406"/>
      <c r="T396" s="406"/>
      <c r="U396" s="406"/>
      <c r="V396" s="406"/>
      <c r="W396" s="406"/>
      <c r="X396" s="406"/>
      <c r="Y396" s="406"/>
    </row>
    <row r="397" spans="9:25" ht="20.100000000000001" customHeight="1" x14ac:dyDescent="0.2">
      <c r="I397" s="406"/>
      <c r="J397" s="406"/>
      <c r="K397" s="406"/>
      <c r="L397" s="406"/>
      <c r="M397" s="406"/>
      <c r="N397" s="406"/>
      <c r="P397" s="406"/>
      <c r="Q397" s="406"/>
      <c r="R397" s="406"/>
      <c r="S397" s="406"/>
      <c r="T397" s="406"/>
      <c r="U397" s="406"/>
      <c r="V397" s="406"/>
      <c r="W397" s="406"/>
      <c r="X397" s="406"/>
      <c r="Y397" s="406"/>
    </row>
    <row r="398" spans="9:25" ht="20.100000000000001" customHeight="1" x14ac:dyDescent="0.2">
      <c r="I398" s="406"/>
      <c r="J398" s="406"/>
      <c r="K398" s="406"/>
      <c r="L398" s="406"/>
      <c r="M398" s="406"/>
      <c r="N398" s="406"/>
      <c r="P398" s="406"/>
      <c r="Q398" s="406"/>
      <c r="R398" s="406"/>
      <c r="S398" s="406"/>
      <c r="T398" s="406"/>
      <c r="U398" s="406"/>
      <c r="V398" s="406"/>
      <c r="W398" s="406"/>
      <c r="X398" s="406"/>
      <c r="Y398" s="406"/>
    </row>
    <row r="399" spans="9:25" ht="20.100000000000001" customHeight="1" x14ac:dyDescent="0.2">
      <c r="I399" s="406"/>
      <c r="J399" s="406"/>
      <c r="K399" s="406"/>
      <c r="L399" s="406"/>
      <c r="M399" s="406"/>
      <c r="N399" s="406"/>
      <c r="P399" s="406"/>
      <c r="Q399" s="406"/>
      <c r="R399" s="406"/>
      <c r="S399" s="406"/>
      <c r="T399" s="406"/>
      <c r="U399" s="406"/>
      <c r="V399" s="406"/>
      <c r="W399" s="406"/>
      <c r="X399" s="406"/>
      <c r="Y399" s="406"/>
    </row>
    <row r="400" spans="9:25" ht="20.100000000000001" customHeight="1" x14ac:dyDescent="0.2">
      <c r="I400" s="406"/>
      <c r="J400" s="406"/>
      <c r="K400" s="406"/>
      <c r="L400" s="406"/>
      <c r="M400" s="406"/>
      <c r="N400" s="406"/>
      <c r="P400" s="406"/>
      <c r="Q400" s="406"/>
      <c r="R400" s="406"/>
      <c r="S400" s="406"/>
      <c r="T400" s="406"/>
      <c r="U400" s="406"/>
      <c r="V400" s="406"/>
      <c r="W400" s="406"/>
      <c r="X400" s="406"/>
      <c r="Y400" s="406"/>
    </row>
    <row r="401" spans="9:25" ht="20.100000000000001" customHeight="1" x14ac:dyDescent="0.2">
      <c r="I401" s="406"/>
      <c r="J401" s="406"/>
      <c r="K401" s="406"/>
      <c r="L401" s="406"/>
      <c r="M401" s="406"/>
      <c r="N401" s="406"/>
      <c r="P401" s="406"/>
      <c r="Q401" s="406"/>
      <c r="R401" s="406"/>
      <c r="S401" s="406"/>
      <c r="T401" s="406"/>
      <c r="U401" s="406"/>
      <c r="V401" s="406"/>
      <c r="W401" s="406"/>
      <c r="X401" s="406"/>
      <c r="Y401" s="406"/>
    </row>
    <row r="402" spans="9:25" ht="20.100000000000001" customHeight="1" x14ac:dyDescent="0.2">
      <c r="I402" s="406"/>
      <c r="J402" s="406"/>
      <c r="K402" s="406"/>
      <c r="L402" s="406"/>
      <c r="M402" s="406"/>
      <c r="N402" s="406"/>
      <c r="P402" s="406"/>
      <c r="Q402" s="406"/>
      <c r="R402" s="406"/>
      <c r="S402" s="406"/>
      <c r="T402" s="406"/>
      <c r="U402" s="406"/>
      <c r="V402" s="406"/>
      <c r="W402" s="406"/>
      <c r="X402" s="406"/>
      <c r="Y402" s="406"/>
    </row>
    <row r="403" spans="9:25" ht="20.100000000000001" customHeight="1" x14ac:dyDescent="0.2">
      <c r="I403" s="406"/>
      <c r="J403" s="406"/>
      <c r="K403" s="406"/>
      <c r="L403" s="406"/>
      <c r="M403" s="406"/>
      <c r="N403" s="406"/>
      <c r="P403" s="406"/>
      <c r="Q403" s="406"/>
      <c r="R403" s="406"/>
      <c r="S403" s="406"/>
      <c r="T403" s="406"/>
      <c r="U403" s="406"/>
      <c r="V403" s="406"/>
      <c r="W403" s="406"/>
      <c r="X403" s="406"/>
      <c r="Y403" s="406"/>
    </row>
    <row r="404" spans="9:25" ht="20.100000000000001" customHeight="1" x14ac:dyDescent="0.2">
      <c r="I404" s="406"/>
      <c r="J404" s="406"/>
      <c r="K404" s="406"/>
      <c r="L404" s="406"/>
      <c r="M404" s="406"/>
      <c r="N404" s="406"/>
      <c r="P404" s="406"/>
      <c r="Q404" s="406"/>
      <c r="R404" s="406"/>
      <c r="S404" s="406"/>
      <c r="T404" s="406"/>
      <c r="U404" s="406"/>
      <c r="V404" s="406"/>
      <c r="W404" s="406"/>
      <c r="X404" s="406"/>
      <c r="Y404" s="406"/>
    </row>
    <row r="405" spans="9:25" ht="20.100000000000001" customHeight="1" x14ac:dyDescent="0.2">
      <c r="I405" s="406"/>
      <c r="J405" s="406"/>
      <c r="K405" s="406"/>
      <c r="L405" s="406"/>
      <c r="M405" s="406"/>
      <c r="N405" s="406"/>
      <c r="P405" s="406"/>
      <c r="Q405" s="406"/>
      <c r="R405" s="406"/>
      <c r="S405" s="406"/>
      <c r="T405" s="406"/>
      <c r="U405" s="406"/>
      <c r="V405" s="406"/>
      <c r="W405" s="406"/>
      <c r="X405" s="406"/>
      <c r="Y405" s="406"/>
    </row>
    <row r="406" spans="9:25" ht="20.100000000000001" customHeight="1" x14ac:dyDescent="0.2">
      <c r="I406" s="406"/>
      <c r="J406" s="406"/>
      <c r="K406" s="406"/>
      <c r="L406" s="406"/>
      <c r="M406" s="406"/>
      <c r="N406" s="406"/>
      <c r="P406" s="406"/>
      <c r="Q406" s="406"/>
      <c r="R406" s="406"/>
      <c r="S406" s="406"/>
      <c r="T406" s="406"/>
      <c r="U406" s="406"/>
      <c r="V406" s="406"/>
      <c r="W406" s="406"/>
      <c r="X406" s="406"/>
      <c r="Y406" s="406"/>
    </row>
    <row r="407" spans="9:25" ht="20.100000000000001" customHeight="1" x14ac:dyDescent="0.2">
      <c r="I407" s="406"/>
      <c r="J407" s="406"/>
      <c r="K407" s="406"/>
      <c r="L407" s="406"/>
      <c r="M407" s="406"/>
      <c r="N407" s="406"/>
      <c r="P407" s="406"/>
      <c r="Q407" s="406"/>
      <c r="R407" s="406"/>
      <c r="S407" s="406"/>
      <c r="T407" s="406"/>
      <c r="U407" s="406"/>
      <c r="V407" s="406"/>
      <c r="W407" s="406"/>
      <c r="X407" s="406"/>
      <c r="Y407" s="406"/>
    </row>
    <row r="408" spans="9:25" ht="20.100000000000001" customHeight="1" x14ac:dyDescent="0.2">
      <c r="I408" s="406"/>
      <c r="J408" s="406"/>
      <c r="K408" s="406"/>
      <c r="L408" s="406"/>
      <c r="M408" s="406"/>
      <c r="N408" s="406"/>
      <c r="P408" s="406"/>
      <c r="Q408" s="406"/>
      <c r="R408" s="406"/>
      <c r="S408" s="406"/>
      <c r="T408" s="406"/>
      <c r="U408" s="406"/>
      <c r="V408" s="406"/>
      <c r="W408" s="406"/>
      <c r="X408" s="406"/>
      <c r="Y408" s="406"/>
    </row>
    <row r="409" spans="9:25" ht="20.100000000000001" customHeight="1" x14ac:dyDescent="0.2">
      <c r="I409" s="406"/>
      <c r="J409" s="406"/>
      <c r="K409" s="406"/>
      <c r="L409" s="406"/>
      <c r="M409" s="406"/>
      <c r="N409" s="406"/>
      <c r="P409" s="406"/>
      <c r="Q409" s="406"/>
      <c r="R409" s="406"/>
      <c r="S409" s="406"/>
      <c r="T409" s="406"/>
      <c r="U409" s="406"/>
      <c r="V409" s="406"/>
      <c r="W409" s="406"/>
      <c r="X409" s="406"/>
      <c r="Y409" s="406"/>
    </row>
    <row r="410" spans="9:25" ht="20.100000000000001" customHeight="1" x14ac:dyDescent="0.2">
      <c r="I410" s="406"/>
      <c r="J410" s="406"/>
      <c r="K410" s="406"/>
      <c r="L410" s="406"/>
      <c r="M410" s="406"/>
      <c r="N410" s="406"/>
      <c r="P410" s="406"/>
      <c r="Q410" s="406"/>
      <c r="R410" s="406"/>
      <c r="S410" s="406"/>
      <c r="T410" s="406"/>
      <c r="U410" s="406"/>
      <c r="V410" s="406"/>
      <c r="W410" s="406"/>
      <c r="X410" s="406"/>
      <c r="Y410" s="406"/>
    </row>
    <row r="411" spans="9:25" ht="20.100000000000001" customHeight="1" x14ac:dyDescent="0.2">
      <c r="I411" s="406"/>
      <c r="J411" s="406"/>
      <c r="K411" s="406"/>
      <c r="L411" s="406"/>
      <c r="M411" s="406"/>
      <c r="N411" s="406"/>
      <c r="P411" s="406"/>
      <c r="Q411" s="406"/>
      <c r="R411" s="406"/>
      <c r="S411" s="406"/>
      <c r="T411" s="406"/>
      <c r="U411" s="406"/>
      <c r="V411" s="406"/>
      <c r="W411" s="406"/>
      <c r="X411" s="406"/>
      <c r="Y411" s="406"/>
    </row>
    <row r="412" spans="9:25" ht="20.100000000000001" customHeight="1" x14ac:dyDescent="0.2">
      <c r="I412" s="406"/>
      <c r="J412" s="406"/>
      <c r="K412" s="406"/>
      <c r="L412" s="406"/>
      <c r="M412" s="406"/>
      <c r="N412" s="406"/>
      <c r="P412" s="406"/>
      <c r="Q412" s="406"/>
      <c r="R412" s="406"/>
      <c r="S412" s="406"/>
      <c r="T412" s="406"/>
      <c r="U412" s="406"/>
      <c r="V412" s="406"/>
      <c r="W412" s="406"/>
      <c r="X412" s="406"/>
      <c r="Y412" s="406"/>
    </row>
    <row r="413" spans="9:25" ht="20.100000000000001" customHeight="1" x14ac:dyDescent="0.2">
      <c r="I413" s="406"/>
      <c r="J413" s="406"/>
      <c r="K413" s="406"/>
      <c r="L413" s="406"/>
      <c r="M413" s="406"/>
      <c r="N413" s="406"/>
      <c r="P413" s="406"/>
      <c r="Q413" s="406"/>
      <c r="R413" s="406"/>
      <c r="S413" s="406"/>
      <c r="T413" s="406"/>
      <c r="U413" s="406"/>
      <c r="V413" s="406"/>
      <c r="W413" s="406"/>
      <c r="X413" s="406"/>
      <c r="Y413" s="406"/>
    </row>
    <row r="414" spans="9:25" ht="20.100000000000001" customHeight="1" x14ac:dyDescent="0.2">
      <c r="I414" s="406"/>
      <c r="J414" s="406"/>
      <c r="K414" s="406"/>
      <c r="L414" s="406"/>
      <c r="M414" s="406"/>
      <c r="N414" s="406"/>
      <c r="P414" s="406"/>
      <c r="Q414" s="406"/>
      <c r="R414" s="406"/>
      <c r="S414" s="406"/>
      <c r="T414" s="406"/>
      <c r="U414" s="406"/>
      <c r="V414" s="406"/>
      <c r="W414" s="406"/>
      <c r="X414" s="406"/>
      <c r="Y414" s="406"/>
    </row>
    <row r="415" spans="9:25" ht="20.100000000000001" customHeight="1" x14ac:dyDescent="0.2">
      <c r="I415" s="406"/>
      <c r="J415" s="406"/>
      <c r="K415" s="406"/>
      <c r="L415" s="406"/>
      <c r="M415" s="406"/>
      <c r="N415" s="406"/>
      <c r="P415" s="406"/>
      <c r="Q415" s="406"/>
      <c r="R415" s="406"/>
      <c r="S415" s="406"/>
      <c r="T415" s="406"/>
      <c r="U415" s="406"/>
      <c r="V415" s="406"/>
      <c r="W415" s="406"/>
      <c r="X415" s="406"/>
      <c r="Y415" s="406"/>
    </row>
    <row r="416" spans="9:25" ht="20.100000000000001" customHeight="1" x14ac:dyDescent="0.2">
      <c r="I416" s="406"/>
      <c r="J416" s="406"/>
      <c r="K416" s="406"/>
      <c r="L416" s="406"/>
      <c r="M416" s="406"/>
      <c r="N416" s="406"/>
      <c r="P416" s="406"/>
      <c r="Q416" s="406"/>
      <c r="R416" s="406"/>
      <c r="S416" s="406"/>
      <c r="T416" s="406"/>
      <c r="U416" s="406"/>
      <c r="V416" s="406"/>
      <c r="W416" s="406"/>
      <c r="X416" s="406"/>
      <c r="Y416" s="406"/>
    </row>
    <row r="417" spans="9:25" ht="20.100000000000001" customHeight="1" x14ac:dyDescent="0.2">
      <c r="I417" s="406"/>
      <c r="J417" s="406"/>
      <c r="K417" s="406"/>
      <c r="L417" s="406"/>
      <c r="M417" s="406"/>
      <c r="N417" s="406"/>
      <c r="P417" s="406"/>
      <c r="Q417" s="406"/>
      <c r="R417" s="406"/>
      <c r="S417" s="406"/>
      <c r="T417" s="406"/>
      <c r="U417" s="406"/>
      <c r="V417" s="406"/>
      <c r="W417" s="406"/>
      <c r="X417" s="406"/>
      <c r="Y417" s="406"/>
    </row>
    <row r="418" spans="9:25" ht="20.100000000000001" customHeight="1" x14ac:dyDescent="0.2">
      <c r="I418" s="406"/>
      <c r="J418" s="406"/>
      <c r="K418" s="406"/>
      <c r="L418" s="406"/>
      <c r="M418" s="406"/>
      <c r="N418" s="406"/>
      <c r="P418" s="406"/>
      <c r="Q418" s="406"/>
      <c r="R418" s="406"/>
      <c r="S418" s="406"/>
      <c r="T418" s="406"/>
      <c r="U418" s="406"/>
      <c r="V418" s="406"/>
      <c r="W418" s="406"/>
      <c r="X418" s="406"/>
      <c r="Y418" s="406"/>
    </row>
    <row r="419" spans="9:25" ht="20.100000000000001" customHeight="1" x14ac:dyDescent="0.2">
      <c r="I419" s="406"/>
      <c r="J419" s="406"/>
      <c r="K419" s="406"/>
      <c r="L419" s="406"/>
      <c r="M419" s="406"/>
      <c r="N419" s="406"/>
      <c r="P419" s="406"/>
      <c r="Q419" s="406"/>
      <c r="R419" s="406"/>
      <c r="S419" s="406"/>
      <c r="T419" s="406"/>
      <c r="U419" s="406"/>
      <c r="V419" s="406"/>
      <c r="W419" s="406"/>
      <c r="X419" s="406"/>
      <c r="Y419" s="406"/>
    </row>
    <row r="420" spans="9:25" ht="20.100000000000001" customHeight="1" x14ac:dyDescent="0.2">
      <c r="I420" s="406"/>
      <c r="J420" s="406"/>
      <c r="K420" s="406"/>
      <c r="L420" s="406"/>
      <c r="M420" s="406"/>
      <c r="N420" s="406"/>
      <c r="P420" s="406"/>
      <c r="Q420" s="406"/>
      <c r="R420" s="406"/>
      <c r="S420" s="406"/>
      <c r="T420" s="406"/>
      <c r="U420" s="406"/>
      <c r="V420" s="406"/>
      <c r="W420" s="406"/>
      <c r="X420" s="406"/>
      <c r="Y420" s="406"/>
    </row>
    <row r="421" spans="9:25" ht="20.100000000000001" customHeight="1" x14ac:dyDescent="0.2">
      <c r="I421" s="406"/>
      <c r="J421" s="406"/>
      <c r="K421" s="406"/>
      <c r="L421" s="406"/>
      <c r="M421" s="406"/>
      <c r="N421" s="406"/>
      <c r="P421" s="406"/>
      <c r="Q421" s="406"/>
      <c r="R421" s="406"/>
      <c r="S421" s="406"/>
      <c r="T421" s="406"/>
      <c r="U421" s="406"/>
      <c r="V421" s="406"/>
      <c r="W421" s="406"/>
      <c r="X421" s="406"/>
      <c r="Y421" s="406"/>
    </row>
    <row r="422" spans="9:25" ht="20.100000000000001" customHeight="1" x14ac:dyDescent="0.2">
      <c r="I422" s="406"/>
      <c r="J422" s="406"/>
      <c r="K422" s="406"/>
      <c r="L422" s="406"/>
      <c r="M422" s="406"/>
      <c r="N422" s="406"/>
      <c r="P422" s="406"/>
      <c r="Q422" s="406"/>
      <c r="R422" s="406"/>
      <c r="S422" s="406"/>
      <c r="T422" s="406"/>
      <c r="U422" s="406"/>
      <c r="V422" s="406"/>
      <c r="W422" s="406"/>
      <c r="X422" s="406"/>
      <c r="Y422" s="406"/>
    </row>
    <row r="423" spans="9:25" ht="20.100000000000001" customHeight="1" x14ac:dyDescent="0.2">
      <c r="I423" s="406"/>
      <c r="J423" s="406"/>
      <c r="K423" s="406"/>
      <c r="L423" s="406"/>
      <c r="M423" s="406"/>
      <c r="N423" s="406"/>
      <c r="P423" s="406"/>
      <c r="Q423" s="406"/>
      <c r="R423" s="406"/>
      <c r="S423" s="406"/>
      <c r="T423" s="406"/>
      <c r="U423" s="406"/>
      <c r="V423" s="406"/>
      <c r="W423" s="406"/>
      <c r="X423" s="406"/>
      <c r="Y423" s="406"/>
    </row>
    <row r="424" spans="9:25" ht="20.100000000000001" customHeight="1" x14ac:dyDescent="0.2">
      <c r="I424" s="406"/>
      <c r="J424" s="406"/>
      <c r="K424" s="406"/>
      <c r="L424" s="406"/>
      <c r="M424" s="406"/>
      <c r="N424" s="406"/>
      <c r="P424" s="406"/>
      <c r="Q424" s="406"/>
      <c r="R424" s="406"/>
      <c r="S424" s="406"/>
      <c r="T424" s="406"/>
      <c r="U424" s="406"/>
      <c r="V424" s="406"/>
      <c r="W424" s="406"/>
      <c r="X424" s="406"/>
      <c r="Y424" s="406"/>
    </row>
    <row r="425" spans="9:25" ht="20.100000000000001" customHeight="1" x14ac:dyDescent="0.2">
      <c r="I425" s="406"/>
      <c r="J425" s="406"/>
      <c r="K425" s="406"/>
      <c r="L425" s="406"/>
      <c r="M425" s="406"/>
      <c r="N425" s="406"/>
      <c r="P425" s="406"/>
      <c r="Q425" s="406"/>
      <c r="R425" s="406"/>
      <c r="S425" s="406"/>
      <c r="T425" s="406"/>
      <c r="U425" s="406"/>
      <c r="V425" s="406"/>
      <c r="W425" s="406"/>
      <c r="X425" s="406"/>
      <c r="Y425" s="406"/>
    </row>
    <row r="426" spans="9:25" ht="20.100000000000001" customHeight="1" x14ac:dyDescent="0.2">
      <c r="I426" s="406"/>
      <c r="J426" s="406"/>
      <c r="K426" s="406"/>
      <c r="L426" s="406"/>
      <c r="M426" s="406"/>
      <c r="N426" s="406"/>
      <c r="P426" s="406"/>
      <c r="Q426" s="406"/>
      <c r="R426" s="406"/>
      <c r="S426" s="406"/>
      <c r="T426" s="406"/>
      <c r="U426" s="406"/>
      <c r="V426" s="406"/>
      <c r="W426" s="406"/>
      <c r="X426" s="406"/>
      <c r="Y426" s="406"/>
    </row>
    <row r="427" spans="9:25" ht="20.100000000000001" customHeight="1" x14ac:dyDescent="0.2">
      <c r="I427" s="406"/>
      <c r="J427" s="406"/>
      <c r="K427" s="406"/>
      <c r="L427" s="406"/>
      <c r="M427" s="406"/>
      <c r="N427" s="406"/>
      <c r="P427" s="406"/>
      <c r="Q427" s="406"/>
      <c r="R427" s="406"/>
      <c r="S427" s="406"/>
      <c r="T427" s="406"/>
      <c r="U427" s="406"/>
      <c r="V427" s="406"/>
      <c r="W427" s="406"/>
      <c r="X427" s="406"/>
      <c r="Y427" s="406"/>
    </row>
    <row r="428" spans="9:25" ht="20.100000000000001" customHeight="1" x14ac:dyDescent="0.2">
      <c r="I428" s="406"/>
      <c r="J428" s="406"/>
      <c r="K428" s="406"/>
      <c r="L428" s="406"/>
      <c r="M428" s="406"/>
      <c r="N428" s="406"/>
      <c r="P428" s="406"/>
      <c r="Q428" s="406"/>
      <c r="R428" s="406"/>
      <c r="S428" s="406"/>
      <c r="T428" s="406"/>
      <c r="U428" s="406"/>
      <c r="V428" s="406"/>
      <c r="W428" s="406"/>
      <c r="X428" s="406"/>
      <c r="Y428" s="406"/>
    </row>
    <row r="429" spans="9:25" ht="20.100000000000001" customHeight="1" x14ac:dyDescent="0.2">
      <c r="I429" s="406"/>
      <c r="J429" s="406"/>
      <c r="K429" s="406"/>
      <c r="L429" s="406"/>
      <c r="M429" s="406"/>
      <c r="N429" s="406"/>
      <c r="P429" s="406"/>
      <c r="Q429" s="406"/>
      <c r="R429" s="406"/>
      <c r="S429" s="406"/>
      <c r="T429" s="406"/>
      <c r="U429" s="406"/>
      <c r="V429" s="406"/>
      <c r="W429" s="406"/>
      <c r="X429" s="406"/>
      <c r="Y429" s="406"/>
    </row>
    <row r="430" spans="9:25" ht="20.100000000000001" customHeight="1" x14ac:dyDescent="0.2">
      <c r="I430" s="406"/>
      <c r="J430" s="406"/>
      <c r="K430" s="406"/>
      <c r="L430" s="406"/>
      <c r="M430" s="406"/>
      <c r="N430" s="406"/>
      <c r="P430" s="406"/>
      <c r="Q430" s="406"/>
      <c r="R430" s="406"/>
      <c r="S430" s="406"/>
      <c r="T430" s="406"/>
      <c r="U430" s="406"/>
      <c r="V430" s="406"/>
      <c r="W430" s="406"/>
      <c r="X430" s="406"/>
      <c r="Y430" s="406"/>
    </row>
    <row r="431" spans="9:25" ht="20.100000000000001" customHeight="1" x14ac:dyDescent="0.2">
      <c r="I431" s="406"/>
      <c r="J431" s="406"/>
      <c r="K431" s="406"/>
      <c r="L431" s="406"/>
      <c r="M431" s="406"/>
      <c r="N431" s="406"/>
      <c r="P431" s="406"/>
      <c r="Q431" s="406"/>
      <c r="R431" s="406"/>
      <c r="S431" s="406"/>
      <c r="T431" s="406"/>
      <c r="U431" s="406"/>
      <c r="V431" s="406"/>
      <c r="W431" s="406"/>
      <c r="X431" s="406"/>
      <c r="Y431" s="406"/>
    </row>
    <row r="432" spans="9:25" ht="20.100000000000001" customHeight="1" x14ac:dyDescent="0.2">
      <c r="I432" s="406"/>
      <c r="J432" s="406"/>
      <c r="K432" s="406"/>
      <c r="L432" s="406"/>
      <c r="M432" s="406"/>
      <c r="N432" s="406"/>
      <c r="P432" s="406"/>
      <c r="Q432" s="406"/>
      <c r="R432" s="406"/>
      <c r="S432" s="406"/>
      <c r="T432" s="406"/>
      <c r="U432" s="406"/>
      <c r="V432" s="406"/>
      <c r="W432" s="406"/>
      <c r="X432" s="406"/>
      <c r="Y432" s="406"/>
    </row>
    <row r="433" spans="9:25" ht="20.100000000000001" customHeight="1" x14ac:dyDescent="0.2">
      <c r="I433" s="406"/>
      <c r="J433" s="406"/>
      <c r="K433" s="406"/>
      <c r="L433" s="406"/>
      <c r="M433" s="406"/>
      <c r="N433" s="406"/>
      <c r="P433" s="406"/>
      <c r="Q433" s="406"/>
      <c r="R433" s="406"/>
      <c r="S433" s="406"/>
      <c r="T433" s="406"/>
      <c r="U433" s="406"/>
      <c r="V433" s="406"/>
      <c r="W433" s="406"/>
      <c r="X433" s="406"/>
      <c r="Y433" s="406"/>
    </row>
    <row r="434" spans="9:25" ht="20.100000000000001" customHeight="1" x14ac:dyDescent="0.2">
      <c r="I434" s="406"/>
      <c r="J434" s="406"/>
      <c r="K434" s="406"/>
      <c r="L434" s="406"/>
      <c r="M434" s="406"/>
      <c r="N434" s="406"/>
      <c r="P434" s="406"/>
      <c r="Q434" s="406"/>
      <c r="R434" s="406"/>
      <c r="S434" s="406"/>
      <c r="T434" s="406"/>
      <c r="U434" s="406"/>
      <c r="V434" s="406"/>
      <c r="W434" s="406"/>
      <c r="X434" s="406"/>
      <c r="Y434" s="406"/>
    </row>
    <row r="435" spans="9:25" ht="20.100000000000001" customHeight="1" x14ac:dyDescent="0.2">
      <c r="I435" s="406"/>
      <c r="J435" s="406"/>
      <c r="K435" s="406"/>
      <c r="L435" s="406"/>
      <c r="M435" s="406"/>
      <c r="N435" s="406"/>
      <c r="P435" s="406"/>
      <c r="Q435" s="406"/>
      <c r="R435" s="406"/>
      <c r="S435" s="406"/>
      <c r="T435" s="406"/>
      <c r="U435" s="406"/>
      <c r="V435" s="406"/>
      <c r="W435" s="406"/>
      <c r="X435" s="406"/>
      <c r="Y435" s="406"/>
    </row>
    <row r="436" spans="9:25" ht="20.100000000000001" customHeight="1" x14ac:dyDescent="0.2">
      <c r="I436" s="406"/>
      <c r="J436" s="406"/>
      <c r="K436" s="406"/>
      <c r="L436" s="406"/>
      <c r="M436" s="406"/>
      <c r="N436" s="406"/>
      <c r="P436" s="406"/>
      <c r="Q436" s="406"/>
      <c r="R436" s="406"/>
      <c r="S436" s="406"/>
      <c r="T436" s="406"/>
      <c r="U436" s="406"/>
      <c r="V436" s="406"/>
      <c r="W436" s="406"/>
      <c r="X436" s="406"/>
      <c r="Y436" s="406"/>
    </row>
    <row r="437" spans="9:25" ht="20.100000000000001" customHeight="1" x14ac:dyDescent="0.2">
      <c r="I437" s="406"/>
      <c r="J437" s="406"/>
      <c r="K437" s="406"/>
      <c r="L437" s="406"/>
      <c r="M437" s="406"/>
      <c r="N437" s="406"/>
      <c r="P437" s="406"/>
      <c r="Q437" s="406"/>
      <c r="R437" s="406"/>
      <c r="S437" s="406"/>
      <c r="T437" s="406"/>
      <c r="U437" s="406"/>
      <c r="V437" s="406"/>
      <c r="W437" s="406"/>
      <c r="X437" s="406"/>
      <c r="Y437" s="406"/>
    </row>
    <row r="438" spans="9:25" ht="20.100000000000001" customHeight="1" x14ac:dyDescent="0.2">
      <c r="I438" s="406"/>
      <c r="J438" s="406"/>
      <c r="K438" s="406"/>
      <c r="L438" s="406"/>
      <c r="M438" s="406"/>
      <c r="N438" s="406"/>
      <c r="P438" s="406"/>
      <c r="Q438" s="406"/>
      <c r="R438" s="406"/>
      <c r="S438" s="406"/>
      <c r="T438" s="406"/>
      <c r="U438" s="406"/>
      <c r="V438" s="406"/>
      <c r="W438" s="406"/>
      <c r="X438" s="406"/>
      <c r="Y438" s="406"/>
    </row>
    <row r="439" spans="9:25" ht="20.100000000000001" customHeight="1" x14ac:dyDescent="0.2">
      <c r="I439" s="406"/>
      <c r="J439" s="406"/>
      <c r="K439" s="406"/>
      <c r="L439" s="406"/>
      <c r="M439" s="406"/>
      <c r="N439" s="406"/>
      <c r="P439" s="406"/>
      <c r="Q439" s="406"/>
      <c r="R439" s="406"/>
      <c r="S439" s="406"/>
      <c r="T439" s="406"/>
      <c r="U439" s="406"/>
      <c r="V439" s="406"/>
      <c r="W439" s="406"/>
      <c r="X439" s="406"/>
      <c r="Y439" s="406"/>
    </row>
    <row r="440" spans="9:25" ht="20.100000000000001" customHeight="1" x14ac:dyDescent="0.2">
      <c r="I440" s="406"/>
      <c r="J440" s="406"/>
      <c r="K440" s="406"/>
      <c r="L440" s="406"/>
      <c r="M440" s="406"/>
      <c r="N440" s="406"/>
      <c r="P440" s="406"/>
      <c r="Q440" s="406"/>
      <c r="R440" s="406"/>
      <c r="S440" s="406"/>
      <c r="T440" s="406"/>
      <c r="U440" s="406"/>
      <c r="V440" s="406"/>
      <c r="W440" s="406"/>
      <c r="X440" s="406"/>
      <c r="Y440" s="406"/>
    </row>
    <row r="441" spans="9:25" ht="20.100000000000001" customHeight="1" x14ac:dyDescent="0.2">
      <c r="I441" s="406"/>
      <c r="J441" s="406"/>
      <c r="K441" s="406"/>
      <c r="L441" s="406"/>
      <c r="M441" s="406"/>
      <c r="N441" s="406"/>
      <c r="P441" s="406"/>
      <c r="Q441" s="406"/>
      <c r="R441" s="406"/>
      <c r="S441" s="406"/>
      <c r="T441" s="406"/>
      <c r="U441" s="406"/>
      <c r="V441" s="406"/>
      <c r="W441" s="406"/>
      <c r="X441" s="406"/>
      <c r="Y441" s="406"/>
    </row>
    <row r="442" spans="9:25" ht="20.100000000000001" customHeight="1" x14ac:dyDescent="0.2">
      <c r="I442" s="406"/>
      <c r="J442" s="406"/>
      <c r="K442" s="406"/>
      <c r="L442" s="406"/>
      <c r="M442" s="406"/>
      <c r="N442" s="406"/>
      <c r="P442" s="406"/>
      <c r="Q442" s="406"/>
      <c r="R442" s="406"/>
      <c r="S442" s="406"/>
      <c r="T442" s="406"/>
      <c r="U442" s="406"/>
      <c r="V442" s="406"/>
      <c r="W442" s="406"/>
      <c r="X442" s="406"/>
      <c r="Y442" s="406"/>
    </row>
    <row r="443" spans="9:25" ht="20.100000000000001" customHeight="1" x14ac:dyDescent="0.2">
      <c r="I443" s="406"/>
      <c r="J443" s="406"/>
      <c r="K443" s="406"/>
      <c r="L443" s="406"/>
      <c r="M443" s="406"/>
      <c r="N443" s="406"/>
      <c r="P443" s="406"/>
      <c r="Q443" s="406"/>
      <c r="R443" s="406"/>
      <c r="S443" s="406"/>
      <c r="T443" s="406"/>
      <c r="U443" s="406"/>
      <c r="V443" s="406"/>
      <c r="W443" s="406"/>
      <c r="X443" s="406"/>
      <c r="Y443" s="406"/>
    </row>
    <row r="444" spans="9:25" ht="20.100000000000001" customHeight="1" x14ac:dyDescent="0.2">
      <c r="I444" s="406"/>
      <c r="J444" s="406"/>
      <c r="K444" s="406"/>
      <c r="L444" s="406"/>
      <c r="M444" s="406"/>
      <c r="N444" s="406"/>
      <c r="P444" s="406"/>
      <c r="Q444" s="406"/>
      <c r="R444" s="406"/>
      <c r="S444" s="406"/>
      <c r="T444" s="406"/>
      <c r="U444" s="406"/>
      <c r="V444" s="406"/>
      <c r="W444" s="406"/>
      <c r="X444" s="406"/>
      <c r="Y444" s="406"/>
    </row>
    <row r="445" spans="9:25" ht="20.100000000000001" customHeight="1" x14ac:dyDescent="0.2">
      <c r="I445" s="406"/>
      <c r="J445" s="406"/>
      <c r="K445" s="406"/>
      <c r="L445" s="406"/>
      <c r="M445" s="406"/>
      <c r="N445" s="406"/>
      <c r="P445" s="406"/>
      <c r="Q445" s="406"/>
      <c r="R445" s="406"/>
      <c r="S445" s="406"/>
      <c r="T445" s="406"/>
      <c r="U445" s="406"/>
      <c r="V445" s="406"/>
      <c r="W445" s="406"/>
      <c r="X445" s="406"/>
      <c r="Y445" s="406"/>
    </row>
    <row r="446" spans="9:25" ht="20.100000000000001" customHeight="1" x14ac:dyDescent="0.2">
      <c r="I446" s="406"/>
      <c r="J446" s="406"/>
      <c r="K446" s="406"/>
      <c r="L446" s="406"/>
      <c r="M446" s="406"/>
      <c r="N446" s="406"/>
      <c r="P446" s="406"/>
      <c r="Q446" s="406"/>
      <c r="R446" s="406"/>
      <c r="S446" s="406"/>
      <c r="T446" s="406"/>
      <c r="U446" s="406"/>
      <c r="V446" s="406"/>
      <c r="W446" s="406"/>
      <c r="X446" s="406"/>
      <c r="Y446" s="406"/>
    </row>
    <row r="447" spans="9:25" ht="20.100000000000001" customHeight="1" x14ac:dyDescent="0.2">
      <c r="I447" s="406"/>
      <c r="J447" s="406"/>
      <c r="K447" s="406"/>
      <c r="L447" s="406"/>
      <c r="M447" s="406"/>
      <c r="N447" s="406"/>
      <c r="P447" s="406"/>
      <c r="Q447" s="406"/>
      <c r="R447" s="406"/>
      <c r="S447" s="406"/>
      <c r="T447" s="406"/>
      <c r="U447" s="406"/>
      <c r="V447" s="406"/>
      <c r="W447" s="406"/>
      <c r="X447" s="406"/>
      <c r="Y447" s="406"/>
    </row>
    <row r="448" spans="9:25" ht="20.100000000000001" customHeight="1" x14ac:dyDescent="0.2">
      <c r="I448" s="406"/>
      <c r="J448" s="406"/>
      <c r="K448" s="406"/>
      <c r="L448" s="406"/>
      <c r="M448" s="406"/>
      <c r="N448" s="406"/>
      <c r="P448" s="406"/>
      <c r="Q448" s="406"/>
      <c r="R448" s="406"/>
      <c r="S448" s="406"/>
      <c r="T448" s="406"/>
      <c r="U448" s="406"/>
      <c r="V448" s="406"/>
      <c r="W448" s="406"/>
      <c r="X448" s="406"/>
      <c r="Y448" s="406"/>
    </row>
    <row r="449" spans="9:25" ht="20.100000000000001" customHeight="1" x14ac:dyDescent="0.2">
      <c r="I449" s="406"/>
      <c r="J449" s="406"/>
      <c r="K449" s="406"/>
      <c r="L449" s="406"/>
      <c r="M449" s="406"/>
      <c r="N449" s="406"/>
      <c r="P449" s="406"/>
      <c r="Q449" s="406"/>
      <c r="R449" s="406"/>
      <c r="S449" s="406"/>
      <c r="T449" s="406"/>
      <c r="U449" s="406"/>
      <c r="V449" s="406"/>
      <c r="W449" s="406"/>
      <c r="X449" s="406"/>
      <c r="Y449" s="406"/>
    </row>
    <row r="450" spans="9:25" ht="20.100000000000001" customHeight="1" x14ac:dyDescent="0.2">
      <c r="I450" s="406"/>
      <c r="J450" s="406"/>
      <c r="K450" s="406"/>
      <c r="L450" s="406"/>
      <c r="M450" s="406"/>
      <c r="N450" s="406"/>
      <c r="P450" s="406"/>
      <c r="Q450" s="406"/>
      <c r="R450" s="406"/>
      <c r="S450" s="406"/>
      <c r="T450" s="406"/>
      <c r="U450" s="406"/>
      <c r="V450" s="406"/>
      <c r="W450" s="406"/>
      <c r="X450" s="406"/>
      <c r="Y450" s="406"/>
    </row>
    <row r="451" spans="9:25" ht="20.100000000000001" customHeight="1" x14ac:dyDescent="0.2">
      <c r="I451" s="406"/>
      <c r="J451" s="406"/>
      <c r="K451" s="406"/>
      <c r="L451" s="406"/>
      <c r="M451" s="406"/>
      <c r="N451" s="406"/>
      <c r="P451" s="406"/>
      <c r="Q451" s="406"/>
      <c r="R451" s="406"/>
      <c r="S451" s="406"/>
      <c r="T451" s="406"/>
      <c r="U451" s="406"/>
      <c r="V451" s="406"/>
      <c r="W451" s="406"/>
      <c r="X451" s="406"/>
      <c r="Y451" s="406"/>
    </row>
    <row r="452" spans="9:25" ht="20.100000000000001" customHeight="1" x14ac:dyDescent="0.2">
      <c r="I452" s="406"/>
      <c r="J452" s="406"/>
      <c r="K452" s="406"/>
      <c r="L452" s="406"/>
      <c r="M452" s="406"/>
      <c r="N452" s="406"/>
      <c r="P452" s="406"/>
      <c r="Q452" s="406"/>
      <c r="R452" s="406"/>
      <c r="S452" s="406"/>
      <c r="T452" s="406"/>
      <c r="U452" s="406"/>
      <c r="V452" s="406"/>
      <c r="W452" s="406"/>
      <c r="X452" s="406"/>
      <c r="Y452" s="406"/>
    </row>
    <row r="453" spans="9:25" ht="20.100000000000001" customHeight="1" x14ac:dyDescent="0.2">
      <c r="I453" s="406"/>
      <c r="J453" s="406"/>
      <c r="K453" s="406"/>
      <c r="L453" s="406"/>
      <c r="M453" s="406"/>
      <c r="N453" s="406"/>
      <c r="P453" s="406"/>
      <c r="Q453" s="406"/>
      <c r="R453" s="406"/>
      <c r="S453" s="406"/>
      <c r="T453" s="406"/>
      <c r="U453" s="406"/>
      <c r="V453" s="406"/>
      <c r="W453" s="406"/>
      <c r="X453" s="406"/>
      <c r="Y453" s="406"/>
    </row>
    <row r="454" spans="9:25" ht="20.100000000000001" customHeight="1" x14ac:dyDescent="0.2">
      <c r="I454" s="406"/>
      <c r="J454" s="406"/>
      <c r="K454" s="406"/>
      <c r="L454" s="406"/>
      <c r="M454" s="406"/>
      <c r="N454" s="406"/>
      <c r="P454" s="406"/>
      <c r="Q454" s="406"/>
      <c r="R454" s="406"/>
      <c r="S454" s="406"/>
      <c r="T454" s="406"/>
      <c r="U454" s="406"/>
      <c r="V454" s="406"/>
      <c r="W454" s="406"/>
      <c r="X454" s="406"/>
      <c r="Y454" s="406"/>
    </row>
    <row r="455" spans="9:25" ht="20.100000000000001" customHeight="1" x14ac:dyDescent="0.2">
      <c r="I455" s="406"/>
      <c r="J455" s="406"/>
      <c r="K455" s="406"/>
      <c r="L455" s="406"/>
      <c r="M455" s="406"/>
      <c r="N455" s="406"/>
      <c r="P455" s="406"/>
      <c r="Q455" s="406"/>
      <c r="R455" s="406"/>
      <c r="S455" s="406"/>
      <c r="T455" s="406"/>
      <c r="U455" s="406"/>
      <c r="V455" s="406"/>
      <c r="W455" s="406"/>
      <c r="X455" s="406"/>
      <c r="Y455" s="406"/>
    </row>
    <row r="456" spans="9:25" ht="20.100000000000001" customHeight="1" x14ac:dyDescent="0.2">
      <c r="I456" s="406"/>
      <c r="J456" s="406"/>
      <c r="K456" s="406"/>
      <c r="L456" s="406"/>
      <c r="M456" s="406"/>
      <c r="N456" s="406"/>
      <c r="P456" s="406"/>
      <c r="Q456" s="406"/>
      <c r="R456" s="406"/>
      <c r="S456" s="406"/>
      <c r="T456" s="406"/>
      <c r="U456" s="406"/>
      <c r="V456" s="406"/>
      <c r="W456" s="406"/>
      <c r="X456" s="406"/>
      <c r="Y456" s="406"/>
    </row>
    <row r="457" spans="9:25" ht="20.100000000000001" customHeight="1" x14ac:dyDescent="0.2">
      <c r="I457" s="406"/>
      <c r="J457" s="406"/>
      <c r="K457" s="406"/>
      <c r="L457" s="406"/>
      <c r="M457" s="406"/>
      <c r="N457" s="406"/>
      <c r="P457" s="406"/>
      <c r="Q457" s="406"/>
      <c r="R457" s="406"/>
      <c r="S457" s="406"/>
      <c r="T457" s="406"/>
      <c r="U457" s="406"/>
      <c r="V457" s="406"/>
      <c r="W457" s="406"/>
      <c r="X457" s="406"/>
      <c r="Y457" s="406"/>
    </row>
    <row r="458" spans="9:25" ht="20.100000000000001" customHeight="1" x14ac:dyDescent="0.2">
      <c r="I458" s="406"/>
      <c r="J458" s="406"/>
      <c r="K458" s="406"/>
      <c r="L458" s="406"/>
      <c r="M458" s="406"/>
      <c r="N458" s="406"/>
      <c r="P458" s="406"/>
      <c r="Q458" s="406"/>
      <c r="R458" s="406"/>
      <c r="S458" s="406"/>
      <c r="T458" s="406"/>
      <c r="U458" s="406"/>
      <c r="V458" s="406"/>
      <c r="W458" s="406"/>
      <c r="X458" s="406"/>
      <c r="Y458" s="406"/>
    </row>
    <row r="459" spans="9:25" ht="20.100000000000001" customHeight="1" x14ac:dyDescent="0.2">
      <c r="I459" s="406"/>
      <c r="J459" s="406"/>
      <c r="K459" s="406"/>
      <c r="L459" s="406"/>
      <c r="M459" s="406"/>
      <c r="N459" s="406"/>
      <c r="P459" s="406"/>
      <c r="Q459" s="406"/>
      <c r="R459" s="406"/>
      <c r="S459" s="406"/>
      <c r="T459" s="406"/>
      <c r="U459" s="406"/>
      <c r="V459" s="406"/>
      <c r="W459" s="406"/>
      <c r="X459" s="406"/>
      <c r="Y459" s="406"/>
    </row>
    <row r="460" spans="9:25" ht="20.100000000000001" customHeight="1" x14ac:dyDescent="0.2">
      <c r="I460" s="406"/>
      <c r="J460" s="406"/>
      <c r="K460" s="406"/>
      <c r="L460" s="406"/>
      <c r="M460" s="406"/>
      <c r="N460" s="406"/>
      <c r="P460" s="406"/>
      <c r="Q460" s="406"/>
      <c r="R460" s="406"/>
      <c r="S460" s="406"/>
      <c r="T460" s="406"/>
      <c r="U460" s="406"/>
      <c r="V460" s="406"/>
      <c r="W460" s="406"/>
      <c r="X460" s="406"/>
      <c r="Y460" s="406"/>
    </row>
    <row r="461" spans="9:25" ht="20.100000000000001" customHeight="1" x14ac:dyDescent="0.2">
      <c r="I461" s="406"/>
      <c r="J461" s="406"/>
      <c r="K461" s="406"/>
      <c r="L461" s="406"/>
      <c r="M461" s="406"/>
      <c r="N461" s="406"/>
      <c r="P461" s="406"/>
      <c r="Q461" s="406"/>
      <c r="R461" s="406"/>
      <c r="S461" s="406"/>
      <c r="T461" s="406"/>
      <c r="U461" s="406"/>
      <c r="V461" s="406"/>
      <c r="W461" s="406"/>
      <c r="X461" s="406"/>
      <c r="Y461" s="406"/>
    </row>
    <row r="462" spans="9:25" ht="20.100000000000001" customHeight="1" x14ac:dyDescent="0.2">
      <c r="I462" s="406"/>
      <c r="J462" s="406"/>
      <c r="K462" s="406"/>
      <c r="L462" s="406"/>
      <c r="M462" s="406"/>
      <c r="N462" s="406"/>
      <c r="P462" s="406"/>
      <c r="Q462" s="406"/>
      <c r="R462" s="406"/>
      <c r="S462" s="406"/>
      <c r="T462" s="406"/>
      <c r="U462" s="406"/>
      <c r="V462" s="406"/>
      <c r="W462" s="406"/>
      <c r="X462" s="406"/>
      <c r="Y462" s="406"/>
    </row>
    <row r="463" spans="9:25" ht="20.100000000000001" customHeight="1" x14ac:dyDescent="0.2">
      <c r="I463" s="406"/>
      <c r="J463" s="406"/>
      <c r="K463" s="406"/>
      <c r="L463" s="406"/>
      <c r="M463" s="406"/>
      <c r="N463" s="406"/>
      <c r="P463" s="406"/>
      <c r="Q463" s="406"/>
      <c r="R463" s="406"/>
      <c r="S463" s="406"/>
      <c r="T463" s="406"/>
      <c r="U463" s="406"/>
      <c r="V463" s="406"/>
      <c r="W463" s="406"/>
      <c r="X463" s="406"/>
      <c r="Y463" s="406"/>
    </row>
    <row r="464" spans="9:25" ht="20.100000000000001" customHeight="1" x14ac:dyDescent="0.2">
      <c r="I464" s="406"/>
      <c r="J464" s="406"/>
      <c r="K464" s="406"/>
      <c r="L464" s="406"/>
      <c r="M464" s="406"/>
      <c r="N464" s="406"/>
      <c r="P464" s="406"/>
      <c r="Q464" s="406"/>
      <c r="R464" s="406"/>
      <c r="S464" s="406"/>
      <c r="T464" s="406"/>
      <c r="U464" s="406"/>
      <c r="V464" s="406"/>
      <c r="W464" s="406"/>
      <c r="X464" s="406"/>
      <c r="Y464" s="406"/>
    </row>
    <row r="465" spans="9:25" ht="20.100000000000001" customHeight="1" x14ac:dyDescent="0.2">
      <c r="I465" s="406"/>
      <c r="J465" s="406"/>
      <c r="K465" s="406"/>
      <c r="L465" s="406"/>
      <c r="M465" s="406"/>
      <c r="N465" s="406"/>
      <c r="P465" s="406"/>
      <c r="Q465" s="406"/>
      <c r="R465" s="406"/>
      <c r="S465" s="406"/>
      <c r="T465" s="406"/>
      <c r="U465" s="406"/>
      <c r="V465" s="406"/>
      <c r="W465" s="406"/>
      <c r="X465" s="406"/>
      <c r="Y465" s="406"/>
    </row>
    <row r="466" spans="9:25" ht="20.100000000000001" customHeight="1" x14ac:dyDescent="0.2">
      <c r="I466" s="406"/>
      <c r="J466" s="406"/>
      <c r="K466" s="406"/>
      <c r="L466" s="406"/>
      <c r="M466" s="406"/>
      <c r="N466" s="406"/>
      <c r="P466" s="406"/>
      <c r="Q466" s="406"/>
      <c r="R466" s="406"/>
      <c r="S466" s="406"/>
      <c r="T466" s="406"/>
      <c r="U466" s="406"/>
      <c r="V466" s="406"/>
      <c r="W466" s="406"/>
      <c r="X466" s="406"/>
      <c r="Y466" s="406"/>
    </row>
    <row r="467" spans="9:25" ht="20.100000000000001" customHeight="1" x14ac:dyDescent="0.2">
      <c r="I467" s="406"/>
      <c r="J467" s="406"/>
      <c r="K467" s="406"/>
      <c r="L467" s="406"/>
      <c r="M467" s="406"/>
      <c r="N467" s="406"/>
      <c r="P467" s="406"/>
      <c r="Q467" s="406"/>
      <c r="R467" s="406"/>
      <c r="S467" s="406"/>
      <c r="T467" s="406"/>
      <c r="U467" s="406"/>
      <c r="V467" s="406"/>
      <c r="W467" s="406"/>
      <c r="X467" s="406"/>
      <c r="Y467" s="406"/>
    </row>
    <row r="468" spans="9:25" ht="20.100000000000001" customHeight="1" x14ac:dyDescent="0.2">
      <c r="I468" s="406"/>
      <c r="J468" s="406"/>
      <c r="K468" s="406"/>
      <c r="L468" s="406"/>
      <c r="M468" s="406"/>
      <c r="N468" s="406"/>
      <c r="P468" s="406"/>
      <c r="Q468" s="406"/>
      <c r="R468" s="406"/>
      <c r="S468" s="406"/>
      <c r="T468" s="406"/>
      <c r="U468" s="406"/>
      <c r="V468" s="406"/>
      <c r="W468" s="406"/>
      <c r="X468" s="406"/>
      <c r="Y468" s="406"/>
    </row>
    <row r="469" spans="9:25" ht="20.100000000000001" customHeight="1" x14ac:dyDescent="0.2">
      <c r="I469" s="406"/>
      <c r="J469" s="406"/>
      <c r="K469" s="406"/>
      <c r="L469" s="406"/>
      <c r="M469" s="406"/>
      <c r="N469" s="406"/>
      <c r="P469" s="406"/>
      <c r="Q469" s="406"/>
      <c r="R469" s="406"/>
      <c r="S469" s="406"/>
      <c r="T469" s="406"/>
      <c r="U469" s="406"/>
      <c r="V469" s="406"/>
      <c r="W469" s="406"/>
      <c r="X469" s="406"/>
      <c r="Y469" s="406"/>
    </row>
    <row r="470" spans="9:25" ht="20.100000000000001" customHeight="1" x14ac:dyDescent="0.2">
      <c r="I470" s="406"/>
      <c r="J470" s="406"/>
      <c r="K470" s="406"/>
      <c r="L470" s="406"/>
      <c r="M470" s="406"/>
      <c r="N470" s="406"/>
      <c r="P470" s="406"/>
      <c r="Q470" s="406"/>
      <c r="R470" s="406"/>
      <c r="S470" s="406"/>
      <c r="T470" s="406"/>
      <c r="U470" s="406"/>
      <c r="V470" s="406"/>
      <c r="W470" s="406"/>
      <c r="X470" s="406"/>
      <c r="Y470" s="406"/>
    </row>
    <row r="471" spans="9:25" ht="20.100000000000001" customHeight="1" x14ac:dyDescent="0.2">
      <c r="I471" s="406"/>
      <c r="J471" s="406"/>
      <c r="K471" s="406"/>
      <c r="L471" s="406"/>
      <c r="M471" s="406"/>
      <c r="N471" s="406"/>
      <c r="P471" s="406"/>
      <c r="Q471" s="406"/>
      <c r="R471" s="406"/>
      <c r="S471" s="406"/>
      <c r="T471" s="406"/>
      <c r="U471" s="406"/>
      <c r="V471" s="406"/>
      <c r="W471" s="406"/>
      <c r="X471" s="406"/>
      <c r="Y471" s="406"/>
    </row>
    <row r="472" spans="9:25" ht="20.100000000000001" customHeight="1" x14ac:dyDescent="0.2">
      <c r="I472" s="406"/>
      <c r="J472" s="406"/>
      <c r="K472" s="406"/>
      <c r="L472" s="406"/>
      <c r="M472" s="406"/>
      <c r="N472" s="406"/>
      <c r="P472" s="406"/>
      <c r="Q472" s="406"/>
      <c r="R472" s="406"/>
      <c r="S472" s="406"/>
      <c r="T472" s="406"/>
      <c r="U472" s="406"/>
      <c r="V472" s="406"/>
      <c r="W472" s="406"/>
      <c r="X472" s="406"/>
      <c r="Y472" s="406"/>
    </row>
    <row r="473" spans="9:25" ht="20.100000000000001" customHeight="1" x14ac:dyDescent="0.2">
      <c r="I473" s="406"/>
      <c r="J473" s="406"/>
      <c r="K473" s="406"/>
      <c r="L473" s="406"/>
      <c r="M473" s="406"/>
      <c r="N473" s="406"/>
      <c r="P473" s="406"/>
      <c r="Q473" s="406"/>
      <c r="R473" s="406"/>
      <c r="S473" s="406"/>
      <c r="T473" s="406"/>
      <c r="U473" s="406"/>
      <c r="V473" s="406"/>
      <c r="W473" s="406"/>
      <c r="X473" s="406"/>
      <c r="Y473" s="406"/>
    </row>
    <row r="474" spans="9:25" ht="20.100000000000001" customHeight="1" x14ac:dyDescent="0.2">
      <c r="I474" s="406"/>
      <c r="J474" s="406"/>
      <c r="K474" s="406"/>
      <c r="L474" s="406"/>
      <c r="M474" s="406"/>
      <c r="N474" s="406"/>
      <c r="P474" s="406"/>
      <c r="Q474" s="406"/>
      <c r="R474" s="406"/>
      <c r="S474" s="406"/>
      <c r="T474" s="406"/>
      <c r="U474" s="406"/>
      <c r="V474" s="406"/>
      <c r="W474" s="406"/>
      <c r="X474" s="406"/>
      <c r="Y474" s="406"/>
    </row>
    <row r="475" spans="9:25" ht="20.100000000000001" customHeight="1" x14ac:dyDescent="0.2">
      <c r="I475" s="406"/>
      <c r="J475" s="406"/>
      <c r="K475" s="406"/>
      <c r="L475" s="406"/>
      <c r="M475" s="406"/>
      <c r="N475" s="406"/>
      <c r="P475" s="406"/>
      <c r="Q475" s="406"/>
      <c r="R475" s="406"/>
      <c r="S475" s="406"/>
      <c r="T475" s="406"/>
      <c r="U475" s="406"/>
      <c r="V475" s="406"/>
      <c r="W475" s="406"/>
      <c r="X475" s="406"/>
      <c r="Y475" s="406"/>
    </row>
    <row r="476" spans="9:25" ht="20.100000000000001" customHeight="1" x14ac:dyDescent="0.2">
      <c r="I476" s="406"/>
      <c r="J476" s="406"/>
      <c r="K476" s="406"/>
      <c r="L476" s="406"/>
      <c r="M476" s="406"/>
      <c r="N476" s="406"/>
      <c r="P476" s="406"/>
      <c r="Q476" s="406"/>
      <c r="R476" s="406"/>
      <c r="S476" s="406"/>
      <c r="T476" s="406"/>
      <c r="U476" s="406"/>
      <c r="V476" s="406"/>
      <c r="W476" s="406"/>
      <c r="X476" s="406"/>
      <c r="Y476" s="406"/>
    </row>
    <row r="477" spans="9:25" ht="20.100000000000001" customHeight="1" x14ac:dyDescent="0.2">
      <c r="I477" s="406"/>
      <c r="J477" s="406"/>
      <c r="K477" s="406"/>
      <c r="L477" s="406"/>
      <c r="M477" s="406"/>
      <c r="N477" s="406"/>
      <c r="P477" s="406"/>
      <c r="Q477" s="406"/>
      <c r="R477" s="406"/>
      <c r="S477" s="406"/>
      <c r="T477" s="406"/>
      <c r="U477" s="406"/>
      <c r="V477" s="406"/>
      <c r="W477" s="406"/>
      <c r="X477" s="406"/>
      <c r="Y477" s="406"/>
    </row>
    <row r="478" spans="9:25" ht="20.100000000000001" customHeight="1" x14ac:dyDescent="0.2">
      <c r="I478" s="406"/>
      <c r="J478" s="406"/>
      <c r="K478" s="406"/>
      <c r="L478" s="406"/>
      <c r="M478" s="406"/>
      <c r="N478" s="406"/>
      <c r="P478" s="406"/>
      <c r="Q478" s="406"/>
      <c r="R478" s="406"/>
      <c r="S478" s="406"/>
      <c r="T478" s="406"/>
      <c r="U478" s="406"/>
      <c r="V478" s="406"/>
      <c r="W478" s="406"/>
      <c r="X478" s="406"/>
      <c r="Y478" s="406"/>
    </row>
    <row r="479" spans="9:25" ht="20.100000000000001" customHeight="1" x14ac:dyDescent="0.2">
      <c r="I479" s="406"/>
      <c r="J479" s="406"/>
      <c r="K479" s="406"/>
      <c r="L479" s="406"/>
      <c r="M479" s="406"/>
      <c r="N479" s="406"/>
      <c r="P479" s="406"/>
      <c r="Q479" s="406"/>
      <c r="R479" s="406"/>
      <c r="S479" s="406"/>
      <c r="T479" s="406"/>
      <c r="U479" s="406"/>
      <c r="V479" s="406"/>
      <c r="W479" s="406"/>
      <c r="X479" s="406"/>
      <c r="Y479" s="406"/>
    </row>
    <row r="480" spans="9:25" ht="20.100000000000001" customHeight="1" x14ac:dyDescent="0.2">
      <c r="I480" s="406"/>
      <c r="J480" s="406"/>
      <c r="K480" s="406"/>
      <c r="L480" s="406"/>
      <c r="M480" s="406"/>
      <c r="N480" s="406"/>
      <c r="P480" s="406"/>
      <c r="Q480" s="406"/>
      <c r="R480" s="406"/>
      <c r="S480" s="406"/>
      <c r="T480" s="406"/>
      <c r="U480" s="406"/>
      <c r="V480" s="406"/>
      <c r="W480" s="406"/>
      <c r="X480" s="406"/>
      <c r="Y480" s="406"/>
    </row>
    <row r="481" spans="9:25" ht="20.100000000000001" customHeight="1" x14ac:dyDescent="0.2">
      <c r="I481" s="406"/>
      <c r="J481" s="406"/>
      <c r="K481" s="406"/>
      <c r="L481" s="406"/>
      <c r="M481" s="406"/>
      <c r="N481" s="406"/>
      <c r="P481" s="406"/>
      <c r="Q481" s="406"/>
      <c r="R481" s="406"/>
      <c r="S481" s="406"/>
      <c r="T481" s="406"/>
      <c r="U481" s="406"/>
      <c r="V481" s="406"/>
      <c r="W481" s="406"/>
      <c r="X481" s="406"/>
      <c r="Y481" s="406"/>
    </row>
    <row r="482" spans="9:25" ht="20.100000000000001" customHeight="1" x14ac:dyDescent="0.2">
      <c r="I482" s="406"/>
      <c r="J482" s="406"/>
      <c r="K482" s="406"/>
      <c r="L482" s="406"/>
      <c r="M482" s="406"/>
      <c r="N482" s="406"/>
      <c r="P482" s="406"/>
      <c r="Q482" s="406"/>
      <c r="R482" s="406"/>
      <c r="S482" s="406"/>
      <c r="T482" s="406"/>
      <c r="U482" s="406"/>
      <c r="V482" s="406"/>
      <c r="W482" s="406"/>
      <c r="X482" s="406"/>
      <c r="Y482" s="406"/>
    </row>
    <row r="483" spans="9:25" ht="20.100000000000001" customHeight="1" x14ac:dyDescent="0.2">
      <c r="I483" s="406"/>
      <c r="J483" s="406"/>
      <c r="K483" s="406"/>
      <c r="L483" s="406"/>
      <c r="M483" s="406"/>
      <c r="N483" s="406"/>
      <c r="P483" s="406"/>
      <c r="Q483" s="406"/>
      <c r="R483" s="406"/>
      <c r="S483" s="406"/>
      <c r="T483" s="406"/>
      <c r="U483" s="406"/>
      <c r="V483" s="406"/>
      <c r="W483" s="406"/>
      <c r="X483" s="406"/>
      <c r="Y483" s="406"/>
    </row>
    <row r="484" spans="9:25" ht="20.100000000000001" customHeight="1" x14ac:dyDescent="0.2">
      <c r="I484" s="406"/>
      <c r="J484" s="406"/>
      <c r="K484" s="406"/>
      <c r="L484" s="406"/>
      <c r="M484" s="406"/>
      <c r="N484" s="406"/>
      <c r="P484" s="406"/>
      <c r="Q484" s="406"/>
      <c r="R484" s="406"/>
      <c r="S484" s="406"/>
      <c r="T484" s="406"/>
      <c r="U484" s="406"/>
      <c r="V484" s="406"/>
      <c r="W484" s="406"/>
      <c r="X484" s="406"/>
      <c r="Y484" s="406"/>
    </row>
    <row r="485" spans="9:25" ht="20.100000000000001" customHeight="1" x14ac:dyDescent="0.2">
      <c r="I485" s="406"/>
      <c r="J485" s="406"/>
      <c r="K485" s="406"/>
      <c r="L485" s="406"/>
      <c r="M485" s="406"/>
      <c r="N485" s="406"/>
      <c r="P485" s="406"/>
      <c r="Q485" s="406"/>
      <c r="R485" s="406"/>
      <c r="S485" s="406"/>
      <c r="T485" s="406"/>
      <c r="U485" s="406"/>
      <c r="V485" s="406"/>
      <c r="W485" s="406"/>
      <c r="X485" s="406"/>
      <c r="Y485" s="406"/>
    </row>
    <row r="486" spans="9:25" ht="20.100000000000001" customHeight="1" x14ac:dyDescent="0.2">
      <c r="I486" s="406"/>
      <c r="J486" s="406"/>
      <c r="K486" s="406"/>
      <c r="L486" s="406"/>
      <c r="M486" s="406"/>
      <c r="N486" s="406"/>
      <c r="P486" s="406"/>
      <c r="Q486" s="406"/>
      <c r="R486" s="406"/>
      <c r="S486" s="406"/>
      <c r="T486" s="406"/>
      <c r="U486" s="406"/>
      <c r="V486" s="406"/>
      <c r="W486" s="406"/>
      <c r="X486" s="406"/>
      <c r="Y486" s="406"/>
    </row>
    <row r="487" spans="9:25" ht="20.100000000000001" customHeight="1" x14ac:dyDescent="0.2">
      <c r="I487" s="406"/>
      <c r="J487" s="406"/>
      <c r="K487" s="406"/>
      <c r="L487" s="406"/>
      <c r="M487" s="406"/>
      <c r="N487" s="406"/>
      <c r="P487" s="406"/>
      <c r="Q487" s="406"/>
      <c r="R487" s="406"/>
      <c r="S487" s="406"/>
      <c r="T487" s="406"/>
      <c r="U487" s="406"/>
      <c r="V487" s="406"/>
      <c r="W487" s="406"/>
      <c r="X487" s="406"/>
      <c r="Y487" s="406"/>
    </row>
    <row r="488" spans="9:25" ht="20.100000000000001" customHeight="1" x14ac:dyDescent="0.2">
      <c r="I488" s="406"/>
      <c r="J488" s="406"/>
      <c r="K488" s="406"/>
      <c r="L488" s="406"/>
      <c r="M488" s="406"/>
      <c r="N488" s="406"/>
      <c r="P488" s="406"/>
      <c r="Q488" s="406"/>
      <c r="R488" s="406"/>
      <c r="S488" s="406"/>
      <c r="T488" s="406"/>
      <c r="U488" s="406"/>
      <c r="V488" s="406"/>
      <c r="W488" s="406"/>
      <c r="X488" s="406"/>
      <c r="Y488" s="406"/>
    </row>
    <row r="489" spans="9:25" ht="20.100000000000001" customHeight="1" x14ac:dyDescent="0.2">
      <c r="I489" s="406"/>
      <c r="J489" s="406"/>
      <c r="K489" s="406"/>
      <c r="L489" s="406"/>
      <c r="M489" s="406"/>
      <c r="N489" s="406"/>
      <c r="P489" s="406"/>
      <c r="Q489" s="406"/>
      <c r="R489" s="406"/>
      <c r="S489" s="406"/>
      <c r="T489" s="406"/>
      <c r="U489" s="406"/>
      <c r="V489" s="406"/>
      <c r="W489" s="406"/>
      <c r="X489" s="406"/>
      <c r="Y489" s="406"/>
    </row>
    <row r="490" spans="9:25" ht="20.100000000000001" customHeight="1" x14ac:dyDescent="0.2">
      <c r="I490" s="406"/>
      <c r="J490" s="406"/>
      <c r="K490" s="406"/>
      <c r="L490" s="406"/>
      <c r="M490" s="406"/>
      <c r="N490" s="406"/>
      <c r="P490" s="406"/>
      <c r="Q490" s="406"/>
      <c r="R490" s="406"/>
      <c r="S490" s="406"/>
      <c r="T490" s="406"/>
      <c r="U490" s="406"/>
      <c r="V490" s="406"/>
      <c r="W490" s="406"/>
      <c r="X490" s="406"/>
      <c r="Y490" s="406"/>
    </row>
    <row r="491" spans="9:25" ht="20.100000000000001" customHeight="1" x14ac:dyDescent="0.2">
      <c r="I491" s="406"/>
      <c r="J491" s="406"/>
      <c r="K491" s="406"/>
      <c r="L491" s="406"/>
      <c r="M491" s="406"/>
      <c r="N491" s="406"/>
      <c r="P491" s="406"/>
      <c r="Q491" s="406"/>
      <c r="R491" s="406"/>
      <c r="S491" s="406"/>
      <c r="T491" s="406"/>
      <c r="U491" s="406"/>
      <c r="V491" s="406"/>
      <c r="W491" s="406"/>
      <c r="X491" s="406"/>
      <c r="Y491" s="406"/>
    </row>
    <row r="492" spans="9:25" ht="20.100000000000001" customHeight="1" x14ac:dyDescent="0.2">
      <c r="I492" s="406"/>
      <c r="J492" s="406"/>
      <c r="K492" s="406"/>
      <c r="L492" s="406"/>
      <c r="M492" s="406"/>
      <c r="N492" s="406"/>
      <c r="P492" s="406"/>
      <c r="Q492" s="406"/>
      <c r="R492" s="406"/>
      <c r="S492" s="406"/>
      <c r="T492" s="406"/>
      <c r="U492" s="406"/>
      <c r="V492" s="406"/>
      <c r="W492" s="406"/>
      <c r="X492" s="406"/>
      <c r="Y492" s="406"/>
    </row>
    <row r="493" spans="9:25" ht="20.100000000000001" customHeight="1" x14ac:dyDescent="0.2">
      <c r="I493" s="406"/>
      <c r="J493" s="406"/>
      <c r="K493" s="406"/>
      <c r="L493" s="406"/>
      <c r="M493" s="406"/>
      <c r="N493" s="406"/>
      <c r="P493" s="406"/>
      <c r="Q493" s="406"/>
      <c r="R493" s="406"/>
      <c r="S493" s="406"/>
      <c r="T493" s="406"/>
      <c r="U493" s="406"/>
      <c r="V493" s="406"/>
      <c r="W493" s="406"/>
      <c r="X493" s="406"/>
      <c r="Y493" s="406"/>
    </row>
    <row r="494" spans="9:25" ht="20.100000000000001" customHeight="1" x14ac:dyDescent="0.2">
      <c r="I494" s="406"/>
      <c r="J494" s="406"/>
      <c r="K494" s="406"/>
      <c r="L494" s="406"/>
      <c r="M494" s="406"/>
      <c r="N494" s="406"/>
      <c r="P494" s="406"/>
      <c r="Q494" s="406"/>
      <c r="R494" s="406"/>
      <c r="S494" s="406"/>
      <c r="T494" s="406"/>
      <c r="U494" s="406"/>
      <c r="V494" s="406"/>
      <c r="W494" s="406"/>
      <c r="X494" s="406"/>
      <c r="Y494" s="406"/>
    </row>
    <row r="495" spans="9:25" ht="20.100000000000001" customHeight="1" x14ac:dyDescent="0.2">
      <c r="I495" s="406"/>
      <c r="J495" s="406"/>
      <c r="K495" s="406"/>
      <c r="L495" s="406"/>
      <c r="M495" s="406"/>
      <c r="N495" s="406"/>
      <c r="P495" s="406"/>
      <c r="Q495" s="406"/>
      <c r="R495" s="406"/>
      <c r="S495" s="406"/>
      <c r="T495" s="406"/>
      <c r="U495" s="406"/>
      <c r="V495" s="406"/>
      <c r="W495" s="406"/>
      <c r="X495" s="406"/>
      <c r="Y495" s="406"/>
    </row>
    <row r="496" spans="9:25" ht="20.100000000000001" customHeight="1" x14ac:dyDescent="0.2">
      <c r="I496" s="406"/>
      <c r="J496" s="406"/>
      <c r="K496" s="406"/>
      <c r="L496" s="406"/>
      <c r="M496" s="406"/>
      <c r="N496" s="406"/>
      <c r="P496" s="406"/>
      <c r="Q496" s="406"/>
      <c r="R496" s="406"/>
      <c r="S496" s="406"/>
      <c r="T496" s="406"/>
      <c r="U496" s="406"/>
      <c r="V496" s="406"/>
      <c r="W496" s="406"/>
      <c r="X496" s="406"/>
      <c r="Y496" s="406"/>
    </row>
    <row r="497" spans="9:25" ht="20.100000000000001" customHeight="1" x14ac:dyDescent="0.2">
      <c r="I497" s="406"/>
      <c r="J497" s="406"/>
      <c r="K497" s="406"/>
      <c r="L497" s="406"/>
      <c r="M497" s="406"/>
      <c r="N497" s="406"/>
      <c r="P497" s="406"/>
      <c r="Q497" s="406"/>
      <c r="R497" s="406"/>
      <c r="S497" s="406"/>
      <c r="T497" s="406"/>
      <c r="U497" s="406"/>
      <c r="V497" s="406"/>
      <c r="W497" s="406"/>
      <c r="X497" s="406"/>
      <c r="Y497" s="406"/>
    </row>
    <row r="498" spans="9:25" ht="20.100000000000001" customHeight="1" x14ac:dyDescent="0.2">
      <c r="I498" s="406"/>
      <c r="J498" s="406"/>
      <c r="K498" s="406"/>
      <c r="L498" s="406"/>
      <c r="M498" s="406"/>
      <c r="N498" s="406"/>
      <c r="P498" s="406"/>
      <c r="Q498" s="406"/>
      <c r="R498" s="406"/>
      <c r="S498" s="406"/>
      <c r="T498" s="406"/>
      <c r="U498" s="406"/>
      <c r="V498" s="406"/>
      <c r="W498" s="406"/>
      <c r="X498" s="406"/>
      <c r="Y498" s="406"/>
    </row>
    <row r="499" spans="9:25" ht="20.100000000000001" customHeight="1" x14ac:dyDescent="0.2">
      <c r="I499" s="406"/>
      <c r="J499" s="406"/>
      <c r="K499" s="406"/>
      <c r="L499" s="406"/>
      <c r="M499" s="406"/>
      <c r="N499" s="406"/>
      <c r="P499" s="406"/>
      <c r="Q499" s="406"/>
      <c r="R499" s="406"/>
      <c r="S499" s="406"/>
      <c r="T499" s="406"/>
      <c r="U499" s="406"/>
      <c r="V499" s="406"/>
      <c r="W499" s="406"/>
      <c r="X499" s="406"/>
      <c r="Y499" s="406"/>
    </row>
    <row r="500" spans="9:25" ht="20.100000000000001" customHeight="1" x14ac:dyDescent="0.2">
      <c r="I500" s="406"/>
      <c r="J500" s="406"/>
      <c r="K500" s="406"/>
      <c r="L500" s="406"/>
      <c r="M500" s="406"/>
      <c r="N500" s="406"/>
      <c r="P500" s="406"/>
      <c r="Q500" s="406"/>
      <c r="R500" s="406"/>
      <c r="S500" s="406"/>
      <c r="T500" s="406"/>
      <c r="U500" s="406"/>
      <c r="V500" s="406"/>
      <c r="W500" s="406"/>
      <c r="X500" s="406"/>
      <c r="Y500" s="406"/>
    </row>
    <row r="501" spans="9:25" ht="20.100000000000001" customHeight="1" x14ac:dyDescent="0.2">
      <c r="I501" s="406"/>
      <c r="J501" s="406"/>
      <c r="K501" s="406"/>
      <c r="L501" s="406"/>
      <c r="M501" s="406"/>
      <c r="N501" s="406"/>
      <c r="P501" s="406"/>
      <c r="Q501" s="406"/>
      <c r="R501" s="406"/>
      <c r="S501" s="406"/>
      <c r="T501" s="406"/>
      <c r="U501" s="406"/>
      <c r="V501" s="406"/>
      <c r="W501" s="406"/>
      <c r="X501" s="406"/>
      <c r="Y501" s="406"/>
    </row>
    <row r="502" spans="9:25" ht="20.100000000000001" customHeight="1" x14ac:dyDescent="0.2">
      <c r="I502" s="406"/>
      <c r="J502" s="406"/>
      <c r="K502" s="406"/>
      <c r="L502" s="406"/>
      <c r="M502" s="406"/>
      <c r="N502" s="406"/>
      <c r="P502" s="406"/>
      <c r="Q502" s="406"/>
      <c r="R502" s="406"/>
      <c r="S502" s="406"/>
      <c r="T502" s="406"/>
      <c r="U502" s="406"/>
      <c r="V502" s="406"/>
      <c r="W502" s="406"/>
      <c r="X502" s="406"/>
      <c r="Y502" s="406"/>
    </row>
    <row r="503" spans="9:25" ht="20.100000000000001" customHeight="1" x14ac:dyDescent="0.2">
      <c r="I503" s="406"/>
      <c r="J503" s="406"/>
      <c r="K503" s="406"/>
      <c r="L503" s="406"/>
      <c r="M503" s="406"/>
      <c r="N503" s="406"/>
      <c r="P503" s="406"/>
      <c r="Q503" s="406"/>
      <c r="R503" s="406"/>
      <c r="S503" s="406"/>
      <c r="T503" s="406"/>
      <c r="U503" s="406"/>
      <c r="V503" s="406"/>
      <c r="W503" s="406"/>
      <c r="X503" s="406"/>
      <c r="Y503" s="406"/>
    </row>
    <row r="504" spans="9:25" ht="20.100000000000001" customHeight="1" x14ac:dyDescent="0.2">
      <c r="I504" s="406"/>
      <c r="J504" s="406"/>
      <c r="K504" s="406"/>
      <c r="L504" s="406"/>
      <c r="M504" s="406"/>
      <c r="N504" s="406"/>
      <c r="P504" s="406"/>
      <c r="Q504" s="406"/>
      <c r="R504" s="406"/>
      <c r="S504" s="406"/>
      <c r="T504" s="406"/>
      <c r="U504" s="406"/>
      <c r="V504" s="406"/>
      <c r="W504" s="406"/>
      <c r="X504" s="406"/>
      <c r="Y504" s="406"/>
    </row>
    <row r="505" spans="9:25" ht="20.100000000000001" customHeight="1" x14ac:dyDescent="0.2">
      <c r="I505" s="406"/>
      <c r="J505" s="406"/>
      <c r="K505" s="406"/>
      <c r="L505" s="406"/>
      <c r="M505" s="406"/>
      <c r="N505" s="406"/>
      <c r="P505" s="406"/>
      <c r="Q505" s="406"/>
      <c r="R505" s="406"/>
      <c r="S505" s="406"/>
      <c r="T505" s="406"/>
      <c r="U505" s="406"/>
      <c r="V505" s="406"/>
      <c r="W505" s="406"/>
      <c r="X505" s="406"/>
      <c r="Y505" s="406"/>
    </row>
    <row r="506" spans="9:25" ht="20.100000000000001" customHeight="1" x14ac:dyDescent="0.2">
      <c r="I506" s="406"/>
      <c r="J506" s="406"/>
      <c r="K506" s="406"/>
      <c r="L506" s="406"/>
      <c r="M506" s="406"/>
      <c r="N506" s="406"/>
      <c r="P506" s="406"/>
      <c r="Q506" s="406"/>
      <c r="R506" s="406"/>
      <c r="S506" s="406"/>
      <c r="T506" s="406"/>
      <c r="U506" s="406"/>
      <c r="V506" s="406"/>
      <c r="W506" s="406"/>
      <c r="X506" s="406"/>
      <c r="Y506" s="406"/>
    </row>
    <row r="507" spans="9:25" ht="20.100000000000001" customHeight="1" x14ac:dyDescent="0.2">
      <c r="I507" s="406"/>
      <c r="J507" s="406"/>
      <c r="K507" s="406"/>
      <c r="L507" s="406"/>
      <c r="M507" s="406"/>
      <c r="N507" s="406"/>
      <c r="P507" s="406"/>
      <c r="Q507" s="406"/>
      <c r="R507" s="406"/>
      <c r="S507" s="406"/>
      <c r="T507" s="406"/>
      <c r="U507" s="406"/>
      <c r="V507" s="406"/>
      <c r="W507" s="406"/>
      <c r="X507" s="406"/>
      <c r="Y507" s="406"/>
    </row>
    <row r="508" spans="9:25" ht="20.100000000000001" customHeight="1" x14ac:dyDescent="0.2">
      <c r="I508" s="406"/>
      <c r="J508" s="406"/>
      <c r="K508" s="406"/>
      <c r="L508" s="406"/>
      <c r="M508" s="406"/>
      <c r="N508" s="406"/>
      <c r="P508" s="406"/>
      <c r="Q508" s="406"/>
      <c r="R508" s="406"/>
      <c r="S508" s="406"/>
      <c r="T508" s="406"/>
      <c r="U508" s="406"/>
      <c r="V508" s="406"/>
      <c r="W508" s="406"/>
      <c r="X508" s="406"/>
      <c r="Y508" s="406"/>
    </row>
    <row r="509" spans="9:25" ht="20.100000000000001" customHeight="1" x14ac:dyDescent="0.2">
      <c r="I509" s="406"/>
      <c r="J509" s="406"/>
      <c r="K509" s="406"/>
      <c r="L509" s="406"/>
      <c r="M509" s="406"/>
      <c r="N509" s="406"/>
      <c r="P509" s="406"/>
      <c r="Q509" s="406"/>
      <c r="R509" s="406"/>
      <c r="S509" s="406"/>
      <c r="T509" s="406"/>
      <c r="U509" s="406"/>
      <c r="V509" s="406"/>
      <c r="W509" s="406"/>
      <c r="X509" s="406"/>
      <c r="Y509" s="406"/>
    </row>
    <row r="510" spans="9:25" ht="20.100000000000001" customHeight="1" x14ac:dyDescent="0.2">
      <c r="I510" s="406"/>
      <c r="J510" s="406"/>
      <c r="K510" s="406"/>
      <c r="L510" s="406"/>
      <c r="M510" s="406"/>
      <c r="N510" s="406"/>
      <c r="P510" s="406"/>
      <c r="Q510" s="406"/>
      <c r="R510" s="406"/>
      <c r="S510" s="406"/>
      <c r="T510" s="406"/>
      <c r="U510" s="406"/>
      <c r="V510" s="406"/>
      <c r="W510" s="406"/>
      <c r="X510" s="406"/>
      <c r="Y510" s="406"/>
    </row>
    <row r="511" spans="9:25" ht="20.100000000000001" customHeight="1" x14ac:dyDescent="0.2">
      <c r="I511" s="406"/>
      <c r="J511" s="406"/>
      <c r="K511" s="406"/>
      <c r="L511" s="406"/>
      <c r="M511" s="406"/>
      <c r="N511" s="406"/>
      <c r="P511" s="406"/>
      <c r="Q511" s="406"/>
      <c r="R511" s="406"/>
      <c r="S511" s="406"/>
      <c r="T511" s="406"/>
      <c r="U511" s="406"/>
      <c r="V511" s="406"/>
      <c r="W511" s="406"/>
      <c r="X511" s="406"/>
      <c r="Y511" s="406"/>
    </row>
    <row r="512" spans="9:25" ht="20.100000000000001" customHeight="1" x14ac:dyDescent="0.2">
      <c r="I512" s="406"/>
      <c r="J512" s="406"/>
      <c r="K512" s="406"/>
      <c r="L512" s="406"/>
      <c r="M512" s="406"/>
      <c r="N512" s="406"/>
      <c r="P512" s="406"/>
      <c r="Q512" s="406"/>
      <c r="R512" s="406"/>
      <c r="S512" s="406"/>
      <c r="T512" s="406"/>
      <c r="U512" s="406"/>
      <c r="V512" s="406"/>
      <c r="W512" s="406"/>
      <c r="X512" s="406"/>
      <c r="Y512" s="406"/>
    </row>
    <row r="513" spans="9:25" ht="20.100000000000001" customHeight="1" x14ac:dyDescent="0.2">
      <c r="I513" s="406"/>
      <c r="J513" s="406"/>
      <c r="K513" s="406"/>
      <c r="L513" s="406"/>
      <c r="M513" s="406"/>
      <c r="N513" s="406"/>
      <c r="P513" s="406"/>
      <c r="Q513" s="406"/>
      <c r="R513" s="406"/>
      <c r="S513" s="406"/>
      <c r="T513" s="406"/>
      <c r="U513" s="406"/>
      <c r="V513" s="406"/>
      <c r="W513" s="406"/>
      <c r="X513" s="406"/>
      <c r="Y513" s="406"/>
    </row>
    <row r="514" spans="9:25" ht="20.100000000000001" customHeight="1" x14ac:dyDescent="0.2">
      <c r="I514" s="406"/>
      <c r="J514" s="406"/>
      <c r="K514" s="406"/>
      <c r="L514" s="406"/>
      <c r="M514" s="406"/>
      <c r="N514" s="406"/>
      <c r="P514" s="406"/>
      <c r="Q514" s="406"/>
      <c r="R514" s="406"/>
      <c r="S514" s="406"/>
      <c r="T514" s="406"/>
      <c r="U514" s="406"/>
      <c r="V514" s="406"/>
      <c r="W514" s="406"/>
      <c r="X514" s="406"/>
      <c r="Y514" s="406"/>
    </row>
    <row r="515" spans="9:25" ht="20.100000000000001" customHeight="1" x14ac:dyDescent="0.2">
      <c r="I515" s="406"/>
      <c r="J515" s="406"/>
      <c r="K515" s="406"/>
      <c r="L515" s="406"/>
      <c r="M515" s="406"/>
      <c r="N515" s="406"/>
      <c r="P515" s="406"/>
      <c r="Q515" s="406"/>
      <c r="R515" s="406"/>
      <c r="S515" s="406"/>
      <c r="T515" s="406"/>
      <c r="U515" s="406"/>
      <c r="V515" s="406"/>
      <c r="W515" s="406"/>
      <c r="X515" s="406"/>
      <c r="Y515" s="406"/>
    </row>
    <row r="516" spans="9:25" ht="20.100000000000001" customHeight="1" x14ac:dyDescent="0.2">
      <c r="I516" s="406"/>
      <c r="J516" s="406"/>
      <c r="K516" s="406"/>
      <c r="L516" s="406"/>
      <c r="M516" s="406"/>
      <c r="N516" s="406"/>
      <c r="P516" s="406"/>
      <c r="Q516" s="406"/>
      <c r="R516" s="406"/>
      <c r="S516" s="406"/>
      <c r="T516" s="406"/>
      <c r="U516" s="406"/>
      <c r="V516" s="406"/>
      <c r="W516" s="406"/>
      <c r="X516" s="406"/>
      <c r="Y516" s="406"/>
    </row>
    <row r="517" spans="9:25" ht="20.100000000000001" customHeight="1" x14ac:dyDescent="0.2">
      <c r="I517" s="406"/>
      <c r="J517" s="406"/>
      <c r="K517" s="406"/>
      <c r="L517" s="406"/>
      <c r="M517" s="406"/>
      <c r="N517" s="406"/>
      <c r="P517" s="406"/>
      <c r="Q517" s="406"/>
      <c r="R517" s="406"/>
      <c r="S517" s="406"/>
      <c r="T517" s="406"/>
      <c r="U517" s="406"/>
      <c r="V517" s="406"/>
      <c r="W517" s="406"/>
      <c r="X517" s="406"/>
      <c r="Y517" s="406"/>
    </row>
    <row r="518" spans="9:25" ht="20.100000000000001" customHeight="1" x14ac:dyDescent="0.2">
      <c r="I518" s="406"/>
      <c r="J518" s="406"/>
      <c r="K518" s="406"/>
      <c r="L518" s="406"/>
      <c r="M518" s="406"/>
      <c r="N518" s="406"/>
      <c r="P518" s="406"/>
      <c r="Q518" s="406"/>
      <c r="R518" s="406"/>
      <c r="S518" s="406"/>
      <c r="T518" s="406"/>
      <c r="U518" s="406"/>
      <c r="V518" s="406"/>
      <c r="W518" s="406"/>
      <c r="X518" s="406"/>
      <c r="Y518" s="406"/>
    </row>
    <row r="519" spans="9:25" ht="20.100000000000001" customHeight="1" x14ac:dyDescent="0.2">
      <c r="I519" s="406"/>
      <c r="J519" s="406"/>
      <c r="K519" s="406"/>
      <c r="L519" s="406"/>
      <c r="M519" s="406"/>
      <c r="N519" s="406"/>
      <c r="P519" s="406"/>
      <c r="Q519" s="406"/>
      <c r="R519" s="406"/>
      <c r="S519" s="406"/>
      <c r="T519" s="406"/>
      <c r="U519" s="406"/>
      <c r="V519" s="406"/>
      <c r="W519" s="406"/>
      <c r="X519" s="406"/>
      <c r="Y519" s="406"/>
    </row>
    <row r="520" spans="9:25" ht="20.100000000000001" customHeight="1" x14ac:dyDescent="0.2">
      <c r="I520" s="406"/>
      <c r="J520" s="406"/>
      <c r="K520" s="406"/>
      <c r="L520" s="406"/>
      <c r="M520" s="406"/>
      <c r="N520" s="406"/>
      <c r="P520" s="406"/>
      <c r="Q520" s="406"/>
      <c r="R520" s="406"/>
      <c r="S520" s="406"/>
      <c r="T520" s="406"/>
      <c r="U520" s="406"/>
      <c r="V520" s="406"/>
      <c r="W520" s="406"/>
      <c r="X520" s="406"/>
      <c r="Y520" s="406"/>
    </row>
    <row r="521" spans="9:25" ht="20.100000000000001" customHeight="1" x14ac:dyDescent="0.2">
      <c r="I521" s="406"/>
      <c r="J521" s="406"/>
      <c r="K521" s="406"/>
      <c r="L521" s="406"/>
      <c r="M521" s="406"/>
      <c r="N521" s="406"/>
      <c r="P521" s="406"/>
      <c r="Q521" s="406"/>
      <c r="R521" s="406"/>
      <c r="S521" s="406"/>
      <c r="T521" s="406"/>
      <c r="U521" s="406"/>
      <c r="V521" s="406"/>
      <c r="W521" s="406"/>
      <c r="X521" s="406"/>
      <c r="Y521" s="406"/>
    </row>
    <row r="522" spans="9:25" ht="20.100000000000001" customHeight="1" x14ac:dyDescent="0.2">
      <c r="I522" s="406"/>
      <c r="J522" s="406"/>
      <c r="K522" s="406"/>
      <c r="L522" s="406"/>
      <c r="M522" s="406"/>
      <c r="N522" s="406"/>
      <c r="P522" s="406"/>
      <c r="Q522" s="406"/>
      <c r="R522" s="406"/>
      <c r="S522" s="406"/>
      <c r="T522" s="406"/>
      <c r="U522" s="406"/>
      <c r="V522" s="406"/>
      <c r="W522" s="406"/>
      <c r="X522" s="406"/>
      <c r="Y522" s="406"/>
    </row>
    <row r="523" spans="9:25" ht="20.100000000000001" customHeight="1" x14ac:dyDescent="0.2">
      <c r="I523" s="406"/>
      <c r="J523" s="406"/>
      <c r="K523" s="406"/>
      <c r="L523" s="406"/>
      <c r="M523" s="406"/>
      <c r="N523" s="406"/>
      <c r="P523" s="406"/>
      <c r="Q523" s="406"/>
      <c r="R523" s="406"/>
      <c r="S523" s="406"/>
      <c r="T523" s="406"/>
      <c r="U523" s="406"/>
      <c r="V523" s="406"/>
      <c r="W523" s="406"/>
      <c r="X523" s="406"/>
      <c r="Y523" s="406"/>
    </row>
    <row r="524" spans="9:25" ht="20.100000000000001" customHeight="1" x14ac:dyDescent="0.2">
      <c r="I524" s="406"/>
      <c r="J524" s="406"/>
      <c r="K524" s="406"/>
      <c r="L524" s="406"/>
      <c r="M524" s="406"/>
      <c r="N524" s="406"/>
      <c r="P524" s="406"/>
      <c r="Q524" s="406"/>
      <c r="R524" s="406"/>
      <c r="S524" s="406"/>
      <c r="T524" s="406"/>
      <c r="U524" s="406"/>
      <c r="V524" s="406"/>
      <c r="W524" s="406"/>
      <c r="X524" s="406"/>
      <c r="Y524" s="406"/>
    </row>
    <row r="525" spans="9:25" ht="20.100000000000001" customHeight="1" x14ac:dyDescent="0.2">
      <c r="I525" s="406"/>
      <c r="J525" s="406"/>
      <c r="K525" s="406"/>
      <c r="L525" s="406"/>
      <c r="M525" s="406"/>
      <c r="N525" s="406"/>
      <c r="P525" s="406"/>
      <c r="Q525" s="406"/>
      <c r="R525" s="406"/>
      <c r="S525" s="406"/>
      <c r="T525" s="406"/>
      <c r="U525" s="406"/>
      <c r="V525" s="406"/>
      <c r="W525" s="406"/>
      <c r="X525" s="406"/>
      <c r="Y525" s="406"/>
    </row>
    <row r="526" spans="9:25" ht="20.100000000000001" customHeight="1" x14ac:dyDescent="0.2">
      <c r="I526" s="406"/>
      <c r="J526" s="406"/>
      <c r="K526" s="406"/>
      <c r="L526" s="406"/>
      <c r="M526" s="406"/>
      <c r="N526" s="406"/>
      <c r="P526" s="406"/>
      <c r="Q526" s="406"/>
      <c r="R526" s="406"/>
      <c r="S526" s="406"/>
      <c r="T526" s="406"/>
      <c r="U526" s="406"/>
      <c r="V526" s="406"/>
      <c r="W526" s="406"/>
      <c r="X526" s="406"/>
      <c r="Y526" s="406"/>
    </row>
    <row r="527" spans="9:25" ht="20.100000000000001" customHeight="1" x14ac:dyDescent="0.2">
      <c r="I527" s="406"/>
      <c r="J527" s="406"/>
      <c r="K527" s="406"/>
      <c r="L527" s="406"/>
      <c r="M527" s="406"/>
      <c r="N527" s="406"/>
      <c r="P527" s="406"/>
      <c r="Q527" s="406"/>
      <c r="R527" s="406"/>
      <c r="S527" s="406"/>
      <c r="T527" s="406"/>
      <c r="U527" s="406"/>
      <c r="V527" s="406"/>
      <c r="W527" s="406"/>
      <c r="X527" s="406"/>
      <c r="Y527" s="406"/>
    </row>
    <row r="528" spans="9:25" ht="20.100000000000001" customHeight="1" x14ac:dyDescent="0.2">
      <c r="I528" s="406"/>
      <c r="J528" s="406"/>
      <c r="K528" s="406"/>
      <c r="L528" s="406"/>
      <c r="M528" s="406"/>
      <c r="N528" s="406"/>
      <c r="P528" s="406"/>
      <c r="Q528" s="406"/>
      <c r="R528" s="406"/>
      <c r="S528" s="406"/>
      <c r="T528" s="406"/>
      <c r="U528" s="406"/>
      <c r="V528" s="406"/>
      <c r="W528" s="406"/>
      <c r="X528" s="406"/>
      <c r="Y528" s="406"/>
    </row>
    <row r="529" spans="9:25" ht="20.100000000000001" customHeight="1" x14ac:dyDescent="0.2">
      <c r="I529" s="406"/>
      <c r="J529" s="406"/>
      <c r="K529" s="406"/>
      <c r="L529" s="406"/>
      <c r="M529" s="406"/>
      <c r="N529" s="406"/>
      <c r="P529" s="406"/>
      <c r="Q529" s="406"/>
      <c r="R529" s="406"/>
      <c r="S529" s="406"/>
      <c r="T529" s="406"/>
      <c r="U529" s="406"/>
      <c r="V529" s="406"/>
      <c r="W529" s="406"/>
      <c r="X529" s="406"/>
      <c r="Y529" s="406"/>
    </row>
    <row r="530" spans="9:25" ht="20.100000000000001" customHeight="1" x14ac:dyDescent="0.2">
      <c r="I530" s="406"/>
      <c r="J530" s="406"/>
      <c r="K530" s="406"/>
      <c r="L530" s="406"/>
      <c r="M530" s="406"/>
      <c r="N530" s="406"/>
      <c r="P530" s="406"/>
      <c r="Q530" s="406"/>
      <c r="R530" s="406"/>
      <c r="S530" s="406"/>
      <c r="T530" s="406"/>
      <c r="U530" s="406"/>
      <c r="V530" s="406"/>
      <c r="W530" s="406"/>
      <c r="X530" s="406"/>
      <c r="Y530" s="406"/>
    </row>
    <row r="531" spans="9:25" ht="20.100000000000001" customHeight="1" x14ac:dyDescent="0.2">
      <c r="I531" s="406"/>
      <c r="J531" s="406"/>
      <c r="K531" s="406"/>
      <c r="L531" s="406"/>
      <c r="M531" s="406"/>
      <c r="N531" s="406"/>
      <c r="P531" s="406"/>
      <c r="Q531" s="406"/>
      <c r="R531" s="406"/>
      <c r="S531" s="406"/>
      <c r="T531" s="406"/>
      <c r="U531" s="406"/>
      <c r="V531" s="406"/>
      <c r="W531" s="406"/>
      <c r="X531" s="406"/>
      <c r="Y531" s="406"/>
    </row>
    <row r="532" spans="9:25" ht="20.100000000000001" customHeight="1" x14ac:dyDescent="0.2">
      <c r="I532" s="406"/>
      <c r="J532" s="406"/>
      <c r="K532" s="406"/>
      <c r="L532" s="406"/>
      <c r="M532" s="406"/>
      <c r="N532" s="406"/>
      <c r="P532" s="406"/>
      <c r="Q532" s="406"/>
      <c r="R532" s="406"/>
      <c r="S532" s="406"/>
      <c r="T532" s="406"/>
      <c r="U532" s="406"/>
      <c r="V532" s="406"/>
      <c r="W532" s="406"/>
      <c r="X532" s="406"/>
      <c r="Y532" s="406"/>
    </row>
    <row r="533" spans="9:25" ht="20.100000000000001" customHeight="1" x14ac:dyDescent="0.2">
      <c r="I533" s="406"/>
      <c r="J533" s="406"/>
      <c r="K533" s="406"/>
      <c r="L533" s="406"/>
      <c r="M533" s="406"/>
      <c r="N533" s="406"/>
      <c r="P533" s="406"/>
      <c r="Q533" s="406"/>
      <c r="R533" s="406"/>
      <c r="S533" s="406"/>
      <c r="T533" s="406"/>
      <c r="U533" s="406"/>
      <c r="V533" s="406"/>
      <c r="W533" s="406"/>
      <c r="X533" s="406"/>
      <c r="Y533" s="406"/>
    </row>
    <row r="534" spans="9:25" ht="20.100000000000001" customHeight="1" x14ac:dyDescent="0.2">
      <c r="I534" s="406"/>
      <c r="J534" s="406"/>
      <c r="K534" s="406"/>
      <c r="L534" s="406"/>
      <c r="M534" s="406"/>
      <c r="N534" s="406"/>
      <c r="P534" s="406"/>
      <c r="Q534" s="406"/>
      <c r="R534" s="406"/>
      <c r="S534" s="406"/>
      <c r="T534" s="406"/>
      <c r="U534" s="406"/>
      <c r="V534" s="406"/>
      <c r="W534" s="406"/>
      <c r="X534" s="406"/>
      <c r="Y534" s="406"/>
    </row>
    <row r="535" spans="9:25" ht="20.100000000000001" customHeight="1" x14ac:dyDescent="0.2">
      <c r="I535" s="406"/>
      <c r="J535" s="406"/>
      <c r="K535" s="406"/>
      <c r="L535" s="406"/>
      <c r="M535" s="406"/>
      <c r="N535" s="406"/>
      <c r="P535" s="406"/>
      <c r="Q535" s="406"/>
      <c r="R535" s="406"/>
      <c r="S535" s="406"/>
      <c r="T535" s="406"/>
      <c r="U535" s="406"/>
      <c r="V535" s="406"/>
      <c r="W535" s="406"/>
      <c r="X535" s="406"/>
      <c r="Y535" s="406"/>
    </row>
    <row r="536" spans="9:25" ht="20.100000000000001" customHeight="1" x14ac:dyDescent="0.2">
      <c r="I536" s="406"/>
      <c r="J536" s="406"/>
      <c r="K536" s="406"/>
      <c r="L536" s="406"/>
      <c r="M536" s="406"/>
      <c r="N536" s="406"/>
      <c r="P536" s="406"/>
      <c r="Q536" s="406"/>
      <c r="R536" s="406"/>
      <c r="S536" s="406"/>
      <c r="T536" s="406"/>
      <c r="U536" s="406"/>
      <c r="V536" s="406"/>
      <c r="W536" s="406"/>
      <c r="X536" s="406"/>
      <c r="Y536" s="406"/>
    </row>
    <row r="537" spans="9:25" ht="20.100000000000001" customHeight="1" x14ac:dyDescent="0.2">
      <c r="I537" s="406"/>
      <c r="J537" s="406"/>
      <c r="K537" s="406"/>
      <c r="L537" s="406"/>
      <c r="M537" s="406"/>
      <c r="N537" s="406"/>
      <c r="P537" s="406"/>
      <c r="Q537" s="406"/>
      <c r="R537" s="406"/>
      <c r="S537" s="406"/>
      <c r="T537" s="406"/>
      <c r="U537" s="406"/>
      <c r="V537" s="406"/>
      <c r="W537" s="406"/>
      <c r="X537" s="406"/>
      <c r="Y537" s="406"/>
    </row>
    <row r="538" spans="9:25" ht="20.100000000000001" customHeight="1" x14ac:dyDescent="0.2">
      <c r="I538" s="406"/>
      <c r="J538" s="406"/>
      <c r="K538" s="406"/>
      <c r="L538" s="406"/>
      <c r="M538" s="406"/>
      <c r="N538" s="406"/>
      <c r="P538" s="406"/>
      <c r="Q538" s="406"/>
      <c r="R538" s="406"/>
      <c r="S538" s="406"/>
      <c r="T538" s="406"/>
      <c r="U538" s="406"/>
      <c r="V538" s="406"/>
      <c r="W538" s="406"/>
      <c r="X538" s="406"/>
      <c r="Y538" s="406"/>
    </row>
    <row r="539" spans="9:25" ht="20.100000000000001" customHeight="1" x14ac:dyDescent="0.2">
      <c r="I539" s="406"/>
      <c r="J539" s="406"/>
      <c r="K539" s="406"/>
      <c r="L539" s="406"/>
      <c r="M539" s="406"/>
      <c r="N539" s="406"/>
      <c r="P539" s="406"/>
      <c r="Q539" s="406"/>
      <c r="R539" s="406"/>
      <c r="S539" s="406"/>
      <c r="T539" s="406"/>
      <c r="U539" s="406"/>
      <c r="V539" s="406"/>
      <c r="W539" s="406"/>
      <c r="X539" s="406"/>
      <c r="Y539" s="406"/>
    </row>
    <row r="540" spans="9:25" ht="20.100000000000001" customHeight="1" x14ac:dyDescent="0.2">
      <c r="I540" s="406"/>
      <c r="J540" s="406"/>
      <c r="K540" s="406"/>
      <c r="L540" s="406"/>
      <c r="M540" s="406"/>
      <c r="N540" s="406"/>
      <c r="P540" s="406"/>
      <c r="Q540" s="406"/>
      <c r="R540" s="406"/>
      <c r="S540" s="406"/>
      <c r="T540" s="406"/>
      <c r="U540" s="406"/>
      <c r="V540" s="406"/>
      <c r="W540" s="406"/>
      <c r="X540" s="406"/>
      <c r="Y540" s="406"/>
    </row>
    <row r="541" spans="9:25" ht="20.100000000000001" customHeight="1" x14ac:dyDescent="0.2">
      <c r="I541" s="406"/>
      <c r="J541" s="406"/>
      <c r="K541" s="406"/>
      <c r="L541" s="406"/>
      <c r="M541" s="406"/>
      <c r="N541" s="406"/>
      <c r="P541" s="406"/>
      <c r="Q541" s="406"/>
      <c r="R541" s="406"/>
      <c r="S541" s="406"/>
      <c r="T541" s="406"/>
      <c r="U541" s="406"/>
      <c r="V541" s="406"/>
      <c r="W541" s="406"/>
      <c r="X541" s="406"/>
      <c r="Y541" s="406"/>
    </row>
    <row r="542" spans="9:25" ht="20.100000000000001" customHeight="1" x14ac:dyDescent="0.2">
      <c r="I542" s="406"/>
      <c r="J542" s="406"/>
      <c r="K542" s="406"/>
      <c r="L542" s="406"/>
      <c r="M542" s="406"/>
      <c r="N542" s="406"/>
      <c r="P542" s="406"/>
      <c r="Q542" s="406"/>
      <c r="R542" s="406"/>
      <c r="S542" s="406"/>
      <c r="T542" s="406"/>
      <c r="U542" s="406"/>
      <c r="V542" s="406"/>
      <c r="W542" s="406"/>
      <c r="X542" s="406"/>
      <c r="Y542" s="406"/>
    </row>
    <row r="543" spans="9:25" ht="20.100000000000001" customHeight="1" x14ac:dyDescent="0.2">
      <c r="I543" s="406"/>
      <c r="J543" s="406"/>
      <c r="K543" s="406"/>
      <c r="L543" s="406"/>
      <c r="M543" s="406"/>
      <c r="N543" s="406"/>
      <c r="P543" s="406"/>
      <c r="Q543" s="406"/>
      <c r="R543" s="406"/>
      <c r="S543" s="406"/>
      <c r="T543" s="406"/>
      <c r="U543" s="406"/>
      <c r="V543" s="406"/>
      <c r="W543" s="406"/>
      <c r="X543" s="406"/>
      <c r="Y543" s="406"/>
    </row>
    <row r="544" spans="9:25" ht="20.100000000000001" customHeight="1" x14ac:dyDescent="0.2">
      <c r="I544" s="406"/>
      <c r="J544" s="406"/>
      <c r="K544" s="406"/>
      <c r="L544" s="406"/>
      <c r="M544" s="406"/>
      <c r="N544" s="406"/>
      <c r="P544" s="406"/>
      <c r="Q544" s="406"/>
      <c r="R544" s="406"/>
      <c r="S544" s="406"/>
      <c r="T544" s="406"/>
      <c r="U544" s="406"/>
      <c r="V544" s="406"/>
      <c r="W544" s="406"/>
      <c r="X544" s="406"/>
      <c r="Y544" s="406"/>
    </row>
    <row r="545" spans="9:25" ht="20.100000000000001" customHeight="1" x14ac:dyDescent="0.2">
      <c r="I545" s="406"/>
      <c r="J545" s="406"/>
      <c r="K545" s="406"/>
      <c r="L545" s="406"/>
      <c r="M545" s="406"/>
      <c r="N545" s="406"/>
      <c r="P545" s="406"/>
      <c r="Q545" s="406"/>
      <c r="R545" s="406"/>
      <c r="S545" s="406"/>
      <c r="T545" s="406"/>
      <c r="U545" s="406"/>
      <c r="V545" s="406"/>
      <c r="W545" s="406"/>
      <c r="X545" s="406"/>
      <c r="Y545" s="406"/>
    </row>
    <row r="546" spans="9:25" ht="20.100000000000001" customHeight="1" x14ac:dyDescent="0.2">
      <c r="I546" s="406"/>
      <c r="J546" s="406"/>
      <c r="K546" s="406"/>
      <c r="L546" s="406"/>
      <c r="M546" s="406"/>
      <c r="N546" s="406"/>
      <c r="P546" s="406"/>
      <c r="Q546" s="406"/>
      <c r="R546" s="406"/>
      <c r="S546" s="406"/>
      <c r="T546" s="406"/>
      <c r="U546" s="406"/>
      <c r="V546" s="406"/>
      <c r="W546" s="406"/>
      <c r="X546" s="406"/>
      <c r="Y546" s="406"/>
    </row>
    <row r="547" spans="9:25" ht="20.100000000000001" customHeight="1" x14ac:dyDescent="0.2">
      <c r="I547" s="406"/>
      <c r="J547" s="406"/>
      <c r="K547" s="406"/>
      <c r="L547" s="406"/>
      <c r="M547" s="406"/>
      <c r="N547" s="406"/>
      <c r="P547" s="406"/>
      <c r="Q547" s="406"/>
      <c r="R547" s="406"/>
      <c r="S547" s="406"/>
      <c r="T547" s="406"/>
      <c r="U547" s="406"/>
      <c r="V547" s="406"/>
      <c r="W547" s="406"/>
      <c r="X547" s="406"/>
      <c r="Y547" s="406"/>
    </row>
    <row r="548" spans="9:25" ht="20.100000000000001" customHeight="1" x14ac:dyDescent="0.2">
      <c r="I548" s="406"/>
      <c r="J548" s="406"/>
      <c r="K548" s="406"/>
      <c r="L548" s="406"/>
      <c r="M548" s="406"/>
      <c r="N548" s="406"/>
      <c r="P548" s="406"/>
      <c r="Q548" s="406"/>
      <c r="R548" s="406"/>
      <c r="S548" s="406"/>
      <c r="T548" s="406"/>
      <c r="U548" s="406"/>
      <c r="V548" s="406"/>
      <c r="W548" s="406"/>
      <c r="X548" s="406"/>
      <c r="Y548" s="406"/>
    </row>
    <row r="549" spans="9:25" ht="20.100000000000001" customHeight="1" x14ac:dyDescent="0.2">
      <c r="I549" s="406"/>
      <c r="J549" s="406"/>
      <c r="K549" s="406"/>
      <c r="L549" s="406"/>
      <c r="M549" s="406"/>
      <c r="N549" s="406"/>
      <c r="P549" s="406"/>
      <c r="Q549" s="406"/>
      <c r="R549" s="406"/>
      <c r="S549" s="406"/>
      <c r="T549" s="406"/>
      <c r="U549" s="406"/>
      <c r="V549" s="406"/>
      <c r="W549" s="406"/>
      <c r="X549" s="406"/>
      <c r="Y549" s="406"/>
    </row>
    <row r="550" spans="9:25" ht="20.100000000000001" customHeight="1" x14ac:dyDescent="0.2">
      <c r="I550" s="406"/>
      <c r="J550" s="406"/>
      <c r="K550" s="406"/>
      <c r="L550" s="406"/>
      <c r="M550" s="406"/>
      <c r="N550" s="406"/>
      <c r="P550" s="406"/>
      <c r="Q550" s="406"/>
      <c r="R550" s="406"/>
      <c r="S550" s="406"/>
      <c r="T550" s="406"/>
      <c r="U550" s="406"/>
      <c r="V550" s="406"/>
      <c r="W550" s="406"/>
      <c r="X550" s="406"/>
      <c r="Y550" s="406"/>
    </row>
    <row r="551" spans="9:25" ht="20.100000000000001" customHeight="1" x14ac:dyDescent="0.2">
      <c r="I551" s="406"/>
      <c r="J551" s="406"/>
      <c r="K551" s="406"/>
      <c r="L551" s="406"/>
      <c r="M551" s="406"/>
      <c r="N551" s="406"/>
      <c r="P551" s="406"/>
      <c r="Q551" s="406"/>
      <c r="R551" s="406"/>
      <c r="S551" s="406"/>
      <c r="T551" s="406"/>
      <c r="U551" s="406"/>
      <c r="V551" s="406"/>
      <c r="W551" s="406"/>
      <c r="X551" s="406"/>
      <c r="Y551" s="406"/>
    </row>
    <row r="552" spans="9:25" ht="20.100000000000001" customHeight="1" x14ac:dyDescent="0.2">
      <c r="I552" s="406"/>
      <c r="J552" s="406"/>
      <c r="K552" s="406"/>
      <c r="L552" s="406"/>
      <c r="M552" s="406"/>
      <c r="N552" s="406"/>
      <c r="P552" s="406"/>
      <c r="Q552" s="406"/>
      <c r="R552" s="406"/>
      <c r="S552" s="406"/>
      <c r="T552" s="406"/>
      <c r="U552" s="406"/>
      <c r="V552" s="406"/>
      <c r="W552" s="406"/>
      <c r="X552" s="406"/>
      <c r="Y552" s="406"/>
    </row>
    <row r="553" spans="9:25" ht="20.100000000000001" customHeight="1" x14ac:dyDescent="0.2">
      <c r="I553" s="406"/>
      <c r="J553" s="406"/>
      <c r="K553" s="406"/>
      <c r="L553" s="406"/>
      <c r="M553" s="406"/>
      <c r="N553" s="406"/>
      <c r="P553" s="406"/>
      <c r="Q553" s="406"/>
      <c r="R553" s="406"/>
      <c r="S553" s="406"/>
      <c r="T553" s="406"/>
      <c r="U553" s="406"/>
      <c r="V553" s="406"/>
      <c r="W553" s="406"/>
      <c r="X553" s="406"/>
      <c r="Y553" s="406"/>
    </row>
    <row r="554" spans="9:25" ht="20.100000000000001" customHeight="1" x14ac:dyDescent="0.2">
      <c r="I554" s="406"/>
      <c r="J554" s="406"/>
      <c r="K554" s="406"/>
      <c r="L554" s="406"/>
      <c r="M554" s="406"/>
      <c r="N554" s="406"/>
      <c r="P554" s="406"/>
      <c r="Q554" s="406"/>
      <c r="R554" s="406"/>
      <c r="S554" s="406"/>
      <c r="T554" s="406"/>
      <c r="U554" s="406"/>
      <c r="V554" s="406"/>
      <c r="W554" s="406"/>
      <c r="X554" s="406"/>
      <c r="Y554" s="406"/>
    </row>
    <row r="555" spans="9:25" ht="20.100000000000001" customHeight="1" x14ac:dyDescent="0.2">
      <c r="I555" s="406"/>
      <c r="J555" s="406"/>
      <c r="K555" s="406"/>
      <c r="L555" s="406"/>
      <c r="M555" s="406"/>
      <c r="N555" s="406"/>
      <c r="P555" s="406"/>
      <c r="Q555" s="406"/>
      <c r="R555" s="406"/>
      <c r="S555" s="406"/>
      <c r="T555" s="406"/>
      <c r="U555" s="406"/>
      <c r="V555" s="406"/>
      <c r="W555" s="406"/>
      <c r="X555" s="406"/>
      <c r="Y555" s="406"/>
    </row>
    <row r="556" spans="9:25" ht="20.100000000000001" customHeight="1" x14ac:dyDescent="0.2">
      <c r="I556" s="406"/>
      <c r="J556" s="406"/>
      <c r="K556" s="406"/>
      <c r="L556" s="406"/>
      <c r="M556" s="406"/>
      <c r="N556" s="406"/>
      <c r="P556" s="406"/>
      <c r="Q556" s="406"/>
      <c r="R556" s="406"/>
      <c r="S556" s="406"/>
      <c r="T556" s="406"/>
      <c r="U556" s="406"/>
      <c r="V556" s="406"/>
      <c r="W556" s="406"/>
      <c r="X556" s="406"/>
      <c r="Y556" s="406"/>
    </row>
    <row r="557" spans="9:25" ht="20.100000000000001" customHeight="1" x14ac:dyDescent="0.2">
      <c r="I557" s="406"/>
      <c r="J557" s="406"/>
      <c r="K557" s="406"/>
      <c r="L557" s="406"/>
      <c r="M557" s="406"/>
      <c r="N557" s="406"/>
      <c r="P557" s="406"/>
      <c r="Q557" s="406"/>
      <c r="R557" s="406"/>
      <c r="S557" s="406"/>
      <c r="T557" s="406"/>
      <c r="U557" s="406"/>
      <c r="V557" s="406"/>
      <c r="W557" s="406"/>
      <c r="X557" s="406"/>
      <c r="Y557" s="406"/>
    </row>
    <row r="558" spans="9:25" ht="20.100000000000001" customHeight="1" x14ac:dyDescent="0.2">
      <c r="I558" s="406"/>
      <c r="J558" s="406"/>
      <c r="K558" s="406"/>
      <c r="L558" s="406"/>
      <c r="M558" s="406"/>
      <c r="N558" s="406"/>
      <c r="P558" s="406"/>
      <c r="Q558" s="406"/>
      <c r="R558" s="406"/>
      <c r="S558" s="406"/>
      <c r="T558" s="406"/>
      <c r="U558" s="406"/>
      <c r="V558" s="406"/>
      <c r="W558" s="406"/>
      <c r="X558" s="406"/>
      <c r="Y558" s="406"/>
    </row>
    <row r="559" spans="9:25" ht="20.100000000000001" customHeight="1" x14ac:dyDescent="0.2">
      <c r="I559" s="406"/>
      <c r="J559" s="406"/>
      <c r="K559" s="406"/>
      <c r="L559" s="406"/>
      <c r="M559" s="406"/>
      <c r="N559" s="406"/>
      <c r="P559" s="406"/>
      <c r="Q559" s="406"/>
      <c r="R559" s="406"/>
      <c r="S559" s="406"/>
      <c r="T559" s="406"/>
      <c r="U559" s="406"/>
      <c r="V559" s="406"/>
      <c r="W559" s="406"/>
      <c r="X559" s="406"/>
      <c r="Y559" s="406"/>
    </row>
    <row r="560" spans="9:25" ht="20.100000000000001" customHeight="1" x14ac:dyDescent="0.2">
      <c r="I560" s="406"/>
      <c r="J560" s="406"/>
      <c r="K560" s="406"/>
      <c r="L560" s="406"/>
      <c r="M560" s="406"/>
      <c r="N560" s="406"/>
      <c r="P560" s="406"/>
      <c r="Q560" s="406"/>
      <c r="R560" s="406"/>
      <c r="S560" s="406"/>
      <c r="T560" s="406"/>
      <c r="U560" s="406"/>
      <c r="V560" s="406"/>
      <c r="W560" s="406"/>
      <c r="X560" s="406"/>
      <c r="Y560" s="406"/>
    </row>
    <row r="561" spans="9:25" ht="20.100000000000001" customHeight="1" x14ac:dyDescent="0.2">
      <c r="I561" s="406"/>
      <c r="J561" s="406"/>
      <c r="K561" s="406"/>
      <c r="L561" s="406"/>
      <c r="M561" s="406"/>
      <c r="N561" s="406"/>
      <c r="P561" s="406"/>
      <c r="Q561" s="406"/>
      <c r="R561" s="406"/>
      <c r="S561" s="406"/>
      <c r="T561" s="406"/>
      <c r="U561" s="406"/>
      <c r="V561" s="406"/>
      <c r="W561" s="406"/>
      <c r="X561" s="406"/>
      <c r="Y561" s="406"/>
    </row>
    <row r="562" spans="9:25" ht="20.100000000000001" customHeight="1" x14ac:dyDescent="0.2">
      <c r="I562" s="406"/>
      <c r="J562" s="406"/>
      <c r="K562" s="406"/>
      <c r="L562" s="406"/>
      <c r="M562" s="406"/>
      <c r="N562" s="406"/>
      <c r="P562" s="406"/>
      <c r="Q562" s="406"/>
      <c r="R562" s="406"/>
      <c r="S562" s="406"/>
      <c r="T562" s="406"/>
      <c r="U562" s="406"/>
      <c r="V562" s="406"/>
      <c r="W562" s="406"/>
      <c r="X562" s="406"/>
      <c r="Y562" s="406"/>
    </row>
    <row r="563" spans="9:25" ht="20.100000000000001" customHeight="1" x14ac:dyDescent="0.2">
      <c r="I563" s="406"/>
      <c r="J563" s="406"/>
      <c r="K563" s="406"/>
      <c r="L563" s="406"/>
      <c r="M563" s="406"/>
      <c r="N563" s="406"/>
      <c r="P563" s="406"/>
      <c r="Q563" s="406"/>
      <c r="R563" s="406"/>
      <c r="S563" s="406"/>
      <c r="T563" s="406"/>
      <c r="U563" s="406"/>
      <c r="V563" s="406"/>
      <c r="W563" s="406"/>
      <c r="X563" s="406"/>
      <c r="Y563" s="406"/>
    </row>
    <row r="564" spans="9:25" ht="20.100000000000001" customHeight="1" x14ac:dyDescent="0.2">
      <c r="I564" s="406"/>
      <c r="J564" s="406"/>
      <c r="K564" s="406"/>
      <c r="L564" s="406"/>
      <c r="M564" s="406"/>
      <c r="N564" s="406"/>
      <c r="P564" s="406"/>
      <c r="Q564" s="406"/>
      <c r="R564" s="406"/>
      <c r="S564" s="406"/>
      <c r="T564" s="406"/>
      <c r="U564" s="406"/>
      <c r="V564" s="406"/>
      <c r="W564" s="406"/>
      <c r="X564" s="406"/>
      <c r="Y564" s="406"/>
    </row>
    <row r="565" spans="9:25" ht="20.100000000000001" customHeight="1" x14ac:dyDescent="0.2">
      <c r="I565" s="406"/>
      <c r="J565" s="406"/>
      <c r="K565" s="406"/>
      <c r="L565" s="406"/>
      <c r="M565" s="406"/>
      <c r="N565" s="406"/>
      <c r="P565" s="406"/>
      <c r="Q565" s="406"/>
      <c r="R565" s="406"/>
      <c r="S565" s="406"/>
      <c r="T565" s="406"/>
      <c r="U565" s="406"/>
      <c r="V565" s="406"/>
      <c r="W565" s="406"/>
      <c r="X565" s="406"/>
      <c r="Y565" s="406"/>
    </row>
    <row r="566" spans="9:25" ht="20.100000000000001" customHeight="1" x14ac:dyDescent="0.2">
      <c r="I566" s="406"/>
      <c r="J566" s="406"/>
      <c r="K566" s="406"/>
      <c r="L566" s="406"/>
      <c r="M566" s="406"/>
      <c r="N566" s="406"/>
      <c r="P566" s="406"/>
      <c r="Q566" s="406"/>
      <c r="R566" s="406"/>
      <c r="S566" s="406"/>
      <c r="T566" s="406"/>
      <c r="U566" s="406"/>
      <c r="V566" s="406"/>
      <c r="W566" s="406"/>
      <c r="X566" s="406"/>
      <c r="Y566" s="406"/>
    </row>
    <row r="567" spans="9:25" ht="20.100000000000001" customHeight="1" x14ac:dyDescent="0.2">
      <c r="I567" s="406"/>
      <c r="J567" s="406"/>
      <c r="K567" s="406"/>
      <c r="L567" s="406"/>
      <c r="M567" s="406"/>
      <c r="N567" s="406"/>
      <c r="P567" s="406"/>
      <c r="Q567" s="406"/>
      <c r="R567" s="406"/>
      <c r="S567" s="406"/>
      <c r="T567" s="406"/>
      <c r="U567" s="406"/>
      <c r="V567" s="406"/>
      <c r="W567" s="406"/>
      <c r="X567" s="406"/>
      <c r="Y567" s="406"/>
    </row>
    <row r="568" spans="9:25" ht="20.100000000000001" customHeight="1" x14ac:dyDescent="0.2">
      <c r="I568" s="406"/>
      <c r="J568" s="406"/>
      <c r="K568" s="406"/>
      <c r="L568" s="406"/>
      <c r="M568" s="406"/>
      <c r="N568" s="406"/>
      <c r="P568" s="406"/>
      <c r="Q568" s="406"/>
      <c r="R568" s="406"/>
      <c r="S568" s="406"/>
      <c r="T568" s="406"/>
      <c r="U568" s="406"/>
      <c r="V568" s="406"/>
      <c r="W568" s="406"/>
      <c r="X568" s="406"/>
      <c r="Y568" s="406"/>
    </row>
    <row r="569" spans="9:25" ht="20.100000000000001" customHeight="1" x14ac:dyDescent="0.2">
      <c r="I569" s="406"/>
      <c r="J569" s="406"/>
      <c r="K569" s="406"/>
      <c r="L569" s="406"/>
      <c r="M569" s="406"/>
      <c r="N569" s="406"/>
      <c r="P569" s="406"/>
      <c r="Q569" s="406"/>
      <c r="R569" s="406"/>
      <c r="S569" s="406"/>
      <c r="T569" s="406"/>
      <c r="U569" s="406"/>
      <c r="V569" s="406"/>
      <c r="W569" s="406"/>
      <c r="X569" s="406"/>
      <c r="Y569" s="406"/>
    </row>
    <row r="570" spans="9:25" ht="20.100000000000001" customHeight="1" x14ac:dyDescent="0.2">
      <c r="I570" s="406"/>
      <c r="J570" s="406"/>
      <c r="K570" s="406"/>
      <c r="L570" s="406"/>
      <c r="M570" s="406"/>
      <c r="N570" s="406"/>
      <c r="P570" s="406"/>
      <c r="Q570" s="406"/>
      <c r="R570" s="406"/>
      <c r="S570" s="406"/>
      <c r="T570" s="406"/>
      <c r="U570" s="406"/>
      <c r="V570" s="406"/>
      <c r="W570" s="406"/>
      <c r="X570" s="406"/>
      <c r="Y570" s="406"/>
    </row>
    <row r="571" spans="9:25" ht="20.100000000000001" customHeight="1" x14ac:dyDescent="0.2">
      <c r="I571" s="406"/>
      <c r="J571" s="406"/>
      <c r="K571" s="406"/>
      <c r="L571" s="406"/>
      <c r="M571" s="406"/>
      <c r="N571" s="406"/>
      <c r="P571" s="406"/>
      <c r="Q571" s="406"/>
      <c r="R571" s="406"/>
      <c r="S571" s="406"/>
      <c r="T571" s="406"/>
      <c r="U571" s="406"/>
      <c r="V571" s="406"/>
      <c r="W571" s="406"/>
      <c r="X571" s="406"/>
      <c r="Y571" s="406"/>
    </row>
    <row r="572" spans="9:25" ht="20.100000000000001" customHeight="1" x14ac:dyDescent="0.2">
      <c r="I572" s="406"/>
      <c r="J572" s="406"/>
      <c r="K572" s="406"/>
      <c r="L572" s="406"/>
      <c r="M572" s="406"/>
      <c r="N572" s="406"/>
      <c r="P572" s="406"/>
      <c r="Q572" s="406"/>
      <c r="R572" s="406"/>
      <c r="S572" s="406"/>
      <c r="T572" s="406"/>
      <c r="U572" s="406"/>
      <c r="V572" s="406"/>
      <c r="W572" s="406"/>
      <c r="X572" s="406"/>
      <c r="Y572" s="406"/>
    </row>
    <row r="573" spans="9:25" ht="20.100000000000001" customHeight="1" x14ac:dyDescent="0.2">
      <c r="I573" s="406"/>
      <c r="J573" s="406"/>
      <c r="K573" s="406"/>
      <c r="L573" s="406"/>
      <c r="M573" s="406"/>
      <c r="N573" s="406"/>
      <c r="P573" s="406"/>
      <c r="Q573" s="406"/>
      <c r="R573" s="406"/>
      <c r="S573" s="406"/>
      <c r="T573" s="406"/>
      <c r="U573" s="406"/>
      <c r="V573" s="406"/>
      <c r="W573" s="406"/>
      <c r="X573" s="406"/>
      <c r="Y573" s="406"/>
    </row>
    <row r="574" spans="9:25" ht="20.100000000000001" customHeight="1" x14ac:dyDescent="0.2">
      <c r="I574" s="406"/>
      <c r="J574" s="406"/>
      <c r="K574" s="406"/>
      <c r="L574" s="406"/>
      <c r="M574" s="406"/>
      <c r="N574" s="406"/>
      <c r="P574" s="406"/>
      <c r="Q574" s="406"/>
      <c r="R574" s="406"/>
      <c r="S574" s="406"/>
      <c r="T574" s="406"/>
      <c r="U574" s="406"/>
      <c r="V574" s="406"/>
      <c r="W574" s="406"/>
      <c r="X574" s="406"/>
      <c r="Y574" s="406"/>
    </row>
    <row r="575" spans="9:25" ht="20.100000000000001" customHeight="1" x14ac:dyDescent="0.2">
      <c r="I575" s="406"/>
      <c r="J575" s="406"/>
      <c r="K575" s="406"/>
      <c r="L575" s="406"/>
      <c r="M575" s="406"/>
      <c r="N575" s="406"/>
      <c r="P575" s="406"/>
      <c r="Q575" s="406"/>
      <c r="R575" s="406"/>
      <c r="S575" s="406"/>
      <c r="T575" s="406"/>
      <c r="U575" s="406"/>
      <c r="V575" s="406"/>
      <c r="W575" s="406"/>
      <c r="X575" s="406"/>
      <c r="Y575" s="406"/>
    </row>
    <row r="576" spans="9:25" ht="20.100000000000001" customHeight="1" x14ac:dyDescent="0.2">
      <c r="I576" s="406"/>
      <c r="J576" s="406"/>
      <c r="K576" s="406"/>
      <c r="L576" s="406"/>
      <c r="M576" s="406"/>
      <c r="N576" s="406"/>
      <c r="P576" s="406"/>
      <c r="Q576" s="406"/>
      <c r="R576" s="406"/>
      <c r="S576" s="406"/>
      <c r="T576" s="406"/>
      <c r="U576" s="406"/>
      <c r="V576" s="406"/>
      <c r="W576" s="406"/>
      <c r="X576" s="406"/>
      <c r="Y576" s="406"/>
    </row>
    <row r="577" spans="9:25" ht="20.100000000000001" customHeight="1" x14ac:dyDescent="0.2">
      <c r="I577" s="406"/>
      <c r="J577" s="406"/>
      <c r="K577" s="406"/>
      <c r="L577" s="406"/>
      <c r="M577" s="406"/>
      <c r="N577" s="406"/>
      <c r="P577" s="406"/>
      <c r="Q577" s="406"/>
      <c r="R577" s="406"/>
      <c r="S577" s="406"/>
      <c r="T577" s="406"/>
      <c r="U577" s="406"/>
      <c r="V577" s="406"/>
      <c r="W577" s="406"/>
      <c r="X577" s="406"/>
      <c r="Y577" s="406"/>
    </row>
    <row r="578" spans="9:25" ht="20.100000000000001" customHeight="1" x14ac:dyDescent="0.2">
      <c r="I578" s="406"/>
      <c r="J578" s="406"/>
      <c r="K578" s="406"/>
      <c r="L578" s="406"/>
      <c r="M578" s="406"/>
      <c r="N578" s="406"/>
      <c r="P578" s="406"/>
      <c r="Q578" s="406"/>
      <c r="R578" s="406"/>
      <c r="S578" s="406"/>
      <c r="T578" s="406"/>
      <c r="U578" s="406"/>
      <c r="V578" s="406"/>
      <c r="W578" s="406"/>
      <c r="X578" s="406"/>
      <c r="Y578" s="406"/>
    </row>
    <row r="579" spans="9:25" ht="20.100000000000001" customHeight="1" x14ac:dyDescent="0.2">
      <c r="I579" s="406"/>
      <c r="J579" s="406"/>
      <c r="K579" s="406"/>
      <c r="L579" s="406"/>
      <c r="M579" s="406"/>
      <c r="N579" s="406"/>
      <c r="P579" s="406"/>
      <c r="Q579" s="406"/>
      <c r="R579" s="406"/>
      <c r="S579" s="406"/>
      <c r="T579" s="406"/>
      <c r="U579" s="406"/>
      <c r="V579" s="406"/>
      <c r="W579" s="406"/>
      <c r="X579" s="406"/>
      <c r="Y579" s="406"/>
    </row>
    <row r="580" spans="9:25" ht="20.100000000000001" customHeight="1" x14ac:dyDescent="0.2">
      <c r="I580" s="406"/>
      <c r="J580" s="406"/>
      <c r="K580" s="406"/>
      <c r="L580" s="406"/>
      <c r="M580" s="406"/>
      <c r="N580" s="406"/>
      <c r="P580" s="406"/>
      <c r="Q580" s="406"/>
      <c r="R580" s="406"/>
      <c r="S580" s="406"/>
      <c r="T580" s="406"/>
      <c r="U580" s="406"/>
      <c r="V580" s="406"/>
      <c r="W580" s="406"/>
      <c r="X580" s="406"/>
      <c r="Y580" s="406"/>
    </row>
    <row r="581" spans="9:25" ht="20.100000000000001" customHeight="1" x14ac:dyDescent="0.2">
      <c r="I581" s="406"/>
      <c r="J581" s="406"/>
      <c r="K581" s="406"/>
      <c r="L581" s="406"/>
      <c r="M581" s="406"/>
      <c r="N581" s="406"/>
      <c r="P581" s="406"/>
      <c r="Q581" s="406"/>
      <c r="R581" s="406"/>
      <c r="S581" s="406"/>
      <c r="T581" s="406"/>
      <c r="U581" s="406"/>
      <c r="V581" s="406"/>
      <c r="W581" s="406"/>
      <c r="X581" s="406"/>
      <c r="Y581" s="406"/>
    </row>
    <row r="582" spans="9:25" ht="20.100000000000001" customHeight="1" x14ac:dyDescent="0.2">
      <c r="I582" s="406"/>
      <c r="J582" s="406"/>
      <c r="K582" s="406"/>
      <c r="L582" s="406"/>
      <c r="M582" s="406"/>
      <c r="N582" s="406"/>
      <c r="P582" s="406"/>
      <c r="Q582" s="406"/>
      <c r="R582" s="406"/>
      <c r="S582" s="406"/>
      <c r="T582" s="406"/>
      <c r="U582" s="406"/>
      <c r="V582" s="406"/>
      <c r="W582" s="406"/>
      <c r="X582" s="406"/>
      <c r="Y582" s="406"/>
    </row>
    <row r="583" spans="9:25" ht="20.100000000000001" customHeight="1" x14ac:dyDescent="0.2">
      <c r="I583" s="406"/>
      <c r="J583" s="406"/>
      <c r="K583" s="406"/>
      <c r="L583" s="406"/>
      <c r="M583" s="406"/>
      <c r="N583" s="406"/>
      <c r="P583" s="406"/>
      <c r="Q583" s="406"/>
      <c r="R583" s="406"/>
      <c r="S583" s="406"/>
      <c r="T583" s="406"/>
      <c r="U583" s="406"/>
      <c r="V583" s="406"/>
      <c r="W583" s="406"/>
      <c r="X583" s="406"/>
      <c r="Y583" s="406"/>
    </row>
    <row r="584" spans="9:25" ht="20.100000000000001" customHeight="1" x14ac:dyDescent="0.2">
      <c r="I584" s="406"/>
      <c r="J584" s="406"/>
      <c r="K584" s="406"/>
      <c r="L584" s="406"/>
      <c r="M584" s="406"/>
      <c r="N584" s="406"/>
      <c r="P584" s="406"/>
      <c r="Q584" s="406"/>
      <c r="R584" s="406"/>
      <c r="S584" s="406"/>
      <c r="T584" s="406"/>
      <c r="U584" s="406"/>
      <c r="V584" s="406"/>
      <c r="W584" s="406"/>
      <c r="X584" s="406"/>
      <c r="Y584" s="406"/>
    </row>
    <row r="585" spans="9:25" ht="20.100000000000001" customHeight="1" x14ac:dyDescent="0.2">
      <c r="I585" s="406"/>
      <c r="J585" s="406"/>
      <c r="K585" s="406"/>
      <c r="L585" s="406"/>
      <c r="M585" s="406"/>
      <c r="N585" s="406"/>
      <c r="P585" s="406"/>
      <c r="Q585" s="406"/>
      <c r="R585" s="406"/>
      <c r="S585" s="406"/>
      <c r="T585" s="406"/>
      <c r="U585" s="406"/>
      <c r="V585" s="406"/>
      <c r="W585" s="406"/>
      <c r="X585" s="406"/>
      <c r="Y585" s="406"/>
    </row>
    <row r="586" spans="9:25" ht="20.100000000000001" customHeight="1" x14ac:dyDescent="0.2">
      <c r="I586" s="406"/>
      <c r="J586" s="406"/>
      <c r="K586" s="406"/>
      <c r="L586" s="406"/>
      <c r="M586" s="406"/>
      <c r="N586" s="406"/>
      <c r="P586" s="406"/>
      <c r="Q586" s="406"/>
      <c r="R586" s="406"/>
      <c r="S586" s="406"/>
      <c r="T586" s="406"/>
      <c r="U586" s="406"/>
      <c r="V586" s="406"/>
      <c r="W586" s="406"/>
      <c r="X586" s="406"/>
      <c r="Y586" s="406"/>
    </row>
    <row r="587" spans="9:25" ht="20.100000000000001" customHeight="1" x14ac:dyDescent="0.2">
      <c r="I587" s="406"/>
      <c r="J587" s="406"/>
      <c r="K587" s="406"/>
      <c r="L587" s="406"/>
      <c r="M587" s="406"/>
      <c r="N587" s="406"/>
      <c r="P587" s="406"/>
      <c r="Q587" s="406"/>
      <c r="R587" s="406"/>
      <c r="S587" s="406"/>
      <c r="T587" s="406"/>
      <c r="U587" s="406"/>
      <c r="V587" s="406"/>
      <c r="W587" s="406"/>
      <c r="X587" s="406"/>
      <c r="Y587" s="406"/>
    </row>
    <row r="588" spans="9:25" ht="20.100000000000001" customHeight="1" x14ac:dyDescent="0.2">
      <c r="I588" s="406"/>
      <c r="J588" s="406"/>
      <c r="K588" s="406"/>
      <c r="L588" s="406"/>
      <c r="M588" s="406"/>
      <c r="N588" s="406"/>
      <c r="P588" s="406"/>
      <c r="Q588" s="406"/>
      <c r="R588" s="406"/>
      <c r="S588" s="406"/>
      <c r="T588" s="406"/>
      <c r="U588" s="406"/>
      <c r="V588" s="406"/>
      <c r="W588" s="406"/>
      <c r="X588" s="406"/>
      <c r="Y588" s="406"/>
    </row>
    <row r="589" spans="9:25" ht="20.100000000000001" customHeight="1" x14ac:dyDescent="0.2">
      <c r="I589" s="406"/>
      <c r="J589" s="406"/>
      <c r="K589" s="406"/>
      <c r="L589" s="406"/>
      <c r="M589" s="406"/>
      <c r="N589" s="406"/>
      <c r="P589" s="406"/>
      <c r="Q589" s="406"/>
      <c r="R589" s="406"/>
      <c r="S589" s="406"/>
      <c r="T589" s="406"/>
      <c r="U589" s="406"/>
      <c r="V589" s="406"/>
      <c r="W589" s="406"/>
      <c r="X589" s="406"/>
      <c r="Y589" s="406"/>
    </row>
    <row r="590" spans="9:25" ht="20.100000000000001" customHeight="1" x14ac:dyDescent="0.2">
      <c r="I590" s="406"/>
      <c r="J590" s="406"/>
      <c r="K590" s="406"/>
      <c r="L590" s="406"/>
      <c r="M590" s="406"/>
      <c r="N590" s="406"/>
      <c r="P590" s="406"/>
      <c r="Q590" s="406"/>
      <c r="R590" s="406"/>
      <c r="S590" s="406"/>
      <c r="T590" s="406"/>
      <c r="U590" s="406"/>
      <c r="V590" s="406"/>
      <c r="W590" s="406"/>
      <c r="X590" s="406"/>
      <c r="Y590" s="406"/>
    </row>
    <row r="591" spans="9:25" ht="20.100000000000001" customHeight="1" x14ac:dyDescent="0.2">
      <c r="I591" s="406"/>
      <c r="J591" s="406"/>
      <c r="K591" s="406"/>
      <c r="L591" s="406"/>
      <c r="M591" s="406"/>
      <c r="N591" s="406"/>
      <c r="P591" s="406"/>
      <c r="Q591" s="406"/>
      <c r="R591" s="406"/>
      <c r="S591" s="406"/>
      <c r="T591" s="406"/>
      <c r="U591" s="406"/>
      <c r="V591" s="406"/>
      <c r="W591" s="406"/>
      <c r="X591" s="406"/>
      <c r="Y591" s="406"/>
    </row>
    <row r="592" spans="9:25" ht="20.100000000000001" customHeight="1" x14ac:dyDescent="0.2">
      <c r="I592" s="406"/>
      <c r="J592" s="406"/>
      <c r="K592" s="406"/>
      <c r="L592" s="406"/>
      <c r="M592" s="406"/>
      <c r="N592" s="406"/>
      <c r="P592" s="406"/>
      <c r="Q592" s="406"/>
      <c r="R592" s="406"/>
      <c r="S592" s="406"/>
      <c r="T592" s="406"/>
      <c r="U592" s="406"/>
      <c r="V592" s="406"/>
      <c r="W592" s="406"/>
      <c r="X592" s="406"/>
      <c r="Y592" s="406"/>
    </row>
    <row r="593" spans="9:25" ht="20.100000000000001" customHeight="1" x14ac:dyDescent="0.2">
      <c r="I593" s="406"/>
      <c r="J593" s="406"/>
      <c r="K593" s="406"/>
      <c r="L593" s="406"/>
      <c r="M593" s="406"/>
      <c r="N593" s="406"/>
      <c r="P593" s="406"/>
      <c r="Q593" s="406"/>
      <c r="R593" s="406"/>
      <c r="S593" s="406"/>
      <c r="T593" s="406"/>
      <c r="U593" s="406"/>
      <c r="V593" s="406"/>
      <c r="W593" s="406"/>
      <c r="X593" s="406"/>
      <c r="Y593" s="406"/>
    </row>
    <row r="594" spans="9:25" ht="20.100000000000001" customHeight="1" x14ac:dyDescent="0.2">
      <c r="I594" s="406"/>
      <c r="J594" s="406"/>
      <c r="K594" s="406"/>
      <c r="L594" s="406"/>
      <c r="M594" s="406"/>
      <c r="N594" s="406"/>
      <c r="P594" s="406"/>
      <c r="Q594" s="406"/>
      <c r="R594" s="406"/>
      <c r="S594" s="406"/>
      <c r="T594" s="406"/>
      <c r="U594" s="406"/>
      <c r="V594" s="406"/>
      <c r="W594" s="406"/>
      <c r="X594" s="406"/>
      <c r="Y594" s="406"/>
    </row>
    <row r="595" spans="9:25" ht="20.100000000000001" customHeight="1" x14ac:dyDescent="0.2">
      <c r="I595" s="406"/>
      <c r="J595" s="406"/>
      <c r="K595" s="406"/>
      <c r="L595" s="406"/>
      <c r="M595" s="406"/>
      <c r="N595" s="406"/>
      <c r="P595" s="406"/>
      <c r="Q595" s="406"/>
      <c r="R595" s="406"/>
      <c r="S595" s="406"/>
      <c r="T595" s="406"/>
      <c r="U595" s="406"/>
      <c r="V595" s="406"/>
      <c r="W595" s="406"/>
      <c r="X595" s="406"/>
      <c r="Y595" s="406"/>
    </row>
    <row r="596" spans="9:25" ht="20.100000000000001" customHeight="1" x14ac:dyDescent="0.2">
      <c r="I596" s="406"/>
      <c r="J596" s="406"/>
      <c r="K596" s="406"/>
      <c r="L596" s="406"/>
      <c r="M596" s="406"/>
      <c r="N596" s="406"/>
      <c r="P596" s="406"/>
      <c r="Q596" s="406"/>
      <c r="R596" s="406"/>
      <c r="S596" s="406"/>
      <c r="T596" s="406"/>
      <c r="U596" s="406"/>
      <c r="V596" s="406"/>
      <c r="W596" s="406"/>
      <c r="X596" s="406"/>
      <c r="Y596" s="406"/>
    </row>
    <row r="597" spans="9:25" ht="20.100000000000001" customHeight="1" x14ac:dyDescent="0.2">
      <c r="I597" s="406"/>
      <c r="J597" s="406"/>
      <c r="K597" s="406"/>
      <c r="L597" s="406"/>
      <c r="M597" s="406"/>
      <c r="N597" s="406"/>
      <c r="P597" s="406"/>
      <c r="Q597" s="406"/>
      <c r="R597" s="406"/>
      <c r="S597" s="406"/>
      <c r="T597" s="406"/>
      <c r="U597" s="406"/>
      <c r="V597" s="406"/>
      <c r="W597" s="406"/>
      <c r="X597" s="406"/>
      <c r="Y597" s="406"/>
    </row>
    <row r="598" spans="9:25" ht="20.100000000000001" customHeight="1" x14ac:dyDescent="0.2">
      <c r="I598" s="406"/>
      <c r="J598" s="406"/>
      <c r="K598" s="406"/>
      <c r="L598" s="406"/>
      <c r="M598" s="406"/>
      <c r="N598" s="406"/>
      <c r="P598" s="406"/>
      <c r="Q598" s="406"/>
      <c r="R598" s="406"/>
      <c r="S598" s="406"/>
      <c r="T598" s="406"/>
      <c r="U598" s="406"/>
      <c r="V598" s="406"/>
      <c r="W598" s="406"/>
      <c r="X598" s="406"/>
      <c r="Y598" s="406"/>
    </row>
    <row r="599" spans="9:25" ht="20.100000000000001" customHeight="1" x14ac:dyDescent="0.2">
      <c r="I599" s="406"/>
      <c r="J599" s="406"/>
      <c r="K599" s="406"/>
      <c r="L599" s="406"/>
      <c r="M599" s="406"/>
      <c r="N599" s="406"/>
      <c r="P599" s="406"/>
      <c r="Q599" s="406"/>
      <c r="R599" s="406"/>
      <c r="S599" s="406"/>
      <c r="T599" s="406"/>
      <c r="U599" s="406"/>
      <c r="V599" s="406"/>
      <c r="W599" s="406"/>
      <c r="X599" s="406"/>
      <c r="Y599" s="406"/>
    </row>
    <row r="600" spans="9:25" ht="20.100000000000001" customHeight="1" x14ac:dyDescent="0.2">
      <c r="I600" s="406"/>
      <c r="J600" s="406"/>
      <c r="K600" s="406"/>
      <c r="L600" s="406"/>
      <c r="M600" s="406"/>
      <c r="N600" s="406"/>
      <c r="P600" s="406"/>
      <c r="Q600" s="406"/>
      <c r="R600" s="406"/>
      <c r="S600" s="406"/>
      <c r="T600" s="406"/>
      <c r="U600" s="406"/>
      <c r="V600" s="406"/>
      <c r="W600" s="406"/>
      <c r="X600" s="406"/>
      <c r="Y600" s="406"/>
    </row>
    <row r="601" spans="9:25" ht="20.100000000000001" customHeight="1" x14ac:dyDescent="0.2">
      <c r="I601" s="406"/>
      <c r="J601" s="406"/>
      <c r="K601" s="406"/>
      <c r="L601" s="406"/>
      <c r="M601" s="406"/>
      <c r="N601" s="406"/>
      <c r="P601" s="406"/>
      <c r="Q601" s="406"/>
      <c r="R601" s="406"/>
      <c r="S601" s="406"/>
      <c r="T601" s="406"/>
      <c r="U601" s="406"/>
      <c r="V601" s="406"/>
      <c r="W601" s="406"/>
      <c r="X601" s="406"/>
      <c r="Y601" s="406"/>
    </row>
    <row r="602" spans="9:25" ht="20.100000000000001" customHeight="1" x14ac:dyDescent="0.2">
      <c r="I602" s="406"/>
      <c r="J602" s="406"/>
      <c r="K602" s="406"/>
      <c r="L602" s="406"/>
      <c r="M602" s="406"/>
      <c r="N602" s="406"/>
      <c r="P602" s="406"/>
      <c r="Q602" s="406"/>
      <c r="R602" s="406"/>
      <c r="S602" s="406"/>
      <c r="T602" s="406"/>
      <c r="U602" s="406"/>
      <c r="V602" s="406"/>
      <c r="W602" s="406"/>
      <c r="X602" s="406"/>
      <c r="Y602" s="406"/>
    </row>
    <row r="603" spans="9:25" ht="20.100000000000001" customHeight="1" x14ac:dyDescent="0.2">
      <c r="I603" s="406"/>
      <c r="J603" s="406"/>
      <c r="K603" s="406"/>
      <c r="L603" s="406"/>
      <c r="M603" s="406"/>
      <c r="N603" s="406"/>
      <c r="P603" s="406"/>
      <c r="Q603" s="406"/>
      <c r="R603" s="406"/>
      <c r="S603" s="406"/>
      <c r="T603" s="406"/>
      <c r="U603" s="406"/>
      <c r="V603" s="406"/>
      <c r="W603" s="406"/>
      <c r="X603" s="406"/>
      <c r="Y603" s="406"/>
    </row>
    <row r="604" spans="9:25" ht="20.100000000000001" customHeight="1" x14ac:dyDescent="0.2">
      <c r="I604" s="406"/>
      <c r="J604" s="406"/>
      <c r="K604" s="406"/>
      <c r="L604" s="406"/>
      <c r="M604" s="406"/>
      <c r="N604" s="406"/>
      <c r="P604" s="406"/>
      <c r="Q604" s="406"/>
      <c r="R604" s="406"/>
      <c r="S604" s="406"/>
      <c r="T604" s="406"/>
      <c r="U604" s="406"/>
      <c r="V604" s="406"/>
      <c r="W604" s="406"/>
      <c r="X604" s="406"/>
      <c r="Y604" s="406"/>
    </row>
    <row r="605" spans="9:25" ht="20.100000000000001" customHeight="1" x14ac:dyDescent="0.2">
      <c r="I605" s="406"/>
      <c r="J605" s="406"/>
      <c r="K605" s="406"/>
      <c r="L605" s="406"/>
      <c r="M605" s="406"/>
      <c r="N605" s="406"/>
      <c r="P605" s="406"/>
      <c r="Q605" s="406"/>
      <c r="R605" s="406"/>
      <c r="S605" s="406"/>
      <c r="T605" s="406"/>
      <c r="U605" s="406"/>
      <c r="V605" s="406"/>
      <c r="W605" s="406"/>
      <c r="X605" s="406"/>
      <c r="Y605" s="406"/>
    </row>
    <row r="606" spans="9:25" ht="20.100000000000001" customHeight="1" x14ac:dyDescent="0.2">
      <c r="I606" s="406"/>
      <c r="J606" s="406"/>
      <c r="K606" s="406"/>
      <c r="L606" s="406"/>
      <c r="M606" s="406"/>
      <c r="N606" s="406"/>
      <c r="P606" s="406"/>
      <c r="Q606" s="406"/>
      <c r="R606" s="406"/>
      <c r="S606" s="406"/>
      <c r="T606" s="406"/>
      <c r="U606" s="406"/>
      <c r="V606" s="406"/>
      <c r="W606" s="406"/>
      <c r="X606" s="406"/>
      <c r="Y606" s="406"/>
    </row>
    <row r="607" spans="9:25" ht="20.100000000000001" customHeight="1" x14ac:dyDescent="0.2">
      <c r="I607" s="406"/>
      <c r="J607" s="406"/>
      <c r="K607" s="406"/>
      <c r="L607" s="406"/>
      <c r="M607" s="406"/>
      <c r="N607" s="406"/>
      <c r="P607" s="406"/>
      <c r="Q607" s="406"/>
      <c r="R607" s="406"/>
      <c r="S607" s="406"/>
      <c r="T607" s="406"/>
      <c r="U607" s="406"/>
      <c r="V607" s="406"/>
      <c r="W607" s="406"/>
      <c r="X607" s="406"/>
      <c r="Y607" s="406"/>
    </row>
    <row r="608" spans="9:25" ht="20.100000000000001" customHeight="1" x14ac:dyDescent="0.2">
      <c r="I608" s="406"/>
      <c r="J608" s="406"/>
      <c r="K608" s="406"/>
      <c r="L608" s="406"/>
      <c r="M608" s="406"/>
      <c r="N608" s="406"/>
      <c r="P608" s="406"/>
      <c r="Q608" s="406"/>
      <c r="R608" s="406"/>
      <c r="S608" s="406"/>
      <c r="T608" s="406"/>
      <c r="U608" s="406"/>
      <c r="V608" s="406"/>
      <c r="W608" s="406"/>
      <c r="X608" s="406"/>
      <c r="Y608" s="406"/>
    </row>
    <row r="609" spans="9:25" ht="20.100000000000001" customHeight="1" x14ac:dyDescent="0.2">
      <c r="I609" s="406"/>
      <c r="J609" s="406"/>
      <c r="K609" s="406"/>
      <c r="L609" s="406"/>
      <c r="M609" s="406"/>
      <c r="N609" s="406"/>
      <c r="P609" s="406"/>
      <c r="Q609" s="406"/>
      <c r="R609" s="406"/>
      <c r="S609" s="406"/>
      <c r="T609" s="406"/>
      <c r="U609" s="406"/>
      <c r="V609" s="406"/>
      <c r="W609" s="406"/>
      <c r="X609" s="406"/>
      <c r="Y609" s="406"/>
    </row>
    <row r="610" spans="9:25" ht="20.100000000000001" customHeight="1" x14ac:dyDescent="0.2">
      <c r="I610" s="406"/>
      <c r="J610" s="406"/>
      <c r="K610" s="406"/>
      <c r="L610" s="406"/>
      <c r="M610" s="406"/>
      <c r="N610" s="406"/>
      <c r="P610" s="406"/>
      <c r="Q610" s="406"/>
      <c r="R610" s="406"/>
      <c r="S610" s="406"/>
      <c r="T610" s="406"/>
      <c r="U610" s="406"/>
      <c r="V610" s="406"/>
      <c r="W610" s="406"/>
      <c r="X610" s="406"/>
      <c r="Y610" s="406"/>
    </row>
    <row r="611" spans="9:25" ht="20.100000000000001" customHeight="1" x14ac:dyDescent="0.2">
      <c r="I611" s="406"/>
      <c r="J611" s="406"/>
      <c r="K611" s="406"/>
      <c r="L611" s="406"/>
      <c r="M611" s="406"/>
      <c r="N611" s="406"/>
      <c r="P611" s="406"/>
      <c r="Q611" s="406"/>
      <c r="R611" s="406"/>
      <c r="S611" s="406"/>
      <c r="T611" s="406"/>
      <c r="U611" s="406"/>
      <c r="V611" s="406"/>
      <c r="W611" s="406"/>
      <c r="X611" s="406"/>
      <c r="Y611" s="406"/>
    </row>
    <row r="612" spans="9:25" ht="20.100000000000001" customHeight="1" x14ac:dyDescent="0.2">
      <c r="I612" s="406"/>
      <c r="J612" s="406"/>
      <c r="K612" s="406"/>
      <c r="L612" s="406"/>
      <c r="M612" s="406"/>
      <c r="N612" s="406"/>
      <c r="P612" s="406"/>
      <c r="Q612" s="406"/>
      <c r="R612" s="406"/>
      <c r="S612" s="406"/>
      <c r="T612" s="406"/>
      <c r="U612" s="406"/>
      <c r="V612" s="406"/>
      <c r="W612" s="406"/>
      <c r="X612" s="406"/>
      <c r="Y612" s="406"/>
    </row>
    <row r="613" spans="9:25" ht="20.100000000000001" customHeight="1" x14ac:dyDescent="0.2">
      <c r="I613" s="406"/>
      <c r="J613" s="406"/>
      <c r="K613" s="406"/>
      <c r="L613" s="406"/>
      <c r="M613" s="406"/>
      <c r="N613" s="406"/>
      <c r="P613" s="406"/>
      <c r="Q613" s="406"/>
      <c r="R613" s="406"/>
      <c r="S613" s="406"/>
      <c r="T613" s="406"/>
      <c r="U613" s="406"/>
      <c r="V613" s="406"/>
      <c r="W613" s="406"/>
      <c r="X613" s="406"/>
      <c r="Y613" s="406"/>
    </row>
    <row r="614" spans="9:25" ht="20.100000000000001" customHeight="1" x14ac:dyDescent="0.2">
      <c r="I614" s="406"/>
      <c r="J614" s="406"/>
      <c r="K614" s="406"/>
      <c r="L614" s="406"/>
      <c r="M614" s="406"/>
      <c r="N614" s="406"/>
      <c r="P614" s="406"/>
      <c r="Q614" s="406"/>
      <c r="R614" s="406"/>
      <c r="S614" s="406"/>
      <c r="T614" s="406"/>
      <c r="U614" s="406"/>
      <c r="V614" s="406"/>
      <c r="W614" s="406"/>
      <c r="X614" s="406"/>
      <c r="Y614" s="406"/>
    </row>
    <row r="615" spans="9:25" ht="20.100000000000001" customHeight="1" x14ac:dyDescent="0.2">
      <c r="I615" s="406"/>
      <c r="J615" s="406"/>
      <c r="K615" s="406"/>
      <c r="L615" s="406"/>
      <c r="M615" s="406"/>
      <c r="N615" s="406"/>
      <c r="P615" s="406"/>
      <c r="Q615" s="406"/>
      <c r="R615" s="406"/>
      <c r="S615" s="406"/>
      <c r="T615" s="406"/>
      <c r="U615" s="406"/>
      <c r="V615" s="406"/>
      <c r="W615" s="406"/>
      <c r="X615" s="406"/>
      <c r="Y615" s="406"/>
    </row>
    <row r="616" spans="9:25" ht="20.100000000000001" customHeight="1" x14ac:dyDescent="0.2">
      <c r="I616" s="406"/>
      <c r="J616" s="406"/>
      <c r="K616" s="406"/>
      <c r="L616" s="406"/>
      <c r="M616" s="406"/>
      <c r="N616" s="406"/>
      <c r="P616" s="406"/>
      <c r="Q616" s="406"/>
      <c r="R616" s="406"/>
      <c r="S616" s="406"/>
      <c r="T616" s="406"/>
      <c r="U616" s="406"/>
      <c r="V616" s="406"/>
      <c r="W616" s="406"/>
      <c r="X616" s="406"/>
      <c r="Y616" s="406"/>
    </row>
    <row r="617" spans="9:25" ht="20.100000000000001" customHeight="1" x14ac:dyDescent="0.2">
      <c r="I617" s="406"/>
      <c r="J617" s="406"/>
      <c r="K617" s="406"/>
      <c r="L617" s="406"/>
      <c r="M617" s="406"/>
      <c r="N617" s="406"/>
      <c r="P617" s="406"/>
      <c r="Q617" s="406"/>
      <c r="R617" s="406"/>
      <c r="S617" s="406"/>
      <c r="T617" s="406"/>
      <c r="U617" s="406"/>
      <c r="V617" s="406"/>
      <c r="W617" s="406"/>
      <c r="X617" s="406"/>
      <c r="Y617" s="406"/>
    </row>
    <row r="618" spans="9:25" ht="20.100000000000001" customHeight="1" x14ac:dyDescent="0.2">
      <c r="I618" s="406"/>
      <c r="J618" s="406"/>
      <c r="K618" s="406"/>
      <c r="L618" s="406"/>
      <c r="M618" s="406"/>
      <c r="N618" s="406"/>
      <c r="P618" s="406"/>
      <c r="Q618" s="406"/>
      <c r="R618" s="406"/>
      <c r="S618" s="406"/>
      <c r="T618" s="406"/>
      <c r="U618" s="406"/>
      <c r="V618" s="406"/>
      <c r="W618" s="406"/>
      <c r="X618" s="406"/>
      <c r="Y618" s="406"/>
    </row>
    <row r="619" spans="9:25" ht="20.100000000000001" customHeight="1" x14ac:dyDescent="0.2">
      <c r="I619" s="406"/>
      <c r="J619" s="406"/>
      <c r="K619" s="406"/>
      <c r="L619" s="406"/>
      <c r="M619" s="406"/>
      <c r="N619" s="406"/>
      <c r="P619" s="406"/>
      <c r="Q619" s="406"/>
      <c r="R619" s="406"/>
      <c r="S619" s="406"/>
      <c r="T619" s="406"/>
      <c r="U619" s="406"/>
      <c r="V619" s="406"/>
      <c r="W619" s="406"/>
      <c r="X619" s="406"/>
      <c r="Y619" s="406"/>
    </row>
    <row r="620" spans="9:25" ht="20.100000000000001" customHeight="1" x14ac:dyDescent="0.2">
      <c r="I620" s="406"/>
      <c r="J620" s="406"/>
      <c r="K620" s="406"/>
      <c r="L620" s="406"/>
      <c r="M620" s="406"/>
      <c r="N620" s="406"/>
      <c r="P620" s="406"/>
      <c r="Q620" s="406"/>
      <c r="R620" s="406"/>
      <c r="S620" s="406"/>
      <c r="T620" s="406"/>
      <c r="U620" s="406"/>
      <c r="V620" s="406"/>
      <c r="W620" s="406"/>
      <c r="X620" s="406"/>
      <c r="Y620" s="406"/>
    </row>
    <row r="621" spans="9:25" ht="20.100000000000001" customHeight="1" x14ac:dyDescent="0.2">
      <c r="I621" s="406"/>
      <c r="J621" s="406"/>
      <c r="K621" s="406"/>
      <c r="L621" s="406"/>
      <c r="M621" s="406"/>
      <c r="N621" s="406"/>
      <c r="P621" s="406"/>
      <c r="Q621" s="406"/>
      <c r="R621" s="406"/>
      <c r="S621" s="406"/>
      <c r="T621" s="406"/>
      <c r="U621" s="406"/>
      <c r="V621" s="406"/>
      <c r="W621" s="406"/>
      <c r="X621" s="406"/>
      <c r="Y621" s="406"/>
    </row>
    <row r="622" spans="9:25" ht="20.100000000000001" customHeight="1" x14ac:dyDescent="0.2">
      <c r="I622" s="406"/>
      <c r="J622" s="406"/>
      <c r="K622" s="406"/>
      <c r="L622" s="406"/>
      <c r="M622" s="406"/>
      <c r="N622" s="406"/>
      <c r="P622" s="406"/>
      <c r="Q622" s="406"/>
      <c r="R622" s="406"/>
      <c r="S622" s="406"/>
      <c r="T622" s="406"/>
      <c r="U622" s="406"/>
      <c r="V622" s="406"/>
      <c r="W622" s="406"/>
      <c r="X622" s="406"/>
      <c r="Y622" s="406"/>
    </row>
    <row r="623" spans="9:25" ht="20.100000000000001" customHeight="1" x14ac:dyDescent="0.2">
      <c r="I623" s="406"/>
      <c r="J623" s="406"/>
      <c r="K623" s="406"/>
      <c r="L623" s="406"/>
      <c r="M623" s="406"/>
      <c r="N623" s="406"/>
      <c r="P623" s="406"/>
      <c r="Q623" s="406"/>
      <c r="R623" s="406"/>
      <c r="S623" s="406"/>
      <c r="T623" s="406"/>
      <c r="U623" s="406"/>
      <c r="V623" s="406"/>
      <c r="W623" s="406"/>
      <c r="X623" s="406"/>
      <c r="Y623" s="406"/>
    </row>
    <row r="624" spans="9:25" ht="20.100000000000001" customHeight="1" x14ac:dyDescent="0.2">
      <c r="I624" s="406"/>
      <c r="J624" s="406"/>
      <c r="K624" s="406"/>
      <c r="L624" s="406"/>
      <c r="M624" s="406"/>
      <c r="N624" s="406"/>
      <c r="P624" s="406"/>
      <c r="Q624" s="406"/>
      <c r="R624" s="406"/>
      <c r="S624" s="406"/>
      <c r="T624" s="406"/>
      <c r="U624" s="406"/>
      <c r="V624" s="406"/>
      <c r="W624" s="406"/>
      <c r="X624" s="406"/>
      <c r="Y624" s="406"/>
    </row>
    <row r="625" spans="9:25" ht="20.100000000000001" customHeight="1" x14ac:dyDescent="0.2">
      <c r="I625" s="406"/>
      <c r="J625" s="406"/>
      <c r="K625" s="406"/>
      <c r="L625" s="406"/>
      <c r="M625" s="406"/>
      <c r="N625" s="406"/>
      <c r="P625" s="406"/>
      <c r="Q625" s="406"/>
      <c r="R625" s="406"/>
      <c r="S625" s="406"/>
      <c r="T625" s="406"/>
      <c r="U625" s="406"/>
      <c r="V625" s="406"/>
      <c r="W625" s="406"/>
      <c r="X625" s="406"/>
      <c r="Y625" s="406"/>
    </row>
    <row r="626" spans="9:25" ht="20.100000000000001" customHeight="1" x14ac:dyDescent="0.2">
      <c r="I626" s="406"/>
      <c r="J626" s="406"/>
      <c r="K626" s="406"/>
      <c r="L626" s="406"/>
      <c r="M626" s="406"/>
      <c r="N626" s="406"/>
      <c r="P626" s="406"/>
      <c r="Q626" s="406"/>
      <c r="R626" s="406"/>
      <c r="S626" s="406"/>
      <c r="T626" s="406"/>
      <c r="U626" s="406"/>
      <c r="V626" s="406"/>
      <c r="W626" s="406"/>
      <c r="X626" s="406"/>
      <c r="Y626" s="406"/>
    </row>
    <row r="627" spans="9:25" ht="20.100000000000001" customHeight="1" x14ac:dyDescent="0.2">
      <c r="I627" s="406"/>
      <c r="J627" s="406"/>
      <c r="K627" s="406"/>
      <c r="L627" s="406"/>
      <c r="M627" s="406"/>
      <c r="N627" s="406"/>
      <c r="P627" s="406"/>
      <c r="Q627" s="406"/>
      <c r="R627" s="406"/>
      <c r="S627" s="406"/>
      <c r="T627" s="406"/>
      <c r="U627" s="406"/>
      <c r="V627" s="406"/>
      <c r="W627" s="406"/>
      <c r="X627" s="406"/>
      <c r="Y627" s="406"/>
    </row>
    <row r="628" spans="9:25" ht="20.100000000000001" customHeight="1" x14ac:dyDescent="0.2">
      <c r="I628" s="406"/>
      <c r="J628" s="406"/>
      <c r="K628" s="406"/>
      <c r="L628" s="406"/>
      <c r="M628" s="406"/>
      <c r="N628" s="406"/>
      <c r="P628" s="406"/>
      <c r="Q628" s="406"/>
      <c r="R628" s="406"/>
      <c r="S628" s="406"/>
      <c r="T628" s="406"/>
      <c r="U628" s="406"/>
      <c r="V628" s="406"/>
      <c r="W628" s="406"/>
      <c r="X628" s="406"/>
      <c r="Y628" s="406"/>
    </row>
    <row r="629" spans="9:25" ht="20.100000000000001" customHeight="1" x14ac:dyDescent="0.2">
      <c r="I629" s="406"/>
      <c r="J629" s="406"/>
      <c r="K629" s="406"/>
      <c r="L629" s="406"/>
      <c r="M629" s="406"/>
      <c r="N629" s="406"/>
      <c r="P629" s="406"/>
      <c r="Q629" s="406"/>
      <c r="R629" s="406"/>
      <c r="S629" s="406"/>
      <c r="T629" s="406"/>
      <c r="U629" s="406"/>
      <c r="V629" s="406"/>
      <c r="W629" s="406"/>
      <c r="X629" s="406"/>
      <c r="Y629" s="406"/>
    </row>
    <row r="630" spans="9:25" ht="20.100000000000001" customHeight="1" x14ac:dyDescent="0.2">
      <c r="I630" s="406"/>
      <c r="J630" s="406"/>
      <c r="K630" s="406"/>
      <c r="L630" s="406"/>
      <c r="M630" s="406"/>
      <c r="N630" s="406"/>
      <c r="P630" s="406"/>
      <c r="Q630" s="406"/>
      <c r="R630" s="406"/>
      <c r="S630" s="406"/>
      <c r="T630" s="406"/>
      <c r="U630" s="406"/>
      <c r="V630" s="406"/>
      <c r="W630" s="406"/>
      <c r="X630" s="406"/>
      <c r="Y630" s="406"/>
    </row>
    <row r="631" spans="9:25" ht="20.100000000000001" customHeight="1" x14ac:dyDescent="0.2">
      <c r="I631" s="406"/>
      <c r="J631" s="406"/>
      <c r="K631" s="406"/>
      <c r="L631" s="406"/>
      <c r="M631" s="406"/>
      <c r="N631" s="406"/>
      <c r="P631" s="406"/>
      <c r="Q631" s="406"/>
      <c r="R631" s="406"/>
      <c r="S631" s="406"/>
      <c r="T631" s="406"/>
      <c r="U631" s="406"/>
      <c r="V631" s="406"/>
      <c r="W631" s="406"/>
      <c r="X631" s="406"/>
      <c r="Y631" s="406"/>
    </row>
    <row r="632" spans="9:25" ht="20.100000000000001" customHeight="1" x14ac:dyDescent="0.2">
      <c r="I632" s="406"/>
      <c r="J632" s="406"/>
      <c r="K632" s="406"/>
      <c r="L632" s="406"/>
      <c r="M632" s="406"/>
      <c r="N632" s="406"/>
      <c r="P632" s="406"/>
      <c r="Q632" s="406"/>
      <c r="R632" s="406"/>
      <c r="S632" s="406"/>
      <c r="T632" s="406"/>
      <c r="U632" s="406"/>
      <c r="V632" s="406"/>
      <c r="W632" s="406"/>
      <c r="X632" s="406"/>
      <c r="Y632" s="406"/>
    </row>
    <row r="633" spans="9:25" ht="20.100000000000001" customHeight="1" x14ac:dyDescent="0.2">
      <c r="I633" s="406"/>
      <c r="J633" s="406"/>
      <c r="K633" s="406"/>
      <c r="L633" s="406"/>
      <c r="M633" s="406"/>
      <c r="N633" s="406"/>
      <c r="P633" s="406"/>
      <c r="Q633" s="406"/>
      <c r="R633" s="406"/>
      <c r="S633" s="406"/>
      <c r="T633" s="406"/>
      <c r="U633" s="406"/>
      <c r="V633" s="406"/>
      <c r="W633" s="406"/>
      <c r="X633" s="406"/>
      <c r="Y633" s="406"/>
    </row>
    <row r="634" spans="9:25" ht="20.100000000000001" customHeight="1" x14ac:dyDescent="0.2">
      <c r="I634" s="406"/>
      <c r="J634" s="406"/>
      <c r="K634" s="406"/>
      <c r="L634" s="406"/>
      <c r="M634" s="406"/>
      <c r="N634" s="406"/>
      <c r="P634" s="406"/>
      <c r="Q634" s="406"/>
      <c r="R634" s="406"/>
      <c r="S634" s="406"/>
      <c r="T634" s="406"/>
      <c r="U634" s="406"/>
      <c r="V634" s="406"/>
      <c r="W634" s="406"/>
      <c r="X634" s="406"/>
      <c r="Y634" s="406"/>
    </row>
    <row r="635" spans="9:25" ht="20.100000000000001" customHeight="1" x14ac:dyDescent="0.2">
      <c r="I635" s="406"/>
      <c r="J635" s="406"/>
      <c r="K635" s="406"/>
      <c r="L635" s="406"/>
      <c r="M635" s="406"/>
      <c r="N635" s="406"/>
      <c r="P635" s="406"/>
      <c r="Q635" s="406"/>
      <c r="R635" s="406"/>
      <c r="S635" s="406"/>
      <c r="T635" s="406"/>
      <c r="U635" s="406"/>
      <c r="V635" s="406"/>
      <c r="W635" s="406"/>
      <c r="X635" s="406"/>
      <c r="Y635" s="406"/>
    </row>
    <row r="636" spans="9:25" ht="20.100000000000001" customHeight="1" x14ac:dyDescent="0.2">
      <c r="I636" s="406"/>
      <c r="J636" s="406"/>
      <c r="K636" s="406"/>
      <c r="L636" s="406"/>
      <c r="M636" s="406"/>
      <c r="N636" s="406"/>
      <c r="P636" s="406"/>
      <c r="Q636" s="406"/>
      <c r="R636" s="406"/>
      <c r="S636" s="406"/>
      <c r="T636" s="406"/>
      <c r="U636" s="406"/>
      <c r="V636" s="406"/>
      <c r="W636" s="406"/>
      <c r="X636" s="406"/>
      <c r="Y636" s="406"/>
    </row>
    <row r="637" spans="9:25" ht="20.100000000000001" customHeight="1" x14ac:dyDescent="0.2">
      <c r="I637" s="406"/>
      <c r="J637" s="406"/>
      <c r="K637" s="406"/>
      <c r="L637" s="406"/>
      <c r="M637" s="406"/>
      <c r="N637" s="406"/>
      <c r="P637" s="406"/>
      <c r="Q637" s="406"/>
      <c r="R637" s="406"/>
      <c r="S637" s="406"/>
      <c r="T637" s="406"/>
      <c r="U637" s="406"/>
      <c r="V637" s="406"/>
      <c r="W637" s="406"/>
      <c r="X637" s="406"/>
      <c r="Y637" s="406"/>
    </row>
    <row r="638" spans="9:25" ht="20.100000000000001" customHeight="1" x14ac:dyDescent="0.2">
      <c r="I638" s="406"/>
      <c r="J638" s="406"/>
      <c r="K638" s="406"/>
      <c r="L638" s="406"/>
      <c r="M638" s="406"/>
      <c r="N638" s="406"/>
      <c r="P638" s="406"/>
      <c r="Q638" s="406"/>
      <c r="R638" s="406"/>
      <c r="S638" s="406"/>
      <c r="T638" s="406"/>
      <c r="U638" s="406"/>
      <c r="V638" s="406"/>
      <c r="W638" s="406"/>
      <c r="X638" s="406"/>
      <c r="Y638" s="406"/>
    </row>
    <row r="639" spans="9:25" ht="20.100000000000001" customHeight="1" x14ac:dyDescent="0.2">
      <c r="I639" s="406"/>
      <c r="J639" s="406"/>
      <c r="K639" s="406"/>
      <c r="L639" s="406"/>
      <c r="M639" s="406"/>
      <c r="N639" s="406"/>
      <c r="P639" s="406"/>
      <c r="Q639" s="406"/>
      <c r="R639" s="406"/>
      <c r="S639" s="406"/>
      <c r="T639" s="406"/>
      <c r="U639" s="406"/>
      <c r="V639" s="406"/>
      <c r="W639" s="406"/>
      <c r="X639" s="406"/>
      <c r="Y639" s="406"/>
    </row>
    <row r="640" spans="9:25" ht="20.100000000000001" customHeight="1" x14ac:dyDescent="0.2">
      <c r="I640" s="406"/>
      <c r="J640" s="406"/>
      <c r="K640" s="406"/>
      <c r="L640" s="406"/>
      <c r="M640" s="406"/>
      <c r="N640" s="406"/>
      <c r="P640" s="406"/>
      <c r="Q640" s="406"/>
      <c r="R640" s="406"/>
      <c r="S640" s="406"/>
      <c r="T640" s="406"/>
      <c r="U640" s="406"/>
      <c r="V640" s="406"/>
      <c r="W640" s="406"/>
      <c r="X640" s="406"/>
      <c r="Y640" s="406"/>
    </row>
    <row r="641" spans="9:25" ht="20.100000000000001" customHeight="1" x14ac:dyDescent="0.2">
      <c r="I641" s="406"/>
      <c r="J641" s="406"/>
      <c r="K641" s="406"/>
      <c r="L641" s="406"/>
      <c r="M641" s="406"/>
      <c r="N641" s="406"/>
      <c r="P641" s="406"/>
      <c r="Q641" s="406"/>
      <c r="R641" s="406"/>
      <c r="S641" s="406"/>
      <c r="T641" s="406"/>
      <c r="U641" s="406"/>
      <c r="V641" s="406"/>
      <c r="W641" s="406"/>
      <c r="X641" s="406"/>
      <c r="Y641" s="406"/>
    </row>
    <row r="642" spans="9:25" ht="20.100000000000001" customHeight="1" x14ac:dyDescent="0.2">
      <c r="I642" s="406"/>
      <c r="J642" s="406"/>
      <c r="K642" s="406"/>
      <c r="L642" s="406"/>
      <c r="M642" s="406"/>
      <c r="N642" s="406"/>
      <c r="P642" s="406"/>
      <c r="Q642" s="406"/>
      <c r="R642" s="406"/>
      <c r="S642" s="406"/>
      <c r="T642" s="406"/>
      <c r="U642" s="406"/>
      <c r="V642" s="406"/>
      <c r="W642" s="406"/>
      <c r="X642" s="406"/>
      <c r="Y642" s="406"/>
    </row>
    <row r="643" spans="9:25" ht="20.100000000000001" customHeight="1" x14ac:dyDescent="0.2">
      <c r="I643" s="406"/>
      <c r="J643" s="406"/>
      <c r="K643" s="406"/>
      <c r="L643" s="406"/>
      <c r="M643" s="406"/>
      <c r="N643" s="406"/>
      <c r="P643" s="406"/>
      <c r="Q643" s="406"/>
      <c r="R643" s="406"/>
      <c r="S643" s="406"/>
      <c r="T643" s="406"/>
      <c r="U643" s="406"/>
      <c r="V643" s="406"/>
      <c r="W643" s="406"/>
      <c r="X643" s="406"/>
      <c r="Y643" s="406"/>
    </row>
    <row r="644" spans="9:25" ht="20.100000000000001" customHeight="1" x14ac:dyDescent="0.2">
      <c r="I644" s="406"/>
      <c r="J644" s="406"/>
      <c r="K644" s="406"/>
      <c r="L644" s="406"/>
      <c r="M644" s="406"/>
      <c r="N644" s="406"/>
      <c r="P644" s="406"/>
      <c r="Q644" s="406"/>
      <c r="R644" s="406"/>
      <c r="S644" s="406"/>
      <c r="T644" s="406"/>
      <c r="U644" s="406"/>
      <c r="V644" s="406"/>
      <c r="W644" s="406"/>
      <c r="X644" s="406"/>
      <c r="Y644" s="406"/>
    </row>
    <row r="645" spans="9:25" ht="20.100000000000001" customHeight="1" x14ac:dyDescent="0.2">
      <c r="I645" s="406"/>
      <c r="J645" s="406"/>
      <c r="K645" s="406"/>
      <c r="L645" s="406"/>
      <c r="M645" s="406"/>
      <c r="N645" s="406"/>
      <c r="P645" s="406"/>
      <c r="Q645" s="406"/>
      <c r="R645" s="406"/>
      <c r="S645" s="406"/>
      <c r="T645" s="406"/>
      <c r="U645" s="406"/>
      <c r="V645" s="406"/>
      <c r="W645" s="406"/>
      <c r="X645" s="406"/>
      <c r="Y645" s="406"/>
    </row>
    <row r="646" spans="9:25" ht="20.100000000000001" customHeight="1" x14ac:dyDescent="0.2">
      <c r="I646" s="406"/>
      <c r="J646" s="406"/>
      <c r="K646" s="406"/>
      <c r="L646" s="406"/>
      <c r="M646" s="406"/>
      <c r="N646" s="406"/>
      <c r="P646" s="406"/>
      <c r="Q646" s="406"/>
      <c r="R646" s="406"/>
      <c r="S646" s="406"/>
      <c r="T646" s="406"/>
      <c r="U646" s="406"/>
      <c r="V646" s="406"/>
      <c r="W646" s="406"/>
      <c r="X646" s="406"/>
      <c r="Y646" s="406"/>
    </row>
    <row r="647" spans="9:25" ht="20.100000000000001" customHeight="1" x14ac:dyDescent="0.2">
      <c r="I647" s="406"/>
      <c r="J647" s="406"/>
      <c r="K647" s="406"/>
      <c r="L647" s="406"/>
      <c r="M647" s="406"/>
      <c r="N647" s="406"/>
      <c r="P647" s="406"/>
      <c r="Q647" s="406"/>
      <c r="R647" s="406"/>
      <c r="S647" s="406"/>
      <c r="T647" s="406"/>
      <c r="U647" s="406"/>
      <c r="V647" s="406"/>
      <c r="W647" s="406"/>
      <c r="X647" s="406"/>
      <c r="Y647" s="406"/>
    </row>
    <row r="648" spans="9:25" ht="20.100000000000001" customHeight="1" x14ac:dyDescent="0.2">
      <c r="I648" s="406"/>
      <c r="J648" s="406"/>
      <c r="K648" s="406"/>
      <c r="L648" s="406"/>
      <c r="M648" s="406"/>
      <c r="N648" s="406"/>
      <c r="P648" s="406"/>
      <c r="Q648" s="406"/>
      <c r="R648" s="406"/>
      <c r="S648" s="406"/>
      <c r="T648" s="406"/>
      <c r="U648" s="406"/>
      <c r="V648" s="406"/>
      <c r="W648" s="406"/>
      <c r="X648" s="406"/>
      <c r="Y648" s="406"/>
    </row>
    <row r="649" spans="9:25" ht="20.100000000000001" customHeight="1" x14ac:dyDescent="0.2">
      <c r="I649" s="406"/>
      <c r="J649" s="406"/>
      <c r="K649" s="406"/>
      <c r="L649" s="406"/>
      <c r="M649" s="406"/>
      <c r="N649" s="406"/>
      <c r="P649" s="406"/>
      <c r="Q649" s="406"/>
      <c r="R649" s="406"/>
      <c r="S649" s="406"/>
      <c r="T649" s="406"/>
      <c r="U649" s="406"/>
      <c r="V649" s="406"/>
      <c r="W649" s="406"/>
      <c r="X649" s="406"/>
      <c r="Y649" s="406"/>
    </row>
    <row r="650" spans="9:25" ht="20.100000000000001" customHeight="1" x14ac:dyDescent="0.2">
      <c r="I650" s="406"/>
      <c r="J650" s="406"/>
      <c r="K650" s="406"/>
      <c r="L650" s="406"/>
      <c r="M650" s="406"/>
      <c r="N650" s="406"/>
      <c r="P650" s="406"/>
      <c r="Q650" s="406"/>
      <c r="R650" s="406"/>
      <c r="S650" s="406"/>
      <c r="T650" s="406"/>
      <c r="U650" s="406"/>
      <c r="V650" s="406"/>
      <c r="W650" s="406"/>
      <c r="X650" s="406"/>
      <c r="Y650" s="406"/>
    </row>
    <row r="651" spans="9:25" ht="20.100000000000001" customHeight="1" x14ac:dyDescent="0.2">
      <c r="I651" s="406"/>
      <c r="J651" s="406"/>
      <c r="K651" s="406"/>
      <c r="L651" s="406"/>
      <c r="M651" s="406"/>
      <c r="N651" s="406"/>
      <c r="P651" s="406"/>
      <c r="Q651" s="406"/>
      <c r="R651" s="406"/>
      <c r="S651" s="406"/>
      <c r="T651" s="406"/>
      <c r="U651" s="406"/>
      <c r="V651" s="406"/>
      <c r="W651" s="406"/>
      <c r="X651" s="406"/>
      <c r="Y651" s="406"/>
    </row>
    <row r="652" spans="9:25" ht="20.100000000000001" customHeight="1" x14ac:dyDescent="0.2">
      <c r="I652" s="406"/>
      <c r="J652" s="406"/>
      <c r="K652" s="406"/>
      <c r="L652" s="406"/>
      <c r="M652" s="406"/>
      <c r="N652" s="406"/>
      <c r="P652" s="406"/>
      <c r="Q652" s="406"/>
      <c r="R652" s="406"/>
      <c r="S652" s="406"/>
      <c r="T652" s="406"/>
      <c r="U652" s="406"/>
      <c r="V652" s="406"/>
      <c r="W652" s="406"/>
      <c r="X652" s="406"/>
      <c r="Y652" s="406"/>
    </row>
    <row r="653" spans="9:25" ht="20.100000000000001" customHeight="1" x14ac:dyDescent="0.2">
      <c r="I653" s="406"/>
      <c r="J653" s="406"/>
      <c r="K653" s="406"/>
      <c r="L653" s="406"/>
      <c r="M653" s="406"/>
      <c r="N653" s="406"/>
      <c r="P653" s="406"/>
      <c r="Q653" s="406"/>
      <c r="R653" s="406"/>
      <c r="S653" s="406"/>
      <c r="T653" s="406"/>
      <c r="U653" s="406"/>
      <c r="V653" s="406"/>
      <c r="W653" s="406"/>
      <c r="X653" s="406"/>
      <c r="Y653" s="406"/>
    </row>
    <row r="654" spans="9:25" ht="20.100000000000001" customHeight="1" x14ac:dyDescent="0.2">
      <c r="I654" s="406"/>
      <c r="J654" s="406"/>
      <c r="K654" s="406"/>
      <c r="L654" s="406"/>
      <c r="M654" s="406"/>
      <c r="N654" s="406"/>
      <c r="P654" s="406"/>
      <c r="Q654" s="406"/>
      <c r="R654" s="406"/>
      <c r="S654" s="406"/>
      <c r="T654" s="406"/>
      <c r="U654" s="406"/>
      <c r="V654" s="406"/>
      <c r="W654" s="406"/>
      <c r="X654" s="406"/>
      <c r="Y654" s="406"/>
    </row>
    <row r="655" spans="9:25" ht="20.100000000000001" customHeight="1" x14ac:dyDescent="0.2">
      <c r="I655" s="406"/>
      <c r="J655" s="406"/>
      <c r="K655" s="406"/>
      <c r="L655" s="406"/>
      <c r="M655" s="406"/>
      <c r="N655" s="406"/>
      <c r="P655" s="406"/>
      <c r="Q655" s="406"/>
      <c r="R655" s="406"/>
      <c r="S655" s="406"/>
      <c r="T655" s="406"/>
      <c r="U655" s="406"/>
      <c r="V655" s="406"/>
      <c r="W655" s="406"/>
      <c r="X655" s="406"/>
      <c r="Y655" s="406"/>
    </row>
    <row r="656" spans="9:25" ht="20.100000000000001" customHeight="1" x14ac:dyDescent="0.2">
      <c r="I656" s="406"/>
      <c r="J656" s="406"/>
      <c r="K656" s="406"/>
      <c r="L656" s="406"/>
      <c r="M656" s="406"/>
      <c r="N656" s="406"/>
      <c r="P656" s="406"/>
      <c r="Q656" s="406"/>
      <c r="R656" s="406"/>
      <c r="S656" s="406"/>
      <c r="T656" s="406"/>
      <c r="U656" s="406"/>
      <c r="V656" s="406"/>
      <c r="W656" s="406"/>
      <c r="X656" s="406"/>
      <c r="Y656" s="406"/>
    </row>
    <row r="657" spans="9:25" ht="20.100000000000001" customHeight="1" x14ac:dyDescent="0.2">
      <c r="I657" s="406"/>
      <c r="J657" s="406"/>
      <c r="K657" s="406"/>
      <c r="L657" s="406"/>
      <c r="M657" s="406"/>
      <c r="N657" s="406"/>
      <c r="P657" s="406"/>
      <c r="Q657" s="406"/>
      <c r="R657" s="406"/>
      <c r="S657" s="406"/>
      <c r="T657" s="406"/>
      <c r="U657" s="406"/>
      <c r="V657" s="406"/>
      <c r="W657" s="406"/>
      <c r="X657" s="406"/>
      <c r="Y657" s="406"/>
    </row>
    <row r="658" spans="9:25" ht="20.100000000000001" customHeight="1" x14ac:dyDescent="0.2">
      <c r="I658" s="406"/>
      <c r="J658" s="406"/>
      <c r="K658" s="406"/>
      <c r="L658" s="406"/>
      <c r="M658" s="406"/>
      <c r="N658" s="406"/>
      <c r="P658" s="406"/>
      <c r="Q658" s="406"/>
      <c r="R658" s="406"/>
      <c r="S658" s="406"/>
      <c r="T658" s="406"/>
      <c r="U658" s="406"/>
      <c r="V658" s="406"/>
      <c r="W658" s="406"/>
      <c r="X658" s="406"/>
      <c r="Y658" s="406"/>
    </row>
    <row r="659" spans="9:25" ht="20.100000000000001" customHeight="1" x14ac:dyDescent="0.2">
      <c r="I659" s="406"/>
      <c r="J659" s="406"/>
      <c r="K659" s="406"/>
      <c r="L659" s="406"/>
      <c r="M659" s="406"/>
      <c r="N659" s="406"/>
      <c r="P659" s="406"/>
      <c r="Q659" s="406"/>
      <c r="R659" s="406"/>
      <c r="S659" s="406"/>
      <c r="T659" s="406"/>
      <c r="U659" s="406"/>
      <c r="V659" s="406"/>
      <c r="W659" s="406"/>
      <c r="X659" s="406"/>
      <c r="Y659" s="406"/>
    </row>
    <row r="660" spans="9:25" ht="20.100000000000001" customHeight="1" x14ac:dyDescent="0.2">
      <c r="I660" s="406"/>
      <c r="J660" s="406"/>
      <c r="K660" s="406"/>
      <c r="L660" s="406"/>
      <c r="M660" s="406"/>
      <c r="N660" s="406"/>
      <c r="P660" s="406"/>
      <c r="Q660" s="406"/>
      <c r="R660" s="406"/>
      <c r="S660" s="406"/>
      <c r="T660" s="406"/>
      <c r="U660" s="406"/>
      <c r="V660" s="406"/>
      <c r="W660" s="406"/>
      <c r="X660" s="406"/>
      <c r="Y660" s="406"/>
    </row>
    <row r="661" spans="9:25" ht="20.100000000000001" customHeight="1" x14ac:dyDescent="0.2">
      <c r="I661" s="406"/>
      <c r="J661" s="406"/>
      <c r="K661" s="406"/>
      <c r="L661" s="406"/>
      <c r="M661" s="406"/>
      <c r="N661" s="406"/>
      <c r="P661" s="406"/>
      <c r="Q661" s="406"/>
      <c r="R661" s="406"/>
      <c r="S661" s="406"/>
      <c r="T661" s="406"/>
      <c r="U661" s="406"/>
      <c r="V661" s="406"/>
      <c r="W661" s="406"/>
      <c r="X661" s="406"/>
      <c r="Y661" s="406"/>
    </row>
    <row r="662" spans="9:25" ht="20.100000000000001" customHeight="1" x14ac:dyDescent="0.2">
      <c r="I662" s="406"/>
      <c r="J662" s="406"/>
      <c r="K662" s="406"/>
      <c r="L662" s="406"/>
      <c r="M662" s="406"/>
      <c r="N662" s="406"/>
      <c r="P662" s="406"/>
      <c r="Q662" s="406"/>
      <c r="R662" s="406"/>
      <c r="S662" s="406"/>
      <c r="T662" s="406"/>
      <c r="U662" s="406"/>
      <c r="V662" s="406"/>
      <c r="W662" s="406"/>
      <c r="X662" s="406"/>
      <c r="Y662" s="406"/>
    </row>
    <row r="663" spans="9:25" ht="20.100000000000001" customHeight="1" x14ac:dyDescent="0.2">
      <c r="I663" s="406"/>
      <c r="J663" s="406"/>
      <c r="K663" s="406"/>
      <c r="L663" s="406"/>
      <c r="M663" s="406"/>
      <c r="N663" s="406"/>
      <c r="P663" s="406"/>
      <c r="Q663" s="406"/>
      <c r="R663" s="406"/>
      <c r="S663" s="406"/>
      <c r="T663" s="406"/>
      <c r="U663" s="406"/>
      <c r="V663" s="406"/>
      <c r="W663" s="406"/>
      <c r="X663" s="406"/>
      <c r="Y663" s="406"/>
    </row>
    <row r="664" spans="9:25" ht="20.100000000000001" customHeight="1" x14ac:dyDescent="0.2">
      <c r="I664" s="406"/>
      <c r="J664" s="406"/>
      <c r="K664" s="406"/>
      <c r="L664" s="406"/>
      <c r="M664" s="406"/>
      <c r="N664" s="406"/>
      <c r="P664" s="406"/>
      <c r="Q664" s="406"/>
      <c r="R664" s="406"/>
      <c r="S664" s="406"/>
      <c r="T664" s="406"/>
      <c r="U664" s="406"/>
      <c r="V664" s="406"/>
      <c r="W664" s="406"/>
      <c r="X664" s="406"/>
      <c r="Y664" s="406"/>
    </row>
    <row r="665" spans="9:25" ht="20.100000000000001" customHeight="1" x14ac:dyDescent="0.2">
      <c r="I665" s="406"/>
      <c r="J665" s="406"/>
      <c r="K665" s="406"/>
      <c r="L665" s="406"/>
      <c r="M665" s="406"/>
      <c r="N665" s="406"/>
      <c r="P665" s="406"/>
      <c r="Q665" s="406"/>
      <c r="R665" s="406"/>
      <c r="S665" s="406"/>
      <c r="T665" s="406"/>
      <c r="U665" s="406"/>
      <c r="V665" s="406"/>
      <c r="W665" s="406"/>
      <c r="X665" s="406"/>
      <c r="Y665" s="406"/>
    </row>
    <row r="666" spans="9:25" ht="20.100000000000001" customHeight="1" x14ac:dyDescent="0.2">
      <c r="I666" s="406"/>
      <c r="J666" s="406"/>
      <c r="K666" s="406"/>
      <c r="L666" s="406"/>
      <c r="M666" s="406"/>
      <c r="N666" s="406"/>
      <c r="P666" s="406"/>
      <c r="Q666" s="406"/>
      <c r="R666" s="406"/>
      <c r="S666" s="406"/>
      <c r="T666" s="406"/>
      <c r="U666" s="406"/>
      <c r="V666" s="406"/>
      <c r="W666" s="406"/>
      <c r="X666" s="406"/>
      <c r="Y666" s="406"/>
    </row>
    <row r="667" spans="9:25" ht="20.100000000000001" customHeight="1" x14ac:dyDescent="0.2">
      <c r="I667" s="406"/>
      <c r="J667" s="406"/>
      <c r="K667" s="406"/>
      <c r="L667" s="406"/>
      <c r="M667" s="406"/>
      <c r="N667" s="406"/>
      <c r="P667" s="406"/>
      <c r="Q667" s="406"/>
      <c r="R667" s="406"/>
      <c r="S667" s="406"/>
      <c r="T667" s="406"/>
      <c r="U667" s="406"/>
      <c r="V667" s="406"/>
      <c r="W667" s="406"/>
      <c r="X667" s="406"/>
      <c r="Y667" s="406"/>
    </row>
    <row r="668" spans="9:25" ht="20.100000000000001" customHeight="1" x14ac:dyDescent="0.2">
      <c r="I668" s="406"/>
      <c r="J668" s="406"/>
      <c r="K668" s="406"/>
      <c r="L668" s="406"/>
      <c r="M668" s="406"/>
      <c r="N668" s="406"/>
      <c r="P668" s="406"/>
      <c r="Q668" s="406"/>
      <c r="R668" s="406"/>
      <c r="S668" s="406"/>
      <c r="T668" s="406"/>
      <c r="U668" s="406"/>
      <c r="V668" s="406"/>
      <c r="W668" s="406"/>
      <c r="X668" s="406"/>
      <c r="Y668" s="406"/>
    </row>
    <row r="669" spans="9:25" ht="20.100000000000001" customHeight="1" x14ac:dyDescent="0.2">
      <c r="I669" s="406"/>
      <c r="J669" s="406"/>
      <c r="K669" s="406"/>
      <c r="L669" s="406"/>
      <c r="M669" s="406"/>
      <c r="N669" s="406"/>
      <c r="P669" s="406"/>
      <c r="Q669" s="406"/>
      <c r="R669" s="406"/>
      <c r="S669" s="406"/>
      <c r="T669" s="406"/>
      <c r="U669" s="406"/>
      <c r="V669" s="406"/>
      <c r="W669" s="406"/>
      <c r="X669" s="406"/>
      <c r="Y669" s="406"/>
    </row>
    <row r="670" spans="9:25" ht="20.100000000000001" customHeight="1" x14ac:dyDescent="0.2">
      <c r="I670" s="406"/>
      <c r="J670" s="406"/>
      <c r="K670" s="406"/>
      <c r="L670" s="406"/>
      <c r="M670" s="406"/>
      <c r="N670" s="406"/>
      <c r="P670" s="406"/>
      <c r="Q670" s="406"/>
      <c r="R670" s="406"/>
      <c r="S670" s="406"/>
      <c r="T670" s="406"/>
      <c r="U670" s="406"/>
      <c r="V670" s="406"/>
      <c r="W670" s="406"/>
      <c r="X670" s="406"/>
      <c r="Y670" s="406"/>
    </row>
    <row r="671" spans="9:25" ht="20.100000000000001" customHeight="1" x14ac:dyDescent="0.2">
      <c r="I671" s="406"/>
      <c r="J671" s="406"/>
      <c r="K671" s="406"/>
      <c r="L671" s="406"/>
      <c r="M671" s="406"/>
      <c r="N671" s="406"/>
      <c r="P671" s="406"/>
      <c r="Q671" s="406"/>
      <c r="R671" s="406"/>
      <c r="S671" s="406"/>
      <c r="T671" s="406"/>
      <c r="U671" s="406"/>
      <c r="V671" s="406"/>
      <c r="W671" s="406"/>
      <c r="X671" s="406"/>
      <c r="Y671" s="406"/>
    </row>
    <row r="672" spans="9:25" ht="20.100000000000001" customHeight="1" x14ac:dyDescent="0.2">
      <c r="I672" s="406"/>
      <c r="J672" s="406"/>
      <c r="K672" s="406"/>
      <c r="L672" s="406"/>
      <c r="M672" s="406"/>
      <c r="N672" s="406"/>
      <c r="P672" s="406"/>
      <c r="Q672" s="406"/>
      <c r="R672" s="406"/>
      <c r="S672" s="406"/>
      <c r="T672" s="406"/>
      <c r="U672" s="406"/>
      <c r="V672" s="406"/>
      <c r="W672" s="406"/>
      <c r="X672" s="406"/>
      <c r="Y672" s="406"/>
    </row>
    <row r="673" spans="9:25" ht="20.100000000000001" customHeight="1" x14ac:dyDescent="0.2">
      <c r="I673" s="406"/>
      <c r="J673" s="406"/>
      <c r="K673" s="406"/>
      <c r="L673" s="406"/>
      <c r="M673" s="406"/>
      <c r="N673" s="406"/>
      <c r="P673" s="406"/>
      <c r="Q673" s="406"/>
      <c r="R673" s="406"/>
      <c r="S673" s="406"/>
      <c r="T673" s="406"/>
      <c r="U673" s="406"/>
      <c r="V673" s="406"/>
      <c r="W673" s="406"/>
      <c r="X673" s="406"/>
      <c r="Y673" s="406"/>
    </row>
    <row r="674" spans="9:25" ht="20.100000000000001" customHeight="1" x14ac:dyDescent="0.2">
      <c r="I674" s="406"/>
      <c r="J674" s="406"/>
      <c r="K674" s="406"/>
      <c r="L674" s="406"/>
      <c r="M674" s="406"/>
      <c r="N674" s="406"/>
      <c r="P674" s="406"/>
      <c r="Q674" s="406"/>
      <c r="R674" s="406"/>
      <c r="S674" s="406"/>
      <c r="T674" s="406"/>
      <c r="U674" s="406"/>
      <c r="V674" s="406"/>
      <c r="W674" s="406"/>
      <c r="X674" s="406"/>
      <c r="Y674" s="406"/>
    </row>
    <row r="675" spans="9:25" ht="20.100000000000001" customHeight="1" x14ac:dyDescent="0.2">
      <c r="I675" s="406"/>
      <c r="J675" s="406"/>
      <c r="K675" s="406"/>
      <c r="L675" s="406"/>
      <c r="M675" s="406"/>
      <c r="N675" s="406"/>
      <c r="P675" s="406"/>
      <c r="Q675" s="406"/>
      <c r="R675" s="406"/>
      <c r="S675" s="406"/>
      <c r="T675" s="406"/>
      <c r="U675" s="406"/>
      <c r="V675" s="406"/>
      <c r="W675" s="406"/>
      <c r="X675" s="406"/>
      <c r="Y675" s="406"/>
    </row>
    <row r="676" spans="9:25" ht="20.100000000000001" customHeight="1" x14ac:dyDescent="0.2">
      <c r="I676" s="406"/>
      <c r="J676" s="406"/>
      <c r="K676" s="406"/>
      <c r="L676" s="406"/>
      <c r="M676" s="406"/>
      <c r="N676" s="406"/>
      <c r="P676" s="406"/>
      <c r="Q676" s="406"/>
      <c r="R676" s="406"/>
      <c r="S676" s="406"/>
      <c r="T676" s="406"/>
      <c r="U676" s="406"/>
      <c r="V676" s="406"/>
      <c r="W676" s="406"/>
      <c r="X676" s="406"/>
      <c r="Y676" s="406"/>
    </row>
    <row r="677" spans="9:25" ht="20.100000000000001" customHeight="1" x14ac:dyDescent="0.2">
      <c r="I677" s="406"/>
      <c r="J677" s="406"/>
      <c r="K677" s="406"/>
      <c r="L677" s="406"/>
      <c r="M677" s="406"/>
      <c r="N677" s="406"/>
      <c r="P677" s="406"/>
      <c r="Q677" s="406"/>
      <c r="R677" s="406"/>
      <c r="S677" s="406"/>
      <c r="T677" s="406"/>
      <c r="U677" s="406"/>
      <c r="V677" s="406"/>
      <c r="W677" s="406"/>
      <c r="X677" s="406"/>
      <c r="Y677" s="406"/>
    </row>
    <row r="678" spans="9:25" ht="20.100000000000001" customHeight="1" x14ac:dyDescent="0.2">
      <c r="I678" s="406"/>
      <c r="J678" s="406"/>
      <c r="K678" s="406"/>
      <c r="L678" s="406"/>
      <c r="M678" s="406"/>
      <c r="N678" s="406"/>
      <c r="P678" s="406"/>
      <c r="Q678" s="406"/>
      <c r="R678" s="406"/>
      <c r="S678" s="406"/>
      <c r="T678" s="406"/>
      <c r="U678" s="406"/>
      <c r="V678" s="406"/>
      <c r="W678" s="406"/>
      <c r="X678" s="406"/>
      <c r="Y678" s="406"/>
    </row>
    <row r="679" spans="9:25" ht="20.100000000000001" customHeight="1" x14ac:dyDescent="0.2">
      <c r="I679" s="406"/>
      <c r="J679" s="406"/>
      <c r="K679" s="406"/>
      <c r="L679" s="406"/>
      <c r="M679" s="406"/>
      <c r="N679" s="406"/>
      <c r="P679" s="406"/>
      <c r="Q679" s="406"/>
      <c r="R679" s="406"/>
      <c r="S679" s="406"/>
      <c r="T679" s="406"/>
      <c r="U679" s="406"/>
      <c r="V679" s="406"/>
      <c r="W679" s="406"/>
      <c r="X679" s="406"/>
      <c r="Y679" s="406"/>
    </row>
    <row r="680" spans="9:25" ht="20.100000000000001" customHeight="1" x14ac:dyDescent="0.2">
      <c r="I680" s="406"/>
      <c r="J680" s="406"/>
      <c r="K680" s="406"/>
      <c r="L680" s="406"/>
      <c r="M680" s="406"/>
      <c r="N680" s="406"/>
      <c r="P680" s="406"/>
      <c r="Q680" s="406"/>
      <c r="R680" s="406"/>
      <c r="S680" s="406"/>
      <c r="T680" s="406"/>
      <c r="U680" s="406"/>
      <c r="V680" s="406"/>
      <c r="W680" s="406"/>
      <c r="X680" s="406"/>
      <c r="Y680" s="406"/>
    </row>
    <row r="681" spans="9:25" ht="20.100000000000001" customHeight="1" x14ac:dyDescent="0.2">
      <c r="I681" s="406"/>
      <c r="J681" s="406"/>
      <c r="K681" s="406"/>
      <c r="L681" s="406"/>
      <c r="M681" s="406"/>
      <c r="N681" s="406"/>
      <c r="P681" s="406"/>
      <c r="Q681" s="406"/>
      <c r="R681" s="406"/>
      <c r="S681" s="406"/>
      <c r="T681" s="406"/>
      <c r="U681" s="406"/>
      <c r="V681" s="406"/>
      <c r="W681" s="406"/>
      <c r="X681" s="406"/>
      <c r="Y681" s="406"/>
    </row>
    <row r="682" spans="9:25" ht="20.100000000000001" customHeight="1" x14ac:dyDescent="0.2">
      <c r="I682" s="406"/>
      <c r="J682" s="406"/>
      <c r="K682" s="406"/>
      <c r="L682" s="406"/>
      <c r="M682" s="406"/>
      <c r="N682" s="406"/>
      <c r="P682" s="406"/>
      <c r="Q682" s="406"/>
      <c r="R682" s="406"/>
      <c r="S682" s="406"/>
      <c r="T682" s="406"/>
      <c r="U682" s="406"/>
      <c r="V682" s="406"/>
      <c r="W682" s="406"/>
      <c r="X682" s="406"/>
      <c r="Y682" s="406"/>
    </row>
    <row r="683" spans="9:25" ht="20.100000000000001" customHeight="1" x14ac:dyDescent="0.2">
      <c r="I683" s="406"/>
      <c r="J683" s="406"/>
      <c r="K683" s="406"/>
      <c r="L683" s="406"/>
      <c r="M683" s="406"/>
      <c r="N683" s="406"/>
      <c r="P683" s="406"/>
      <c r="Q683" s="406"/>
      <c r="R683" s="406"/>
      <c r="S683" s="406"/>
      <c r="T683" s="406"/>
      <c r="U683" s="406"/>
      <c r="V683" s="406"/>
      <c r="W683" s="406"/>
      <c r="X683" s="406"/>
      <c r="Y683" s="406"/>
    </row>
    <row r="684" spans="9:25" ht="20.100000000000001" customHeight="1" x14ac:dyDescent="0.2">
      <c r="I684" s="406"/>
      <c r="J684" s="406"/>
      <c r="K684" s="406"/>
      <c r="L684" s="406"/>
      <c r="M684" s="406"/>
      <c r="N684" s="406"/>
      <c r="P684" s="406"/>
      <c r="Q684" s="406"/>
      <c r="R684" s="406"/>
      <c r="S684" s="406"/>
      <c r="T684" s="406"/>
      <c r="U684" s="406"/>
      <c r="V684" s="406"/>
      <c r="W684" s="406"/>
      <c r="X684" s="406"/>
      <c r="Y684" s="406"/>
    </row>
    <row r="685" spans="9:25" ht="20.100000000000001" customHeight="1" x14ac:dyDescent="0.2">
      <c r="I685" s="406"/>
      <c r="J685" s="406"/>
      <c r="K685" s="406"/>
      <c r="L685" s="406"/>
      <c r="M685" s="406"/>
      <c r="N685" s="406"/>
      <c r="P685" s="406"/>
      <c r="Q685" s="406"/>
      <c r="R685" s="406"/>
      <c r="S685" s="406"/>
      <c r="T685" s="406"/>
      <c r="U685" s="406"/>
      <c r="V685" s="406"/>
      <c r="W685" s="406"/>
      <c r="X685" s="406"/>
      <c r="Y685" s="406"/>
    </row>
    <row r="686" spans="9:25" ht="20.100000000000001" customHeight="1" x14ac:dyDescent="0.2">
      <c r="I686" s="406"/>
      <c r="J686" s="406"/>
      <c r="K686" s="406"/>
      <c r="L686" s="406"/>
      <c r="M686" s="406"/>
      <c r="N686" s="406"/>
      <c r="P686" s="406"/>
      <c r="Q686" s="406"/>
      <c r="R686" s="406"/>
      <c r="S686" s="406"/>
      <c r="T686" s="406"/>
      <c r="U686" s="406"/>
      <c r="V686" s="406"/>
      <c r="W686" s="406"/>
      <c r="X686" s="406"/>
      <c r="Y686" s="406"/>
    </row>
    <row r="687" spans="9:25" ht="20.100000000000001" customHeight="1" x14ac:dyDescent="0.2">
      <c r="I687" s="406"/>
      <c r="J687" s="406"/>
      <c r="K687" s="406"/>
      <c r="L687" s="406"/>
      <c r="M687" s="406"/>
      <c r="N687" s="406"/>
      <c r="P687" s="406"/>
      <c r="Q687" s="406"/>
      <c r="R687" s="406"/>
      <c r="S687" s="406"/>
      <c r="T687" s="406"/>
      <c r="U687" s="406"/>
      <c r="V687" s="406"/>
      <c r="W687" s="406"/>
      <c r="X687" s="406"/>
      <c r="Y687" s="406"/>
    </row>
    <row r="688" spans="9:25" ht="20.100000000000001" customHeight="1" x14ac:dyDescent="0.2">
      <c r="I688" s="406"/>
      <c r="J688" s="406"/>
      <c r="K688" s="406"/>
      <c r="L688" s="406"/>
      <c r="M688" s="406"/>
      <c r="N688" s="406"/>
      <c r="P688" s="406"/>
      <c r="Q688" s="406"/>
      <c r="R688" s="406"/>
      <c r="S688" s="406"/>
      <c r="T688" s="406"/>
      <c r="U688" s="406"/>
      <c r="V688" s="406"/>
      <c r="W688" s="406"/>
      <c r="X688" s="406"/>
      <c r="Y688" s="406"/>
    </row>
    <row r="689" spans="9:25" ht="20.100000000000001" customHeight="1" x14ac:dyDescent="0.2">
      <c r="I689" s="406"/>
      <c r="J689" s="406"/>
      <c r="K689" s="406"/>
      <c r="L689" s="406"/>
      <c r="M689" s="406"/>
      <c r="N689" s="406"/>
      <c r="P689" s="406"/>
      <c r="Q689" s="406"/>
      <c r="R689" s="406"/>
      <c r="S689" s="406"/>
      <c r="T689" s="406"/>
      <c r="U689" s="406"/>
      <c r="V689" s="406"/>
      <c r="W689" s="406"/>
      <c r="X689" s="406"/>
      <c r="Y689" s="406"/>
    </row>
    <row r="690" spans="9:25" ht="20.100000000000001" customHeight="1" x14ac:dyDescent="0.2">
      <c r="I690" s="406"/>
      <c r="J690" s="406"/>
      <c r="K690" s="406"/>
      <c r="L690" s="406"/>
      <c r="M690" s="406"/>
      <c r="N690" s="406"/>
      <c r="P690" s="406"/>
      <c r="Q690" s="406"/>
      <c r="R690" s="406"/>
      <c r="S690" s="406"/>
      <c r="T690" s="406"/>
      <c r="U690" s="406"/>
      <c r="V690" s="406"/>
      <c r="W690" s="406"/>
      <c r="X690" s="406"/>
      <c r="Y690" s="406"/>
    </row>
    <row r="691" spans="9:25" ht="20.100000000000001" customHeight="1" x14ac:dyDescent="0.2">
      <c r="I691" s="406"/>
      <c r="J691" s="406"/>
      <c r="K691" s="406"/>
      <c r="L691" s="406"/>
      <c r="M691" s="406"/>
      <c r="N691" s="406"/>
      <c r="P691" s="406"/>
      <c r="Q691" s="406"/>
      <c r="R691" s="406"/>
      <c r="S691" s="406"/>
      <c r="T691" s="406"/>
      <c r="U691" s="406"/>
      <c r="V691" s="406"/>
      <c r="W691" s="406"/>
      <c r="X691" s="406"/>
      <c r="Y691" s="406"/>
    </row>
    <row r="692" spans="9:25" ht="20.100000000000001" customHeight="1" x14ac:dyDescent="0.2">
      <c r="I692" s="406"/>
      <c r="J692" s="406"/>
      <c r="K692" s="406"/>
      <c r="L692" s="406"/>
      <c r="M692" s="406"/>
      <c r="N692" s="406"/>
      <c r="P692" s="406"/>
      <c r="Q692" s="406"/>
      <c r="R692" s="406"/>
      <c r="S692" s="406"/>
      <c r="T692" s="406"/>
      <c r="U692" s="406"/>
      <c r="V692" s="406"/>
      <c r="W692" s="406"/>
      <c r="X692" s="406"/>
      <c r="Y692" s="406"/>
    </row>
    <row r="693" spans="9:25" ht="20.100000000000001" customHeight="1" x14ac:dyDescent="0.2">
      <c r="I693" s="406"/>
      <c r="J693" s="406"/>
      <c r="K693" s="406"/>
      <c r="L693" s="406"/>
      <c r="M693" s="406"/>
      <c r="N693" s="406"/>
      <c r="P693" s="406"/>
      <c r="Q693" s="406"/>
      <c r="R693" s="406"/>
      <c r="S693" s="406"/>
      <c r="T693" s="406"/>
      <c r="U693" s="406"/>
      <c r="V693" s="406"/>
      <c r="W693" s="406"/>
      <c r="X693" s="406"/>
      <c r="Y693" s="406"/>
    </row>
    <row r="694" spans="9:25" ht="20.100000000000001" customHeight="1" x14ac:dyDescent="0.2">
      <c r="I694" s="406"/>
      <c r="J694" s="406"/>
      <c r="K694" s="406"/>
      <c r="L694" s="406"/>
      <c r="M694" s="406"/>
      <c r="N694" s="406"/>
      <c r="P694" s="406"/>
      <c r="Q694" s="406"/>
      <c r="R694" s="406"/>
      <c r="S694" s="406"/>
      <c r="T694" s="406"/>
      <c r="U694" s="406"/>
      <c r="V694" s="406"/>
      <c r="W694" s="406"/>
      <c r="X694" s="406"/>
      <c r="Y694" s="406"/>
    </row>
    <row r="695" spans="9:25" ht="20.100000000000001" customHeight="1" x14ac:dyDescent="0.2">
      <c r="I695" s="406"/>
      <c r="J695" s="406"/>
      <c r="K695" s="406"/>
      <c r="L695" s="406"/>
      <c r="M695" s="406"/>
      <c r="N695" s="406"/>
      <c r="P695" s="406"/>
      <c r="Q695" s="406"/>
      <c r="R695" s="406"/>
      <c r="S695" s="406"/>
      <c r="T695" s="406"/>
      <c r="U695" s="406"/>
      <c r="V695" s="406"/>
      <c r="W695" s="406"/>
      <c r="X695" s="406"/>
      <c r="Y695" s="406"/>
    </row>
    <row r="696" spans="9:25" ht="20.100000000000001" customHeight="1" x14ac:dyDescent="0.2">
      <c r="I696" s="406"/>
      <c r="J696" s="406"/>
      <c r="K696" s="406"/>
      <c r="L696" s="406"/>
      <c r="M696" s="406"/>
      <c r="N696" s="406"/>
      <c r="P696" s="406"/>
      <c r="Q696" s="406"/>
      <c r="R696" s="406"/>
      <c r="S696" s="406"/>
      <c r="T696" s="406"/>
      <c r="U696" s="406"/>
      <c r="V696" s="406"/>
      <c r="W696" s="406"/>
      <c r="X696" s="406"/>
      <c r="Y696" s="406"/>
    </row>
    <row r="697" spans="9:25" ht="20.100000000000001" customHeight="1" x14ac:dyDescent="0.2">
      <c r="I697" s="406"/>
      <c r="J697" s="406"/>
      <c r="K697" s="406"/>
      <c r="L697" s="406"/>
      <c r="M697" s="406"/>
      <c r="N697" s="406"/>
      <c r="P697" s="406"/>
      <c r="Q697" s="406"/>
      <c r="R697" s="406"/>
      <c r="S697" s="406"/>
      <c r="T697" s="406"/>
      <c r="U697" s="406"/>
      <c r="V697" s="406"/>
      <c r="W697" s="406"/>
      <c r="X697" s="406"/>
      <c r="Y697" s="406"/>
    </row>
    <row r="698" spans="9:25" ht="20.100000000000001" customHeight="1" x14ac:dyDescent="0.2">
      <c r="I698" s="406"/>
      <c r="J698" s="406"/>
      <c r="K698" s="406"/>
      <c r="L698" s="406"/>
      <c r="M698" s="406"/>
      <c r="N698" s="406"/>
      <c r="P698" s="406"/>
      <c r="Q698" s="406"/>
      <c r="R698" s="406"/>
      <c r="S698" s="406"/>
      <c r="T698" s="406"/>
      <c r="U698" s="406"/>
      <c r="V698" s="406"/>
      <c r="W698" s="406"/>
      <c r="X698" s="406"/>
      <c r="Y698" s="406"/>
    </row>
    <row r="699" spans="9:25" ht="20.100000000000001" customHeight="1" x14ac:dyDescent="0.2">
      <c r="I699" s="406"/>
      <c r="J699" s="406"/>
      <c r="K699" s="406"/>
      <c r="L699" s="406"/>
      <c r="M699" s="406"/>
      <c r="N699" s="406"/>
      <c r="P699" s="406"/>
      <c r="Q699" s="406"/>
      <c r="R699" s="406"/>
      <c r="S699" s="406"/>
      <c r="T699" s="406"/>
      <c r="U699" s="406"/>
      <c r="V699" s="406"/>
      <c r="W699" s="406"/>
      <c r="X699" s="406"/>
      <c r="Y699" s="406"/>
    </row>
    <row r="700" spans="9:25" ht="20.100000000000001" customHeight="1" x14ac:dyDescent="0.2">
      <c r="I700" s="406"/>
      <c r="J700" s="406"/>
      <c r="K700" s="406"/>
      <c r="L700" s="406"/>
      <c r="M700" s="406"/>
      <c r="N700" s="406"/>
      <c r="P700" s="406"/>
      <c r="Q700" s="406"/>
      <c r="R700" s="406"/>
      <c r="S700" s="406"/>
      <c r="T700" s="406"/>
      <c r="U700" s="406"/>
      <c r="V700" s="406"/>
      <c r="W700" s="406"/>
      <c r="X700" s="406"/>
      <c r="Y700" s="406"/>
    </row>
    <row r="701" spans="9:25" ht="20.100000000000001" customHeight="1" x14ac:dyDescent="0.2">
      <c r="I701" s="406"/>
      <c r="J701" s="406"/>
      <c r="K701" s="406"/>
      <c r="L701" s="406"/>
      <c r="M701" s="406"/>
      <c r="N701" s="406"/>
      <c r="P701" s="406"/>
      <c r="Q701" s="406"/>
      <c r="R701" s="406"/>
      <c r="S701" s="406"/>
      <c r="T701" s="406"/>
      <c r="U701" s="406"/>
      <c r="V701" s="406"/>
      <c r="W701" s="406"/>
      <c r="X701" s="406"/>
      <c r="Y701" s="406"/>
    </row>
    <row r="702" spans="9:25" ht="20.100000000000001" customHeight="1" x14ac:dyDescent="0.2">
      <c r="I702" s="406"/>
      <c r="J702" s="406"/>
      <c r="K702" s="406"/>
      <c r="L702" s="406"/>
      <c r="M702" s="406"/>
      <c r="N702" s="406"/>
      <c r="P702" s="406"/>
      <c r="Q702" s="406"/>
      <c r="R702" s="406"/>
      <c r="S702" s="406"/>
      <c r="T702" s="406"/>
      <c r="U702" s="406"/>
      <c r="V702" s="406"/>
      <c r="W702" s="406"/>
      <c r="X702" s="406"/>
      <c r="Y702" s="406"/>
    </row>
    <row r="703" spans="9:25" ht="20.100000000000001" customHeight="1" x14ac:dyDescent="0.2">
      <c r="I703" s="406"/>
      <c r="J703" s="406"/>
      <c r="K703" s="406"/>
      <c r="L703" s="406"/>
      <c r="M703" s="406"/>
      <c r="N703" s="406"/>
      <c r="P703" s="406"/>
      <c r="Q703" s="406"/>
      <c r="R703" s="406"/>
      <c r="S703" s="406"/>
      <c r="T703" s="406"/>
      <c r="U703" s="406"/>
      <c r="V703" s="406"/>
      <c r="W703" s="406"/>
      <c r="X703" s="406"/>
      <c r="Y703" s="406"/>
    </row>
    <row r="704" spans="9:25" ht="20.100000000000001" customHeight="1" x14ac:dyDescent="0.2">
      <c r="I704" s="406"/>
      <c r="J704" s="406"/>
      <c r="K704" s="406"/>
      <c r="L704" s="406"/>
      <c r="M704" s="406"/>
      <c r="N704" s="406"/>
      <c r="P704" s="406"/>
      <c r="Q704" s="406"/>
      <c r="R704" s="406"/>
      <c r="S704" s="406"/>
      <c r="T704" s="406"/>
      <c r="U704" s="406"/>
      <c r="V704" s="406"/>
      <c r="W704" s="406"/>
      <c r="X704" s="406"/>
      <c r="Y704" s="406"/>
    </row>
    <row r="705" spans="9:25" ht="20.100000000000001" customHeight="1" x14ac:dyDescent="0.2">
      <c r="I705" s="406"/>
      <c r="J705" s="406"/>
      <c r="K705" s="406"/>
      <c r="L705" s="406"/>
      <c r="M705" s="406"/>
      <c r="N705" s="406"/>
      <c r="P705" s="406"/>
      <c r="Q705" s="406"/>
      <c r="R705" s="406"/>
      <c r="S705" s="406"/>
      <c r="T705" s="406"/>
      <c r="U705" s="406"/>
      <c r="V705" s="406"/>
      <c r="W705" s="406"/>
      <c r="X705" s="406"/>
      <c r="Y705" s="406"/>
    </row>
    <row r="706" spans="9:25" ht="20.100000000000001" customHeight="1" x14ac:dyDescent="0.2">
      <c r="I706" s="406"/>
      <c r="J706" s="406"/>
      <c r="K706" s="406"/>
      <c r="L706" s="406"/>
      <c r="M706" s="406"/>
      <c r="N706" s="406"/>
      <c r="P706" s="406"/>
      <c r="Q706" s="406"/>
      <c r="R706" s="406"/>
      <c r="S706" s="406"/>
      <c r="T706" s="406"/>
      <c r="U706" s="406"/>
      <c r="V706" s="406"/>
      <c r="W706" s="406"/>
      <c r="X706" s="406"/>
      <c r="Y706" s="406"/>
    </row>
    <row r="707" spans="9:25" ht="20.100000000000001" customHeight="1" x14ac:dyDescent="0.2">
      <c r="I707" s="406"/>
      <c r="J707" s="406"/>
      <c r="K707" s="406"/>
      <c r="L707" s="406"/>
      <c r="M707" s="406"/>
      <c r="N707" s="406"/>
      <c r="P707" s="406"/>
      <c r="Q707" s="406"/>
      <c r="R707" s="406"/>
      <c r="S707" s="406"/>
      <c r="T707" s="406"/>
      <c r="U707" s="406"/>
      <c r="V707" s="406"/>
      <c r="W707" s="406"/>
      <c r="X707" s="406"/>
      <c r="Y707" s="406"/>
    </row>
    <row r="708" spans="9:25" ht="20.100000000000001" customHeight="1" x14ac:dyDescent="0.2">
      <c r="I708" s="406"/>
      <c r="J708" s="406"/>
      <c r="K708" s="406"/>
      <c r="L708" s="406"/>
      <c r="M708" s="406"/>
      <c r="N708" s="406"/>
      <c r="P708" s="406"/>
      <c r="Q708" s="406"/>
      <c r="R708" s="406"/>
      <c r="S708" s="406"/>
      <c r="T708" s="406"/>
      <c r="U708" s="406"/>
      <c r="V708" s="406"/>
      <c r="W708" s="406"/>
      <c r="X708" s="406"/>
      <c r="Y708" s="406"/>
    </row>
    <row r="709" spans="9:25" ht="20.100000000000001" customHeight="1" x14ac:dyDescent="0.2">
      <c r="I709" s="406"/>
      <c r="J709" s="406"/>
      <c r="K709" s="406"/>
      <c r="L709" s="406"/>
      <c r="M709" s="406"/>
      <c r="N709" s="406"/>
      <c r="P709" s="406"/>
      <c r="Q709" s="406"/>
      <c r="R709" s="406"/>
      <c r="S709" s="406"/>
      <c r="T709" s="406"/>
      <c r="U709" s="406"/>
      <c r="V709" s="406"/>
      <c r="W709" s="406"/>
      <c r="X709" s="406"/>
      <c r="Y709" s="406"/>
    </row>
    <row r="710" spans="9:25" ht="20.100000000000001" customHeight="1" x14ac:dyDescent="0.2">
      <c r="I710" s="406"/>
      <c r="J710" s="406"/>
      <c r="K710" s="406"/>
      <c r="L710" s="406"/>
      <c r="M710" s="406"/>
      <c r="N710" s="406"/>
      <c r="P710" s="406"/>
      <c r="Q710" s="406"/>
      <c r="R710" s="406"/>
      <c r="S710" s="406"/>
      <c r="T710" s="406"/>
      <c r="U710" s="406"/>
      <c r="V710" s="406"/>
      <c r="W710" s="406"/>
      <c r="X710" s="406"/>
      <c r="Y710" s="406"/>
    </row>
    <row r="711" spans="9:25" ht="20.100000000000001" customHeight="1" x14ac:dyDescent="0.2">
      <c r="I711" s="406"/>
      <c r="J711" s="406"/>
      <c r="K711" s="406"/>
      <c r="L711" s="406"/>
      <c r="M711" s="406"/>
      <c r="N711" s="406"/>
      <c r="P711" s="406"/>
      <c r="Q711" s="406"/>
      <c r="R711" s="406"/>
      <c r="S711" s="406"/>
      <c r="T711" s="406"/>
      <c r="U711" s="406"/>
      <c r="V711" s="406"/>
      <c r="W711" s="406"/>
      <c r="X711" s="406"/>
      <c r="Y711" s="406"/>
    </row>
    <row r="712" spans="9:25" ht="20.100000000000001" customHeight="1" x14ac:dyDescent="0.2">
      <c r="I712" s="406"/>
      <c r="J712" s="406"/>
      <c r="K712" s="406"/>
      <c r="L712" s="406"/>
      <c r="M712" s="406"/>
      <c r="N712" s="406"/>
      <c r="P712" s="406"/>
      <c r="Q712" s="406"/>
      <c r="R712" s="406"/>
      <c r="S712" s="406"/>
      <c r="T712" s="406"/>
      <c r="U712" s="406"/>
      <c r="V712" s="406"/>
      <c r="W712" s="406"/>
      <c r="X712" s="406"/>
      <c r="Y712" s="406"/>
    </row>
    <row r="713" spans="9:25" ht="20.100000000000001" customHeight="1" x14ac:dyDescent="0.2">
      <c r="I713" s="406"/>
      <c r="J713" s="406"/>
      <c r="K713" s="406"/>
      <c r="L713" s="406"/>
      <c r="M713" s="406"/>
      <c r="N713" s="406"/>
      <c r="P713" s="406"/>
      <c r="Q713" s="406"/>
      <c r="R713" s="406"/>
      <c r="S713" s="406"/>
      <c r="T713" s="406"/>
      <c r="U713" s="406"/>
      <c r="V713" s="406"/>
      <c r="W713" s="406"/>
      <c r="X713" s="406"/>
      <c r="Y713" s="406"/>
    </row>
    <row r="714" spans="9:25" ht="20.100000000000001" customHeight="1" x14ac:dyDescent="0.2">
      <c r="I714" s="406"/>
      <c r="J714" s="406"/>
      <c r="K714" s="406"/>
      <c r="L714" s="406"/>
      <c r="M714" s="406"/>
      <c r="N714" s="406"/>
      <c r="P714" s="406"/>
      <c r="Q714" s="406"/>
      <c r="R714" s="406"/>
      <c r="S714" s="406"/>
      <c r="T714" s="406"/>
      <c r="U714" s="406"/>
      <c r="V714" s="406"/>
      <c r="W714" s="406"/>
      <c r="X714" s="406"/>
      <c r="Y714" s="406"/>
    </row>
    <row r="715" spans="9:25" ht="20.100000000000001" customHeight="1" x14ac:dyDescent="0.2">
      <c r="I715" s="406"/>
      <c r="J715" s="406"/>
      <c r="K715" s="406"/>
      <c r="L715" s="406"/>
      <c r="M715" s="406"/>
      <c r="N715" s="406"/>
      <c r="P715" s="406"/>
      <c r="Q715" s="406"/>
      <c r="R715" s="406"/>
      <c r="S715" s="406"/>
      <c r="T715" s="406"/>
      <c r="U715" s="406"/>
      <c r="V715" s="406"/>
      <c r="W715" s="406"/>
      <c r="X715" s="406"/>
      <c r="Y715" s="406"/>
    </row>
    <row r="716" spans="9:25" ht="20.100000000000001" customHeight="1" x14ac:dyDescent="0.2">
      <c r="I716" s="406"/>
      <c r="J716" s="406"/>
      <c r="K716" s="406"/>
      <c r="L716" s="406"/>
      <c r="M716" s="406"/>
      <c r="N716" s="406"/>
      <c r="P716" s="406"/>
      <c r="Q716" s="406"/>
      <c r="R716" s="406"/>
      <c r="S716" s="406"/>
      <c r="T716" s="406"/>
      <c r="U716" s="406"/>
      <c r="V716" s="406"/>
      <c r="W716" s="406"/>
      <c r="X716" s="406"/>
      <c r="Y716" s="406"/>
    </row>
    <row r="717" spans="9:25" ht="20.100000000000001" customHeight="1" x14ac:dyDescent="0.2">
      <c r="I717" s="406"/>
      <c r="J717" s="406"/>
      <c r="K717" s="406"/>
      <c r="L717" s="406"/>
      <c r="M717" s="406"/>
      <c r="N717" s="406"/>
      <c r="P717" s="406"/>
      <c r="Q717" s="406"/>
      <c r="R717" s="406"/>
      <c r="S717" s="406"/>
      <c r="T717" s="406"/>
      <c r="U717" s="406"/>
      <c r="V717" s="406"/>
      <c r="W717" s="406"/>
      <c r="X717" s="406"/>
      <c r="Y717" s="406"/>
    </row>
    <row r="718" spans="9:25" ht="20.100000000000001" customHeight="1" x14ac:dyDescent="0.2">
      <c r="I718" s="406"/>
      <c r="J718" s="406"/>
      <c r="K718" s="406"/>
      <c r="L718" s="406"/>
      <c r="M718" s="406"/>
      <c r="N718" s="406"/>
      <c r="P718" s="406"/>
      <c r="Q718" s="406"/>
      <c r="R718" s="406"/>
      <c r="S718" s="406"/>
      <c r="T718" s="406"/>
      <c r="U718" s="406"/>
      <c r="V718" s="406"/>
      <c r="W718" s="406"/>
      <c r="X718" s="406"/>
      <c r="Y718" s="406"/>
    </row>
    <row r="719" spans="9:25" ht="20.100000000000001" customHeight="1" x14ac:dyDescent="0.2">
      <c r="I719" s="406"/>
      <c r="J719" s="406"/>
      <c r="K719" s="406"/>
      <c r="L719" s="406"/>
      <c r="M719" s="406"/>
      <c r="N719" s="406"/>
      <c r="P719" s="406"/>
      <c r="Q719" s="406"/>
      <c r="R719" s="406"/>
      <c r="S719" s="406"/>
      <c r="T719" s="406"/>
      <c r="U719" s="406"/>
      <c r="V719" s="406"/>
      <c r="W719" s="406"/>
      <c r="X719" s="406"/>
      <c r="Y719" s="406"/>
    </row>
    <row r="720" spans="9:25" ht="20.100000000000001" customHeight="1" x14ac:dyDescent="0.2">
      <c r="I720" s="406"/>
      <c r="J720" s="406"/>
      <c r="K720" s="406"/>
      <c r="L720" s="406"/>
      <c r="M720" s="406"/>
      <c r="N720" s="406"/>
      <c r="P720" s="406"/>
      <c r="Q720" s="406"/>
      <c r="R720" s="406"/>
      <c r="S720" s="406"/>
      <c r="T720" s="406"/>
      <c r="U720" s="406"/>
      <c r="V720" s="406"/>
      <c r="W720" s="406"/>
      <c r="X720" s="406"/>
      <c r="Y720" s="406"/>
    </row>
    <row r="721" spans="9:25" ht="20.100000000000001" customHeight="1" x14ac:dyDescent="0.2">
      <c r="I721" s="406"/>
      <c r="J721" s="406"/>
      <c r="K721" s="406"/>
      <c r="L721" s="406"/>
      <c r="M721" s="406"/>
      <c r="N721" s="406"/>
      <c r="P721" s="406"/>
      <c r="Q721" s="406"/>
      <c r="R721" s="406"/>
      <c r="S721" s="406"/>
      <c r="T721" s="406"/>
      <c r="U721" s="406"/>
      <c r="V721" s="406"/>
      <c r="W721" s="406"/>
      <c r="X721" s="406"/>
      <c r="Y721" s="406"/>
    </row>
    <row r="722" spans="9:25" ht="20.100000000000001" customHeight="1" x14ac:dyDescent="0.2">
      <c r="I722" s="406"/>
      <c r="J722" s="406"/>
      <c r="K722" s="406"/>
      <c r="L722" s="406"/>
      <c r="M722" s="406"/>
      <c r="N722" s="406"/>
      <c r="P722" s="406"/>
      <c r="Q722" s="406"/>
      <c r="R722" s="406"/>
      <c r="S722" s="406"/>
      <c r="T722" s="406"/>
      <c r="U722" s="406"/>
      <c r="V722" s="406"/>
      <c r="W722" s="406"/>
      <c r="X722" s="406"/>
      <c r="Y722" s="406"/>
    </row>
    <row r="723" spans="9:25" ht="20.100000000000001" customHeight="1" x14ac:dyDescent="0.2">
      <c r="I723" s="406"/>
      <c r="J723" s="406"/>
      <c r="K723" s="406"/>
      <c r="L723" s="406"/>
      <c r="M723" s="406"/>
      <c r="N723" s="406"/>
      <c r="P723" s="406"/>
      <c r="Q723" s="406"/>
      <c r="R723" s="406"/>
      <c r="S723" s="406"/>
      <c r="T723" s="406"/>
      <c r="U723" s="406"/>
      <c r="V723" s="406"/>
      <c r="W723" s="406"/>
      <c r="X723" s="406"/>
      <c r="Y723" s="406"/>
    </row>
    <row r="724" spans="9:25" ht="20.100000000000001" customHeight="1" x14ac:dyDescent="0.2">
      <c r="I724" s="406"/>
      <c r="J724" s="406"/>
      <c r="K724" s="406"/>
      <c r="L724" s="406"/>
      <c r="M724" s="406"/>
      <c r="N724" s="406"/>
      <c r="P724" s="406"/>
      <c r="Q724" s="406"/>
      <c r="R724" s="406"/>
      <c r="S724" s="406"/>
      <c r="T724" s="406"/>
      <c r="U724" s="406"/>
      <c r="V724" s="406"/>
      <c r="W724" s="406"/>
      <c r="X724" s="406"/>
      <c r="Y724" s="406"/>
    </row>
    <row r="725" spans="9:25" ht="20.100000000000001" customHeight="1" x14ac:dyDescent="0.2">
      <c r="I725" s="406"/>
      <c r="J725" s="406"/>
      <c r="K725" s="406"/>
      <c r="L725" s="406"/>
      <c r="M725" s="406"/>
      <c r="N725" s="406"/>
      <c r="P725" s="406"/>
      <c r="Q725" s="406"/>
      <c r="R725" s="406"/>
      <c r="S725" s="406"/>
      <c r="T725" s="406"/>
      <c r="U725" s="406"/>
      <c r="V725" s="406"/>
      <c r="W725" s="406"/>
      <c r="X725" s="406"/>
      <c r="Y725" s="406"/>
    </row>
    <row r="726" spans="9:25" ht="20.100000000000001" customHeight="1" x14ac:dyDescent="0.2">
      <c r="I726" s="406"/>
      <c r="J726" s="406"/>
      <c r="K726" s="406"/>
      <c r="L726" s="406"/>
      <c r="M726" s="406"/>
      <c r="N726" s="406"/>
      <c r="P726" s="406"/>
      <c r="Q726" s="406"/>
      <c r="R726" s="406"/>
      <c r="S726" s="406"/>
      <c r="T726" s="406"/>
      <c r="U726" s="406"/>
      <c r="V726" s="406"/>
      <c r="W726" s="406"/>
      <c r="X726" s="406"/>
      <c r="Y726" s="406"/>
    </row>
    <row r="727" spans="9:25" ht="20.100000000000001" customHeight="1" x14ac:dyDescent="0.2">
      <c r="I727" s="406"/>
      <c r="J727" s="406"/>
      <c r="K727" s="406"/>
      <c r="L727" s="406"/>
      <c r="M727" s="406"/>
      <c r="N727" s="406"/>
      <c r="P727" s="406"/>
      <c r="Q727" s="406"/>
      <c r="R727" s="406"/>
      <c r="S727" s="406"/>
      <c r="T727" s="406"/>
      <c r="U727" s="406"/>
      <c r="V727" s="406"/>
      <c r="W727" s="406"/>
      <c r="X727" s="406"/>
      <c r="Y727" s="406"/>
    </row>
    <row r="728" spans="9:25" ht="20.100000000000001" customHeight="1" x14ac:dyDescent="0.2">
      <c r="I728" s="406"/>
      <c r="J728" s="406"/>
      <c r="K728" s="406"/>
      <c r="L728" s="406"/>
      <c r="M728" s="406"/>
      <c r="N728" s="406"/>
      <c r="P728" s="406"/>
      <c r="Q728" s="406"/>
      <c r="R728" s="406"/>
      <c r="S728" s="406"/>
      <c r="T728" s="406"/>
      <c r="U728" s="406"/>
      <c r="V728" s="406"/>
      <c r="W728" s="406"/>
      <c r="X728" s="406"/>
      <c r="Y728" s="406"/>
    </row>
    <row r="729" spans="9:25" ht="20.100000000000001" customHeight="1" x14ac:dyDescent="0.2">
      <c r="I729" s="406"/>
      <c r="J729" s="406"/>
      <c r="K729" s="406"/>
      <c r="L729" s="406"/>
      <c r="M729" s="406"/>
      <c r="N729" s="406"/>
      <c r="P729" s="406"/>
      <c r="Q729" s="406"/>
      <c r="R729" s="406"/>
      <c r="S729" s="406"/>
      <c r="T729" s="406"/>
      <c r="U729" s="406"/>
      <c r="V729" s="406"/>
      <c r="W729" s="406"/>
      <c r="X729" s="406"/>
      <c r="Y729" s="406"/>
    </row>
    <row r="730" spans="9:25" ht="20.100000000000001" customHeight="1" x14ac:dyDescent="0.2">
      <c r="I730" s="406"/>
      <c r="J730" s="406"/>
      <c r="K730" s="406"/>
      <c r="L730" s="406"/>
      <c r="M730" s="406"/>
      <c r="N730" s="406"/>
      <c r="P730" s="406"/>
      <c r="Q730" s="406"/>
      <c r="R730" s="406"/>
      <c r="S730" s="406"/>
      <c r="T730" s="406"/>
      <c r="U730" s="406"/>
      <c r="V730" s="406"/>
      <c r="W730" s="406"/>
      <c r="X730" s="406"/>
      <c r="Y730" s="406"/>
    </row>
    <row r="731" spans="9:25" ht="20.100000000000001" customHeight="1" x14ac:dyDescent="0.2">
      <c r="I731" s="406"/>
      <c r="J731" s="406"/>
      <c r="K731" s="406"/>
      <c r="L731" s="406"/>
      <c r="M731" s="406"/>
      <c r="N731" s="406"/>
      <c r="P731" s="406"/>
      <c r="Q731" s="406"/>
      <c r="R731" s="406"/>
      <c r="S731" s="406"/>
      <c r="T731" s="406"/>
      <c r="U731" s="406"/>
      <c r="V731" s="406"/>
      <c r="W731" s="406"/>
      <c r="X731" s="406"/>
      <c r="Y731" s="406"/>
    </row>
    <row r="732" spans="9:25" ht="20.100000000000001" customHeight="1" x14ac:dyDescent="0.2">
      <c r="I732" s="406"/>
      <c r="J732" s="406"/>
      <c r="K732" s="406"/>
      <c r="L732" s="406"/>
      <c r="M732" s="406"/>
      <c r="N732" s="406"/>
      <c r="P732" s="406"/>
      <c r="Q732" s="406"/>
      <c r="R732" s="406"/>
      <c r="S732" s="406"/>
      <c r="T732" s="406"/>
      <c r="U732" s="406"/>
      <c r="V732" s="406"/>
      <c r="W732" s="406"/>
      <c r="X732" s="406"/>
      <c r="Y732" s="406"/>
    </row>
    <row r="733" spans="9:25" ht="20.100000000000001" customHeight="1" x14ac:dyDescent="0.2">
      <c r="I733" s="406"/>
      <c r="J733" s="406"/>
      <c r="K733" s="406"/>
      <c r="L733" s="406"/>
      <c r="M733" s="406"/>
      <c r="N733" s="406"/>
      <c r="P733" s="406"/>
      <c r="Q733" s="406"/>
      <c r="R733" s="406"/>
      <c r="S733" s="406"/>
      <c r="T733" s="406"/>
      <c r="U733" s="406"/>
      <c r="V733" s="406"/>
      <c r="W733" s="406"/>
      <c r="X733" s="406"/>
      <c r="Y733" s="406"/>
    </row>
    <row r="734" spans="9:25" ht="20.100000000000001" customHeight="1" x14ac:dyDescent="0.2">
      <c r="I734" s="406"/>
      <c r="J734" s="406"/>
      <c r="K734" s="406"/>
      <c r="L734" s="406"/>
      <c r="M734" s="406"/>
      <c r="N734" s="406"/>
      <c r="P734" s="406"/>
      <c r="Q734" s="406"/>
      <c r="R734" s="406"/>
      <c r="S734" s="406"/>
      <c r="T734" s="406"/>
      <c r="U734" s="406"/>
      <c r="V734" s="406"/>
      <c r="W734" s="406"/>
      <c r="X734" s="406"/>
      <c r="Y734" s="406"/>
    </row>
    <row r="735" spans="9:25" ht="20.100000000000001" customHeight="1" x14ac:dyDescent="0.2">
      <c r="I735" s="406"/>
      <c r="J735" s="406"/>
      <c r="K735" s="406"/>
      <c r="L735" s="406"/>
      <c r="M735" s="406"/>
      <c r="N735" s="406"/>
      <c r="P735" s="406"/>
      <c r="Q735" s="406"/>
      <c r="R735" s="406"/>
      <c r="S735" s="406"/>
      <c r="T735" s="406"/>
      <c r="U735" s="406"/>
      <c r="V735" s="406"/>
      <c r="W735" s="406"/>
      <c r="X735" s="406"/>
      <c r="Y735" s="406"/>
    </row>
    <row r="736" spans="9:25" ht="20.100000000000001" customHeight="1" x14ac:dyDescent="0.2">
      <c r="I736" s="406"/>
      <c r="J736" s="406"/>
      <c r="K736" s="406"/>
      <c r="L736" s="406"/>
      <c r="M736" s="406"/>
      <c r="N736" s="406"/>
      <c r="P736" s="406"/>
      <c r="Q736" s="406"/>
      <c r="R736" s="406"/>
      <c r="S736" s="406"/>
      <c r="T736" s="406"/>
      <c r="U736" s="406"/>
      <c r="V736" s="406"/>
      <c r="W736" s="406"/>
      <c r="X736" s="406"/>
      <c r="Y736" s="406"/>
    </row>
    <row r="737" spans="9:25" ht="20.100000000000001" customHeight="1" x14ac:dyDescent="0.2">
      <c r="I737" s="406"/>
      <c r="J737" s="406"/>
      <c r="K737" s="406"/>
      <c r="L737" s="406"/>
      <c r="M737" s="406"/>
      <c r="N737" s="406"/>
      <c r="P737" s="406"/>
      <c r="Q737" s="406"/>
      <c r="R737" s="406"/>
      <c r="S737" s="406"/>
      <c r="T737" s="406"/>
      <c r="U737" s="406"/>
      <c r="V737" s="406"/>
      <c r="W737" s="406"/>
      <c r="X737" s="406"/>
      <c r="Y737" s="406"/>
    </row>
    <row r="738" spans="9:25" ht="20.100000000000001" customHeight="1" x14ac:dyDescent="0.2">
      <c r="I738" s="406"/>
      <c r="J738" s="406"/>
      <c r="K738" s="406"/>
      <c r="L738" s="406"/>
      <c r="M738" s="406"/>
      <c r="N738" s="406"/>
      <c r="P738" s="406"/>
      <c r="Q738" s="406"/>
      <c r="R738" s="406"/>
      <c r="S738" s="406"/>
      <c r="T738" s="406"/>
      <c r="U738" s="406"/>
      <c r="V738" s="406"/>
      <c r="W738" s="406"/>
      <c r="X738" s="406"/>
      <c r="Y738" s="406"/>
    </row>
    <row r="739" spans="9:25" ht="20.100000000000001" customHeight="1" x14ac:dyDescent="0.2">
      <c r="I739" s="406"/>
      <c r="J739" s="406"/>
      <c r="K739" s="406"/>
      <c r="L739" s="406"/>
      <c r="M739" s="406"/>
      <c r="N739" s="406"/>
      <c r="P739" s="406"/>
      <c r="Q739" s="406"/>
      <c r="R739" s="406"/>
      <c r="S739" s="406"/>
      <c r="T739" s="406"/>
      <c r="U739" s="406"/>
      <c r="V739" s="406"/>
      <c r="W739" s="406"/>
      <c r="X739" s="406"/>
      <c r="Y739" s="406"/>
    </row>
    <row r="740" spans="9:25" ht="20.100000000000001" customHeight="1" x14ac:dyDescent="0.2">
      <c r="I740" s="406"/>
      <c r="J740" s="406"/>
      <c r="K740" s="406"/>
      <c r="L740" s="406"/>
      <c r="M740" s="406"/>
      <c r="N740" s="406"/>
      <c r="P740" s="406"/>
      <c r="Q740" s="406"/>
      <c r="R740" s="406"/>
      <c r="S740" s="406"/>
      <c r="T740" s="406"/>
      <c r="U740" s="406"/>
      <c r="V740" s="406"/>
      <c r="W740" s="406"/>
      <c r="X740" s="406"/>
      <c r="Y740" s="406"/>
    </row>
    <row r="741" spans="9:25" ht="20.100000000000001" customHeight="1" x14ac:dyDescent="0.2">
      <c r="I741" s="406"/>
      <c r="J741" s="406"/>
      <c r="K741" s="406"/>
      <c r="L741" s="406"/>
      <c r="M741" s="406"/>
      <c r="N741" s="406"/>
      <c r="P741" s="406"/>
      <c r="Q741" s="406"/>
      <c r="R741" s="406"/>
      <c r="S741" s="406"/>
      <c r="T741" s="406"/>
      <c r="U741" s="406"/>
      <c r="V741" s="406"/>
      <c r="W741" s="406"/>
      <c r="X741" s="406"/>
      <c r="Y741" s="406"/>
    </row>
    <row r="742" spans="9:25" ht="20.100000000000001" customHeight="1" x14ac:dyDescent="0.2">
      <c r="I742" s="406"/>
      <c r="J742" s="406"/>
      <c r="K742" s="406"/>
      <c r="L742" s="406"/>
      <c r="M742" s="406"/>
      <c r="N742" s="406"/>
      <c r="P742" s="406"/>
      <c r="Q742" s="406"/>
      <c r="R742" s="406"/>
      <c r="S742" s="406"/>
      <c r="T742" s="406"/>
      <c r="U742" s="406"/>
      <c r="V742" s="406"/>
      <c r="W742" s="406"/>
      <c r="X742" s="406"/>
      <c r="Y742" s="406"/>
    </row>
    <row r="743" spans="9:25" ht="20.100000000000001" customHeight="1" x14ac:dyDescent="0.2">
      <c r="I743" s="406"/>
      <c r="J743" s="406"/>
      <c r="K743" s="406"/>
      <c r="L743" s="406"/>
      <c r="M743" s="406"/>
      <c r="N743" s="406"/>
      <c r="P743" s="406"/>
      <c r="Q743" s="406"/>
      <c r="R743" s="406"/>
      <c r="S743" s="406"/>
      <c r="T743" s="406"/>
      <c r="U743" s="406"/>
      <c r="V743" s="406"/>
      <c r="W743" s="406"/>
      <c r="X743" s="406"/>
      <c r="Y743" s="406"/>
    </row>
    <row r="744" spans="9:25" ht="20.100000000000001" customHeight="1" x14ac:dyDescent="0.2">
      <c r="I744" s="406"/>
      <c r="J744" s="406"/>
      <c r="K744" s="406"/>
      <c r="L744" s="406"/>
      <c r="M744" s="406"/>
      <c r="N744" s="406"/>
      <c r="P744" s="406"/>
      <c r="Q744" s="406"/>
      <c r="R744" s="406"/>
      <c r="S744" s="406"/>
      <c r="T744" s="406"/>
      <c r="U744" s="406"/>
      <c r="V744" s="406"/>
      <c r="W744" s="406"/>
      <c r="X744" s="406"/>
      <c r="Y744" s="406"/>
    </row>
    <row r="745" spans="9:25" ht="20.100000000000001" customHeight="1" x14ac:dyDescent="0.2">
      <c r="I745" s="406"/>
      <c r="J745" s="406"/>
      <c r="K745" s="406"/>
      <c r="L745" s="406"/>
      <c r="M745" s="406"/>
      <c r="N745" s="406"/>
      <c r="P745" s="406"/>
      <c r="Q745" s="406"/>
      <c r="R745" s="406"/>
      <c r="S745" s="406"/>
      <c r="T745" s="406"/>
      <c r="U745" s="406"/>
      <c r="V745" s="406"/>
      <c r="W745" s="406"/>
      <c r="X745" s="406"/>
      <c r="Y745" s="406"/>
    </row>
    <row r="746" spans="9:25" ht="20.100000000000001" customHeight="1" x14ac:dyDescent="0.2">
      <c r="I746" s="406"/>
      <c r="J746" s="406"/>
      <c r="K746" s="406"/>
      <c r="L746" s="406"/>
      <c r="M746" s="406"/>
      <c r="N746" s="406"/>
      <c r="P746" s="406"/>
      <c r="Q746" s="406"/>
      <c r="R746" s="406"/>
      <c r="S746" s="406"/>
      <c r="T746" s="406"/>
      <c r="U746" s="406"/>
      <c r="V746" s="406"/>
      <c r="W746" s="406"/>
      <c r="X746" s="406"/>
      <c r="Y746" s="406"/>
    </row>
    <row r="747" spans="9:25" ht="20.100000000000001" customHeight="1" x14ac:dyDescent="0.2">
      <c r="I747" s="406"/>
      <c r="J747" s="406"/>
      <c r="K747" s="406"/>
      <c r="L747" s="406"/>
      <c r="M747" s="406"/>
      <c r="N747" s="406"/>
      <c r="P747" s="406"/>
      <c r="Q747" s="406"/>
      <c r="R747" s="406"/>
      <c r="S747" s="406"/>
      <c r="T747" s="406"/>
      <c r="U747" s="406"/>
      <c r="V747" s="406"/>
      <c r="W747" s="406"/>
      <c r="X747" s="406"/>
      <c r="Y747" s="406"/>
    </row>
    <row r="748" spans="9:25" ht="20.100000000000001" customHeight="1" x14ac:dyDescent="0.2">
      <c r="I748" s="406"/>
      <c r="J748" s="406"/>
      <c r="K748" s="406"/>
      <c r="L748" s="406"/>
      <c r="M748" s="406"/>
      <c r="N748" s="406"/>
      <c r="P748" s="406"/>
      <c r="Q748" s="406"/>
      <c r="R748" s="406"/>
      <c r="S748" s="406"/>
      <c r="T748" s="406"/>
      <c r="U748" s="406"/>
      <c r="V748" s="406"/>
      <c r="W748" s="406"/>
      <c r="X748" s="406"/>
      <c r="Y748" s="406"/>
    </row>
    <row r="749" spans="9:25" ht="20.100000000000001" customHeight="1" x14ac:dyDescent="0.2">
      <c r="I749" s="406"/>
      <c r="J749" s="406"/>
      <c r="K749" s="406"/>
      <c r="L749" s="406"/>
      <c r="M749" s="406"/>
      <c r="N749" s="406"/>
      <c r="P749" s="406"/>
      <c r="Q749" s="406"/>
      <c r="R749" s="406"/>
      <c r="S749" s="406"/>
      <c r="T749" s="406"/>
      <c r="U749" s="406"/>
      <c r="V749" s="406"/>
      <c r="W749" s="406"/>
      <c r="X749" s="406"/>
      <c r="Y749" s="406"/>
    </row>
    <row r="750" spans="9:25" ht="20.100000000000001" customHeight="1" x14ac:dyDescent="0.2">
      <c r="I750" s="406"/>
      <c r="J750" s="406"/>
      <c r="K750" s="406"/>
      <c r="L750" s="406"/>
      <c r="M750" s="406"/>
      <c r="N750" s="406"/>
      <c r="P750" s="406"/>
      <c r="Q750" s="406"/>
      <c r="R750" s="406"/>
      <c r="S750" s="406"/>
      <c r="T750" s="406"/>
      <c r="U750" s="406"/>
      <c r="V750" s="406"/>
      <c r="W750" s="406"/>
      <c r="X750" s="406"/>
      <c r="Y750" s="406"/>
    </row>
    <row r="751" spans="9:25" ht="20.100000000000001" customHeight="1" x14ac:dyDescent="0.2">
      <c r="I751" s="406"/>
      <c r="J751" s="406"/>
      <c r="K751" s="406"/>
      <c r="L751" s="406"/>
      <c r="M751" s="406"/>
      <c r="N751" s="406"/>
      <c r="P751" s="406"/>
      <c r="Q751" s="406"/>
      <c r="R751" s="406"/>
      <c r="S751" s="406"/>
      <c r="T751" s="406"/>
      <c r="U751" s="406"/>
      <c r="V751" s="406"/>
      <c r="W751" s="406"/>
      <c r="X751" s="406"/>
      <c r="Y751" s="406"/>
    </row>
    <row r="752" spans="9:25" ht="20.100000000000001" customHeight="1" x14ac:dyDescent="0.2">
      <c r="I752" s="406"/>
      <c r="J752" s="406"/>
      <c r="K752" s="406"/>
      <c r="L752" s="406"/>
      <c r="M752" s="406"/>
      <c r="N752" s="406"/>
      <c r="P752" s="406"/>
      <c r="Q752" s="406"/>
      <c r="R752" s="406"/>
      <c r="S752" s="406"/>
      <c r="T752" s="406"/>
      <c r="U752" s="406"/>
      <c r="V752" s="406"/>
      <c r="W752" s="406"/>
      <c r="X752" s="406"/>
      <c r="Y752" s="406"/>
    </row>
    <row r="753" spans="9:25" ht="20.100000000000001" customHeight="1" x14ac:dyDescent="0.2">
      <c r="I753" s="406"/>
      <c r="J753" s="406"/>
      <c r="K753" s="406"/>
      <c r="L753" s="406"/>
      <c r="M753" s="406"/>
      <c r="N753" s="406"/>
      <c r="P753" s="406"/>
      <c r="Q753" s="406"/>
      <c r="R753" s="406"/>
      <c r="S753" s="406"/>
      <c r="T753" s="406"/>
      <c r="U753" s="406"/>
      <c r="V753" s="406"/>
      <c r="W753" s="406"/>
      <c r="X753" s="406"/>
      <c r="Y753" s="406"/>
    </row>
    <row r="754" spans="9:25" ht="20.100000000000001" customHeight="1" x14ac:dyDescent="0.2">
      <c r="I754" s="406"/>
      <c r="J754" s="406"/>
      <c r="K754" s="406"/>
      <c r="L754" s="406"/>
      <c r="M754" s="406"/>
      <c r="N754" s="406"/>
      <c r="P754" s="406"/>
      <c r="Q754" s="406"/>
      <c r="R754" s="406"/>
      <c r="S754" s="406"/>
      <c r="T754" s="406"/>
      <c r="U754" s="406"/>
      <c r="V754" s="406"/>
      <c r="W754" s="406"/>
      <c r="X754" s="406"/>
      <c r="Y754" s="406"/>
    </row>
    <row r="755" spans="9:25" ht="20.100000000000001" customHeight="1" x14ac:dyDescent="0.2">
      <c r="I755" s="406"/>
      <c r="J755" s="406"/>
      <c r="K755" s="406"/>
      <c r="L755" s="406"/>
      <c r="M755" s="406"/>
      <c r="N755" s="406"/>
      <c r="P755" s="406"/>
      <c r="Q755" s="406"/>
      <c r="R755" s="406"/>
      <c r="S755" s="406"/>
      <c r="T755" s="406"/>
      <c r="U755" s="406"/>
      <c r="V755" s="406"/>
      <c r="W755" s="406"/>
      <c r="X755" s="406"/>
      <c r="Y755" s="406"/>
    </row>
    <row r="756" spans="9:25" ht="20.100000000000001" customHeight="1" x14ac:dyDescent="0.2">
      <c r="I756" s="406"/>
      <c r="J756" s="406"/>
      <c r="K756" s="406"/>
      <c r="L756" s="406"/>
      <c r="M756" s="406"/>
      <c r="N756" s="406"/>
      <c r="P756" s="406"/>
      <c r="Q756" s="406"/>
      <c r="R756" s="406"/>
      <c r="S756" s="406"/>
      <c r="T756" s="406"/>
      <c r="U756" s="406"/>
      <c r="V756" s="406"/>
      <c r="W756" s="406"/>
      <c r="X756" s="406"/>
      <c r="Y756" s="406"/>
    </row>
    <row r="757" spans="9:25" ht="20.100000000000001" customHeight="1" x14ac:dyDescent="0.2">
      <c r="I757" s="406"/>
      <c r="J757" s="406"/>
      <c r="K757" s="406"/>
      <c r="L757" s="406"/>
      <c r="M757" s="406"/>
      <c r="N757" s="406"/>
      <c r="P757" s="406"/>
      <c r="Q757" s="406"/>
      <c r="R757" s="406"/>
      <c r="S757" s="406"/>
      <c r="T757" s="406"/>
      <c r="U757" s="406"/>
      <c r="V757" s="406"/>
      <c r="W757" s="406"/>
      <c r="X757" s="406"/>
      <c r="Y757" s="406"/>
    </row>
    <row r="758" spans="9:25" ht="20.100000000000001" customHeight="1" x14ac:dyDescent="0.2">
      <c r="I758" s="406"/>
      <c r="J758" s="406"/>
      <c r="K758" s="406"/>
      <c r="L758" s="406"/>
      <c r="M758" s="406"/>
      <c r="N758" s="406"/>
      <c r="P758" s="406"/>
      <c r="Q758" s="406"/>
      <c r="R758" s="406"/>
      <c r="S758" s="406"/>
      <c r="T758" s="406"/>
      <c r="U758" s="406"/>
      <c r="V758" s="406"/>
      <c r="W758" s="406"/>
      <c r="X758" s="406"/>
      <c r="Y758" s="406"/>
    </row>
    <row r="759" spans="9:25" ht="20.100000000000001" customHeight="1" x14ac:dyDescent="0.2">
      <c r="I759" s="406"/>
      <c r="J759" s="406"/>
      <c r="K759" s="406"/>
      <c r="L759" s="406"/>
      <c r="M759" s="406"/>
      <c r="N759" s="406"/>
      <c r="P759" s="406"/>
      <c r="Q759" s="406"/>
      <c r="R759" s="406"/>
      <c r="S759" s="406"/>
      <c r="T759" s="406"/>
      <c r="U759" s="406"/>
      <c r="V759" s="406"/>
      <c r="W759" s="406"/>
      <c r="X759" s="406"/>
      <c r="Y759" s="406"/>
    </row>
    <row r="760" spans="9:25" ht="20.100000000000001" customHeight="1" x14ac:dyDescent="0.2">
      <c r="I760" s="406"/>
      <c r="J760" s="406"/>
      <c r="K760" s="406"/>
      <c r="L760" s="406"/>
      <c r="M760" s="406"/>
      <c r="N760" s="406"/>
      <c r="P760" s="406"/>
      <c r="Q760" s="406"/>
      <c r="R760" s="406"/>
      <c r="S760" s="406"/>
      <c r="T760" s="406"/>
      <c r="U760" s="406"/>
      <c r="V760" s="406"/>
      <c r="W760" s="406"/>
      <c r="X760" s="406"/>
      <c r="Y760" s="406"/>
    </row>
    <row r="761" spans="9:25" ht="20.100000000000001" customHeight="1" x14ac:dyDescent="0.2">
      <c r="I761" s="406"/>
      <c r="J761" s="406"/>
      <c r="K761" s="406"/>
      <c r="L761" s="406"/>
      <c r="M761" s="406"/>
      <c r="N761" s="406"/>
      <c r="P761" s="406"/>
      <c r="Q761" s="406"/>
      <c r="R761" s="406"/>
      <c r="S761" s="406"/>
      <c r="T761" s="406"/>
      <c r="U761" s="406"/>
      <c r="V761" s="406"/>
      <c r="W761" s="406"/>
      <c r="X761" s="406"/>
      <c r="Y761" s="406"/>
    </row>
    <row r="762" spans="9:25" ht="20.100000000000001" customHeight="1" x14ac:dyDescent="0.2">
      <c r="I762" s="406"/>
      <c r="J762" s="406"/>
      <c r="K762" s="406"/>
      <c r="L762" s="406"/>
      <c r="M762" s="406"/>
      <c r="N762" s="406"/>
      <c r="P762" s="406"/>
      <c r="Q762" s="406"/>
      <c r="R762" s="406"/>
      <c r="S762" s="406"/>
      <c r="T762" s="406"/>
      <c r="U762" s="406"/>
      <c r="V762" s="406"/>
      <c r="W762" s="406"/>
      <c r="X762" s="406"/>
      <c r="Y762" s="406"/>
    </row>
    <row r="763" spans="9:25" ht="20.100000000000001" customHeight="1" x14ac:dyDescent="0.2">
      <c r="I763" s="406"/>
      <c r="J763" s="406"/>
      <c r="K763" s="406"/>
      <c r="L763" s="406"/>
      <c r="M763" s="406"/>
      <c r="N763" s="406"/>
      <c r="P763" s="406"/>
      <c r="Q763" s="406"/>
      <c r="R763" s="406"/>
      <c r="S763" s="406"/>
      <c r="T763" s="406"/>
      <c r="U763" s="406"/>
      <c r="V763" s="406"/>
      <c r="W763" s="406"/>
      <c r="X763" s="406"/>
      <c r="Y763" s="406"/>
    </row>
    <row r="764" spans="9:25" ht="20.100000000000001" customHeight="1" x14ac:dyDescent="0.2">
      <c r="I764" s="406"/>
      <c r="J764" s="406"/>
      <c r="K764" s="406"/>
      <c r="L764" s="406"/>
      <c r="M764" s="406"/>
      <c r="N764" s="406"/>
      <c r="P764" s="406"/>
      <c r="Q764" s="406"/>
      <c r="R764" s="406"/>
      <c r="S764" s="406"/>
      <c r="T764" s="406"/>
      <c r="U764" s="406"/>
      <c r="V764" s="406"/>
      <c r="W764" s="406"/>
      <c r="X764" s="406"/>
      <c r="Y764" s="406"/>
    </row>
    <row r="765" spans="9:25" ht="20.100000000000001" customHeight="1" x14ac:dyDescent="0.2">
      <c r="I765" s="406"/>
      <c r="J765" s="406"/>
      <c r="K765" s="406"/>
      <c r="L765" s="406"/>
      <c r="M765" s="406"/>
      <c r="N765" s="406"/>
      <c r="P765" s="406"/>
      <c r="Q765" s="406"/>
      <c r="R765" s="406"/>
      <c r="S765" s="406"/>
      <c r="T765" s="406"/>
      <c r="U765" s="406"/>
      <c r="V765" s="406"/>
      <c r="W765" s="406"/>
      <c r="X765" s="406"/>
      <c r="Y765" s="406"/>
    </row>
    <row r="766" spans="9:25" ht="20.100000000000001" customHeight="1" x14ac:dyDescent="0.2">
      <c r="I766" s="406"/>
      <c r="J766" s="406"/>
      <c r="K766" s="406"/>
      <c r="L766" s="406"/>
      <c r="M766" s="406"/>
      <c r="N766" s="406"/>
      <c r="P766" s="406"/>
      <c r="Q766" s="406"/>
      <c r="R766" s="406"/>
      <c r="S766" s="406"/>
      <c r="T766" s="406"/>
      <c r="U766" s="406"/>
      <c r="V766" s="406"/>
      <c r="W766" s="406"/>
      <c r="X766" s="406"/>
      <c r="Y766" s="406"/>
    </row>
    <row r="767" spans="9:25" ht="20.100000000000001" customHeight="1" x14ac:dyDescent="0.2">
      <c r="I767" s="406"/>
      <c r="J767" s="406"/>
      <c r="K767" s="406"/>
      <c r="L767" s="406"/>
      <c r="M767" s="406"/>
      <c r="N767" s="406"/>
      <c r="P767" s="406"/>
      <c r="Q767" s="406"/>
      <c r="R767" s="406"/>
      <c r="S767" s="406"/>
      <c r="T767" s="406"/>
      <c r="U767" s="406"/>
      <c r="V767" s="406"/>
      <c r="W767" s="406"/>
      <c r="X767" s="406"/>
      <c r="Y767" s="406"/>
    </row>
    <row r="768" spans="9:25" ht="20.100000000000001" customHeight="1" x14ac:dyDescent="0.2">
      <c r="I768" s="406"/>
      <c r="J768" s="406"/>
      <c r="K768" s="406"/>
      <c r="L768" s="406"/>
      <c r="M768" s="406"/>
      <c r="N768" s="406"/>
      <c r="P768" s="406"/>
      <c r="Q768" s="406"/>
      <c r="R768" s="406"/>
      <c r="S768" s="406"/>
      <c r="T768" s="406"/>
      <c r="U768" s="406"/>
      <c r="V768" s="406"/>
      <c r="W768" s="406"/>
      <c r="X768" s="406"/>
      <c r="Y768" s="406"/>
    </row>
    <row r="769" spans="9:25" ht="20.100000000000001" customHeight="1" x14ac:dyDescent="0.2">
      <c r="I769" s="406"/>
      <c r="J769" s="406"/>
      <c r="K769" s="406"/>
      <c r="L769" s="406"/>
      <c r="M769" s="406"/>
      <c r="N769" s="406"/>
      <c r="P769" s="406"/>
      <c r="Q769" s="406"/>
      <c r="R769" s="406"/>
      <c r="S769" s="406"/>
      <c r="T769" s="406"/>
      <c r="U769" s="406"/>
      <c r="V769" s="406"/>
      <c r="W769" s="406"/>
      <c r="X769" s="406"/>
      <c r="Y769" s="406"/>
    </row>
    <row r="770" spans="9:25" ht="20.100000000000001" customHeight="1" x14ac:dyDescent="0.2">
      <c r="I770" s="406"/>
      <c r="J770" s="406"/>
      <c r="K770" s="406"/>
      <c r="L770" s="406"/>
      <c r="M770" s="406"/>
      <c r="N770" s="406"/>
      <c r="P770" s="406"/>
      <c r="Q770" s="406"/>
      <c r="R770" s="406"/>
      <c r="S770" s="406"/>
      <c r="T770" s="406"/>
      <c r="U770" s="406"/>
      <c r="V770" s="406"/>
      <c r="W770" s="406"/>
      <c r="X770" s="406"/>
      <c r="Y770" s="406"/>
    </row>
    <row r="771" spans="9:25" ht="20.100000000000001" customHeight="1" x14ac:dyDescent="0.2">
      <c r="I771" s="406"/>
      <c r="J771" s="406"/>
      <c r="K771" s="406"/>
      <c r="L771" s="406"/>
      <c r="M771" s="406"/>
      <c r="N771" s="406"/>
      <c r="P771" s="406"/>
      <c r="Q771" s="406"/>
      <c r="R771" s="406"/>
      <c r="S771" s="406"/>
      <c r="T771" s="406"/>
      <c r="U771" s="406"/>
      <c r="V771" s="406"/>
      <c r="W771" s="406"/>
      <c r="X771" s="406"/>
      <c r="Y771" s="406"/>
    </row>
    <row r="772" spans="9:25" ht="20.100000000000001" customHeight="1" x14ac:dyDescent="0.2">
      <c r="I772" s="406"/>
      <c r="J772" s="406"/>
      <c r="K772" s="406"/>
      <c r="L772" s="406"/>
      <c r="M772" s="406"/>
      <c r="N772" s="406"/>
      <c r="P772" s="406"/>
      <c r="Q772" s="406"/>
      <c r="R772" s="406"/>
      <c r="S772" s="406"/>
      <c r="T772" s="406"/>
      <c r="U772" s="406"/>
      <c r="V772" s="406"/>
      <c r="W772" s="406"/>
      <c r="X772" s="406"/>
      <c r="Y772" s="406"/>
    </row>
    <row r="773" spans="9:25" ht="20.100000000000001" customHeight="1" x14ac:dyDescent="0.2">
      <c r="I773" s="406"/>
      <c r="J773" s="406"/>
      <c r="K773" s="406"/>
      <c r="L773" s="406"/>
      <c r="M773" s="406"/>
      <c r="N773" s="406"/>
      <c r="P773" s="406"/>
      <c r="Q773" s="406"/>
      <c r="R773" s="406"/>
      <c r="S773" s="406"/>
      <c r="T773" s="406"/>
      <c r="U773" s="406"/>
      <c r="V773" s="406"/>
      <c r="W773" s="406"/>
      <c r="X773" s="406"/>
      <c r="Y773" s="406"/>
    </row>
    <row r="774" spans="9:25" ht="20.100000000000001" customHeight="1" x14ac:dyDescent="0.2">
      <c r="I774" s="406"/>
      <c r="J774" s="406"/>
      <c r="K774" s="406"/>
      <c r="L774" s="406"/>
      <c r="M774" s="406"/>
      <c r="N774" s="406"/>
      <c r="P774" s="406"/>
      <c r="Q774" s="406"/>
      <c r="R774" s="406"/>
      <c r="S774" s="406"/>
      <c r="T774" s="406"/>
      <c r="U774" s="406"/>
      <c r="V774" s="406"/>
      <c r="W774" s="406"/>
      <c r="X774" s="406"/>
      <c r="Y774" s="406"/>
    </row>
    <row r="775" spans="9:25" ht="20.100000000000001" customHeight="1" x14ac:dyDescent="0.2">
      <c r="I775" s="406"/>
      <c r="J775" s="406"/>
      <c r="K775" s="406"/>
      <c r="L775" s="406"/>
      <c r="M775" s="406"/>
      <c r="N775" s="406"/>
      <c r="P775" s="406"/>
      <c r="Q775" s="406"/>
      <c r="R775" s="406"/>
      <c r="S775" s="406"/>
      <c r="T775" s="406"/>
      <c r="U775" s="406"/>
      <c r="V775" s="406"/>
      <c r="W775" s="406"/>
      <c r="X775" s="406"/>
      <c r="Y775" s="406"/>
    </row>
    <row r="776" spans="9:25" ht="20.100000000000001" customHeight="1" x14ac:dyDescent="0.2">
      <c r="I776" s="406"/>
      <c r="J776" s="406"/>
      <c r="K776" s="406"/>
      <c r="L776" s="406"/>
      <c r="M776" s="406"/>
      <c r="N776" s="406"/>
      <c r="P776" s="406"/>
      <c r="Q776" s="406"/>
      <c r="R776" s="406"/>
      <c r="S776" s="406"/>
      <c r="T776" s="406"/>
      <c r="U776" s="406"/>
      <c r="V776" s="406"/>
      <c r="W776" s="406"/>
      <c r="X776" s="406"/>
      <c r="Y776" s="406"/>
    </row>
    <row r="777" spans="9:25" ht="20.100000000000001" customHeight="1" x14ac:dyDescent="0.2">
      <c r="I777" s="406"/>
      <c r="J777" s="406"/>
      <c r="K777" s="406"/>
      <c r="L777" s="406"/>
      <c r="M777" s="406"/>
      <c r="N777" s="406"/>
      <c r="P777" s="406"/>
      <c r="Q777" s="406"/>
      <c r="R777" s="406"/>
      <c r="S777" s="406"/>
      <c r="T777" s="406"/>
      <c r="U777" s="406"/>
      <c r="V777" s="406"/>
      <c r="W777" s="406"/>
      <c r="X777" s="406"/>
      <c r="Y777" s="406"/>
    </row>
    <row r="778" spans="9:25" ht="20.100000000000001" customHeight="1" x14ac:dyDescent="0.2">
      <c r="I778" s="406"/>
      <c r="J778" s="406"/>
      <c r="K778" s="406"/>
      <c r="L778" s="406"/>
      <c r="M778" s="406"/>
      <c r="N778" s="406"/>
      <c r="P778" s="406"/>
      <c r="Q778" s="406"/>
      <c r="R778" s="406"/>
      <c r="S778" s="406"/>
      <c r="T778" s="406"/>
      <c r="U778" s="406"/>
      <c r="V778" s="406"/>
      <c r="W778" s="406"/>
      <c r="X778" s="406"/>
      <c r="Y778" s="406"/>
    </row>
    <row r="779" spans="9:25" ht="20.100000000000001" customHeight="1" x14ac:dyDescent="0.2">
      <c r="I779" s="406"/>
      <c r="J779" s="406"/>
      <c r="K779" s="406"/>
      <c r="L779" s="406"/>
      <c r="M779" s="406"/>
      <c r="N779" s="406"/>
      <c r="P779" s="406"/>
      <c r="Q779" s="406"/>
      <c r="R779" s="406"/>
      <c r="S779" s="406"/>
      <c r="T779" s="406"/>
      <c r="U779" s="406"/>
      <c r="V779" s="406"/>
      <c r="W779" s="406"/>
      <c r="X779" s="406"/>
      <c r="Y779" s="406"/>
    </row>
    <row r="780" spans="9:25" ht="20.100000000000001" customHeight="1" x14ac:dyDescent="0.2">
      <c r="I780" s="406"/>
      <c r="J780" s="406"/>
      <c r="K780" s="406"/>
      <c r="L780" s="406"/>
      <c r="M780" s="406"/>
      <c r="N780" s="406"/>
      <c r="P780" s="406"/>
      <c r="Q780" s="406"/>
      <c r="R780" s="406"/>
      <c r="S780" s="406"/>
      <c r="T780" s="406"/>
      <c r="U780" s="406"/>
      <c r="V780" s="406"/>
      <c r="W780" s="406"/>
      <c r="X780" s="406"/>
      <c r="Y780" s="406"/>
    </row>
    <row r="781" spans="9:25" ht="20.100000000000001" customHeight="1" x14ac:dyDescent="0.2">
      <c r="I781" s="406"/>
      <c r="J781" s="406"/>
      <c r="K781" s="406"/>
      <c r="L781" s="406"/>
      <c r="M781" s="406"/>
      <c r="N781" s="406"/>
      <c r="P781" s="406"/>
      <c r="Q781" s="406"/>
      <c r="R781" s="406"/>
      <c r="S781" s="406"/>
      <c r="T781" s="406"/>
      <c r="U781" s="406"/>
      <c r="V781" s="406"/>
      <c r="W781" s="406"/>
      <c r="X781" s="406"/>
      <c r="Y781" s="406"/>
    </row>
    <row r="782" spans="9:25" ht="20.100000000000001" customHeight="1" x14ac:dyDescent="0.2">
      <c r="I782" s="406"/>
      <c r="J782" s="406"/>
      <c r="K782" s="406"/>
      <c r="L782" s="406"/>
      <c r="M782" s="406"/>
      <c r="N782" s="406"/>
      <c r="P782" s="406"/>
      <c r="Q782" s="406"/>
      <c r="R782" s="406"/>
      <c r="S782" s="406"/>
      <c r="T782" s="406"/>
      <c r="U782" s="406"/>
      <c r="V782" s="406"/>
      <c r="W782" s="406"/>
      <c r="X782" s="406"/>
      <c r="Y782" s="406"/>
    </row>
    <row r="783" spans="9:25" ht="20.100000000000001" customHeight="1" x14ac:dyDescent="0.2">
      <c r="I783" s="406"/>
      <c r="J783" s="406"/>
      <c r="K783" s="406"/>
      <c r="L783" s="406"/>
      <c r="M783" s="406"/>
      <c r="N783" s="406"/>
      <c r="P783" s="406"/>
      <c r="Q783" s="406"/>
      <c r="R783" s="406"/>
      <c r="S783" s="406"/>
      <c r="T783" s="406"/>
      <c r="U783" s="406"/>
      <c r="V783" s="406"/>
      <c r="W783" s="406"/>
      <c r="X783" s="406"/>
      <c r="Y783" s="406"/>
    </row>
    <row r="784" spans="9:25" ht="20.100000000000001" customHeight="1" x14ac:dyDescent="0.2">
      <c r="I784" s="406"/>
      <c r="J784" s="406"/>
      <c r="K784" s="406"/>
      <c r="L784" s="406"/>
      <c r="M784" s="406"/>
      <c r="N784" s="406"/>
      <c r="P784" s="406"/>
      <c r="Q784" s="406"/>
      <c r="R784" s="406"/>
      <c r="S784" s="406"/>
      <c r="T784" s="406"/>
      <c r="U784" s="406"/>
      <c r="V784" s="406"/>
      <c r="W784" s="406"/>
      <c r="X784" s="406"/>
      <c r="Y784" s="406"/>
    </row>
    <row r="785" spans="9:25" ht="20.100000000000001" customHeight="1" x14ac:dyDescent="0.2">
      <c r="I785" s="406"/>
      <c r="J785" s="406"/>
      <c r="K785" s="406"/>
      <c r="L785" s="406"/>
      <c r="M785" s="406"/>
      <c r="N785" s="406"/>
      <c r="P785" s="406"/>
      <c r="Q785" s="406"/>
      <c r="R785" s="406"/>
      <c r="S785" s="406"/>
      <c r="T785" s="406"/>
      <c r="U785" s="406"/>
      <c r="V785" s="406"/>
      <c r="W785" s="406"/>
      <c r="X785" s="406"/>
      <c r="Y785" s="406"/>
    </row>
    <row r="786" spans="9:25" ht="20.100000000000001" customHeight="1" x14ac:dyDescent="0.2">
      <c r="I786" s="406"/>
      <c r="J786" s="406"/>
      <c r="K786" s="406"/>
      <c r="L786" s="406"/>
      <c r="M786" s="406"/>
      <c r="N786" s="406"/>
      <c r="P786" s="406"/>
      <c r="Q786" s="406"/>
      <c r="R786" s="406"/>
      <c r="S786" s="406"/>
      <c r="T786" s="406"/>
      <c r="U786" s="406"/>
      <c r="V786" s="406"/>
      <c r="W786" s="406"/>
      <c r="X786" s="406"/>
      <c r="Y786" s="406"/>
    </row>
    <row r="787" spans="9:25" ht="20.100000000000001" customHeight="1" x14ac:dyDescent="0.2">
      <c r="I787" s="406"/>
      <c r="J787" s="406"/>
      <c r="K787" s="406"/>
      <c r="L787" s="406"/>
      <c r="M787" s="406"/>
      <c r="N787" s="406"/>
      <c r="P787" s="406"/>
      <c r="Q787" s="406"/>
      <c r="R787" s="406"/>
      <c r="S787" s="406"/>
      <c r="T787" s="406"/>
      <c r="U787" s="406"/>
      <c r="V787" s="406"/>
      <c r="W787" s="406"/>
      <c r="X787" s="406"/>
      <c r="Y787" s="406"/>
    </row>
    <row r="788" spans="9:25" ht="20.100000000000001" customHeight="1" x14ac:dyDescent="0.2">
      <c r="I788" s="406"/>
      <c r="J788" s="406"/>
      <c r="K788" s="406"/>
      <c r="L788" s="406"/>
      <c r="M788" s="406"/>
      <c r="N788" s="406"/>
      <c r="P788" s="406"/>
      <c r="Q788" s="406"/>
      <c r="R788" s="406"/>
      <c r="S788" s="406"/>
      <c r="T788" s="406"/>
      <c r="U788" s="406"/>
      <c r="V788" s="406"/>
      <c r="W788" s="406"/>
      <c r="X788" s="406"/>
      <c r="Y788" s="406"/>
    </row>
    <row r="789" spans="9:25" ht="20.100000000000001" customHeight="1" x14ac:dyDescent="0.2">
      <c r="I789" s="406"/>
      <c r="J789" s="406"/>
      <c r="K789" s="406"/>
      <c r="L789" s="406"/>
      <c r="M789" s="406"/>
      <c r="N789" s="406"/>
      <c r="P789" s="406"/>
      <c r="Q789" s="406"/>
      <c r="R789" s="406"/>
      <c r="S789" s="406"/>
      <c r="T789" s="406"/>
      <c r="U789" s="406"/>
      <c r="V789" s="406"/>
      <c r="W789" s="406"/>
      <c r="X789" s="406"/>
      <c r="Y789" s="406"/>
    </row>
    <row r="790" spans="9:25" ht="20.100000000000001" customHeight="1" x14ac:dyDescent="0.2">
      <c r="I790" s="406"/>
      <c r="J790" s="406"/>
      <c r="K790" s="406"/>
      <c r="L790" s="406"/>
      <c r="M790" s="406"/>
      <c r="N790" s="406"/>
      <c r="P790" s="406"/>
      <c r="Q790" s="406"/>
      <c r="R790" s="406"/>
      <c r="S790" s="406"/>
      <c r="T790" s="406"/>
      <c r="U790" s="406"/>
      <c r="V790" s="406"/>
      <c r="W790" s="406"/>
      <c r="X790" s="406"/>
      <c r="Y790" s="406"/>
    </row>
    <row r="791" spans="9:25" ht="20.100000000000001" customHeight="1" x14ac:dyDescent="0.2">
      <c r="I791" s="406"/>
      <c r="J791" s="406"/>
      <c r="K791" s="406"/>
      <c r="L791" s="406"/>
      <c r="M791" s="406"/>
      <c r="N791" s="406"/>
      <c r="P791" s="406"/>
      <c r="Q791" s="406"/>
      <c r="R791" s="406"/>
      <c r="S791" s="406"/>
      <c r="T791" s="406"/>
      <c r="U791" s="406"/>
      <c r="V791" s="406"/>
      <c r="W791" s="406"/>
      <c r="X791" s="406"/>
      <c r="Y791" s="406"/>
    </row>
    <row r="792" spans="9:25" ht="20.100000000000001" customHeight="1" x14ac:dyDescent="0.2">
      <c r="I792" s="406"/>
      <c r="J792" s="406"/>
      <c r="K792" s="406"/>
      <c r="L792" s="406"/>
      <c r="M792" s="406"/>
      <c r="N792" s="406"/>
      <c r="P792" s="406"/>
      <c r="Q792" s="406"/>
      <c r="R792" s="406"/>
      <c r="S792" s="406"/>
      <c r="T792" s="406"/>
      <c r="U792" s="406"/>
      <c r="V792" s="406"/>
      <c r="W792" s="406"/>
      <c r="X792" s="406"/>
      <c r="Y792" s="406"/>
    </row>
    <row r="793" spans="9:25" ht="20.100000000000001" customHeight="1" x14ac:dyDescent="0.2">
      <c r="I793" s="406"/>
      <c r="J793" s="406"/>
      <c r="K793" s="406"/>
      <c r="L793" s="406"/>
      <c r="M793" s="406"/>
      <c r="N793" s="406"/>
      <c r="P793" s="406"/>
      <c r="Q793" s="406"/>
      <c r="R793" s="406"/>
      <c r="S793" s="406"/>
      <c r="T793" s="406"/>
      <c r="U793" s="406"/>
      <c r="V793" s="406"/>
      <c r="W793" s="406"/>
      <c r="X793" s="406"/>
      <c r="Y793" s="406"/>
    </row>
    <row r="794" spans="9:25" ht="20.100000000000001" customHeight="1" x14ac:dyDescent="0.2">
      <c r="I794" s="406"/>
      <c r="J794" s="406"/>
      <c r="K794" s="406"/>
      <c r="L794" s="406"/>
      <c r="M794" s="406"/>
      <c r="N794" s="406"/>
      <c r="P794" s="406"/>
      <c r="Q794" s="406"/>
      <c r="R794" s="406"/>
      <c r="S794" s="406"/>
      <c r="T794" s="406"/>
      <c r="U794" s="406"/>
      <c r="V794" s="406"/>
      <c r="W794" s="406"/>
      <c r="X794" s="406"/>
      <c r="Y794" s="406"/>
    </row>
    <row r="795" spans="9:25" ht="20.100000000000001" customHeight="1" x14ac:dyDescent="0.2">
      <c r="I795" s="406"/>
      <c r="J795" s="406"/>
      <c r="K795" s="406"/>
      <c r="L795" s="406"/>
      <c r="M795" s="406"/>
      <c r="N795" s="406"/>
      <c r="P795" s="406"/>
      <c r="Q795" s="406"/>
      <c r="R795" s="406"/>
      <c r="S795" s="406"/>
      <c r="T795" s="406"/>
      <c r="U795" s="406"/>
      <c r="V795" s="406"/>
      <c r="W795" s="406"/>
      <c r="X795" s="406"/>
      <c r="Y795" s="406"/>
    </row>
    <row r="796" spans="9:25" ht="20.100000000000001" customHeight="1" x14ac:dyDescent="0.2">
      <c r="I796" s="406"/>
      <c r="J796" s="406"/>
      <c r="K796" s="406"/>
      <c r="L796" s="406"/>
      <c r="M796" s="406"/>
      <c r="N796" s="406"/>
      <c r="P796" s="406"/>
      <c r="Q796" s="406"/>
      <c r="R796" s="406"/>
      <c r="S796" s="406"/>
      <c r="T796" s="406"/>
      <c r="U796" s="406"/>
      <c r="V796" s="406"/>
      <c r="W796" s="406"/>
      <c r="X796" s="406"/>
      <c r="Y796" s="406"/>
    </row>
    <row r="797" spans="9:25" ht="20.100000000000001" customHeight="1" x14ac:dyDescent="0.2">
      <c r="I797" s="406"/>
      <c r="J797" s="406"/>
      <c r="K797" s="406"/>
      <c r="L797" s="406"/>
      <c r="M797" s="406"/>
      <c r="N797" s="406"/>
      <c r="P797" s="406"/>
      <c r="Q797" s="406"/>
      <c r="R797" s="406"/>
      <c r="S797" s="406"/>
      <c r="T797" s="406"/>
      <c r="U797" s="406"/>
      <c r="V797" s="406"/>
      <c r="W797" s="406"/>
      <c r="X797" s="406"/>
      <c r="Y797" s="406"/>
    </row>
    <row r="798" spans="9:25" ht="20.100000000000001" customHeight="1" x14ac:dyDescent="0.2">
      <c r="I798" s="406"/>
      <c r="J798" s="406"/>
      <c r="K798" s="406"/>
      <c r="L798" s="406"/>
      <c r="M798" s="406"/>
      <c r="N798" s="406"/>
      <c r="P798" s="406"/>
      <c r="Q798" s="406"/>
      <c r="R798" s="406"/>
      <c r="S798" s="406"/>
      <c r="T798" s="406"/>
      <c r="U798" s="406"/>
      <c r="V798" s="406"/>
      <c r="W798" s="406"/>
      <c r="X798" s="406"/>
      <c r="Y798" s="406"/>
    </row>
    <row r="799" spans="9:25" ht="20.100000000000001" customHeight="1" x14ac:dyDescent="0.2">
      <c r="I799" s="406"/>
      <c r="J799" s="406"/>
      <c r="K799" s="406"/>
      <c r="L799" s="406"/>
      <c r="M799" s="406"/>
      <c r="N799" s="406"/>
      <c r="P799" s="406"/>
      <c r="Q799" s="406"/>
      <c r="R799" s="406"/>
      <c r="S799" s="406"/>
      <c r="T799" s="406"/>
      <c r="U799" s="406"/>
      <c r="V799" s="406"/>
      <c r="W799" s="406"/>
      <c r="X799" s="406"/>
      <c r="Y799" s="406"/>
    </row>
    <row r="800" spans="9:25" ht="20.100000000000001" customHeight="1" x14ac:dyDescent="0.2">
      <c r="I800" s="406"/>
      <c r="J800" s="406"/>
      <c r="K800" s="406"/>
      <c r="L800" s="406"/>
      <c r="M800" s="406"/>
      <c r="N800" s="406"/>
      <c r="P800" s="406"/>
      <c r="Q800" s="406"/>
      <c r="R800" s="406"/>
      <c r="S800" s="406"/>
      <c r="T800" s="406"/>
      <c r="U800" s="406"/>
      <c r="V800" s="406"/>
      <c r="W800" s="406"/>
      <c r="X800" s="406"/>
      <c r="Y800" s="406"/>
    </row>
    <row r="801" spans="9:25" ht="20.100000000000001" customHeight="1" x14ac:dyDescent="0.2">
      <c r="I801" s="406"/>
      <c r="J801" s="406"/>
      <c r="K801" s="406"/>
      <c r="L801" s="406"/>
      <c r="M801" s="406"/>
      <c r="N801" s="406"/>
      <c r="P801" s="406"/>
      <c r="Q801" s="406"/>
      <c r="R801" s="406"/>
      <c r="S801" s="406"/>
      <c r="T801" s="406"/>
      <c r="U801" s="406"/>
      <c r="V801" s="406"/>
      <c r="W801" s="406"/>
      <c r="X801" s="406"/>
      <c r="Y801" s="406"/>
    </row>
    <row r="802" spans="9:25" ht="20.100000000000001" customHeight="1" x14ac:dyDescent="0.2">
      <c r="I802" s="406"/>
      <c r="J802" s="406"/>
      <c r="K802" s="406"/>
      <c r="L802" s="406"/>
      <c r="M802" s="406"/>
      <c r="N802" s="406"/>
      <c r="P802" s="406"/>
      <c r="Q802" s="406"/>
      <c r="R802" s="406"/>
      <c r="S802" s="406"/>
      <c r="T802" s="406"/>
      <c r="U802" s="406"/>
      <c r="V802" s="406"/>
      <c r="W802" s="406"/>
      <c r="X802" s="406"/>
      <c r="Y802" s="406"/>
    </row>
    <row r="803" spans="9:25" ht="20.100000000000001" customHeight="1" x14ac:dyDescent="0.2">
      <c r="I803" s="406"/>
      <c r="J803" s="406"/>
      <c r="K803" s="406"/>
      <c r="L803" s="406"/>
      <c r="M803" s="406"/>
      <c r="N803" s="406"/>
      <c r="P803" s="406"/>
      <c r="Q803" s="406"/>
      <c r="R803" s="406"/>
      <c r="S803" s="406"/>
      <c r="T803" s="406"/>
      <c r="U803" s="406"/>
      <c r="V803" s="406"/>
      <c r="W803" s="406"/>
      <c r="X803" s="406"/>
      <c r="Y803" s="406"/>
    </row>
    <row r="804" spans="9:25" ht="20.100000000000001" customHeight="1" x14ac:dyDescent="0.2">
      <c r="I804" s="406"/>
      <c r="J804" s="406"/>
      <c r="K804" s="406"/>
      <c r="L804" s="406"/>
      <c r="M804" s="406"/>
      <c r="N804" s="406"/>
      <c r="P804" s="406"/>
      <c r="Q804" s="406"/>
      <c r="R804" s="406"/>
      <c r="S804" s="406"/>
      <c r="T804" s="406"/>
      <c r="U804" s="406"/>
      <c r="V804" s="406"/>
      <c r="W804" s="406"/>
      <c r="X804" s="406"/>
      <c r="Y804" s="406"/>
    </row>
    <row r="805" spans="9:25" ht="20.100000000000001" customHeight="1" x14ac:dyDescent="0.2">
      <c r="I805" s="406"/>
      <c r="J805" s="406"/>
      <c r="K805" s="406"/>
      <c r="L805" s="406"/>
      <c r="M805" s="406"/>
      <c r="N805" s="406"/>
      <c r="P805" s="406"/>
      <c r="Q805" s="406"/>
      <c r="R805" s="406"/>
      <c r="S805" s="406"/>
      <c r="T805" s="406"/>
      <c r="U805" s="406"/>
      <c r="V805" s="406"/>
      <c r="W805" s="406"/>
      <c r="X805" s="406"/>
      <c r="Y805" s="406"/>
    </row>
    <row r="806" spans="9:25" ht="20.100000000000001" customHeight="1" x14ac:dyDescent="0.2">
      <c r="I806" s="406"/>
      <c r="J806" s="406"/>
      <c r="K806" s="406"/>
      <c r="L806" s="406"/>
      <c r="M806" s="406"/>
      <c r="N806" s="406"/>
      <c r="P806" s="406"/>
      <c r="Q806" s="406"/>
      <c r="R806" s="406"/>
      <c r="S806" s="406"/>
      <c r="T806" s="406"/>
      <c r="U806" s="406"/>
      <c r="V806" s="406"/>
      <c r="W806" s="406"/>
      <c r="X806" s="406"/>
      <c r="Y806" s="406"/>
    </row>
    <row r="807" spans="9:25" ht="20.100000000000001" customHeight="1" x14ac:dyDescent="0.2">
      <c r="I807" s="406"/>
      <c r="J807" s="406"/>
      <c r="K807" s="406"/>
      <c r="L807" s="406"/>
      <c r="M807" s="406"/>
      <c r="N807" s="406"/>
      <c r="P807" s="406"/>
      <c r="Q807" s="406"/>
      <c r="R807" s="406"/>
      <c r="S807" s="406"/>
      <c r="T807" s="406"/>
      <c r="U807" s="406"/>
      <c r="V807" s="406"/>
      <c r="W807" s="406"/>
      <c r="X807" s="406"/>
      <c r="Y807" s="406"/>
    </row>
    <row r="808" spans="9:25" ht="20.100000000000001" customHeight="1" x14ac:dyDescent="0.2">
      <c r="I808" s="406"/>
      <c r="J808" s="406"/>
      <c r="K808" s="406"/>
      <c r="L808" s="406"/>
      <c r="M808" s="406"/>
      <c r="N808" s="406"/>
      <c r="P808" s="406"/>
      <c r="Q808" s="406"/>
      <c r="R808" s="406"/>
      <c r="S808" s="406"/>
      <c r="T808" s="406"/>
      <c r="U808" s="406"/>
      <c r="V808" s="406"/>
      <c r="W808" s="406"/>
      <c r="X808" s="406"/>
      <c r="Y808" s="406"/>
    </row>
    <row r="809" spans="9:25" ht="20.100000000000001" customHeight="1" x14ac:dyDescent="0.2">
      <c r="I809" s="406"/>
      <c r="J809" s="406"/>
      <c r="K809" s="406"/>
      <c r="L809" s="406"/>
      <c r="M809" s="406"/>
      <c r="N809" s="406"/>
      <c r="P809" s="406"/>
      <c r="Q809" s="406"/>
      <c r="R809" s="406"/>
      <c r="S809" s="406"/>
      <c r="T809" s="406"/>
      <c r="U809" s="406"/>
      <c r="V809" s="406"/>
      <c r="W809" s="406"/>
      <c r="X809" s="406"/>
      <c r="Y809" s="406"/>
    </row>
    <row r="810" spans="9:25" ht="20.100000000000001" customHeight="1" x14ac:dyDescent="0.2">
      <c r="I810" s="406"/>
      <c r="J810" s="406"/>
      <c r="K810" s="406"/>
      <c r="L810" s="406"/>
      <c r="M810" s="406"/>
      <c r="N810" s="406"/>
      <c r="P810" s="406"/>
      <c r="Q810" s="406"/>
      <c r="R810" s="406"/>
      <c r="S810" s="406"/>
      <c r="T810" s="406"/>
      <c r="U810" s="406"/>
      <c r="V810" s="406"/>
      <c r="W810" s="406"/>
      <c r="X810" s="406"/>
      <c r="Y810" s="406"/>
    </row>
    <row r="811" spans="9:25" ht="20.100000000000001" customHeight="1" x14ac:dyDescent="0.2">
      <c r="I811" s="406"/>
      <c r="J811" s="406"/>
      <c r="K811" s="406"/>
      <c r="L811" s="406"/>
      <c r="M811" s="406"/>
      <c r="N811" s="406"/>
      <c r="P811" s="406"/>
      <c r="Q811" s="406"/>
      <c r="R811" s="406"/>
      <c r="S811" s="406"/>
      <c r="T811" s="406"/>
      <c r="U811" s="406"/>
      <c r="V811" s="406"/>
      <c r="W811" s="406"/>
      <c r="X811" s="406"/>
      <c r="Y811" s="406"/>
    </row>
    <row r="812" spans="9:25" ht="20.100000000000001" customHeight="1" x14ac:dyDescent="0.2">
      <c r="I812" s="406"/>
      <c r="J812" s="406"/>
      <c r="K812" s="406"/>
      <c r="L812" s="406"/>
      <c r="M812" s="406"/>
      <c r="N812" s="406"/>
      <c r="P812" s="406"/>
      <c r="Q812" s="406"/>
      <c r="R812" s="406"/>
      <c r="S812" s="406"/>
      <c r="T812" s="406"/>
      <c r="U812" s="406"/>
      <c r="V812" s="406"/>
      <c r="W812" s="406"/>
      <c r="X812" s="406"/>
      <c r="Y812" s="406"/>
    </row>
    <row r="813" spans="9:25" ht="20.100000000000001" customHeight="1" x14ac:dyDescent="0.2">
      <c r="I813" s="406"/>
      <c r="J813" s="406"/>
      <c r="K813" s="406"/>
      <c r="L813" s="406"/>
      <c r="M813" s="406"/>
      <c r="N813" s="406"/>
      <c r="P813" s="406"/>
      <c r="Q813" s="406"/>
      <c r="R813" s="406"/>
      <c r="S813" s="406"/>
      <c r="T813" s="406"/>
      <c r="U813" s="406"/>
      <c r="V813" s="406"/>
      <c r="W813" s="406"/>
      <c r="X813" s="406"/>
      <c r="Y813" s="406"/>
    </row>
    <row r="814" spans="9:25" ht="20.100000000000001" customHeight="1" x14ac:dyDescent="0.2">
      <c r="I814" s="406"/>
      <c r="J814" s="406"/>
      <c r="K814" s="406"/>
      <c r="L814" s="406"/>
      <c r="M814" s="406"/>
      <c r="N814" s="406"/>
      <c r="P814" s="406"/>
      <c r="Q814" s="406"/>
      <c r="R814" s="406"/>
      <c r="S814" s="406"/>
      <c r="T814" s="406"/>
      <c r="U814" s="406"/>
      <c r="V814" s="406"/>
      <c r="W814" s="406"/>
      <c r="X814" s="406"/>
      <c r="Y814" s="406"/>
    </row>
    <row r="815" spans="9:25" ht="20.100000000000001" customHeight="1" x14ac:dyDescent="0.2">
      <c r="I815" s="406"/>
      <c r="J815" s="406"/>
      <c r="K815" s="406"/>
      <c r="L815" s="406"/>
      <c r="M815" s="406"/>
      <c r="N815" s="406"/>
      <c r="P815" s="406"/>
      <c r="Q815" s="406"/>
      <c r="R815" s="406"/>
      <c r="S815" s="406"/>
      <c r="T815" s="406"/>
      <c r="U815" s="406"/>
      <c r="V815" s="406"/>
      <c r="W815" s="406"/>
      <c r="X815" s="406"/>
      <c r="Y815" s="406"/>
    </row>
    <row r="816" spans="9:25" ht="20.100000000000001" customHeight="1" x14ac:dyDescent="0.2">
      <c r="I816" s="406"/>
      <c r="J816" s="406"/>
      <c r="K816" s="406"/>
      <c r="L816" s="406"/>
      <c r="M816" s="406"/>
      <c r="N816" s="406"/>
      <c r="P816" s="406"/>
      <c r="Q816" s="406"/>
      <c r="R816" s="406"/>
      <c r="S816" s="406"/>
      <c r="T816" s="406"/>
      <c r="U816" s="406"/>
      <c r="V816" s="406"/>
      <c r="W816" s="406"/>
      <c r="X816" s="406"/>
      <c r="Y816" s="406"/>
    </row>
    <row r="817" spans="9:25" ht="20.100000000000001" customHeight="1" x14ac:dyDescent="0.2">
      <c r="I817" s="406"/>
      <c r="J817" s="406"/>
      <c r="K817" s="406"/>
      <c r="L817" s="406"/>
      <c r="M817" s="406"/>
      <c r="N817" s="406"/>
      <c r="P817" s="406"/>
      <c r="Q817" s="406"/>
      <c r="R817" s="406"/>
      <c r="S817" s="406"/>
      <c r="T817" s="406"/>
      <c r="U817" s="406"/>
      <c r="V817" s="406"/>
      <c r="W817" s="406"/>
      <c r="X817" s="406"/>
      <c r="Y817" s="406"/>
    </row>
    <row r="818" spans="9:25" ht="20.100000000000001" customHeight="1" x14ac:dyDescent="0.2">
      <c r="I818" s="406"/>
      <c r="J818" s="406"/>
      <c r="K818" s="406"/>
      <c r="L818" s="406"/>
      <c r="M818" s="406"/>
      <c r="N818" s="406"/>
      <c r="P818" s="406"/>
      <c r="Q818" s="406"/>
      <c r="R818" s="406"/>
      <c r="S818" s="406"/>
      <c r="T818" s="406"/>
      <c r="U818" s="406"/>
      <c r="V818" s="406"/>
      <c r="W818" s="406"/>
      <c r="X818" s="406"/>
      <c r="Y818" s="406"/>
    </row>
    <row r="819" spans="9:25" ht="20.100000000000001" customHeight="1" x14ac:dyDescent="0.2">
      <c r="I819" s="406"/>
      <c r="J819" s="406"/>
      <c r="K819" s="406"/>
      <c r="L819" s="406"/>
      <c r="M819" s="406"/>
      <c r="N819" s="406"/>
      <c r="P819" s="406"/>
      <c r="Q819" s="406"/>
      <c r="R819" s="406"/>
      <c r="S819" s="406"/>
      <c r="T819" s="406"/>
      <c r="U819" s="406"/>
      <c r="V819" s="406"/>
      <c r="W819" s="406"/>
      <c r="X819" s="406"/>
      <c r="Y819" s="406"/>
    </row>
    <row r="820" spans="9:25" ht="20.100000000000001" customHeight="1" x14ac:dyDescent="0.2">
      <c r="I820" s="406"/>
      <c r="J820" s="406"/>
      <c r="K820" s="406"/>
      <c r="L820" s="406"/>
      <c r="M820" s="406"/>
      <c r="N820" s="406"/>
      <c r="P820" s="406"/>
      <c r="Q820" s="406"/>
      <c r="R820" s="406"/>
      <c r="S820" s="406"/>
      <c r="T820" s="406"/>
      <c r="U820" s="406"/>
      <c r="V820" s="406"/>
      <c r="W820" s="406"/>
      <c r="X820" s="406"/>
      <c r="Y820" s="406"/>
    </row>
    <row r="821" spans="9:25" ht="20.100000000000001" customHeight="1" x14ac:dyDescent="0.2">
      <c r="I821" s="406"/>
      <c r="J821" s="406"/>
      <c r="K821" s="406"/>
      <c r="L821" s="406"/>
      <c r="M821" s="406"/>
      <c r="N821" s="406"/>
      <c r="P821" s="406"/>
      <c r="Q821" s="406"/>
      <c r="R821" s="406"/>
      <c r="S821" s="406"/>
      <c r="T821" s="406"/>
      <c r="U821" s="406"/>
      <c r="V821" s="406"/>
      <c r="W821" s="406"/>
      <c r="X821" s="406"/>
      <c r="Y821" s="406"/>
    </row>
    <row r="822" spans="9:25" ht="20.100000000000001" customHeight="1" x14ac:dyDescent="0.2">
      <c r="I822" s="406"/>
      <c r="J822" s="406"/>
      <c r="K822" s="406"/>
      <c r="L822" s="406"/>
      <c r="M822" s="406"/>
      <c r="N822" s="406"/>
      <c r="P822" s="406"/>
      <c r="Q822" s="406"/>
      <c r="R822" s="406"/>
      <c r="S822" s="406"/>
      <c r="T822" s="406"/>
      <c r="U822" s="406"/>
      <c r="V822" s="406"/>
      <c r="W822" s="406"/>
      <c r="X822" s="406"/>
      <c r="Y822" s="406"/>
    </row>
    <row r="823" spans="9:25" ht="20.100000000000001" customHeight="1" x14ac:dyDescent="0.2">
      <c r="I823" s="406"/>
      <c r="J823" s="406"/>
      <c r="K823" s="406"/>
      <c r="L823" s="406"/>
      <c r="M823" s="406"/>
      <c r="N823" s="406"/>
      <c r="P823" s="406"/>
      <c r="Q823" s="406"/>
      <c r="R823" s="406"/>
      <c r="S823" s="406"/>
      <c r="T823" s="406"/>
      <c r="U823" s="406"/>
      <c r="V823" s="406"/>
      <c r="W823" s="406"/>
      <c r="X823" s="406"/>
      <c r="Y823" s="406"/>
    </row>
    <row r="824" spans="9:25" ht="20.100000000000001" customHeight="1" x14ac:dyDescent="0.2">
      <c r="I824" s="406"/>
      <c r="J824" s="406"/>
      <c r="K824" s="406"/>
      <c r="L824" s="406"/>
      <c r="M824" s="406"/>
      <c r="N824" s="406"/>
      <c r="P824" s="406"/>
      <c r="Q824" s="406"/>
      <c r="R824" s="406"/>
      <c r="S824" s="406"/>
      <c r="T824" s="406"/>
      <c r="U824" s="406"/>
      <c r="V824" s="406"/>
      <c r="W824" s="406"/>
      <c r="X824" s="406"/>
      <c r="Y824" s="406"/>
    </row>
    <row r="825" spans="9:25" ht="20.100000000000001" customHeight="1" x14ac:dyDescent="0.2">
      <c r="I825" s="406"/>
      <c r="J825" s="406"/>
      <c r="K825" s="406"/>
      <c r="L825" s="406"/>
      <c r="M825" s="406"/>
      <c r="N825" s="406"/>
      <c r="P825" s="406"/>
      <c r="Q825" s="406"/>
      <c r="R825" s="406"/>
      <c r="S825" s="406"/>
      <c r="T825" s="406"/>
      <c r="U825" s="406"/>
      <c r="V825" s="406"/>
      <c r="W825" s="406"/>
      <c r="X825" s="406"/>
      <c r="Y825" s="406"/>
    </row>
    <row r="826" spans="9:25" ht="20.100000000000001" customHeight="1" x14ac:dyDescent="0.2">
      <c r="I826" s="406"/>
      <c r="J826" s="406"/>
      <c r="K826" s="406"/>
      <c r="L826" s="406"/>
      <c r="M826" s="406"/>
      <c r="N826" s="406"/>
      <c r="P826" s="406"/>
      <c r="Q826" s="406"/>
      <c r="R826" s="406"/>
      <c r="S826" s="406"/>
      <c r="T826" s="406"/>
      <c r="U826" s="406"/>
      <c r="V826" s="406"/>
      <c r="W826" s="406"/>
      <c r="X826" s="406"/>
      <c r="Y826" s="406"/>
    </row>
    <row r="827" spans="9:25" ht="20.100000000000001" customHeight="1" x14ac:dyDescent="0.2">
      <c r="I827" s="406"/>
      <c r="J827" s="406"/>
      <c r="K827" s="406"/>
      <c r="L827" s="406"/>
      <c r="M827" s="406"/>
      <c r="N827" s="406"/>
      <c r="P827" s="406"/>
      <c r="Q827" s="406"/>
      <c r="R827" s="406"/>
      <c r="S827" s="406"/>
      <c r="T827" s="406"/>
      <c r="U827" s="406"/>
      <c r="V827" s="406"/>
      <c r="W827" s="406"/>
      <c r="X827" s="406"/>
      <c r="Y827" s="406"/>
    </row>
    <row r="828" spans="9:25" ht="20.100000000000001" customHeight="1" x14ac:dyDescent="0.2">
      <c r="I828" s="406"/>
      <c r="J828" s="406"/>
      <c r="K828" s="406"/>
      <c r="L828" s="406"/>
      <c r="M828" s="406"/>
      <c r="N828" s="406"/>
      <c r="P828" s="406"/>
      <c r="Q828" s="406"/>
      <c r="R828" s="406"/>
      <c r="S828" s="406"/>
      <c r="T828" s="406"/>
      <c r="U828" s="406"/>
      <c r="V828" s="406"/>
      <c r="W828" s="406"/>
      <c r="X828" s="406"/>
      <c r="Y828" s="406"/>
    </row>
    <row r="829" spans="9:25" ht="20.100000000000001" customHeight="1" x14ac:dyDescent="0.2">
      <c r="I829" s="406"/>
      <c r="J829" s="406"/>
      <c r="K829" s="406"/>
      <c r="L829" s="406"/>
      <c r="M829" s="406"/>
      <c r="N829" s="406"/>
      <c r="P829" s="406"/>
      <c r="Q829" s="406"/>
      <c r="R829" s="406"/>
      <c r="S829" s="406"/>
      <c r="T829" s="406"/>
      <c r="U829" s="406"/>
      <c r="V829" s="406"/>
      <c r="W829" s="406"/>
      <c r="X829" s="406"/>
      <c r="Y829" s="406"/>
    </row>
    <row r="830" spans="9:25" ht="20.100000000000001" customHeight="1" x14ac:dyDescent="0.2">
      <c r="I830" s="406"/>
      <c r="J830" s="406"/>
      <c r="K830" s="406"/>
      <c r="L830" s="406"/>
      <c r="M830" s="406"/>
      <c r="N830" s="406"/>
      <c r="P830" s="406"/>
      <c r="Q830" s="406"/>
      <c r="R830" s="406"/>
      <c r="S830" s="406"/>
      <c r="T830" s="406"/>
      <c r="U830" s="406"/>
      <c r="V830" s="406"/>
      <c r="W830" s="406"/>
      <c r="X830" s="406"/>
      <c r="Y830" s="406"/>
    </row>
    <row r="831" spans="9:25" ht="20.100000000000001" customHeight="1" x14ac:dyDescent="0.2">
      <c r="I831" s="406"/>
      <c r="J831" s="406"/>
      <c r="K831" s="406"/>
      <c r="L831" s="406"/>
      <c r="M831" s="406"/>
      <c r="N831" s="406"/>
      <c r="P831" s="406"/>
      <c r="Q831" s="406"/>
      <c r="R831" s="406"/>
      <c r="S831" s="406"/>
      <c r="T831" s="406"/>
      <c r="U831" s="406"/>
      <c r="V831" s="406"/>
      <c r="W831" s="406"/>
      <c r="X831" s="406"/>
      <c r="Y831" s="406"/>
    </row>
    <row r="832" spans="9:25" ht="20.100000000000001" customHeight="1" x14ac:dyDescent="0.2">
      <c r="I832" s="406"/>
      <c r="J832" s="406"/>
      <c r="K832" s="406"/>
      <c r="L832" s="406"/>
      <c r="M832" s="406"/>
      <c r="N832" s="406"/>
      <c r="P832" s="406"/>
      <c r="Q832" s="406"/>
      <c r="R832" s="406"/>
      <c r="S832" s="406"/>
      <c r="T832" s="406"/>
      <c r="U832" s="406"/>
      <c r="V832" s="406"/>
      <c r="W832" s="406"/>
      <c r="X832" s="406"/>
      <c r="Y832" s="406"/>
    </row>
    <row r="833" spans="9:25" ht="20.100000000000001" customHeight="1" x14ac:dyDescent="0.2">
      <c r="I833" s="406"/>
      <c r="J833" s="406"/>
      <c r="K833" s="406"/>
      <c r="L833" s="406"/>
      <c r="M833" s="406"/>
      <c r="N833" s="406"/>
      <c r="P833" s="406"/>
      <c r="Q833" s="406"/>
      <c r="R833" s="406"/>
      <c r="S833" s="406"/>
      <c r="T833" s="406"/>
      <c r="U833" s="406"/>
      <c r="V833" s="406"/>
      <c r="W833" s="406"/>
      <c r="X833" s="406"/>
      <c r="Y833" s="406"/>
    </row>
    <row r="834" spans="9:25" ht="20.100000000000001" customHeight="1" x14ac:dyDescent="0.2">
      <c r="I834" s="406"/>
      <c r="J834" s="406"/>
      <c r="K834" s="406"/>
      <c r="L834" s="406"/>
      <c r="M834" s="406"/>
      <c r="N834" s="406"/>
      <c r="P834" s="406"/>
      <c r="Q834" s="406"/>
      <c r="R834" s="406"/>
      <c r="S834" s="406"/>
      <c r="T834" s="406"/>
      <c r="U834" s="406"/>
      <c r="V834" s="406"/>
      <c r="W834" s="406"/>
      <c r="X834" s="406"/>
      <c r="Y834" s="406"/>
    </row>
    <row r="835" spans="9:25" ht="20.100000000000001" customHeight="1" x14ac:dyDescent="0.2">
      <c r="I835" s="406"/>
      <c r="J835" s="406"/>
      <c r="K835" s="406"/>
      <c r="L835" s="406"/>
      <c r="M835" s="406"/>
      <c r="N835" s="406"/>
      <c r="P835" s="406"/>
      <c r="Q835" s="406"/>
      <c r="R835" s="406"/>
      <c r="S835" s="406"/>
      <c r="T835" s="406"/>
      <c r="U835" s="406"/>
      <c r="V835" s="406"/>
      <c r="W835" s="406"/>
      <c r="X835" s="406"/>
      <c r="Y835" s="406"/>
    </row>
    <row r="836" spans="9:25" ht="20.100000000000001" customHeight="1" x14ac:dyDescent="0.2">
      <c r="I836" s="406"/>
      <c r="J836" s="406"/>
      <c r="K836" s="406"/>
      <c r="L836" s="406"/>
      <c r="M836" s="406"/>
      <c r="N836" s="406"/>
      <c r="P836" s="406"/>
      <c r="Q836" s="406"/>
      <c r="R836" s="406"/>
      <c r="S836" s="406"/>
      <c r="T836" s="406"/>
      <c r="U836" s="406"/>
      <c r="V836" s="406"/>
      <c r="W836" s="406"/>
      <c r="X836" s="406"/>
      <c r="Y836" s="406"/>
    </row>
    <row r="837" spans="9:25" ht="20.100000000000001" customHeight="1" x14ac:dyDescent="0.2">
      <c r="I837" s="406"/>
      <c r="J837" s="406"/>
      <c r="K837" s="406"/>
      <c r="L837" s="406"/>
      <c r="M837" s="406"/>
      <c r="N837" s="406"/>
      <c r="P837" s="406"/>
      <c r="Q837" s="406"/>
      <c r="R837" s="406"/>
      <c r="S837" s="406"/>
      <c r="T837" s="406"/>
      <c r="U837" s="406"/>
      <c r="V837" s="406"/>
      <c r="W837" s="406"/>
      <c r="X837" s="406"/>
      <c r="Y837" s="406"/>
    </row>
    <row r="838" spans="9:25" ht="20.100000000000001" customHeight="1" x14ac:dyDescent="0.2">
      <c r="I838" s="406"/>
      <c r="J838" s="406"/>
      <c r="K838" s="406"/>
      <c r="L838" s="406"/>
      <c r="M838" s="406"/>
      <c r="N838" s="406"/>
      <c r="P838" s="406"/>
      <c r="Q838" s="406"/>
      <c r="R838" s="406"/>
      <c r="S838" s="406"/>
      <c r="T838" s="406"/>
      <c r="U838" s="406"/>
      <c r="V838" s="406"/>
      <c r="W838" s="406"/>
      <c r="X838" s="406"/>
      <c r="Y838" s="406"/>
    </row>
    <row r="839" spans="9:25" ht="20.100000000000001" customHeight="1" x14ac:dyDescent="0.2">
      <c r="I839" s="406"/>
      <c r="J839" s="406"/>
      <c r="K839" s="406"/>
      <c r="L839" s="406"/>
      <c r="M839" s="406"/>
      <c r="N839" s="406"/>
      <c r="P839" s="406"/>
      <c r="Q839" s="406"/>
      <c r="R839" s="406"/>
      <c r="S839" s="406"/>
      <c r="T839" s="406"/>
      <c r="U839" s="406"/>
      <c r="V839" s="406"/>
      <c r="W839" s="406"/>
      <c r="X839" s="406"/>
      <c r="Y839" s="406"/>
    </row>
    <row r="840" spans="9:25" ht="20.100000000000001" customHeight="1" x14ac:dyDescent="0.2">
      <c r="I840" s="406"/>
      <c r="J840" s="406"/>
      <c r="K840" s="406"/>
      <c r="L840" s="406"/>
      <c r="M840" s="406"/>
      <c r="N840" s="406"/>
      <c r="P840" s="406"/>
      <c r="Q840" s="406"/>
      <c r="R840" s="406"/>
      <c r="S840" s="406"/>
      <c r="T840" s="406"/>
      <c r="U840" s="406"/>
      <c r="V840" s="406"/>
      <c r="W840" s="406"/>
      <c r="X840" s="406"/>
      <c r="Y840" s="406"/>
    </row>
    <row r="841" spans="9:25" ht="20.100000000000001" customHeight="1" x14ac:dyDescent="0.2">
      <c r="I841" s="406"/>
      <c r="J841" s="406"/>
      <c r="K841" s="406"/>
      <c r="L841" s="406"/>
      <c r="M841" s="406"/>
      <c r="N841" s="406"/>
      <c r="P841" s="406"/>
      <c r="Q841" s="406"/>
      <c r="R841" s="406"/>
      <c r="S841" s="406"/>
      <c r="T841" s="406"/>
      <c r="U841" s="406"/>
      <c r="V841" s="406"/>
      <c r="W841" s="406"/>
      <c r="X841" s="406"/>
      <c r="Y841" s="406"/>
    </row>
    <row r="842" spans="9:25" ht="20.100000000000001" customHeight="1" x14ac:dyDescent="0.2">
      <c r="I842" s="406"/>
      <c r="J842" s="406"/>
      <c r="K842" s="406"/>
      <c r="L842" s="406"/>
      <c r="M842" s="406"/>
      <c r="N842" s="406"/>
      <c r="P842" s="406"/>
      <c r="Q842" s="406"/>
      <c r="R842" s="406"/>
      <c r="S842" s="406"/>
      <c r="T842" s="406"/>
      <c r="U842" s="406"/>
      <c r="V842" s="406"/>
      <c r="W842" s="406"/>
      <c r="X842" s="406"/>
      <c r="Y842" s="406"/>
    </row>
    <row r="843" spans="9:25" ht="20.100000000000001" customHeight="1" x14ac:dyDescent="0.2">
      <c r="I843" s="406"/>
      <c r="J843" s="406"/>
      <c r="K843" s="406"/>
      <c r="L843" s="406"/>
      <c r="M843" s="406"/>
      <c r="N843" s="406"/>
      <c r="P843" s="406"/>
      <c r="Q843" s="406"/>
      <c r="R843" s="406"/>
      <c r="S843" s="406"/>
      <c r="T843" s="406"/>
      <c r="U843" s="406"/>
      <c r="V843" s="406"/>
      <c r="W843" s="406"/>
      <c r="X843" s="406"/>
      <c r="Y843" s="406"/>
    </row>
    <row r="844" spans="9:25" ht="20.100000000000001" customHeight="1" x14ac:dyDescent="0.2">
      <c r="I844" s="406"/>
      <c r="J844" s="406"/>
      <c r="K844" s="406"/>
      <c r="L844" s="406"/>
      <c r="M844" s="406"/>
      <c r="N844" s="406"/>
      <c r="P844" s="406"/>
      <c r="Q844" s="406"/>
      <c r="R844" s="406"/>
      <c r="S844" s="406"/>
      <c r="T844" s="406"/>
      <c r="U844" s="406"/>
      <c r="V844" s="406"/>
      <c r="W844" s="406"/>
      <c r="X844" s="406"/>
      <c r="Y844" s="406"/>
    </row>
    <row r="845" spans="9:25" ht="20.100000000000001" customHeight="1" x14ac:dyDescent="0.2">
      <c r="I845" s="406"/>
      <c r="J845" s="406"/>
      <c r="K845" s="406"/>
      <c r="L845" s="406"/>
      <c r="M845" s="406"/>
      <c r="N845" s="406"/>
      <c r="P845" s="406"/>
      <c r="Q845" s="406"/>
      <c r="R845" s="406"/>
      <c r="S845" s="406"/>
      <c r="T845" s="406"/>
      <c r="U845" s="406"/>
      <c r="V845" s="406"/>
      <c r="W845" s="406"/>
      <c r="X845" s="406"/>
      <c r="Y845" s="406"/>
    </row>
    <row r="846" spans="9:25" ht="20.100000000000001" customHeight="1" x14ac:dyDescent="0.2">
      <c r="I846" s="406"/>
      <c r="J846" s="406"/>
      <c r="K846" s="406"/>
      <c r="L846" s="406"/>
      <c r="M846" s="406"/>
      <c r="N846" s="406"/>
      <c r="P846" s="406"/>
      <c r="Q846" s="406"/>
      <c r="R846" s="406"/>
      <c r="S846" s="406"/>
      <c r="T846" s="406"/>
      <c r="U846" s="406"/>
      <c r="V846" s="406"/>
      <c r="W846" s="406"/>
      <c r="X846" s="406"/>
      <c r="Y846" s="406"/>
    </row>
    <row r="847" spans="9:25" ht="20.100000000000001" customHeight="1" x14ac:dyDescent="0.2">
      <c r="I847" s="406"/>
      <c r="J847" s="406"/>
      <c r="K847" s="406"/>
      <c r="L847" s="406"/>
      <c r="M847" s="406"/>
      <c r="N847" s="406"/>
      <c r="P847" s="406"/>
      <c r="Q847" s="406"/>
      <c r="R847" s="406"/>
      <c r="S847" s="406"/>
      <c r="T847" s="406"/>
      <c r="U847" s="406"/>
      <c r="V847" s="406"/>
      <c r="W847" s="406"/>
      <c r="X847" s="406"/>
      <c r="Y847" s="406"/>
    </row>
    <row r="848" spans="9:25" ht="20.100000000000001" customHeight="1" x14ac:dyDescent="0.2">
      <c r="I848" s="406"/>
      <c r="J848" s="406"/>
      <c r="K848" s="406"/>
      <c r="L848" s="406"/>
      <c r="M848" s="406"/>
      <c r="N848" s="406"/>
      <c r="P848" s="406"/>
      <c r="Q848" s="406"/>
      <c r="R848" s="406"/>
      <c r="S848" s="406"/>
      <c r="T848" s="406"/>
      <c r="U848" s="406"/>
      <c r="V848" s="406"/>
      <c r="W848" s="406"/>
      <c r="X848" s="406"/>
      <c r="Y848" s="406"/>
    </row>
    <row r="849" spans="9:25" ht="20.100000000000001" customHeight="1" x14ac:dyDescent="0.2">
      <c r="I849" s="406"/>
      <c r="J849" s="406"/>
      <c r="K849" s="406"/>
      <c r="L849" s="406"/>
      <c r="M849" s="406"/>
      <c r="N849" s="406"/>
      <c r="P849" s="406"/>
      <c r="Q849" s="406"/>
      <c r="R849" s="406"/>
      <c r="S849" s="406"/>
      <c r="T849" s="406"/>
      <c r="U849" s="406"/>
      <c r="V849" s="406"/>
      <c r="W849" s="406"/>
      <c r="X849" s="406"/>
      <c r="Y849" s="406"/>
    </row>
    <row r="850" spans="9:25" ht="20.100000000000001" customHeight="1" x14ac:dyDescent="0.2">
      <c r="I850" s="406"/>
      <c r="J850" s="406"/>
      <c r="K850" s="406"/>
      <c r="L850" s="406"/>
      <c r="M850" s="406"/>
      <c r="N850" s="406"/>
      <c r="P850" s="406"/>
      <c r="Q850" s="406"/>
      <c r="R850" s="406"/>
      <c r="S850" s="406"/>
      <c r="T850" s="406"/>
      <c r="U850" s="406"/>
      <c r="V850" s="406"/>
      <c r="W850" s="406"/>
      <c r="X850" s="406"/>
      <c r="Y850" s="406"/>
    </row>
    <row r="851" spans="9:25" ht="20.100000000000001" customHeight="1" x14ac:dyDescent="0.2">
      <c r="I851" s="406"/>
      <c r="J851" s="406"/>
      <c r="K851" s="406"/>
      <c r="L851" s="406"/>
      <c r="M851" s="406"/>
      <c r="N851" s="406"/>
      <c r="P851" s="406"/>
      <c r="Q851" s="406"/>
      <c r="R851" s="406"/>
      <c r="S851" s="406"/>
      <c r="T851" s="406"/>
      <c r="U851" s="406"/>
      <c r="V851" s="406"/>
      <c r="W851" s="406"/>
      <c r="X851" s="406"/>
      <c r="Y851" s="406"/>
    </row>
    <row r="852" spans="9:25" ht="20.100000000000001" customHeight="1" x14ac:dyDescent="0.2">
      <c r="I852" s="406"/>
      <c r="J852" s="406"/>
      <c r="K852" s="406"/>
      <c r="L852" s="406"/>
      <c r="M852" s="406"/>
      <c r="N852" s="406"/>
      <c r="P852" s="406"/>
      <c r="Q852" s="406"/>
      <c r="R852" s="406"/>
      <c r="S852" s="406"/>
      <c r="T852" s="406"/>
      <c r="U852" s="406"/>
      <c r="V852" s="406"/>
      <c r="W852" s="406"/>
      <c r="X852" s="406"/>
      <c r="Y852" s="406"/>
    </row>
    <row r="853" spans="9:25" ht="20.100000000000001" customHeight="1" x14ac:dyDescent="0.2">
      <c r="I853" s="406"/>
      <c r="J853" s="406"/>
      <c r="K853" s="406"/>
      <c r="L853" s="406"/>
      <c r="M853" s="406"/>
      <c r="N853" s="406"/>
      <c r="P853" s="406"/>
      <c r="Q853" s="406"/>
      <c r="R853" s="406"/>
      <c r="S853" s="406"/>
      <c r="T853" s="406"/>
      <c r="U853" s="406"/>
      <c r="V853" s="406"/>
      <c r="W853" s="406"/>
      <c r="X853" s="406"/>
      <c r="Y853" s="406"/>
    </row>
    <row r="854" spans="9:25" ht="20.100000000000001" customHeight="1" x14ac:dyDescent="0.2">
      <c r="I854" s="406"/>
      <c r="J854" s="406"/>
      <c r="K854" s="406"/>
      <c r="L854" s="406"/>
      <c r="M854" s="406"/>
      <c r="N854" s="406"/>
      <c r="P854" s="406"/>
      <c r="Q854" s="406"/>
      <c r="R854" s="406"/>
      <c r="S854" s="406"/>
      <c r="T854" s="406"/>
      <c r="U854" s="406"/>
      <c r="V854" s="406"/>
      <c r="W854" s="406"/>
      <c r="X854" s="406"/>
      <c r="Y854" s="406"/>
    </row>
    <row r="855" spans="9:25" ht="20.100000000000001" customHeight="1" x14ac:dyDescent="0.2">
      <c r="I855" s="406"/>
      <c r="J855" s="406"/>
      <c r="K855" s="406"/>
      <c r="L855" s="406"/>
      <c r="M855" s="406"/>
      <c r="N855" s="406"/>
      <c r="P855" s="406"/>
      <c r="Q855" s="406"/>
      <c r="R855" s="406"/>
      <c r="S855" s="406"/>
      <c r="T855" s="406"/>
      <c r="U855" s="406"/>
      <c r="V855" s="406"/>
      <c r="W855" s="406"/>
      <c r="X855" s="406"/>
      <c r="Y855" s="406"/>
    </row>
    <row r="856" spans="9:25" ht="20.100000000000001" customHeight="1" x14ac:dyDescent="0.2">
      <c r="I856" s="406"/>
      <c r="J856" s="406"/>
      <c r="K856" s="406"/>
      <c r="L856" s="406"/>
      <c r="M856" s="406"/>
      <c r="N856" s="406"/>
      <c r="P856" s="406"/>
      <c r="Q856" s="406"/>
      <c r="R856" s="406"/>
      <c r="S856" s="406"/>
      <c r="T856" s="406"/>
      <c r="U856" s="406"/>
      <c r="V856" s="406"/>
      <c r="W856" s="406"/>
      <c r="X856" s="406"/>
      <c r="Y856" s="406"/>
    </row>
    <row r="857" spans="9:25" ht="20.100000000000001" customHeight="1" x14ac:dyDescent="0.2">
      <c r="I857" s="406"/>
      <c r="J857" s="406"/>
      <c r="K857" s="406"/>
      <c r="L857" s="406"/>
      <c r="M857" s="406"/>
      <c r="N857" s="406"/>
      <c r="P857" s="406"/>
      <c r="Q857" s="406"/>
      <c r="R857" s="406"/>
      <c r="S857" s="406"/>
      <c r="T857" s="406"/>
      <c r="U857" s="406"/>
      <c r="V857" s="406"/>
      <c r="W857" s="406"/>
      <c r="X857" s="406"/>
      <c r="Y857" s="406"/>
    </row>
    <row r="858" spans="9:25" ht="20.100000000000001" customHeight="1" x14ac:dyDescent="0.2">
      <c r="I858" s="406"/>
      <c r="J858" s="406"/>
      <c r="K858" s="406"/>
      <c r="L858" s="406"/>
      <c r="M858" s="406"/>
      <c r="N858" s="406"/>
      <c r="P858" s="406"/>
      <c r="Q858" s="406"/>
      <c r="R858" s="406"/>
      <c r="S858" s="406"/>
      <c r="T858" s="406"/>
      <c r="U858" s="406"/>
      <c r="V858" s="406"/>
      <c r="W858" s="406"/>
      <c r="X858" s="406"/>
      <c r="Y858" s="406"/>
    </row>
    <row r="859" spans="9:25" ht="20.100000000000001" customHeight="1" x14ac:dyDescent="0.2">
      <c r="I859" s="406"/>
      <c r="J859" s="406"/>
      <c r="K859" s="406"/>
      <c r="L859" s="406"/>
      <c r="M859" s="406"/>
      <c r="N859" s="406"/>
      <c r="P859" s="406"/>
      <c r="Q859" s="406"/>
      <c r="R859" s="406"/>
      <c r="S859" s="406"/>
      <c r="T859" s="406"/>
      <c r="U859" s="406"/>
      <c r="V859" s="406"/>
      <c r="W859" s="406"/>
      <c r="X859" s="406"/>
      <c r="Y859" s="406"/>
    </row>
    <row r="860" spans="9:25" ht="20.100000000000001" customHeight="1" x14ac:dyDescent="0.2">
      <c r="I860" s="406"/>
      <c r="J860" s="406"/>
      <c r="K860" s="406"/>
      <c r="L860" s="406"/>
      <c r="M860" s="406"/>
      <c r="N860" s="406"/>
      <c r="P860" s="406"/>
      <c r="Q860" s="406"/>
      <c r="R860" s="406"/>
      <c r="S860" s="406"/>
      <c r="T860" s="406"/>
      <c r="U860" s="406"/>
      <c r="V860" s="406"/>
      <c r="W860" s="406"/>
      <c r="X860" s="406"/>
      <c r="Y860" s="406"/>
    </row>
    <row r="861" spans="9:25" ht="20.100000000000001" customHeight="1" x14ac:dyDescent="0.2">
      <c r="I861" s="406"/>
      <c r="J861" s="406"/>
      <c r="K861" s="406"/>
      <c r="L861" s="406"/>
      <c r="M861" s="406"/>
      <c r="N861" s="406"/>
      <c r="P861" s="406"/>
      <c r="Q861" s="406"/>
      <c r="R861" s="406"/>
      <c r="S861" s="406"/>
      <c r="T861" s="406"/>
      <c r="U861" s="406"/>
      <c r="V861" s="406"/>
      <c r="W861" s="406"/>
      <c r="X861" s="406"/>
      <c r="Y861" s="406"/>
    </row>
    <row r="862" spans="9:25" ht="20.100000000000001" customHeight="1" x14ac:dyDescent="0.2">
      <c r="I862" s="406"/>
      <c r="J862" s="406"/>
      <c r="K862" s="406"/>
      <c r="L862" s="406"/>
      <c r="M862" s="406"/>
      <c r="N862" s="406"/>
      <c r="P862" s="406"/>
      <c r="Q862" s="406"/>
      <c r="R862" s="406"/>
      <c r="S862" s="406"/>
      <c r="T862" s="406"/>
      <c r="U862" s="406"/>
      <c r="V862" s="406"/>
      <c r="W862" s="406"/>
      <c r="X862" s="406"/>
      <c r="Y862" s="406"/>
    </row>
    <row r="863" spans="9:25" ht="20.100000000000001" customHeight="1" x14ac:dyDescent="0.2">
      <c r="I863" s="406"/>
      <c r="J863" s="406"/>
      <c r="K863" s="406"/>
      <c r="L863" s="406"/>
      <c r="M863" s="406"/>
      <c r="N863" s="406"/>
      <c r="P863" s="406"/>
      <c r="Q863" s="406"/>
      <c r="R863" s="406"/>
      <c r="S863" s="406"/>
      <c r="T863" s="406"/>
      <c r="U863" s="406"/>
      <c r="V863" s="406"/>
      <c r="W863" s="406"/>
      <c r="X863" s="406"/>
      <c r="Y863" s="406"/>
    </row>
    <row r="864" spans="9:25" ht="20.100000000000001" customHeight="1" x14ac:dyDescent="0.2">
      <c r="I864" s="406"/>
      <c r="J864" s="406"/>
      <c r="K864" s="406"/>
      <c r="L864" s="406"/>
      <c r="M864" s="406"/>
      <c r="N864" s="406"/>
      <c r="P864" s="406"/>
      <c r="Q864" s="406"/>
      <c r="R864" s="406"/>
      <c r="S864" s="406"/>
      <c r="T864" s="406"/>
      <c r="U864" s="406"/>
      <c r="V864" s="406"/>
      <c r="W864" s="406"/>
      <c r="X864" s="406"/>
      <c r="Y864" s="406"/>
    </row>
    <row r="865" spans="9:25" ht="20.100000000000001" customHeight="1" x14ac:dyDescent="0.2">
      <c r="I865" s="406"/>
      <c r="J865" s="406"/>
      <c r="K865" s="406"/>
      <c r="L865" s="406"/>
      <c r="M865" s="406"/>
      <c r="N865" s="406"/>
      <c r="P865" s="406"/>
      <c r="Q865" s="406"/>
      <c r="R865" s="406"/>
      <c r="S865" s="406"/>
      <c r="T865" s="406"/>
      <c r="U865" s="406"/>
      <c r="V865" s="406"/>
      <c r="W865" s="406"/>
      <c r="X865" s="406"/>
      <c r="Y865" s="406"/>
    </row>
    <row r="866" spans="9:25" ht="20.100000000000001" customHeight="1" x14ac:dyDescent="0.2">
      <c r="I866" s="406"/>
      <c r="J866" s="406"/>
      <c r="K866" s="406"/>
      <c r="L866" s="406"/>
      <c r="M866" s="406"/>
      <c r="N866" s="406"/>
      <c r="P866" s="406"/>
      <c r="Q866" s="406"/>
      <c r="R866" s="406"/>
      <c r="S866" s="406"/>
      <c r="T866" s="406"/>
      <c r="U866" s="406"/>
      <c r="V866" s="406"/>
      <c r="W866" s="406"/>
      <c r="X866" s="406"/>
      <c r="Y866" s="406"/>
    </row>
    <row r="867" spans="9:25" ht="20.100000000000001" customHeight="1" x14ac:dyDescent="0.2">
      <c r="I867" s="406"/>
      <c r="J867" s="406"/>
      <c r="K867" s="406"/>
      <c r="L867" s="406"/>
      <c r="M867" s="406"/>
      <c r="N867" s="406"/>
      <c r="P867" s="406"/>
      <c r="Q867" s="406"/>
      <c r="R867" s="406"/>
      <c r="S867" s="406"/>
      <c r="T867" s="406"/>
      <c r="U867" s="406"/>
      <c r="V867" s="406"/>
      <c r="W867" s="406"/>
      <c r="X867" s="406"/>
      <c r="Y867" s="406"/>
    </row>
    <row r="868" spans="9:25" ht="20.100000000000001" customHeight="1" x14ac:dyDescent="0.2">
      <c r="I868" s="406"/>
      <c r="J868" s="406"/>
      <c r="K868" s="406"/>
      <c r="L868" s="406"/>
      <c r="M868" s="406"/>
      <c r="N868" s="406"/>
      <c r="P868" s="406"/>
      <c r="Q868" s="406"/>
      <c r="R868" s="406"/>
      <c r="S868" s="406"/>
      <c r="T868" s="406"/>
      <c r="U868" s="406"/>
      <c r="V868" s="406"/>
      <c r="W868" s="406"/>
      <c r="X868" s="406"/>
      <c r="Y868" s="406"/>
    </row>
    <row r="869" spans="9:25" ht="20.100000000000001" customHeight="1" x14ac:dyDescent="0.2">
      <c r="I869" s="406"/>
      <c r="J869" s="406"/>
      <c r="K869" s="406"/>
      <c r="L869" s="406"/>
      <c r="M869" s="406"/>
      <c r="N869" s="406"/>
      <c r="P869" s="406"/>
      <c r="Q869" s="406"/>
      <c r="R869" s="406"/>
      <c r="S869" s="406"/>
      <c r="T869" s="406"/>
      <c r="U869" s="406"/>
      <c r="V869" s="406"/>
      <c r="W869" s="406"/>
      <c r="X869" s="406"/>
      <c r="Y869" s="406"/>
    </row>
    <row r="870" spans="9:25" ht="20.100000000000001" customHeight="1" x14ac:dyDescent="0.2">
      <c r="I870" s="406"/>
      <c r="J870" s="406"/>
      <c r="K870" s="406"/>
      <c r="L870" s="406"/>
      <c r="M870" s="406"/>
      <c r="N870" s="406"/>
      <c r="P870" s="406"/>
      <c r="Q870" s="406"/>
      <c r="R870" s="406"/>
      <c r="S870" s="406"/>
      <c r="T870" s="406"/>
      <c r="U870" s="406"/>
      <c r="V870" s="406"/>
      <c r="W870" s="406"/>
      <c r="X870" s="406"/>
      <c r="Y870" s="406"/>
    </row>
    <row r="871" spans="9:25" ht="20.100000000000001" customHeight="1" x14ac:dyDescent="0.2">
      <c r="I871" s="406"/>
      <c r="J871" s="406"/>
      <c r="K871" s="406"/>
      <c r="L871" s="406"/>
      <c r="M871" s="406"/>
      <c r="N871" s="406"/>
      <c r="P871" s="406"/>
      <c r="Q871" s="406"/>
      <c r="R871" s="406"/>
      <c r="S871" s="406"/>
      <c r="T871" s="406"/>
      <c r="U871" s="406"/>
      <c r="V871" s="406"/>
      <c r="W871" s="406"/>
      <c r="X871" s="406"/>
      <c r="Y871" s="406"/>
    </row>
    <row r="872" spans="9:25" ht="20.100000000000001" customHeight="1" x14ac:dyDescent="0.2">
      <c r="I872" s="406"/>
      <c r="J872" s="406"/>
      <c r="K872" s="406"/>
      <c r="L872" s="406"/>
      <c r="M872" s="406"/>
      <c r="N872" s="406"/>
      <c r="P872" s="406"/>
      <c r="Q872" s="406"/>
      <c r="R872" s="406"/>
      <c r="S872" s="406"/>
      <c r="T872" s="406"/>
      <c r="U872" s="406"/>
      <c r="V872" s="406"/>
      <c r="W872" s="406"/>
      <c r="X872" s="406"/>
      <c r="Y872" s="406"/>
    </row>
    <row r="873" spans="9:25" ht="20.100000000000001" customHeight="1" x14ac:dyDescent="0.2">
      <c r="I873" s="406"/>
      <c r="J873" s="406"/>
      <c r="K873" s="406"/>
      <c r="L873" s="406"/>
      <c r="M873" s="406"/>
      <c r="N873" s="406"/>
      <c r="P873" s="406"/>
      <c r="Q873" s="406"/>
      <c r="R873" s="406"/>
      <c r="S873" s="406"/>
      <c r="T873" s="406"/>
      <c r="U873" s="406"/>
      <c r="V873" s="406"/>
      <c r="W873" s="406"/>
      <c r="X873" s="406"/>
      <c r="Y873" s="406"/>
    </row>
    <row r="874" spans="9:25" ht="20.100000000000001" customHeight="1" x14ac:dyDescent="0.2">
      <c r="I874" s="406"/>
      <c r="J874" s="406"/>
      <c r="K874" s="406"/>
      <c r="L874" s="406"/>
      <c r="M874" s="406"/>
      <c r="N874" s="406"/>
      <c r="P874" s="406"/>
      <c r="Q874" s="406"/>
      <c r="R874" s="406"/>
      <c r="S874" s="406"/>
      <c r="T874" s="406"/>
      <c r="U874" s="406"/>
      <c r="V874" s="406"/>
      <c r="W874" s="406"/>
      <c r="X874" s="406"/>
      <c r="Y874" s="406"/>
    </row>
    <row r="875" spans="9:25" ht="20.100000000000001" customHeight="1" x14ac:dyDescent="0.2">
      <c r="I875" s="406"/>
      <c r="J875" s="406"/>
      <c r="K875" s="406"/>
      <c r="L875" s="406"/>
      <c r="M875" s="406"/>
      <c r="N875" s="406"/>
      <c r="P875" s="406"/>
      <c r="Q875" s="406"/>
      <c r="R875" s="406"/>
      <c r="S875" s="406"/>
      <c r="T875" s="406"/>
      <c r="U875" s="406"/>
      <c r="V875" s="406"/>
      <c r="W875" s="406"/>
      <c r="X875" s="406"/>
      <c r="Y875" s="406"/>
    </row>
    <row r="876" spans="9:25" ht="20.100000000000001" customHeight="1" x14ac:dyDescent="0.2">
      <c r="I876" s="406"/>
      <c r="J876" s="406"/>
      <c r="K876" s="406"/>
      <c r="L876" s="406"/>
      <c r="M876" s="406"/>
      <c r="N876" s="406"/>
      <c r="P876" s="406"/>
      <c r="Q876" s="406"/>
      <c r="R876" s="406"/>
      <c r="S876" s="406"/>
      <c r="T876" s="406"/>
      <c r="U876" s="406"/>
      <c r="V876" s="406"/>
      <c r="W876" s="406"/>
      <c r="X876" s="406"/>
      <c r="Y876" s="406"/>
    </row>
    <row r="877" spans="9:25" ht="20.100000000000001" customHeight="1" x14ac:dyDescent="0.2">
      <c r="I877" s="406"/>
      <c r="J877" s="406"/>
      <c r="K877" s="406"/>
      <c r="L877" s="406"/>
      <c r="M877" s="406"/>
      <c r="N877" s="406"/>
      <c r="P877" s="406"/>
      <c r="Q877" s="406"/>
      <c r="R877" s="406"/>
      <c r="S877" s="406"/>
      <c r="T877" s="406"/>
      <c r="U877" s="406"/>
      <c r="V877" s="406"/>
      <c r="W877" s="406"/>
      <c r="X877" s="406"/>
      <c r="Y877" s="406"/>
    </row>
    <row r="878" spans="9:25" ht="20.100000000000001" customHeight="1" x14ac:dyDescent="0.2">
      <c r="I878" s="406"/>
      <c r="J878" s="406"/>
      <c r="K878" s="406"/>
      <c r="L878" s="406"/>
      <c r="M878" s="406"/>
      <c r="N878" s="406"/>
      <c r="P878" s="406"/>
      <c r="Q878" s="406"/>
      <c r="R878" s="406"/>
      <c r="S878" s="406"/>
      <c r="T878" s="406"/>
      <c r="U878" s="406"/>
      <c r="V878" s="406"/>
      <c r="W878" s="406"/>
      <c r="X878" s="406"/>
      <c r="Y878" s="406"/>
    </row>
    <row r="879" spans="9:25" ht="20.100000000000001" customHeight="1" x14ac:dyDescent="0.2">
      <c r="I879" s="406"/>
      <c r="J879" s="406"/>
      <c r="K879" s="406"/>
      <c r="L879" s="406"/>
      <c r="M879" s="406"/>
      <c r="N879" s="406"/>
      <c r="P879" s="406"/>
      <c r="Q879" s="406"/>
      <c r="R879" s="406"/>
      <c r="S879" s="406"/>
      <c r="T879" s="406"/>
      <c r="U879" s="406"/>
      <c r="V879" s="406"/>
      <c r="W879" s="406"/>
      <c r="X879" s="406"/>
      <c r="Y879" s="406"/>
    </row>
    <row r="880" spans="9:25" ht="20.100000000000001" customHeight="1" x14ac:dyDescent="0.2">
      <c r="I880" s="406"/>
      <c r="J880" s="406"/>
      <c r="K880" s="406"/>
      <c r="L880" s="406"/>
      <c r="M880" s="406"/>
      <c r="N880" s="406"/>
      <c r="P880" s="406"/>
      <c r="Q880" s="406"/>
      <c r="R880" s="406"/>
      <c r="S880" s="406"/>
      <c r="T880" s="406"/>
      <c r="U880" s="406"/>
      <c r="V880" s="406"/>
      <c r="W880" s="406"/>
      <c r="X880" s="406"/>
      <c r="Y880" s="406"/>
    </row>
    <row r="881" spans="9:25" ht="20.100000000000001" customHeight="1" x14ac:dyDescent="0.2">
      <c r="I881" s="406"/>
      <c r="J881" s="406"/>
      <c r="K881" s="406"/>
      <c r="L881" s="406"/>
      <c r="M881" s="406"/>
      <c r="N881" s="406"/>
      <c r="P881" s="406"/>
      <c r="Q881" s="406"/>
      <c r="R881" s="406"/>
      <c r="S881" s="406"/>
      <c r="T881" s="406"/>
      <c r="U881" s="406"/>
      <c r="V881" s="406"/>
      <c r="W881" s="406"/>
      <c r="X881" s="406"/>
      <c r="Y881" s="406"/>
    </row>
    <row r="882" spans="9:25" ht="20.100000000000001" customHeight="1" x14ac:dyDescent="0.2">
      <c r="I882" s="406"/>
      <c r="J882" s="406"/>
      <c r="K882" s="406"/>
      <c r="L882" s="406"/>
      <c r="M882" s="406"/>
      <c r="N882" s="406"/>
      <c r="P882" s="406"/>
      <c r="Q882" s="406"/>
      <c r="R882" s="406"/>
      <c r="S882" s="406"/>
      <c r="T882" s="406"/>
      <c r="U882" s="406"/>
      <c r="V882" s="406"/>
      <c r="W882" s="406"/>
      <c r="X882" s="406"/>
      <c r="Y882" s="406"/>
    </row>
    <row r="883" spans="9:25" ht="20.100000000000001" customHeight="1" x14ac:dyDescent="0.2">
      <c r="I883" s="406"/>
      <c r="J883" s="406"/>
      <c r="K883" s="406"/>
      <c r="L883" s="406"/>
      <c r="M883" s="406"/>
      <c r="N883" s="406"/>
      <c r="P883" s="406"/>
      <c r="Q883" s="406"/>
      <c r="R883" s="406"/>
      <c r="S883" s="406"/>
      <c r="T883" s="406"/>
      <c r="U883" s="406"/>
      <c r="V883" s="406"/>
      <c r="W883" s="406"/>
      <c r="X883" s="406"/>
      <c r="Y883" s="406"/>
    </row>
    <row r="884" spans="9:25" ht="20.100000000000001" customHeight="1" x14ac:dyDescent="0.2">
      <c r="I884" s="406"/>
      <c r="J884" s="406"/>
      <c r="K884" s="406"/>
      <c r="L884" s="406"/>
      <c r="M884" s="406"/>
      <c r="N884" s="406"/>
      <c r="P884" s="406"/>
      <c r="Q884" s="406"/>
      <c r="R884" s="406"/>
      <c r="S884" s="406"/>
      <c r="T884" s="406"/>
      <c r="U884" s="406"/>
      <c r="V884" s="406"/>
      <c r="W884" s="406"/>
      <c r="X884" s="406"/>
      <c r="Y884" s="406"/>
    </row>
    <row r="885" spans="9:25" ht="20.100000000000001" customHeight="1" x14ac:dyDescent="0.2">
      <c r="I885" s="406"/>
      <c r="J885" s="406"/>
      <c r="K885" s="406"/>
      <c r="L885" s="406"/>
      <c r="M885" s="406"/>
      <c r="N885" s="406"/>
      <c r="P885" s="406"/>
      <c r="Q885" s="406"/>
      <c r="R885" s="406"/>
      <c r="S885" s="406"/>
      <c r="T885" s="406"/>
      <c r="U885" s="406"/>
      <c r="V885" s="406"/>
      <c r="W885" s="406"/>
      <c r="X885" s="406"/>
      <c r="Y885" s="406"/>
    </row>
    <row r="886" spans="9:25" ht="20.100000000000001" customHeight="1" x14ac:dyDescent="0.2">
      <c r="I886" s="406"/>
      <c r="J886" s="406"/>
      <c r="K886" s="406"/>
      <c r="L886" s="406"/>
      <c r="M886" s="406"/>
      <c r="N886" s="406"/>
      <c r="P886" s="406"/>
      <c r="Q886" s="406"/>
      <c r="R886" s="406"/>
      <c r="S886" s="406"/>
      <c r="T886" s="406"/>
      <c r="U886" s="406"/>
      <c r="V886" s="406"/>
      <c r="W886" s="406"/>
      <c r="X886" s="406"/>
      <c r="Y886" s="406"/>
    </row>
    <row r="887" spans="9:25" ht="20.100000000000001" customHeight="1" x14ac:dyDescent="0.2">
      <c r="I887" s="406"/>
      <c r="J887" s="406"/>
      <c r="K887" s="406"/>
      <c r="L887" s="406"/>
      <c r="M887" s="406"/>
      <c r="N887" s="406"/>
      <c r="P887" s="406"/>
      <c r="Q887" s="406"/>
      <c r="R887" s="406"/>
      <c r="S887" s="406"/>
      <c r="T887" s="406"/>
      <c r="U887" s="406"/>
      <c r="V887" s="406"/>
      <c r="W887" s="406"/>
      <c r="X887" s="406"/>
      <c r="Y887" s="406"/>
    </row>
    <row r="888" spans="9:25" ht="20.100000000000001" customHeight="1" x14ac:dyDescent="0.2">
      <c r="I888" s="406"/>
      <c r="J888" s="406"/>
      <c r="K888" s="406"/>
      <c r="L888" s="406"/>
      <c r="M888" s="406"/>
      <c r="N888" s="406"/>
      <c r="P888" s="406"/>
      <c r="Q888" s="406"/>
      <c r="R888" s="406"/>
      <c r="S888" s="406"/>
      <c r="T888" s="406"/>
      <c r="U888" s="406"/>
      <c r="V888" s="406"/>
      <c r="W888" s="406"/>
      <c r="X888" s="406"/>
      <c r="Y888" s="406"/>
    </row>
    <row r="889" spans="9:25" ht="20.100000000000001" customHeight="1" x14ac:dyDescent="0.2">
      <c r="I889" s="406"/>
      <c r="J889" s="406"/>
      <c r="K889" s="406"/>
      <c r="L889" s="406"/>
      <c r="M889" s="406"/>
      <c r="N889" s="406"/>
      <c r="P889" s="406"/>
      <c r="Q889" s="406"/>
      <c r="R889" s="406"/>
      <c r="S889" s="406"/>
      <c r="T889" s="406"/>
      <c r="U889" s="406"/>
      <c r="V889" s="406"/>
      <c r="W889" s="406"/>
      <c r="X889" s="406"/>
      <c r="Y889" s="406"/>
    </row>
    <row r="890" spans="9:25" ht="20.100000000000001" customHeight="1" x14ac:dyDescent="0.2">
      <c r="I890" s="406"/>
      <c r="J890" s="406"/>
      <c r="K890" s="406"/>
      <c r="L890" s="406"/>
      <c r="M890" s="406"/>
      <c r="N890" s="406"/>
      <c r="P890" s="406"/>
      <c r="Q890" s="406"/>
      <c r="R890" s="406"/>
      <c r="S890" s="406"/>
      <c r="T890" s="406"/>
      <c r="U890" s="406"/>
      <c r="V890" s="406"/>
      <c r="W890" s="406"/>
      <c r="X890" s="406"/>
      <c r="Y890" s="406"/>
    </row>
    <row r="891" spans="9:25" ht="20.100000000000001" customHeight="1" x14ac:dyDescent="0.2">
      <c r="I891" s="406"/>
      <c r="J891" s="406"/>
      <c r="K891" s="406"/>
      <c r="L891" s="406"/>
      <c r="M891" s="406"/>
      <c r="N891" s="406"/>
      <c r="P891" s="406"/>
      <c r="Q891" s="406"/>
      <c r="R891" s="406"/>
      <c r="S891" s="406"/>
      <c r="T891" s="406"/>
      <c r="U891" s="406"/>
      <c r="V891" s="406"/>
      <c r="W891" s="406"/>
      <c r="X891" s="406"/>
      <c r="Y891" s="406"/>
    </row>
    <row r="892" spans="9:25" ht="20.100000000000001" customHeight="1" x14ac:dyDescent="0.2">
      <c r="I892" s="406"/>
      <c r="J892" s="406"/>
      <c r="K892" s="406"/>
      <c r="L892" s="406"/>
      <c r="M892" s="406"/>
      <c r="N892" s="406"/>
      <c r="P892" s="406"/>
      <c r="Q892" s="406"/>
      <c r="R892" s="406"/>
      <c r="S892" s="406"/>
      <c r="T892" s="406"/>
      <c r="U892" s="406"/>
      <c r="V892" s="406"/>
      <c r="W892" s="406"/>
      <c r="X892" s="406"/>
      <c r="Y892" s="406"/>
    </row>
    <row r="893" spans="9:25" ht="20.100000000000001" customHeight="1" x14ac:dyDescent="0.2">
      <c r="I893" s="406"/>
      <c r="J893" s="406"/>
      <c r="K893" s="406"/>
      <c r="L893" s="406"/>
      <c r="M893" s="406"/>
      <c r="N893" s="406"/>
      <c r="P893" s="406"/>
      <c r="Q893" s="406"/>
      <c r="R893" s="406"/>
      <c r="S893" s="406"/>
      <c r="T893" s="406"/>
      <c r="U893" s="406"/>
      <c r="V893" s="406"/>
      <c r="W893" s="406"/>
      <c r="X893" s="406"/>
      <c r="Y893" s="406"/>
    </row>
    <row r="894" spans="9:25" ht="20.100000000000001" customHeight="1" x14ac:dyDescent="0.2">
      <c r="I894" s="406"/>
      <c r="J894" s="406"/>
      <c r="K894" s="406"/>
      <c r="L894" s="406"/>
      <c r="M894" s="406"/>
      <c r="N894" s="406"/>
      <c r="P894" s="406"/>
      <c r="Q894" s="406"/>
      <c r="R894" s="406"/>
      <c r="S894" s="406"/>
      <c r="T894" s="406"/>
      <c r="U894" s="406"/>
      <c r="V894" s="406"/>
      <c r="W894" s="406"/>
      <c r="X894" s="406"/>
      <c r="Y894" s="406"/>
    </row>
  </sheetData>
  <mergeCells count="22">
    <mergeCell ref="F71:N71"/>
    <mergeCell ref="F72:N72"/>
    <mergeCell ref="I82:I83"/>
    <mergeCell ref="C99:D99"/>
    <mergeCell ref="K84:O84"/>
    <mergeCell ref="K90:M90"/>
    <mergeCell ref="C1:O1"/>
    <mergeCell ref="C2:O2"/>
    <mergeCell ref="C3:O3"/>
    <mergeCell ref="C76:D76"/>
    <mergeCell ref="C81:C83"/>
    <mergeCell ref="D81:I81"/>
    <mergeCell ref="D82:D83"/>
    <mergeCell ref="E82:F82"/>
    <mergeCell ref="G82:H82"/>
    <mergeCell ref="F66:N66"/>
    <mergeCell ref="F67:N67"/>
    <mergeCell ref="F68:N68"/>
    <mergeCell ref="F69:N69"/>
    <mergeCell ref="F70:N70"/>
    <mergeCell ref="K81:O81"/>
    <mergeCell ref="K82:O82"/>
  </mergeCells>
  <hyperlinks>
    <hyperlink ref="R5" location="'publicacion '!B13" display="=+L5+N5" xr:uid="{00000000-0004-0000-0000-000000000000}"/>
    <hyperlink ref="R23" location="'publicacion '!B14" display="=+L23+N23" xr:uid="{00000000-0004-0000-0000-000001000000}"/>
    <hyperlink ref="R42" location="'publicacion '!B15" display="=+L41+N41" xr:uid="{00000000-0004-0000-0000-000002000000}"/>
    <hyperlink ref="R47" location="'publicacion '!B16" display="=+L46+N46" xr:uid="{00000000-0004-0000-0000-000003000000}"/>
    <hyperlink ref="C86" location="'publicacion '!B17" display="'publicacion '!B17" xr:uid="{00000000-0004-0000-0000-000004000000}"/>
    <hyperlink ref="C93" location="'publicacion '!B18" display="'publicacion '!B18" xr:uid="{00000000-0004-0000-0000-000005000000}"/>
    <hyperlink ref="C94" location="'publicacion '!B19" display="'publicacion '!B19" xr:uid="{00000000-0004-0000-0000-000006000000}"/>
    <hyperlink ref="C87" location="'publicacion '!B20" display="'publicacion '!B20" xr:uid="{00000000-0004-0000-0000-000007000000}"/>
    <hyperlink ref="F101" location="'Presup.Fun FODES 25%'!J102" display="'Presup.Fun FODES 25%'!J102" xr:uid="{00000000-0004-0000-0000-000008000000}"/>
  </hyperlinks>
  <printOptions horizontalCentered="1" verticalCentered="1"/>
  <pageMargins left="0.2" right="0.2" top="0.42" bottom="0.2" header="0.16" footer="0"/>
  <pageSetup scale="85" orientation="landscape" horizontalDpi="120" verticalDpi="144" r:id="rId1"/>
  <headerFooter alignWithMargins="0"/>
  <colBreaks count="1" manualBreakCount="1">
    <brk id="15" max="1048575" man="1"/>
  </colBreak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xr2:uid="{00000000-0003-0000-0000-000000000000}">
          <x14:colorSeries rgb="FF0070C0"/>
          <x14:colorNegative rgb="FF000000"/>
          <x14:colorAxis rgb="FF000000"/>
          <x14:colorMarkers rgb="FF000000"/>
          <x14:colorFirst rgb="FF000000"/>
          <x14:colorLast rgb="FF000000"/>
          <x14:colorHigh rgb="FF000000"/>
          <x14:colorLow rgb="FF000000"/>
          <x14:sparklines>
            <x14:sparkline>
              <xm:f>'TENDECIA DE INGRESO  AÑO ACTUAL'!F5:N5</xm:f>
              <xm:sqref>E5</xm:sqref>
            </x14:sparkline>
            <x14:sparkline>
              <xm:f>'TENDECIA DE INGRESO  AÑO ACTUAL'!F6:N6</xm:f>
              <xm:sqref>E6</xm:sqref>
            </x14:sparkline>
            <x14:sparkline>
              <xm:f>'TENDECIA DE INGRESO  AÑO ACTUAL'!F7:N7</xm:f>
              <xm:sqref>E7</xm:sqref>
            </x14:sparkline>
            <x14:sparkline>
              <xm:f>'TENDECIA DE INGRESO  AÑO ACTUAL'!F8:N8</xm:f>
              <xm:sqref>E8</xm:sqref>
            </x14:sparkline>
            <x14:sparkline>
              <xm:f>'TENDECIA DE INGRESO  AÑO ACTUAL'!F9:N9</xm:f>
              <xm:sqref>E9</xm:sqref>
            </x14:sparkline>
            <x14:sparkline>
              <xm:f>'TENDECIA DE INGRESO  AÑO ACTUAL'!F10:N10</xm:f>
              <xm:sqref>E10</xm:sqref>
            </x14:sparkline>
            <x14:sparkline>
              <xm:f>'TENDECIA DE INGRESO  AÑO ACTUAL'!F11:N11</xm:f>
              <xm:sqref>E11</xm:sqref>
            </x14:sparkline>
            <x14:sparkline>
              <xm:f>'TENDECIA DE INGRESO  AÑO ACTUAL'!F12:N12</xm:f>
              <xm:sqref>E12</xm:sqref>
            </x14:sparkline>
            <x14:sparkline>
              <xm:f>'TENDECIA DE INGRESO  AÑO ACTUAL'!F13:N13</xm:f>
              <xm:sqref>E13</xm:sqref>
            </x14:sparkline>
            <x14:sparkline>
              <xm:f>'TENDECIA DE INGRESO  AÑO ACTUAL'!F14:N14</xm:f>
              <xm:sqref>E14</xm:sqref>
            </x14:sparkline>
            <x14:sparkline>
              <xm:f>'TENDECIA DE INGRESO  AÑO ACTUAL'!F15:N15</xm:f>
              <xm:sqref>E15</xm:sqref>
            </x14:sparkline>
            <x14:sparkline>
              <xm:f>'TENDECIA DE INGRESO  AÑO ACTUAL'!F16:N16</xm:f>
              <xm:sqref>E16</xm:sqref>
            </x14:sparkline>
            <x14:sparkline>
              <xm:f>'TENDECIA DE INGRESO  AÑO ACTUAL'!F17:N17</xm:f>
              <xm:sqref>E17</xm:sqref>
            </x14:sparkline>
            <x14:sparkline>
              <xm:f>'TENDECIA DE INGRESO  AÑO ACTUAL'!F18:N18</xm:f>
              <xm:sqref>E18</xm:sqref>
            </x14:sparkline>
            <x14:sparkline>
              <xm:f>'TENDECIA DE INGRESO  AÑO ACTUAL'!F19:N19</xm:f>
              <xm:sqref>E19</xm:sqref>
            </x14:sparkline>
            <x14:sparkline>
              <xm:f>'TENDECIA DE INGRESO  AÑO ACTUAL'!F20:N20</xm:f>
              <xm:sqref>E20</xm:sqref>
            </x14:sparkline>
            <x14:sparkline>
              <xm:f>'TENDECIA DE INGRESO  AÑO ACTUAL'!F21:N21</xm:f>
              <xm:sqref>E21</xm:sqref>
            </x14:sparkline>
            <x14:sparkline>
              <xm:f>'TENDECIA DE INGRESO  AÑO ACTUAL'!F22:N22</xm:f>
              <xm:sqref>E22</xm:sqref>
            </x14:sparkline>
            <x14:sparkline>
              <xm:f>'TENDECIA DE INGRESO  AÑO ACTUAL'!F23:N23</xm:f>
              <xm:sqref>E23</xm:sqref>
            </x14:sparkline>
            <x14:sparkline>
              <xm:f>'TENDECIA DE INGRESO  AÑO ACTUAL'!F24:N24</xm:f>
              <xm:sqref>E24</xm:sqref>
            </x14:sparkline>
            <x14:sparkline>
              <xm:f>'TENDECIA DE INGRESO  AÑO ACTUAL'!F25:N25</xm:f>
              <xm:sqref>E25</xm:sqref>
            </x14:sparkline>
            <x14:sparkline>
              <xm:f>'TENDECIA DE INGRESO  AÑO ACTUAL'!F26:N26</xm:f>
              <xm:sqref>E26</xm:sqref>
            </x14:sparkline>
            <x14:sparkline>
              <xm:f>'TENDECIA DE INGRESO  AÑO ACTUAL'!F27:N27</xm:f>
              <xm:sqref>E27</xm:sqref>
            </x14:sparkline>
            <x14:sparkline>
              <xm:f>'TENDECIA DE INGRESO  AÑO ACTUAL'!F28:N28</xm:f>
              <xm:sqref>E28</xm:sqref>
            </x14:sparkline>
            <x14:sparkline>
              <xm:f>'TENDECIA DE INGRESO  AÑO ACTUAL'!F29:N29</xm:f>
              <xm:sqref>E29</xm:sqref>
            </x14:sparkline>
            <x14:sparkline>
              <xm:f>'TENDECIA DE INGRESO  AÑO ACTUAL'!F30:N30</xm:f>
              <xm:sqref>E30</xm:sqref>
            </x14:sparkline>
            <x14:sparkline>
              <xm:f>'TENDECIA DE INGRESO  AÑO ACTUAL'!F31:N31</xm:f>
              <xm:sqref>E31</xm:sqref>
            </x14:sparkline>
            <x14:sparkline>
              <xm:f>'TENDECIA DE INGRESO  AÑO ACTUAL'!F32:N32</xm:f>
              <xm:sqref>E32</xm:sqref>
            </x14:sparkline>
            <x14:sparkline>
              <xm:f>'TENDECIA DE INGRESO  AÑO ACTUAL'!F33:N33</xm:f>
              <xm:sqref>E33</xm:sqref>
            </x14:sparkline>
            <x14:sparkline>
              <xm:f>'TENDECIA DE INGRESO  AÑO ACTUAL'!F34:N34</xm:f>
              <xm:sqref>E34</xm:sqref>
            </x14:sparkline>
            <x14:sparkline>
              <xm:f>'TENDECIA DE INGRESO  AÑO ACTUAL'!F35:N35</xm:f>
              <xm:sqref>E35</xm:sqref>
            </x14:sparkline>
            <x14:sparkline>
              <xm:f>'TENDECIA DE INGRESO  AÑO ACTUAL'!F36:N36</xm:f>
              <xm:sqref>E36</xm:sqref>
            </x14:sparkline>
            <x14:sparkline>
              <xm:f>'TENDECIA DE INGRESO  AÑO ACTUAL'!F37:N37</xm:f>
              <xm:sqref>E37</xm:sqref>
            </x14:sparkline>
            <x14:sparkline>
              <xm:f>'TENDECIA DE INGRESO  AÑO ACTUAL'!F38:N38</xm:f>
              <xm:sqref>E38</xm:sqref>
            </x14:sparkline>
            <x14:sparkline>
              <xm:f>'TENDECIA DE INGRESO  AÑO ACTUAL'!F39:N39</xm:f>
              <xm:sqref>E39</xm:sqref>
            </x14:sparkline>
            <x14:sparkline>
              <xm:f>'TENDECIA DE INGRESO  AÑO ACTUAL'!F40:N40</xm:f>
              <xm:sqref>E40</xm:sqref>
            </x14:sparkline>
            <x14:sparkline>
              <xm:f>'TENDECIA DE INGRESO  AÑO ACTUAL'!F41:N41</xm:f>
              <xm:sqref>E41</xm:sqref>
            </x14:sparkline>
            <x14:sparkline>
              <xm:f>'TENDECIA DE INGRESO  AÑO ACTUAL'!F42:N42</xm:f>
              <xm:sqref>E42</xm:sqref>
            </x14:sparkline>
            <x14:sparkline>
              <xm:f>'TENDECIA DE INGRESO  AÑO ACTUAL'!F43:N43</xm:f>
              <xm:sqref>E43</xm:sqref>
            </x14:sparkline>
            <x14:sparkline>
              <xm:f>'TENDECIA DE INGRESO  AÑO ACTUAL'!F44:N44</xm:f>
              <xm:sqref>E44</xm:sqref>
            </x14:sparkline>
            <x14:sparkline>
              <xm:f>'TENDECIA DE INGRESO  AÑO ACTUAL'!F45:N45</xm:f>
              <xm:sqref>E45</xm:sqref>
            </x14:sparkline>
            <x14:sparkline>
              <xm:f>'TENDECIA DE INGRESO  AÑO ACTUAL'!F46:N46</xm:f>
              <xm:sqref>E46</xm:sqref>
            </x14:sparkline>
            <x14:sparkline>
              <xm:f>'TENDECIA DE INGRESO  AÑO ACTUAL'!F47:N47</xm:f>
              <xm:sqref>E47</xm:sqref>
            </x14:sparkline>
            <x14:sparkline>
              <xm:f>'TENDECIA DE INGRESO  AÑO ACTUAL'!F48:N48</xm:f>
              <xm:sqref>E48</xm:sqref>
            </x14:sparkline>
            <x14:sparkline>
              <xm:f>'TENDECIA DE INGRESO  AÑO ACTUAL'!F49:N49</xm:f>
              <xm:sqref>E49</xm:sqref>
            </x14:sparkline>
            <x14:sparkline>
              <xm:f>'TENDECIA DE INGRESO  AÑO ACTUAL'!F50:N50</xm:f>
              <xm:sqref>E50</xm:sqref>
            </x14:sparkline>
            <x14:sparkline>
              <xm:f>'TENDECIA DE INGRESO  AÑO ACTUAL'!F51:N51</xm:f>
              <xm:sqref>E51</xm:sqref>
            </x14:sparkline>
            <x14:sparkline>
              <xm:f>'TENDECIA DE INGRESO  AÑO ACTUAL'!F52:N52</xm:f>
              <xm:sqref>E52</xm:sqref>
            </x14:sparkline>
            <x14:sparkline>
              <xm:f>'TENDECIA DE INGRESO  AÑO ACTUAL'!F53:N53</xm:f>
              <xm:sqref>E53</xm:sqref>
            </x14:sparkline>
            <x14:sparkline>
              <xm:f>'TENDECIA DE INGRESO  AÑO ACTUAL'!F54:N54</xm:f>
              <xm:sqref>E54</xm:sqref>
            </x14:sparkline>
            <x14:sparkline>
              <xm:f>'TENDECIA DE INGRESO  AÑO ACTUAL'!F55:N55</xm:f>
              <xm:sqref>E55</xm:sqref>
            </x14:sparkline>
            <x14:sparkline>
              <xm:f>'TENDECIA DE INGRESO  AÑO ACTUAL'!F56:N56</xm:f>
              <xm:sqref>E56</xm:sqref>
            </x14:sparkline>
            <x14:sparkline>
              <xm:f>'TENDECIA DE INGRESO  AÑO ACTUAL'!F57:N57</xm:f>
              <xm:sqref>E57</xm:sqref>
            </x14:sparkline>
            <x14:sparkline>
              <xm:f>'TENDECIA DE INGRESO  AÑO ACTUAL'!F58:N58</xm:f>
              <xm:sqref>E58</xm:sqref>
            </x14:sparkline>
            <x14:sparkline>
              <xm:f>'TENDECIA DE INGRESO  AÑO ACTUAL'!F59:N59</xm:f>
              <xm:sqref>E59</xm:sqref>
            </x14:sparkline>
            <x14:sparkline>
              <xm:f>'TENDECIA DE INGRESO  AÑO ACTUAL'!F60:N60</xm:f>
              <xm:sqref>E60</xm:sqref>
            </x14:sparkline>
            <x14:sparkline>
              <xm:f>'TENDECIA DE INGRESO  AÑO ACTUAL'!F61:N61</xm:f>
              <xm:sqref>E61</xm:sqref>
            </x14:sparkline>
            <x14:sparkline>
              <xm:f>'TENDECIA DE INGRESO  AÑO ACTUAL'!F62:N62</xm:f>
              <xm:sqref>E62</xm:sqref>
            </x14:sparkline>
            <x14:sparkline>
              <xm:f>'TENDECIA DE INGRESO  AÑO ACTUAL'!F63:N63</xm:f>
              <xm:sqref>E63</xm:sqref>
            </x14:sparkline>
          </x14:sparklines>
        </x14:sparklineGroup>
        <x14:sparklineGroup displayEmptyCellsAs="gap" high="1" xr2:uid="{00000000-0003-0000-0000-000001000000}">
          <x14:colorSeries rgb="FF0070C0"/>
          <x14:colorNegative rgb="FF000000"/>
          <x14:colorAxis rgb="FF000000"/>
          <x14:colorMarkers rgb="FF000000"/>
          <x14:colorFirst rgb="FF000000"/>
          <x14:colorLast rgb="FF000000"/>
          <x14:colorHigh rgb="FF000000"/>
          <x14:colorLow rgb="FF000000"/>
          <x14:sparklines>
            <x14:sparkline>
              <xm:f>'TENDECIA DE INGRESO  AÑO ACTUAL'!F76:N76</xm:f>
              <xm:sqref>E76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L1998"/>
  <sheetViews>
    <sheetView zoomScale="85" zoomScaleNormal="85" workbookViewId="0">
      <selection activeCell="F107" sqref="F107"/>
    </sheetView>
  </sheetViews>
  <sheetFormatPr baseColWidth="10" defaultColWidth="11.42578125" defaultRowHeight="15" x14ac:dyDescent="0.3"/>
  <cols>
    <col min="1" max="1" width="3.85546875" customWidth="1"/>
    <col min="2" max="2" width="13.28515625" style="319" customWidth="1"/>
    <col min="3" max="3" width="44.42578125" style="11" customWidth="1"/>
    <col min="4" max="4" width="17.42578125" style="11" customWidth="1"/>
    <col min="5" max="5" width="22.85546875" style="11" customWidth="1"/>
    <col min="6" max="6" width="23.42578125" style="11" customWidth="1"/>
    <col min="7" max="7" width="17.28515625" style="11" customWidth="1"/>
    <col min="8" max="8" width="13.28515625" style="11" customWidth="1"/>
    <col min="9" max="9" width="16.42578125" style="320" customWidth="1"/>
    <col min="10" max="10" width="0.85546875" style="12" customWidth="1"/>
    <col min="12" max="12" width="19.140625" style="498" customWidth="1"/>
  </cols>
  <sheetData>
    <row r="1" spans="2:12" ht="15.75" customHeight="1" x14ac:dyDescent="0.25">
      <c r="B1" s="850" t="s">
        <v>93</v>
      </c>
      <c r="C1" s="851"/>
      <c r="D1" s="851"/>
      <c r="E1" s="851"/>
      <c r="F1" s="851"/>
      <c r="G1" s="851"/>
      <c r="H1" s="851"/>
      <c r="I1" s="851"/>
    </row>
    <row r="2" spans="2:12" ht="15.75" customHeight="1" x14ac:dyDescent="0.25">
      <c r="B2" s="850" t="s">
        <v>119</v>
      </c>
      <c r="C2" s="851"/>
      <c r="D2" s="851"/>
      <c r="E2" s="851"/>
      <c r="F2" s="851"/>
      <c r="G2" s="851"/>
      <c r="H2" s="851"/>
      <c r="I2" s="851"/>
    </row>
    <row r="3" spans="2:12" ht="15.75" customHeight="1" x14ac:dyDescent="0.25">
      <c r="B3" s="850" t="s">
        <v>120</v>
      </c>
      <c r="C3" s="850"/>
      <c r="D3" s="850"/>
      <c r="E3" s="850"/>
      <c r="F3" s="850"/>
      <c r="G3" s="850"/>
      <c r="H3" s="850"/>
      <c r="I3" s="850"/>
    </row>
    <row r="4" spans="2:12" ht="15.75" customHeight="1" x14ac:dyDescent="0.25">
      <c r="B4" s="850" t="s">
        <v>454</v>
      </c>
      <c r="C4" s="851"/>
      <c r="D4" s="851"/>
      <c r="E4" s="851"/>
      <c r="F4" s="851"/>
      <c r="G4" s="851"/>
      <c r="H4" s="851"/>
      <c r="I4" s="851"/>
    </row>
    <row r="5" spans="2:12" ht="13.5" customHeight="1" x14ac:dyDescent="0.25">
      <c r="B5" s="850" t="s">
        <v>121</v>
      </c>
      <c r="C5" s="851"/>
      <c r="D5" s="851"/>
      <c r="E5" s="851"/>
      <c r="F5" s="851"/>
      <c r="G5" s="851"/>
      <c r="H5" s="851"/>
      <c r="I5" s="851"/>
    </row>
    <row r="6" spans="2:12" ht="8.25" customHeight="1" x14ac:dyDescent="0.25">
      <c r="B6" s="850"/>
      <c r="C6" s="851"/>
      <c r="D6" s="851"/>
      <c r="E6" s="851"/>
      <c r="F6" s="851"/>
      <c r="G6" s="851"/>
      <c r="H6" s="851"/>
      <c r="I6" s="851"/>
    </row>
    <row r="7" spans="2:12" x14ac:dyDescent="0.25">
      <c r="B7" s="853" t="s">
        <v>122</v>
      </c>
      <c r="C7" s="854"/>
      <c r="D7" s="854"/>
      <c r="E7" s="854"/>
      <c r="F7" s="854"/>
      <c r="G7" s="854"/>
      <c r="H7" s="854"/>
      <c r="I7" s="854"/>
    </row>
    <row r="8" spans="2:12" ht="3" customHeight="1" x14ac:dyDescent="0.25">
      <c r="B8" s="669"/>
      <c r="C8" s="670"/>
      <c r="D8" s="670"/>
      <c r="E8" s="670"/>
      <c r="F8" s="670"/>
      <c r="G8" s="670"/>
      <c r="H8" s="670"/>
      <c r="I8" s="670"/>
    </row>
    <row r="9" spans="2:12" ht="19.5" customHeight="1" x14ac:dyDescent="0.25">
      <c r="B9" s="860" t="s">
        <v>123</v>
      </c>
      <c r="C9" s="861" t="s">
        <v>124</v>
      </c>
      <c r="D9" s="855" t="s">
        <v>125</v>
      </c>
      <c r="E9" s="855"/>
      <c r="F9" s="855"/>
      <c r="G9" s="862" t="s">
        <v>126</v>
      </c>
      <c r="H9" s="863" t="s">
        <v>127</v>
      </c>
      <c r="I9" s="864" t="s">
        <v>128</v>
      </c>
    </row>
    <row r="10" spans="2:12" ht="19.5" customHeight="1" x14ac:dyDescent="0.25">
      <c r="B10" s="860"/>
      <c r="C10" s="861"/>
      <c r="D10" s="855" t="s">
        <v>129</v>
      </c>
      <c r="E10" s="855"/>
      <c r="F10" s="860" t="s">
        <v>130</v>
      </c>
      <c r="G10" s="862"/>
      <c r="H10" s="863"/>
      <c r="I10" s="864"/>
    </row>
    <row r="11" spans="2:12" s="317" customFormat="1" ht="51.75" customHeight="1" x14ac:dyDescent="0.2">
      <c r="B11" s="860"/>
      <c r="C11" s="861"/>
      <c r="D11" s="321" t="s">
        <v>131</v>
      </c>
      <c r="E11" s="322" t="s">
        <v>132</v>
      </c>
      <c r="F11" s="860"/>
      <c r="G11" s="862"/>
      <c r="H11" s="863"/>
      <c r="I11" s="864"/>
      <c r="J11" s="12"/>
      <c r="L11" s="498"/>
    </row>
    <row r="12" spans="2:12" s="317" customFormat="1" ht="10.5" customHeight="1" x14ac:dyDescent="0.2">
      <c r="B12" s="321"/>
      <c r="C12" s="323"/>
      <c r="D12" s="321"/>
      <c r="E12" s="321"/>
      <c r="F12" s="321"/>
      <c r="G12" s="321"/>
      <c r="H12" s="321"/>
      <c r="I12" s="329"/>
      <c r="L12" s="498"/>
    </row>
    <row r="13" spans="2:12" s="317" customFormat="1" ht="27.75" customHeight="1" x14ac:dyDescent="0.2">
      <c r="B13" s="731">
        <f>+'TENDECIA DE INGRESO  AÑO ACTUAL'!C7</f>
        <v>11801</v>
      </c>
      <c r="C13" s="732" t="str">
        <f>+'TENDECIA DE INGRESO  AÑO ACTUAL'!D7</f>
        <v>COMERCIO</v>
      </c>
      <c r="D13" s="733">
        <v>0</v>
      </c>
      <c r="E13" s="733">
        <v>0</v>
      </c>
      <c r="F13" s="733">
        <f>SUM(D13:E13)</f>
        <v>0</v>
      </c>
      <c r="G13" s="734">
        <f>+'TENDECIA DE INGRESO  AÑO ACTUAL'!R7</f>
        <v>108143.26666666668</v>
      </c>
      <c r="H13" s="733">
        <v>0</v>
      </c>
      <c r="I13" s="733">
        <f>SUM(F13:H13)</f>
        <v>108143.26666666668</v>
      </c>
      <c r="K13" s="331">
        <f>SUM(I13:I43)</f>
        <v>295667.42666666675</v>
      </c>
      <c r="L13" s="411"/>
    </row>
    <row r="14" spans="2:12" s="317" customFormat="1" ht="2.25" customHeight="1" x14ac:dyDescent="0.2">
      <c r="B14" s="731"/>
      <c r="C14" s="732"/>
      <c r="D14" s="733"/>
      <c r="E14" s="733"/>
      <c r="F14" s="733"/>
      <c r="G14" s="734"/>
      <c r="H14" s="733"/>
      <c r="I14" s="733"/>
      <c r="K14" s="331"/>
      <c r="L14" s="411"/>
    </row>
    <row r="15" spans="2:12" s="317" customFormat="1" ht="27.75" customHeight="1" x14ac:dyDescent="0.2">
      <c r="B15" s="731">
        <f>+'TENDECIA DE INGRESO  AÑO ACTUAL'!C8</f>
        <v>11802</v>
      </c>
      <c r="C15" s="732" t="str">
        <f>+'TENDECIA DE INGRESO  AÑO ACTUAL'!D8</f>
        <v>INDUSTRIA</v>
      </c>
      <c r="D15" s="735"/>
      <c r="E15" s="735"/>
      <c r="F15" s="735"/>
      <c r="G15" s="734">
        <f>+'TENDECIA DE INGRESO  AÑO ACTUAL'!R8</f>
        <v>9257.4933333333338</v>
      </c>
      <c r="H15" s="735"/>
      <c r="I15" s="733">
        <f t="shared" ref="I15:I101" si="0">SUM(F15:H15)</f>
        <v>9257.4933333333338</v>
      </c>
      <c r="L15" s="498"/>
    </row>
    <row r="16" spans="2:12" s="317" customFormat="1" ht="3" customHeight="1" x14ac:dyDescent="0.2">
      <c r="B16" s="731"/>
      <c r="C16" s="732"/>
      <c r="D16" s="735"/>
      <c r="E16" s="735"/>
      <c r="F16" s="735"/>
      <c r="G16" s="734"/>
      <c r="H16" s="735"/>
      <c r="I16" s="733"/>
      <c r="L16" s="498"/>
    </row>
    <row r="17" spans="2:12" s="317" customFormat="1" ht="27.75" customHeight="1" x14ac:dyDescent="0.2">
      <c r="B17" s="731">
        <f>+'TENDECIA DE INGRESO  AÑO ACTUAL'!C9</f>
        <v>11803</v>
      </c>
      <c r="C17" s="732" t="str">
        <f>+'TENDECIA DE INGRESO  AÑO ACTUAL'!D9</f>
        <v>FINANCIEROS</v>
      </c>
      <c r="D17" s="733">
        <v>0</v>
      </c>
      <c r="E17" s="733">
        <v>0</v>
      </c>
      <c r="F17" s="733">
        <f>SUM(D17:E17)</f>
        <v>0</v>
      </c>
      <c r="G17" s="734">
        <f>+'TENDECIA DE INGRESO  AÑO ACTUAL'!R9</f>
        <v>85050.36</v>
      </c>
      <c r="H17" s="733">
        <v>0</v>
      </c>
      <c r="I17" s="733">
        <f t="shared" si="0"/>
        <v>85050.36</v>
      </c>
      <c r="L17" s="498"/>
    </row>
    <row r="18" spans="2:12" s="317" customFormat="1" ht="1.5" customHeight="1" x14ac:dyDescent="0.2">
      <c r="B18" s="731"/>
      <c r="C18" s="732"/>
      <c r="D18" s="733"/>
      <c r="E18" s="733"/>
      <c r="F18" s="733"/>
      <c r="G18" s="734"/>
      <c r="H18" s="733"/>
      <c r="I18" s="733"/>
      <c r="L18" s="498"/>
    </row>
    <row r="19" spans="2:12" s="317" customFormat="1" ht="27.75" customHeight="1" x14ac:dyDescent="0.2">
      <c r="B19" s="731">
        <f>+'TENDECIA DE INGRESO  AÑO ACTUAL'!C10</f>
        <v>11804</v>
      </c>
      <c r="C19" s="732" t="str">
        <f>+'TENDECIA DE INGRESO  AÑO ACTUAL'!D10</f>
        <v>SERVICIOS</v>
      </c>
      <c r="D19" s="736"/>
      <c r="E19" s="736"/>
      <c r="F19" s="736"/>
      <c r="G19" s="734">
        <f>+'TENDECIA DE INGRESO  AÑO ACTUAL'!R10</f>
        <v>50952.29333333332</v>
      </c>
      <c r="H19" s="736"/>
      <c r="I19" s="733">
        <f t="shared" si="0"/>
        <v>50952.29333333332</v>
      </c>
      <c r="L19" s="498"/>
    </row>
    <row r="20" spans="2:12" s="317" customFormat="1" ht="4.5" customHeight="1" x14ac:dyDescent="0.2">
      <c r="B20" s="731"/>
      <c r="C20" s="732"/>
      <c r="D20" s="736"/>
      <c r="E20" s="736"/>
      <c r="F20" s="736"/>
      <c r="G20" s="734"/>
      <c r="H20" s="736"/>
      <c r="I20" s="733"/>
      <c r="L20" s="498"/>
    </row>
    <row r="21" spans="2:12" s="317" customFormat="1" ht="27.75" customHeight="1" x14ac:dyDescent="0.2">
      <c r="B21" s="731">
        <f>+'TENDECIA DE INGRESO  AÑO ACTUAL'!C11</f>
        <v>11805</v>
      </c>
      <c r="C21" s="732" t="str">
        <f>+'TENDECIA DE INGRESO  AÑO ACTUAL'!D11</f>
        <v>AGROPECUARIOS</v>
      </c>
      <c r="D21" s="733">
        <v>0</v>
      </c>
      <c r="E21" s="733">
        <v>0</v>
      </c>
      <c r="F21" s="733">
        <f>SUM(D21:E21)</f>
        <v>0</v>
      </c>
      <c r="G21" s="734">
        <f>+'TENDECIA DE INGRESO  AÑO ACTUAL'!R11</f>
        <v>4356.5066666666671</v>
      </c>
      <c r="H21" s="733">
        <v>0</v>
      </c>
      <c r="I21" s="733">
        <f t="shared" si="0"/>
        <v>4356.5066666666671</v>
      </c>
      <c r="L21" s="498"/>
    </row>
    <row r="22" spans="2:12" s="317" customFormat="1" ht="3" customHeight="1" x14ac:dyDescent="0.2">
      <c r="B22" s="731"/>
      <c r="C22" s="732"/>
      <c r="D22" s="733"/>
      <c r="E22" s="733"/>
      <c r="F22" s="733"/>
      <c r="G22" s="734"/>
      <c r="H22" s="733"/>
      <c r="I22" s="733"/>
      <c r="L22" s="498"/>
    </row>
    <row r="23" spans="2:12" s="317" customFormat="1" ht="27.75" customHeight="1" x14ac:dyDescent="0.2">
      <c r="B23" s="731">
        <f>+'TENDECIA DE INGRESO  AÑO ACTUAL'!C12</f>
        <v>11806</v>
      </c>
      <c r="C23" s="732" t="str">
        <f>+'TENDECIA DE INGRESO  AÑO ACTUAL'!D12</f>
        <v>BARES Y RESTAURANTES</v>
      </c>
      <c r="D23" s="736"/>
      <c r="E23" s="736"/>
      <c r="F23" s="736"/>
      <c r="G23" s="734">
        <f>+'TENDECIA DE INGRESO  AÑO ACTUAL'!R12</f>
        <v>5426.4</v>
      </c>
      <c r="H23" s="736"/>
      <c r="I23" s="733">
        <f t="shared" si="0"/>
        <v>5426.4</v>
      </c>
      <c r="L23" s="498"/>
    </row>
    <row r="24" spans="2:12" s="317" customFormat="1" ht="2.25" customHeight="1" x14ac:dyDescent="0.2">
      <c r="B24" s="731"/>
      <c r="C24" s="732"/>
      <c r="D24" s="736"/>
      <c r="E24" s="736"/>
      <c r="F24" s="736"/>
      <c r="G24" s="734"/>
      <c r="H24" s="736"/>
      <c r="I24" s="733"/>
      <c r="L24" s="498"/>
    </row>
    <row r="25" spans="2:12" s="317" customFormat="1" ht="27.75" customHeight="1" x14ac:dyDescent="0.2">
      <c r="B25" s="731">
        <f>+'TENDECIA DE INGRESO  AÑO ACTUAL'!C13</f>
        <v>11808</v>
      </c>
      <c r="C25" s="732" t="str">
        <f>+'TENDECIA DE INGRESO  AÑO ACTUAL'!D13</f>
        <v>CENTROS DE ENSEÑANZAS</v>
      </c>
      <c r="D25" s="733">
        <v>0</v>
      </c>
      <c r="E25" s="733">
        <v>0</v>
      </c>
      <c r="F25" s="733">
        <f>SUM(D25:E25)</f>
        <v>0</v>
      </c>
      <c r="G25" s="734">
        <f>+'TENDECIA DE INGRESO  AÑO ACTUAL'!R13</f>
        <v>667.0533333333334</v>
      </c>
      <c r="H25" s="733">
        <v>0</v>
      </c>
      <c r="I25" s="733">
        <f t="shared" si="0"/>
        <v>667.0533333333334</v>
      </c>
      <c r="L25" s="498"/>
    </row>
    <row r="26" spans="2:12" s="317" customFormat="1" ht="3" customHeight="1" x14ac:dyDescent="0.2">
      <c r="B26" s="731"/>
      <c r="C26" s="732"/>
      <c r="D26" s="733"/>
      <c r="E26" s="733"/>
      <c r="F26" s="733"/>
      <c r="G26" s="734"/>
      <c r="H26" s="733"/>
      <c r="I26" s="733"/>
      <c r="L26" s="498"/>
    </row>
    <row r="27" spans="2:12" s="317" customFormat="1" ht="27.75" customHeight="1" x14ac:dyDescent="0.2">
      <c r="B27" s="731">
        <f>+'TENDECIA DE INGRESO  AÑO ACTUAL'!C14</f>
        <v>11809</v>
      </c>
      <c r="C27" s="732" t="str">
        <f>+'TENDECIA DE INGRESO  AÑO ACTUAL'!D14</f>
        <v>ESTUDIOS FOTOGRAFICOS</v>
      </c>
      <c r="D27" s="736"/>
      <c r="E27" s="736"/>
      <c r="F27" s="736"/>
      <c r="G27" s="734">
        <f>+'TENDECIA DE INGRESO  AÑO ACTUAL'!R14</f>
        <v>172.78666666666666</v>
      </c>
      <c r="H27" s="736"/>
      <c r="I27" s="733">
        <f t="shared" si="0"/>
        <v>172.78666666666666</v>
      </c>
      <c r="L27" s="498"/>
    </row>
    <row r="28" spans="2:12" s="317" customFormat="1" ht="4.5" customHeight="1" x14ac:dyDescent="0.2">
      <c r="B28" s="731"/>
      <c r="C28" s="732"/>
      <c r="D28" s="736"/>
      <c r="E28" s="736"/>
      <c r="F28" s="736"/>
      <c r="G28" s="734"/>
      <c r="H28" s="736"/>
      <c r="I28" s="733"/>
      <c r="L28" s="498"/>
    </row>
    <row r="29" spans="2:12" s="317" customFormat="1" ht="27.75" customHeight="1" x14ac:dyDescent="0.2">
      <c r="B29" s="731">
        <f>+'TENDECIA DE INGRESO  AÑO ACTUAL'!C15</f>
        <v>11810</v>
      </c>
      <c r="C29" s="732" t="str">
        <f>+'TENDECIA DE INGRESO  AÑO ACTUAL'!D15</f>
        <v>HOTELES, MOTELES Y SIMILARES</v>
      </c>
      <c r="D29" s="733">
        <v>0</v>
      </c>
      <c r="E29" s="733">
        <v>0</v>
      </c>
      <c r="F29" s="733">
        <f>SUM(D29:E29)</f>
        <v>0</v>
      </c>
      <c r="G29" s="734">
        <f>+'TENDECIA DE INGRESO  AÑO ACTUAL'!R15</f>
        <v>1306.3600000000001</v>
      </c>
      <c r="H29" s="733">
        <v>0</v>
      </c>
      <c r="I29" s="733">
        <f t="shared" si="0"/>
        <v>1306.3600000000001</v>
      </c>
      <c r="L29" s="498"/>
    </row>
    <row r="30" spans="2:12" s="317" customFormat="1" ht="1.5" customHeight="1" x14ac:dyDescent="0.2">
      <c r="B30" s="731"/>
      <c r="C30" s="732"/>
      <c r="D30" s="733"/>
      <c r="E30" s="733"/>
      <c r="F30" s="733"/>
      <c r="G30" s="734"/>
      <c r="H30" s="733"/>
      <c r="I30" s="733"/>
      <c r="L30" s="498"/>
    </row>
    <row r="31" spans="2:12" s="317" customFormat="1" ht="27.75" customHeight="1" x14ac:dyDescent="0.2">
      <c r="B31" s="731">
        <f>+'TENDECIA DE INGRESO  AÑO ACTUAL'!C16</f>
        <v>11813</v>
      </c>
      <c r="C31" s="732" t="str">
        <f>+'TENDECIA DE INGRESO  AÑO ACTUAL'!D16</f>
        <v>MEDICOS HOSPITALARIOS</v>
      </c>
      <c r="D31" s="736"/>
      <c r="E31" s="736"/>
      <c r="F31" s="736"/>
      <c r="G31" s="734">
        <f>+'TENDECIA DE INGRESO  AÑO ACTUAL'!R16</f>
        <v>6102.1333333333332</v>
      </c>
      <c r="H31" s="736"/>
      <c r="I31" s="733">
        <f t="shared" si="0"/>
        <v>6102.1333333333332</v>
      </c>
      <c r="L31" s="498"/>
    </row>
    <row r="32" spans="2:12" s="317" customFormat="1" ht="4.5" customHeight="1" x14ac:dyDescent="0.2">
      <c r="B32" s="731"/>
      <c r="C32" s="732"/>
      <c r="D32" s="736"/>
      <c r="E32" s="736"/>
      <c r="F32" s="736"/>
      <c r="G32" s="734"/>
      <c r="H32" s="736"/>
      <c r="I32" s="733"/>
      <c r="L32" s="498"/>
    </row>
    <row r="33" spans="1:12" s="317" customFormat="1" ht="27.75" customHeight="1" x14ac:dyDescent="0.2">
      <c r="B33" s="731">
        <f>+'TENDECIA DE INGRESO  AÑO ACTUAL'!C17</f>
        <v>11814</v>
      </c>
      <c r="C33" s="732" t="str">
        <f>+'TENDECIA DE INGRESO  AÑO ACTUAL'!D17</f>
        <v>SERVICIOS PROFESIONALES</v>
      </c>
      <c r="D33" s="733">
        <v>0</v>
      </c>
      <c r="E33" s="733">
        <v>0</v>
      </c>
      <c r="F33" s="733">
        <f>SUM(D33:E33)</f>
        <v>0</v>
      </c>
      <c r="G33" s="734">
        <f>+'TENDECIA DE INGRESO  AÑO ACTUAL'!R17</f>
        <v>4378.666666666667</v>
      </c>
      <c r="H33" s="733">
        <v>0</v>
      </c>
      <c r="I33" s="733">
        <f t="shared" si="0"/>
        <v>4378.666666666667</v>
      </c>
      <c r="L33" s="498"/>
    </row>
    <row r="34" spans="1:12" s="317" customFormat="1" ht="3" customHeight="1" x14ac:dyDescent="0.2">
      <c r="B34" s="731"/>
      <c r="C34" s="732"/>
      <c r="D34" s="733"/>
      <c r="E34" s="733"/>
      <c r="F34" s="733"/>
      <c r="G34" s="734"/>
      <c r="H34" s="733"/>
      <c r="I34" s="733"/>
      <c r="L34" s="498"/>
    </row>
    <row r="35" spans="1:12" s="317" customFormat="1" ht="27.75" customHeight="1" x14ac:dyDescent="0.2">
      <c r="B35" s="731">
        <f>+'TENDECIA DE INGRESO  AÑO ACTUAL'!C18</f>
        <v>11815</v>
      </c>
      <c r="C35" s="732" t="str">
        <f>+'TENDECIA DE INGRESO  AÑO ACTUAL'!D18</f>
        <v>SERVICIOS DE ESPARCIMIENTO</v>
      </c>
      <c r="D35" s="736"/>
      <c r="E35" s="736"/>
      <c r="F35" s="736"/>
      <c r="G35" s="734">
        <f>+'TENDECIA DE INGRESO  AÑO ACTUAL'!R18</f>
        <v>2264.5866666666666</v>
      </c>
      <c r="H35" s="736"/>
      <c r="I35" s="733">
        <f t="shared" si="0"/>
        <v>2264.5866666666666</v>
      </c>
      <c r="L35" s="498"/>
    </row>
    <row r="36" spans="1:12" s="317" customFormat="1" ht="3" customHeight="1" x14ac:dyDescent="0.2">
      <c r="B36" s="731"/>
      <c r="C36" s="732"/>
      <c r="D36" s="736"/>
      <c r="E36" s="736"/>
      <c r="F36" s="736"/>
      <c r="G36" s="734"/>
      <c r="H36" s="736"/>
      <c r="I36" s="733"/>
      <c r="L36" s="498"/>
    </row>
    <row r="37" spans="1:12" s="317" customFormat="1" ht="27.75" customHeight="1" x14ac:dyDescent="0.2">
      <c r="B37" s="731">
        <f>+'TENDECIA DE INGRESO  AÑO ACTUAL'!C19</f>
        <v>11816</v>
      </c>
      <c r="C37" s="732" t="str">
        <f>+'TENDECIA DE INGRESO  AÑO ACTUAL'!D19</f>
        <v>TRANSPORTE</v>
      </c>
      <c r="D37" s="733">
        <v>0</v>
      </c>
      <c r="E37" s="733">
        <v>0</v>
      </c>
      <c r="F37" s="733">
        <f>SUM(D37:E37)</f>
        <v>0</v>
      </c>
      <c r="G37" s="734">
        <f>+'TENDECIA DE INGRESO  AÑO ACTUAL'!R19</f>
        <v>964.24</v>
      </c>
      <c r="H37" s="733">
        <v>0</v>
      </c>
      <c r="I37" s="733">
        <f t="shared" si="0"/>
        <v>964.24</v>
      </c>
      <c r="L37" s="498"/>
    </row>
    <row r="38" spans="1:12" s="317" customFormat="1" ht="2.25" customHeight="1" x14ac:dyDescent="0.2">
      <c r="B38" s="731"/>
      <c r="C38" s="732"/>
      <c r="D38" s="733"/>
      <c r="E38" s="733"/>
      <c r="F38" s="733"/>
      <c r="G38" s="734"/>
      <c r="H38" s="733"/>
      <c r="I38" s="733"/>
      <c r="L38" s="498"/>
    </row>
    <row r="39" spans="1:12" s="317" customFormat="1" ht="27.75" customHeight="1" x14ac:dyDescent="0.2">
      <c r="B39" s="731">
        <f>+'TENDECIA DE INGRESO  AÑO ACTUAL'!C20</f>
        <v>11817</v>
      </c>
      <c r="C39" s="732" t="str">
        <f>+'TENDECIA DE INGRESO  AÑO ACTUAL'!D20</f>
        <v>VALLAS PUBLICITARIAS</v>
      </c>
      <c r="D39" s="736"/>
      <c r="E39" s="736"/>
      <c r="F39" s="736"/>
      <c r="G39" s="734">
        <f>+'TENDECIA DE INGRESO  AÑO ACTUAL'!R20</f>
        <v>527.25333333333333</v>
      </c>
      <c r="H39" s="736"/>
      <c r="I39" s="733">
        <f t="shared" si="0"/>
        <v>527.25333333333333</v>
      </c>
      <c r="L39" s="498"/>
    </row>
    <row r="40" spans="1:12" s="317" customFormat="1" ht="3.75" customHeight="1" x14ac:dyDescent="0.2">
      <c r="B40" s="731"/>
      <c r="C40" s="732"/>
      <c r="D40" s="736"/>
      <c r="E40" s="736"/>
      <c r="F40" s="736"/>
      <c r="G40" s="734"/>
      <c r="H40" s="736"/>
      <c r="I40" s="733"/>
      <c r="L40" s="498"/>
    </row>
    <row r="41" spans="1:12" s="317" customFormat="1" ht="27.75" customHeight="1" x14ac:dyDescent="0.2">
      <c r="B41" s="731">
        <f>+'TENDECIA DE INGRESO  AÑO ACTUAL'!C21</f>
        <v>11818</v>
      </c>
      <c r="C41" s="732" t="str">
        <f>+'TENDECIA DE INGRESO  AÑO ACTUAL'!D21</f>
        <v>VIALIDAD</v>
      </c>
      <c r="D41" s="733">
        <v>0</v>
      </c>
      <c r="E41" s="733">
        <v>0</v>
      </c>
      <c r="F41" s="733">
        <f>SUM(D41:E41)</f>
        <v>0</v>
      </c>
      <c r="G41" s="734">
        <f>+'TENDECIA DE INGRESO  AÑO ACTUAL'!R21</f>
        <v>2884.9733333333334</v>
      </c>
      <c r="H41" s="733">
        <v>0</v>
      </c>
      <c r="I41" s="733">
        <f t="shared" si="0"/>
        <v>2884.9733333333334</v>
      </c>
      <c r="L41" s="498"/>
    </row>
    <row r="42" spans="1:12" s="317" customFormat="1" ht="3.75" customHeight="1" x14ac:dyDescent="0.2">
      <c r="B42" s="731"/>
      <c r="C42" s="732"/>
      <c r="D42" s="733"/>
      <c r="E42" s="733"/>
      <c r="F42" s="733"/>
      <c r="G42" s="734"/>
      <c r="H42" s="733"/>
      <c r="I42" s="733"/>
      <c r="L42" s="498"/>
    </row>
    <row r="43" spans="1:12" s="317" customFormat="1" ht="27.75" customHeight="1" x14ac:dyDescent="0.2">
      <c r="B43" s="731">
        <f>+'TENDECIA DE INGRESO  AÑO ACTUAL'!C22</f>
        <v>11899</v>
      </c>
      <c r="C43" s="732" t="str">
        <f>+'TENDECIA DE INGRESO  AÑO ACTUAL'!D22</f>
        <v>IMPUESTOS MUNICIPALES DIVERSOS</v>
      </c>
      <c r="D43" s="736"/>
      <c r="E43" s="736"/>
      <c r="F43" s="736"/>
      <c r="G43" s="734">
        <f>+'TENDECIA DE INGRESO  AÑO ACTUAL'!R22</f>
        <v>13213.053333333333</v>
      </c>
      <c r="H43" s="736"/>
      <c r="I43" s="733">
        <f t="shared" si="0"/>
        <v>13213.053333333333</v>
      </c>
      <c r="L43" s="498"/>
    </row>
    <row r="44" spans="1:12" s="317" customFormat="1" ht="3" customHeight="1" x14ac:dyDescent="0.2">
      <c r="B44" s="731"/>
      <c r="C44" s="732"/>
      <c r="D44" s="736"/>
      <c r="E44" s="736"/>
      <c r="F44" s="736"/>
      <c r="G44" s="734"/>
      <c r="H44" s="736"/>
      <c r="I44" s="733"/>
      <c r="L44" s="498"/>
    </row>
    <row r="45" spans="1:12" s="317" customFormat="1" ht="27.75" customHeight="1" x14ac:dyDescent="0.2">
      <c r="A45" s="497"/>
      <c r="B45" s="731">
        <f>+'TENDECIA DE INGRESO  AÑO ACTUAL'!C25</f>
        <v>12105</v>
      </c>
      <c r="C45" s="732" t="str">
        <f>+'TENDECIA DE INGRESO  AÑO ACTUAL'!D25</f>
        <v>POR SERV. DE CERTIFICACION O VISADO DE DOCUMENTOS</v>
      </c>
      <c r="D45" s="733">
        <v>0</v>
      </c>
      <c r="E45" s="733">
        <v>0</v>
      </c>
      <c r="F45" s="733">
        <f>SUM(D45:E45)</f>
        <v>0</v>
      </c>
      <c r="G45" s="734">
        <f>+'TENDECIA DE INGRESO  AÑO ACTUAL'!R25</f>
        <v>34830.119999999995</v>
      </c>
      <c r="H45" s="733">
        <v>0</v>
      </c>
      <c r="I45" s="733">
        <f t="shared" si="0"/>
        <v>34830.119999999995</v>
      </c>
      <c r="K45" s="331">
        <f>SUM(I45:I75)</f>
        <v>633090.31999999995</v>
      </c>
      <c r="L45" s="411"/>
    </row>
    <row r="46" spans="1:12" s="317" customFormat="1" ht="4.5" customHeight="1" x14ac:dyDescent="0.2">
      <c r="A46" s="497"/>
      <c r="B46" s="731"/>
      <c r="C46" s="732"/>
      <c r="D46" s="733"/>
      <c r="E46" s="733"/>
      <c r="F46" s="733"/>
      <c r="G46" s="734"/>
      <c r="H46" s="733"/>
      <c r="I46" s="733"/>
      <c r="K46" s="331"/>
      <c r="L46" s="411"/>
    </row>
    <row r="47" spans="1:12" s="317" customFormat="1" ht="27.75" customHeight="1" x14ac:dyDescent="0.2">
      <c r="A47" s="497"/>
      <c r="B47" s="731">
        <f>+'TENDECIA DE INGRESO  AÑO ACTUAL'!C26</f>
        <v>12106</v>
      </c>
      <c r="C47" s="732" t="str">
        <f>+'TENDECIA DE INGRESO  AÑO ACTUAL'!D26</f>
        <v>POR EXPEDICIÓN DE DOCUMENTOS DE IDENTIFICACIÓN</v>
      </c>
      <c r="D47" s="736"/>
      <c r="E47" s="736"/>
      <c r="F47" s="736"/>
      <c r="G47" s="734">
        <f>+'TENDECIA DE INGRESO  AÑO ACTUAL'!R26</f>
        <v>1821.3866666666668</v>
      </c>
      <c r="H47" s="736"/>
      <c r="I47" s="733">
        <f t="shared" si="0"/>
        <v>1821.3866666666668</v>
      </c>
      <c r="L47" s="498"/>
    </row>
    <row r="48" spans="1:12" s="317" customFormat="1" ht="4.5" customHeight="1" x14ac:dyDescent="0.2">
      <c r="A48" s="497"/>
      <c r="B48" s="731"/>
      <c r="C48" s="732"/>
      <c r="D48" s="736"/>
      <c r="E48" s="736"/>
      <c r="F48" s="736"/>
      <c r="G48" s="734"/>
      <c r="H48" s="736"/>
      <c r="I48" s="733"/>
      <c r="L48" s="498"/>
    </row>
    <row r="49" spans="1:12" s="317" customFormat="1" ht="27.75" customHeight="1" x14ac:dyDescent="0.2">
      <c r="A49" s="497"/>
      <c r="B49" s="731">
        <f>+'TENDECIA DE INGRESO  AÑO ACTUAL'!C27</f>
        <v>12108</v>
      </c>
      <c r="C49" s="732" t="str">
        <f>+'TENDECIA DE INGRESO  AÑO ACTUAL'!D27</f>
        <v>ALUMBRADO PUBLICO</v>
      </c>
      <c r="D49" s="733">
        <v>0</v>
      </c>
      <c r="E49" s="733">
        <v>0</v>
      </c>
      <c r="F49" s="733">
        <f>SUM(D49:E49)</f>
        <v>0</v>
      </c>
      <c r="G49" s="734">
        <f>+'TENDECIA DE INGRESO  AÑO ACTUAL'!R27</f>
        <v>64136.373333333322</v>
      </c>
      <c r="H49" s="733">
        <v>0</v>
      </c>
      <c r="I49" s="733">
        <f t="shared" si="0"/>
        <v>64136.373333333322</v>
      </c>
      <c r="L49" s="498"/>
    </row>
    <row r="50" spans="1:12" s="317" customFormat="1" ht="2.25" customHeight="1" x14ac:dyDescent="0.2">
      <c r="A50" s="497"/>
      <c r="B50" s="731"/>
      <c r="C50" s="732"/>
      <c r="D50" s="733"/>
      <c r="E50" s="733"/>
      <c r="F50" s="733"/>
      <c r="G50" s="734"/>
      <c r="H50" s="733"/>
      <c r="I50" s="733"/>
      <c r="L50" s="498"/>
    </row>
    <row r="51" spans="1:12" s="317" customFormat="1" ht="27.75" customHeight="1" x14ac:dyDescent="0.2">
      <c r="A51" s="497"/>
      <c r="B51" s="731">
        <f>+'TENDECIA DE INGRESO  AÑO ACTUAL'!C28</f>
        <v>12109</v>
      </c>
      <c r="C51" s="732" t="str">
        <f>+'TENDECIA DE INGRESO  AÑO ACTUAL'!D28</f>
        <v>ASEO PUBLICO</v>
      </c>
      <c r="D51" s="736"/>
      <c r="E51" s="736"/>
      <c r="F51" s="736"/>
      <c r="G51" s="734">
        <f>+'TENDECIA DE INGRESO  AÑO ACTUAL'!R28</f>
        <v>128185.58666666667</v>
      </c>
      <c r="H51" s="736"/>
      <c r="I51" s="733">
        <f t="shared" si="0"/>
        <v>128185.58666666667</v>
      </c>
      <c r="L51" s="498"/>
    </row>
    <row r="52" spans="1:12" s="317" customFormat="1" ht="3.75" customHeight="1" x14ac:dyDescent="0.2">
      <c r="A52" s="497"/>
      <c r="B52" s="731"/>
      <c r="C52" s="732"/>
      <c r="D52" s="736"/>
      <c r="E52" s="736"/>
      <c r="F52" s="736"/>
      <c r="G52" s="734"/>
      <c r="H52" s="736"/>
      <c r="I52" s="733"/>
      <c r="L52" s="498"/>
    </row>
    <row r="53" spans="1:12" s="317" customFormat="1" ht="32.25" customHeight="1" x14ac:dyDescent="0.2">
      <c r="A53" s="497"/>
      <c r="B53" s="731">
        <f>+'TENDECIA DE INGRESO  AÑO ACTUAL'!C29</f>
        <v>12110</v>
      </c>
      <c r="C53" s="732" t="str">
        <f>+'TENDECIA DE INGRESO  AÑO ACTUAL'!D29</f>
        <v>CASETAS TELEFONICAS</v>
      </c>
      <c r="D53" s="733">
        <v>0</v>
      </c>
      <c r="E53" s="733">
        <v>0</v>
      </c>
      <c r="F53" s="733">
        <f>SUM(D53:E53)</f>
        <v>0</v>
      </c>
      <c r="G53" s="734">
        <f>+'TENDECIA DE INGRESO  AÑO ACTUAL'!R29</f>
        <v>600</v>
      </c>
      <c r="H53" s="733">
        <v>0</v>
      </c>
      <c r="I53" s="733">
        <f t="shared" si="0"/>
        <v>600</v>
      </c>
      <c r="L53" s="498"/>
    </row>
    <row r="54" spans="1:12" s="317" customFormat="1" ht="2.25" customHeight="1" x14ac:dyDescent="0.2">
      <c r="A54" s="497"/>
      <c r="B54" s="731"/>
      <c r="C54" s="732"/>
      <c r="D54" s="733"/>
      <c r="E54" s="733"/>
      <c r="F54" s="733"/>
      <c r="G54" s="734"/>
      <c r="H54" s="733"/>
      <c r="I54" s="733"/>
      <c r="L54" s="498"/>
    </row>
    <row r="55" spans="1:12" s="317" customFormat="1" ht="27.75" customHeight="1" x14ac:dyDescent="0.2">
      <c r="A55" s="497"/>
      <c r="B55" s="731">
        <f>+'TENDECIA DE INGRESO  AÑO ACTUAL'!C30</f>
        <v>12111</v>
      </c>
      <c r="C55" s="732" t="str">
        <f>+'TENDECIA DE INGRESO  AÑO ACTUAL'!D30</f>
        <v>CEMENTERIOS MUNICIPALES</v>
      </c>
      <c r="D55" s="736"/>
      <c r="E55" s="736"/>
      <c r="F55" s="736"/>
      <c r="G55" s="734">
        <f>+'TENDECIA DE INGRESO  AÑO ACTUAL'!R30</f>
        <v>23754.133333333331</v>
      </c>
      <c r="H55" s="736"/>
      <c r="I55" s="733">
        <f t="shared" si="0"/>
        <v>23754.133333333331</v>
      </c>
      <c r="L55" s="498"/>
    </row>
    <row r="56" spans="1:12" s="317" customFormat="1" ht="5.25" customHeight="1" x14ac:dyDescent="0.2">
      <c r="A56" s="497"/>
      <c r="B56" s="731"/>
      <c r="C56" s="732"/>
      <c r="D56" s="736"/>
      <c r="E56" s="736"/>
      <c r="F56" s="736"/>
      <c r="G56" s="734"/>
      <c r="H56" s="736"/>
      <c r="I56" s="733"/>
      <c r="L56" s="498"/>
    </row>
    <row r="57" spans="1:12" s="317" customFormat="1" ht="27.75" customHeight="1" x14ac:dyDescent="0.2">
      <c r="A57" s="497"/>
      <c r="B57" s="731">
        <f>+'TENDECIA DE INGRESO  AÑO ACTUAL'!C31</f>
        <v>12113</v>
      </c>
      <c r="C57" s="732" t="str">
        <f>+'TENDECIA DE INGRESO  AÑO ACTUAL'!D31</f>
        <v>ESTACIONAMIENTOS Y PARQUIMETROS</v>
      </c>
      <c r="D57" s="733">
        <v>0</v>
      </c>
      <c r="E57" s="733">
        <v>0</v>
      </c>
      <c r="F57" s="733">
        <f>SUM(D57:E57)</f>
        <v>0</v>
      </c>
      <c r="G57" s="734">
        <f>+'TENDECIA DE INGRESO  AÑO ACTUAL'!R31</f>
        <v>139.44</v>
      </c>
      <c r="H57" s="733">
        <v>0</v>
      </c>
      <c r="I57" s="733">
        <f t="shared" si="0"/>
        <v>139.44</v>
      </c>
      <c r="L57" s="498"/>
    </row>
    <row r="58" spans="1:12" s="317" customFormat="1" ht="2.25" customHeight="1" x14ac:dyDescent="0.2">
      <c r="A58" s="497"/>
      <c r="B58" s="731"/>
      <c r="C58" s="732"/>
      <c r="D58" s="733"/>
      <c r="E58" s="733"/>
      <c r="F58" s="733"/>
      <c r="G58" s="734"/>
      <c r="H58" s="733"/>
      <c r="I58" s="733"/>
      <c r="L58" s="498"/>
    </row>
    <row r="59" spans="1:12" s="317" customFormat="1" ht="27.75" customHeight="1" x14ac:dyDescent="0.2">
      <c r="A59" s="497"/>
      <c r="B59" s="731">
        <f>+'TENDECIA DE INGRESO  AÑO ACTUAL'!C32</f>
        <v>12114</v>
      </c>
      <c r="C59" s="732" t="str">
        <f>+'TENDECIA DE INGRESO  AÑO ACTUAL'!D32</f>
        <v>5% FIESTAS</v>
      </c>
      <c r="D59" s="736">
        <v>0</v>
      </c>
      <c r="E59" s="736">
        <v>0</v>
      </c>
      <c r="F59" s="736">
        <v>0</v>
      </c>
      <c r="G59" s="734">
        <f>+'TENDECIA DE INGRESO  AÑO ACTUAL'!R32</f>
        <v>54860.626666666663</v>
      </c>
      <c r="H59" s="736"/>
      <c r="I59" s="733">
        <f t="shared" si="0"/>
        <v>54860.626666666663</v>
      </c>
      <c r="L59" s="498"/>
    </row>
    <row r="60" spans="1:12" s="317" customFormat="1" ht="3" customHeight="1" x14ac:dyDescent="0.2">
      <c r="A60" s="497"/>
      <c r="B60" s="731"/>
      <c r="C60" s="732"/>
      <c r="D60" s="736"/>
      <c r="E60" s="736"/>
      <c r="F60" s="736"/>
      <c r="G60" s="734"/>
      <c r="H60" s="736"/>
      <c r="I60" s="733"/>
      <c r="L60" s="498"/>
    </row>
    <row r="61" spans="1:12" s="317" customFormat="1" ht="27.75" customHeight="1" x14ac:dyDescent="0.2">
      <c r="A61" s="497"/>
      <c r="B61" s="731">
        <f>+'TENDECIA DE INGRESO  AÑO ACTUAL'!C33</f>
        <v>12115</v>
      </c>
      <c r="C61" s="732" t="str">
        <f>+'TENDECIA DE INGRESO  AÑO ACTUAL'!D33</f>
        <v>MERCADOS</v>
      </c>
      <c r="D61" s="733">
        <v>0</v>
      </c>
      <c r="E61" s="733">
        <v>0</v>
      </c>
      <c r="F61" s="733">
        <f>SUM(D61:E61)</f>
        <v>0</v>
      </c>
      <c r="G61" s="734">
        <f>+'TENDECIA DE INGRESO  AÑO ACTUAL'!R33</f>
        <v>88551.92</v>
      </c>
      <c r="H61" s="733">
        <v>0</v>
      </c>
      <c r="I61" s="733">
        <f t="shared" si="0"/>
        <v>88551.92</v>
      </c>
      <c r="L61" s="498"/>
    </row>
    <row r="62" spans="1:12" s="317" customFormat="1" ht="3" customHeight="1" x14ac:dyDescent="0.2">
      <c r="A62" s="497"/>
      <c r="B62" s="731"/>
      <c r="C62" s="732"/>
      <c r="D62" s="733"/>
      <c r="E62" s="733"/>
      <c r="F62" s="733"/>
      <c r="G62" s="734"/>
      <c r="H62" s="733"/>
      <c r="I62" s="733"/>
      <c r="L62" s="498"/>
    </row>
    <row r="63" spans="1:12" s="317" customFormat="1" ht="27.75" customHeight="1" x14ac:dyDescent="0.2">
      <c r="A63" s="497"/>
      <c r="B63" s="731">
        <f>+'TENDECIA DE INGRESO  AÑO ACTUAL'!C34</f>
        <v>12117</v>
      </c>
      <c r="C63" s="732" t="str">
        <f>+'TENDECIA DE INGRESO  AÑO ACTUAL'!D34</f>
        <v>PAVIMENTACION</v>
      </c>
      <c r="D63" s="736"/>
      <c r="E63" s="736"/>
      <c r="F63" s="736"/>
      <c r="G63" s="734">
        <f>+'TENDECIA DE INGRESO  AÑO ACTUAL'!R34</f>
        <v>27834.226666666666</v>
      </c>
      <c r="H63" s="736"/>
      <c r="I63" s="733">
        <f t="shared" si="0"/>
        <v>27834.226666666666</v>
      </c>
      <c r="L63" s="498"/>
    </row>
    <row r="64" spans="1:12" s="317" customFormat="1" ht="3.75" customHeight="1" x14ac:dyDescent="0.2">
      <c r="A64" s="497"/>
      <c r="B64" s="731"/>
      <c r="C64" s="732"/>
      <c r="D64" s="736"/>
      <c r="E64" s="736"/>
      <c r="F64" s="736"/>
      <c r="G64" s="734"/>
      <c r="H64" s="736"/>
      <c r="I64" s="733"/>
      <c r="L64" s="498"/>
    </row>
    <row r="65" spans="1:12" s="317" customFormat="1" ht="27.75" customHeight="1" x14ac:dyDescent="0.2">
      <c r="A65" s="497"/>
      <c r="B65" s="731">
        <f>+'TENDECIA DE INGRESO  AÑO ACTUAL'!C35</f>
        <v>12118</v>
      </c>
      <c r="C65" s="732" t="str">
        <f>+'TENDECIA DE INGRESO  AÑO ACTUAL'!D35</f>
        <v>POSTES, TORRES Y ANTENAS</v>
      </c>
      <c r="D65" s="733">
        <v>0</v>
      </c>
      <c r="E65" s="733">
        <v>0</v>
      </c>
      <c r="F65" s="733">
        <f>SUM(D65:E65)</f>
        <v>0</v>
      </c>
      <c r="G65" s="734">
        <f>+'TENDECIA DE INGRESO  AÑO ACTUAL'!R35</f>
        <v>125741.33333333334</v>
      </c>
      <c r="H65" s="733">
        <v>0</v>
      </c>
      <c r="I65" s="733">
        <f t="shared" si="0"/>
        <v>125741.33333333334</v>
      </c>
      <c r="L65" s="498"/>
    </row>
    <row r="66" spans="1:12" s="317" customFormat="1" ht="3.75" customHeight="1" x14ac:dyDescent="0.2">
      <c r="A66" s="497"/>
      <c r="B66" s="731"/>
      <c r="C66" s="732"/>
      <c r="D66" s="733"/>
      <c r="E66" s="733"/>
      <c r="F66" s="733"/>
      <c r="G66" s="734"/>
      <c r="H66" s="733"/>
      <c r="I66" s="733"/>
      <c r="L66" s="498"/>
    </row>
    <row r="67" spans="1:12" s="317" customFormat="1" ht="27.75" customHeight="1" x14ac:dyDescent="0.2">
      <c r="A67" s="497"/>
      <c r="B67" s="731">
        <f>+'TENDECIA DE INGRESO  AÑO ACTUAL'!C36</f>
        <v>12119</v>
      </c>
      <c r="C67" s="732" t="str">
        <f>+'TENDECIA DE INGRESO  AÑO ACTUAL'!D36</f>
        <v>RASTRO Y TIANGUE</v>
      </c>
      <c r="D67" s="736"/>
      <c r="E67" s="736"/>
      <c r="F67" s="736"/>
      <c r="G67" s="734">
        <f>+'TENDECIA DE INGRESO  AÑO ACTUAL'!R36</f>
        <v>14290.346666666668</v>
      </c>
      <c r="H67" s="736"/>
      <c r="I67" s="733">
        <f t="shared" si="0"/>
        <v>14290.346666666668</v>
      </c>
      <c r="L67" s="498"/>
    </row>
    <row r="68" spans="1:12" s="317" customFormat="1" ht="3.75" customHeight="1" x14ac:dyDescent="0.2">
      <c r="A68" s="497"/>
      <c r="B68" s="731"/>
      <c r="C68" s="732"/>
      <c r="D68" s="736"/>
      <c r="E68" s="736"/>
      <c r="F68" s="736"/>
      <c r="G68" s="734"/>
      <c r="H68" s="736"/>
      <c r="I68" s="733"/>
      <c r="L68" s="498"/>
    </row>
    <row r="69" spans="1:12" s="317" customFormat="1" ht="27.75" customHeight="1" x14ac:dyDescent="0.2">
      <c r="A69" s="497"/>
      <c r="B69" s="731">
        <f>+'TENDECIA DE INGRESO  AÑO ACTUAL'!C37</f>
        <v>12199</v>
      </c>
      <c r="C69" s="732" t="str">
        <f>+'TENDECIA DE INGRESO  AÑO ACTUAL'!D37</f>
        <v>TASAS DIVERSAS</v>
      </c>
      <c r="D69" s="733">
        <v>0</v>
      </c>
      <c r="E69" s="733">
        <v>0</v>
      </c>
      <c r="F69" s="733">
        <f>SUM(D69:E69)</f>
        <v>0</v>
      </c>
      <c r="G69" s="734">
        <f>+'TENDECIA DE INGRESO  AÑO ACTUAL'!R37</f>
        <v>22443.319999999996</v>
      </c>
      <c r="H69" s="733">
        <v>0</v>
      </c>
      <c r="I69" s="733">
        <f t="shared" si="0"/>
        <v>22443.319999999996</v>
      </c>
      <c r="L69" s="498"/>
    </row>
    <row r="70" spans="1:12" s="317" customFormat="1" ht="5.25" customHeight="1" x14ac:dyDescent="0.2">
      <c r="A70" s="497"/>
      <c r="B70" s="731"/>
      <c r="C70" s="732"/>
      <c r="D70" s="733"/>
      <c r="E70" s="733"/>
      <c r="F70" s="733"/>
      <c r="G70" s="734"/>
      <c r="H70" s="733"/>
      <c r="I70" s="733"/>
      <c r="L70" s="498"/>
    </row>
    <row r="71" spans="1:12" s="317" customFormat="1" ht="27.75" customHeight="1" x14ac:dyDescent="0.2">
      <c r="A71" s="497"/>
      <c r="B71" s="731">
        <f>+'TENDECIA DE INGRESO  AÑO ACTUAL'!C39</f>
        <v>12210</v>
      </c>
      <c r="C71" s="732" t="str">
        <f>+'TENDECIA DE INGRESO  AÑO ACTUAL'!D39</f>
        <v>PERMISOS Y LICENCIAS MUNICIPALES</v>
      </c>
      <c r="D71" s="736"/>
      <c r="E71" s="736"/>
      <c r="F71" s="736"/>
      <c r="G71" s="734">
        <f>+'TENDECIA DE INGRESO  AÑO ACTUAL'!R39</f>
        <v>43707.239999999991</v>
      </c>
      <c r="H71" s="736"/>
      <c r="I71" s="733">
        <f t="shared" si="0"/>
        <v>43707.239999999991</v>
      </c>
      <c r="L71" s="498"/>
    </row>
    <row r="72" spans="1:12" s="317" customFormat="1" ht="3" customHeight="1" x14ac:dyDescent="0.2">
      <c r="A72" s="497"/>
      <c r="B72" s="731"/>
      <c r="C72" s="732"/>
      <c r="D72" s="736"/>
      <c r="E72" s="736"/>
      <c r="F72" s="736"/>
      <c r="G72" s="734"/>
      <c r="H72" s="736"/>
      <c r="I72" s="733"/>
      <c r="L72" s="498"/>
    </row>
    <row r="73" spans="1:12" s="317" customFormat="1" ht="27.75" customHeight="1" x14ac:dyDescent="0.2">
      <c r="A73" s="497"/>
      <c r="B73" s="731">
        <f>+'TENDECIA DE INGRESO  AÑO ACTUAL'!C40</f>
        <v>12211</v>
      </c>
      <c r="C73" s="732" t="str">
        <f>+'TENDECIA DE INGRESO  AÑO ACTUAL'!D40</f>
        <v>COTEJO DE FIERROS</v>
      </c>
      <c r="D73" s="733">
        <v>0</v>
      </c>
      <c r="E73" s="733">
        <v>0</v>
      </c>
      <c r="F73" s="733">
        <f>SUM(D73:E73)</f>
        <v>0</v>
      </c>
      <c r="G73" s="734">
        <f>+'TENDECIA DE INGRESO  AÑO ACTUAL'!R40</f>
        <v>2100.9333333333334</v>
      </c>
      <c r="H73" s="733">
        <v>0</v>
      </c>
      <c r="I73" s="733">
        <f t="shared" si="0"/>
        <v>2100.9333333333334</v>
      </c>
      <c r="L73" s="498"/>
    </row>
    <row r="74" spans="1:12" s="317" customFormat="1" ht="3.75" customHeight="1" x14ac:dyDescent="0.2">
      <c r="A74" s="497"/>
      <c r="B74" s="731"/>
      <c r="C74" s="732"/>
      <c r="D74" s="733"/>
      <c r="E74" s="733"/>
      <c r="F74" s="733"/>
      <c r="G74" s="734"/>
      <c r="H74" s="733"/>
      <c r="I74" s="733"/>
      <c r="L74" s="498"/>
    </row>
    <row r="75" spans="1:12" s="317" customFormat="1" ht="27.75" customHeight="1" x14ac:dyDescent="0.25">
      <c r="A75" s="480"/>
      <c r="B75" s="737">
        <v>12299</v>
      </c>
      <c r="C75" s="738" t="s">
        <v>430</v>
      </c>
      <c r="D75" s="733"/>
      <c r="E75" s="733"/>
      <c r="F75" s="733"/>
      <c r="G75" s="734">
        <f>+'TENDECIA DE INGRESO  AÑO ACTUAL'!R41</f>
        <v>93.333333333333329</v>
      </c>
      <c r="H75" s="733"/>
      <c r="I75" s="733">
        <f t="shared" si="0"/>
        <v>93.333333333333329</v>
      </c>
      <c r="L75" s="498"/>
    </row>
    <row r="76" spans="1:12" s="317" customFormat="1" ht="4.5" customHeight="1" x14ac:dyDescent="0.25">
      <c r="A76" s="480"/>
      <c r="B76" s="737"/>
      <c r="C76" s="738"/>
      <c r="D76" s="733"/>
      <c r="E76" s="733"/>
      <c r="F76" s="733"/>
      <c r="G76" s="734"/>
      <c r="H76" s="733"/>
      <c r="I76" s="733"/>
      <c r="L76" s="498"/>
    </row>
    <row r="77" spans="1:12" s="317" customFormat="1" ht="27.75" customHeight="1" x14ac:dyDescent="0.2">
      <c r="B77" s="731">
        <f>+'TENDECIA DE INGRESO  AÑO ACTUAL'!C44</f>
        <v>14299</v>
      </c>
      <c r="C77" s="732" t="str">
        <f>+'TENDECIA DE INGRESO  AÑO ACTUAL'!D44</f>
        <v>SERVICIOS DIVERSOS</v>
      </c>
      <c r="D77" s="733">
        <v>0</v>
      </c>
      <c r="E77" s="733">
        <v>0</v>
      </c>
      <c r="F77" s="733">
        <f>SUM(D77:E77)</f>
        <v>0</v>
      </c>
      <c r="G77" s="734">
        <f>+'TENDECIA DE INGRESO  AÑO ACTUAL'!R44</f>
        <v>7721.1333333333332</v>
      </c>
      <c r="H77" s="733">
        <v>0</v>
      </c>
      <c r="I77" s="733">
        <f t="shared" si="0"/>
        <v>7721.1333333333332</v>
      </c>
      <c r="L77" s="498"/>
    </row>
    <row r="78" spans="1:12" s="317" customFormat="1" ht="3" customHeight="1" x14ac:dyDescent="0.2">
      <c r="B78" s="731"/>
      <c r="C78" s="732"/>
      <c r="D78" s="733"/>
      <c r="E78" s="733"/>
      <c r="F78" s="733"/>
      <c r="G78" s="734"/>
      <c r="H78" s="733"/>
      <c r="I78" s="733"/>
      <c r="L78" s="498"/>
    </row>
    <row r="79" spans="1:12" s="317" customFormat="1" ht="27.75" customHeight="1" x14ac:dyDescent="0.2">
      <c r="B79" s="731">
        <f>+'TENDECIA DE INGRESO  AÑO ACTUAL'!C49</f>
        <v>15301</v>
      </c>
      <c r="C79" s="732" t="str">
        <f>+'TENDECIA DE INGRESO  AÑO ACTUAL'!D49</f>
        <v>MULTA POR MORA DE IMPUESTOS</v>
      </c>
      <c r="D79" s="736"/>
      <c r="E79" s="736"/>
      <c r="F79" s="736"/>
      <c r="G79" s="734">
        <f>+'TENDECIA DE INGRESO  AÑO ACTUAL'!R49</f>
        <v>5332.2266666666656</v>
      </c>
      <c r="H79" s="736"/>
      <c r="I79" s="733">
        <f t="shared" si="0"/>
        <v>5332.2266666666656</v>
      </c>
      <c r="L79" s="498"/>
    </row>
    <row r="80" spans="1:12" s="317" customFormat="1" ht="4.5" customHeight="1" x14ac:dyDescent="0.2">
      <c r="B80" s="731"/>
      <c r="C80" s="732"/>
      <c r="D80" s="736"/>
      <c r="E80" s="736"/>
      <c r="F80" s="736"/>
      <c r="G80" s="734"/>
      <c r="H80" s="736"/>
      <c r="I80" s="733"/>
      <c r="L80" s="498"/>
    </row>
    <row r="81" spans="2:12" s="317" customFormat="1" ht="27.75" customHeight="1" x14ac:dyDescent="0.2">
      <c r="B81" s="731">
        <f>+'TENDECIA DE INGRESO  AÑO ACTUAL'!C50</f>
        <v>15302</v>
      </c>
      <c r="C81" s="732" t="str">
        <f>+'TENDECIA DE INGRESO  AÑO ACTUAL'!D50</f>
        <v>INTERESES POR MORA DE IMPUESTOS</v>
      </c>
      <c r="D81" s="733">
        <v>0</v>
      </c>
      <c r="E81" s="733">
        <v>0</v>
      </c>
      <c r="F81" s="733">
        <f>SUM(D81:E81)</f>
        <v>0</v>
      </c>
      <c r="G81" s="734">
        <f>+'TENDECIA DE INGRESO  AÑO ACTUAL'!R50</f>
        <v>2983.293333333334</v>
      </c>
      <c r="H81" s="733">
        <v>0</v>
      </c>
      <c r="I81" s="733">
        <f t="shared" si="0"/>
        <v>2983.293333333334</v>
      </c>
      <c r="L81" s="498"/>
    </row>
    <row r="82" spans="2:12" s="317" customFormat="1" ht="6" customHeight="1" x14ac:dyDescent="0.2">
      <c r="B82" s="731"/>
      <c r="C82" s="732"/>
      <c r="D82" s="733"/>
      <c r="E82" s="733"/>
      <c r="F82" s="733"/>
      <c r="G82" s="734"/>
      <c r="H82" s="733"/>
      <c r="I82" s="733"/>
      <c r="L82" s="498"/>
    </row>
    <row r="83" spans="2:12" s="317" customFormat="1" ht="27.75" customHeight="1" x14ac:dyDescent="0.2">
      <c r="B83" s="731">
        <f>+'TENDECIA DE INGRESO  AÑO ACTUAL'!C51</f>
        <v>15310</v>
      </c>
      <c r="C83" s="732" t="str">
        <f>+'TENDECIA DE INGRESO  AÑO ACTUAL'!D51</f>
        <v>MULTAS POR DECLARACIÓN EXTEMPORÁNEA</v>
      </c>
      <c r="D83" s="733">
        <v>0</v>
      </c>
      <c r="E83" s="733">
        <v>0</v>
      </c>
      <c r="F83" s="733">
        <f>SUM(D83:E83)</f>
        <v>0</v>
      </c>
      <c r="G83" s="734">
        <f>+'TENDECIA DE INGRESO  AÑO ACTUAL'!R51</f>
        <v>0</v>
      </c>
      <c r="H83" s="733">
        <v>0</v>
      </c>
      <c r="I83" s="733">
        <f t="shared" si="0"/>
        <v>0</v>
      </c>
      <c r="L83" s="498"/>
    </row>
    <row r="84" spans="2:12" s="317" customFormat="1" ht="6.75" customHeight="1" x14ac:dyDescent="0.2">
      <c r="B84" s="731"/>
      <c r="C84" s="732"/>
      <c r="D84" s="733"/>
      <c r="E84" s="733"/>
      <c r="F84" s="733"/>
      <c r="G84" s="734"/>
      <c r="H84" s="733"/>
      <c r="I84" s="733"/>
      <c r="L84" s="498"/>
    </row>
    <row r="85" spans="2:12" s="317" customFormat="1" ht="27.75" customHeight="1" x14ac:dyDescent="0.2">
      <c r="B85" s="731">
        <f>+'TENDECIA DE INGRESO  AÑO ACTUAL'!C52</f>
        <v>15312</v>
      </c>
      <c r="C85" s="732" t="str">
        <f>+'TENDECIA DE INGRESO  AÑO ACTUAL'!D52</f>
        <v>MULTA POR REGISTRO CIVIL</v>
      </c>
      <c r="D85" s="736"/>
      <c r="E85" s="736"/>
      <c r="F85" s="736"/>
      <c r="G85" s="734">
        <f>+'TENDECIA DE INGRESO  AÑO ACTUAL'!R52</f>
        <v>269.82666666666671</v>
      </c>
      <c r="H85" s="736"/>
      <c r="I85" s="733">
        <f>SUM(F85:H85)</f>
        <v>269.82666666666671</v>
      </c>
      <c r="L85" s="498"/>
    </row>
    <row r="86" spans="2:12" s="317" customFormat="1" ht="3.75" customHeight="1" x14ac:dyDescent="0.2">
      <c r="B86" s="731"/>
      <c r="C86" s="732"/>
      <c r="D86" s="736"/>
      <c r="E86" s="736"/>
      <c r="F86" s="736"/>
      <c r="G86" s="734"/>
      <c r="H86" s="736"/>
      <c r="I86" s="733"/>
      <c r="L86" s="498"/>
    </row>
    <row r="87" spans="2:12" s="317" customFormat="1" ht="27.75" customHeight="1" x14ac:dyDescent="0.2">
      <c r="B87" s="731">
        <f>+'TENDECIA DE INGRESO  AÑO ACTUAL'!C53</f>
        <v>15314</v>
      </c>
      <c r="C87" s="732" t="str">
        <f>+'TENDECIA DE INGRESO  AÑO ACTUAL'!D53</f>
        <v>OTRAS MULTAS MPALES.</v>
      </c>
      <c r="D87" s="733">
        <v>0</v>
      </c>
      <c r="E87" s="733">
        <v>0</v>
      </c>
      <c r="F87" s="733">
        <f>SUM(D87:E87)</f>
        <v>0</v>
      </c>
      <c r="G87" s="734">
        <f>+'TENDECIA DE INGRESO  AÑO ACTUAL'!R53</f>
        <v>577.33333333333337</v>
      </c>
      <c r="H87" s="733">
        <v>0</v>
      </c>
      <c r="I87" s="733">
        <f t="shared" si="0"/>
        <v>577.33333333333337</v>
      </c>
      <c r="L87" s="498"/>
    </row>
    <row r="88" spans="2:12" s="317" customFormat="1" ht="3" customHeight="1" x14ac:dyDescent="0.2">
      <c r="B88" s="731"/>
      <c r="C88" s="732"/>
      <c r="D88" s="733"/>
      <c r="E88" s="733"/>
      <c r="F88" s="733"/>
      <c r="G88" s="734"/>
      <c r="H88" s="733"/>
      <c r="I88" s="733"/>
      <c r="L88" s="498"/>
    </row>
    <row r="89" spans="2:12" s="317" customFormat="1" ht="27.75" customHeight="1" x14ac:dyDescent="0.2">
      <c r="B89" s="731">
        <f>+'TENDECIA DE INGRESO  AÑO ACTUAL'!C55</f>
        <v>15402</v>
      </c>
      <c r="C89" s="732" t="str">
        <f>+'TENDECIA DE INGRESO  AÑO ACTUAL'!D55</f>
        <v>ARRENDAMIENTO DE BIENES INMUEBLES</v>
      </c>
      <c r="D89" s="736"/>
      <c r="E89" s="736"/>
      <c r="F89" s="736"/>
      <c r="G89" s="734">
        <f>+'TENDECIA DE INGRESO  AÑO ACTUAL'!R55</f>
        <v>4069.8266666666668</v>
      </c>
      <c r="H89" s="736"/>
      <c r="I89" s="733">
        <f t="shared" si="0"/>
        <v>4069.8266666666668</v>
      </c>
      <c r="L89" s="498"/>
    </row>
    <row r="90" spans="2:12" s="317" customFormat="1" ht="5.25" customHeight="1" x14ac:dyDescent="0.2">
      <c r="B90" s="731"/>
      <c r="C90" s="732"/>
      <c r="D90" s="736"/>
      <c r="E90" s="736"/>
      <c r="F90" s="736"/>
      <c r="G90" s="734"/>
      <c r="H90" s="736"/>
      <c r="I90" s="733"/>
      <c r="L90" s="498"/>
    </row>
    <row r="91" spans="2:12" s="317" customFormat="1" ht="27.75" customHeight="1" x14ac:dyDescent="0.2">
      <c r="B91" s="731">
        <f>+'TENDECIA DE INGRESO  AÑO ACTUAL'!C59</f>
        <v>15703</v>
      </c>
      <c r="C91" s="732" t="str">
        <f>+'TENDECIA DE INGRESO  AÑO ACTUAL'!D59</f>
        <v>RENTABILIDAD DE CUENTAS BANCARIAS</v>
      </c>
      <c r="D91" s="733">
        <v>0</v>
      </c>
      <c r="E91" s="733">
        <v>0</v>
      </c>
      <c r="F91" s="733">
        <f>SUM(D91:E91)</f>
        <v>0</v>
      </c>
      <c r="G91" s="734">
        <f>+'TENDECIA DE INGRESO  AÑO ACTUAL'!R59</f>
        <v>534.55999999999995</v>
      </c>
      <c r="H91" s="733">
        <v>0</v>
      </c>
      <c r="I91" s="733">
        <f t="shared" si="0"/>
        <v>534.55999999999995</v>
      </c>
      <c r="L91" s="498"/>
    </row>
    <row r="92" spans="2:12" s="317" customFormat="1" ht="5.25" customHeight="1" x14ac:dyDescent="0.2">
      <c r="B92" s="731"/>
      <c r="C92" s="732"/>
      <c r="D92" s="733"/>
      <c r="E92" s="733"/>
      <c r="F92" s="733"/>
      <c r="G92" s="734"/>
      <c r="H92" s="733"/>
      <c r="I92" s="733"/>
      <c r="L92" s="498"/>
    </row>
    <row r="93" spans="2:12" s="317" customFormat="1" ht="27.75" customHeight="1" x14ac:dyDescent="0.2">
      <c r="B93" s="731">
        <f>+'TENDECIA DE INGRESO  AÑO ACTUAL'!C60</f>
        <v>15799</v>
      </c>
      <c r="C93" s="732" t="str">
        <f>+'TENDECIA DE INGRESO  AÑO ACTUAL'!D60</f>
        <v>INGR. DIVERSOS</v>
      </c>
      <c r="D93" s="736"/>
      <c r="E93" s="736"/>
      <c r="F93" s="733">
        <f t="shared" ref="F93:F101" si="1">SUM(D93:E93)</f>
        <v>0</v>
      </c>
      <c r="G93" s="734">
        <f>+'TENDECIA DE INGRESO  AÑO ACTUAL'!R60</f>
        <v>1716.6399999999999</v>
      </c>
      <c r="H93" s="736"/>
      <c r="I93" s="733">
        <f t="shared" si="0"/>
        <v>1716.6399999999999</v>
      </c>
      <c r="L93" s="498"/>
    </row>
    <row r="94" spans="2:12" s="317" customFormat="1" ht="6" customHeight="1" x14ac:dyDescent="0.2">
      <c r="B94" s="731"/>
      <c r="C94" s="732"/>
      <c r="D94" s="736"/>
      <c r="E94" s="736"/>
      <c r="F94" s="733"/>
      <c r="G94" s="734"/>
      <c r="H94" s="736"/>
      <c r="I94" s="733"/>
      <c r="L94" s="498"/>
    </row>
    <row r="95" spans="2:12" s="317" customFormat="1" ht="27.75" customHeight="1" x14ac:dyDescent="0.2">
      <c r="B95" s="739">
        <v>16201</v>
      </c>
      <c r="C95" s="740" t="s">
        <v>133</v>
      </c>
      <c r="D95" s="733">
        <f>+'TENDECIA DE INGRESO  AÑO ACTUAL'!I84</f>
        <v>478022.53</v>
      </c>
      <c r="E95" s="733">
        <v>0</v>
      </c>
      <c r="F95" s="733">
        <f>SUM(D95:E95)</f>
        <v>478022.53</v>
      </c>
      <c r="G95" s="734">
        <v>0</v>
      </c>
      <c r="H95" s="733"/>
      <c r="I95" s="733">
        <f>SUM(F95:H95)</f>
        <v>478022.53</v>
      </c>
      <c r="L95" s="498"/>
    </row>
    <row r="96" spans="2:12" s="317" customFormat="1" ht="5.25" customHeight="1" x14ac:dyDescent="0.2">
      <c r="B96" s="739"/>
      <c r="C96" s="740"/>
      <c r="D96" s="733"/>
      <c r="E96" s="733"/>
      <c r="F96" s="733"/>
      <c r="G96" s="734"/>
      <c r="H96" s="733"/>
      <c r="I96" s="733"/>
      <c r="L96" s="498"/>
    </row>
    <row r="97" spans="2:12" s="317" customFormat="1" ht="27.75" customHeight="1" x14ac:dyDescent="0.2">
      <c r="B97" s="739">
        <v>22201</v>
      </c>
      <c r="C97" s="740" t="s">
        <v>135</v>
      </c>
      <c r="D97" s="733">
        <v>0</v>
      </c>
      <c r="E97" s="733">
        <f>+'TENDECIA DE INGRESO  AÑO ACTUAL'!I91</f>
        <v>1434067.46</v>
      </c>
      <c r="F97" s="733">
        <f t="shared" si="1"/>
        <v>1434067.46</v>
      </c>
      <c r="G97" s="734">
        <v>0</v>
      </c>
      <c r="H97" s="733">
        <v>0</v>
      </c>
      <c r="I97" s="733">
        <f t="shared" si="0"/>
        <v>1434067.46</v>
      </c>
      <c r="L97" s="498"/>
    </row>
    <row r="98" spans="2:12" s="317" customFormat="1" ht="3.75" customHeight="1" x14ac:dyDescent="0.2">
      <c r="B98" s="739"/>
      <c r="C98" s="740"/>
      <c r="D98" s="733"/>
      <c r="E98" s="733"/>
      <c r="F98" s="733"/>
      <c r="G98" s="734"/>
      <c r="H98" s="733"/>
      <c r="I98" s="733"/>
      <c r="L98" s="498"/>
    </row>
    <row r="99" spans="2:12" s="317" customFormat="1" ht="23.25" customHeight="1" x14ac:dyDescent="0.2">
      <c r="B99" s="731">
        <f>+'TENDECIA DE INGRESO  AÑO ACTUAL'!C67</f>
        <v>32102</v>
      </c>
      <c r="C99" s="741" t="s">
        <v>432</v>
      </c>
      <c r="D99" s="742">
        <f>+'TENDECIA DE INGRESO  AÑO ACTUAL'!I87</f>
        <v>37242.449999999997</v>
      </c>
      <c r="E99" s="743">
        <f>+'TENDECIA DE INGRESO  AÑO ACTUAL'!I94</f>
        <v>119505.62</v>
      </c>
      <c r="F99" s="733">
        <f t="shared" si="1"/>
        <v>156748.07</v>
      </c>
      <c r="G99" s="734">
        <f>+'TENDECIA DE INGRESO  AÑO ACTUAL'!R65</f>
        <v>0</v>
      </c>
      <c r="H99" s="736"/>
      <c r="I99" s="733">
        <f>SUM(F99:H99)</f>
        <v>156748.07</v>
      </c>
      <c r="L99" s="498"/>
    </row>
    <row r="100" spans="2:12" s="317" customFormat="1" ht="8.25" customHeight="1" x14ac:dyDescent="0.2">
      <c r="B100" s="731"/>
      <c r="C100" s="741"/>
      <c r="D100" s="742"/>
      <c r="E100" s="743"/>
      <c r="F100" s="733"/>
      <c r="G100" s="734"/>
      <c r="H100" s="736"/>
      <c r="I100" s="733"/>
      <c r="L100" s="498"/>
    </row>
    <row r="101" spans="2:12" s="317" customFormat="1" ht="27.75" customHeight="1" x14ac:dyDescent="0.2">
      <c r="B101" s="731">
        <f>+'TENDECIA DE INGRESO  AÑO ACTUAL'!C74</f>
        <v>32201</v>
      </c>
      <c r="C101" s="744" t="str">
        <f>+'TENDECIA DE INGRESO  AÑO ACTUAL'!D73</f>
        <v xml:space="preserve">CUENTAS POR COBRAR DE AÑOS ANTERIORES </v>
      </c>
      <c r="D101" s="733"/>
      <c r="E101" s="733"/>
      <c r="F101" s="733">
        <f t="shared" si="1"/>
        <v>0</v>
      </c>
      <c r="G101" s="734">
        <f>+'TENDECIA DE INGRESO  AÑO ACTUAL'!R73</f>
        <v>181164.49000000002</v>
      </c>
      <c r="H101" s="733"/>
      <c r="I101" s="733">
        <f t="shared" si="0"/>
        <v>181164.49000000002</v>
      </c>
      <c r="L101" s="498"/>
    </row>
    <row r="102" spans="2:12" s="318" customFormat="1" ht="27.75" customHeight="1" x14ac:dyDescent="0.2">
      <c r="B102" s="856" t="s">
        <v>137</v>
      </c>
      <c r="C102" s="856"/>
      <c r="D102" s="745">
        <f t="shared" ref="D102:I102" si="2">SUM(D13:D101)</f>
        <v>515264.98000000004</v>
      </c>
      <c r="E102" s="745">
        <f t="shared" si="2"/>
        <v>1553573.08</v>
      </c>
      <c r="F102" s="745">
        <f t="shared" si="2"/>
        <v>2068838.06</v>
      </c>
      <c r="G102" s="745">
        <f t="shared" si="2"/>
        <v>1133127.0766666669</v>
      </c>
      <c r="H102" s="745">
        <f t="shared" si="2"/>
        <v>0</v>
      </c>
      <c r="I102" s="745">
        <f t="shared" si="2"/>
        <v>3201965.1366666672</v>
      </c>
      <c r="J102" s="19"/>
      <c r="L102" s="499"/>
    </row>
    <row r="103" spans="2:12" ht="27.75" customHeight="1" x14ac:dyDescent="0.2">
      <c r="B103" s="746"/>
      <c r="C103" s="747"/>
      <c r="D103" s="429">
        <f>+'TENDECIA DE INGRESO  AÑO ACTUAL'!F99</f>
        <v>515264.98000000004</v>
      </c>
      <c r="E103" s="429">
        <f>+'TENDECIA DE INGRESO  AÑO ACTUAL'!H99</f>
        <v>1553573.08</v>
      </c>
      <c r="F103" s="429">
        <f>+'TENDECIA DE INGRESO  AÑO ACTUAL'!I99</f>
        <v>2068838.06</v>
      </c>
      <c r="G103" s="500">
        <f>+'TENDECIA DE INGRESO  AÑO ACTUAL'!R76</f>
        <v>1133127.0766666667</v>
      </c>
      <c r="H103" s="325"/>
      <c r="I103" s="332">
        <f>+'TENDECIA DE INGRESO  AÑO ACTUAL'!I101</f>
        <v>3201965.1366666667</v>
      </c>
      <c r="J103" s="317"/>
    </row>
    <row r="104" spans="2:12" ht="27.75" customHeight="1" x14ac:dyDescent="0.2">
      <c r="B104" s="502"/>
      <c r="C104" s="324"/>
      <c r="D104" s="171">
        <f>+D102-D103</f>
        <v>0</v>
      </c>
      <c r="E104" s="171">
        <f t="shared" ref="E104:F104" si="3">+E102-E103</f>
        <v>0</v>
      </c>
      <c r="F104" s="171">
        <f t="shared" si="3"/>
        <v>0</v>
      </c>
      <c r="G104" s="501">
        <f>+G102-G103</f>
        <v>0</v>
      </c>
      <c r="H104" s="171"/>
      <c r="I104" s="171">
        <f>+I102-I103</f>
        <v>0</v>
      </c>
      <c r="J104" s="317"/>
    </row>
    <row r="105" spans="2:12" ht="52.5" customHeight="1" x14ac:dyDescent="0.25">
      <c r="B105" s="502"/>
      <c r="C105" s="324"/>
      <c r="D105" s="325"/>
      <c r="E105" s="333"/>
      <c r="F105" s="325"/>
      <c r="G105" s="326"/>
      <c r="H105" s="325"/>
      <c r="I105" s="509"/>
      <c r="J105" s="317"/>
    </row>
    <row r="106" spans="2:12" ht="27.75" customHeight="1" x14ac:dyDescent="0.25">
      <c r="B106" s="502"/>
      <c r="C106" s="324"/>
      <c r="D106" s="327"/>
      <c r="E106" s="327"/>
      <c r="F106" s="327"/>
      <c r="G106" s="326"/>
      <c r="H106" s="327"/>
      <c r="I106" s="327"/>
      <c r="J106" s="317"/>
    </row>
    <row r="107" spans="2:12" ht="20.25" customHeight="1" x14ac:dyDescent="0.35">
      <c r="B107" s="334" t="s">
        <v>138</v>
      </c>
      <c r="C107" s="335" t="s">
        <v>139</v>
      </c>
      <c r="D107" s="336"/>
      <c r="E107" s="104"/>
      <c r="G107" s="336"/>
      <c r="I107" s="341"/>
    </row>
    <row r="108" spans="2:12" ht="20.25" customHeight="1" x14ac:dyDescent="0.35">
      <c r="B108" s="334" t="s">
        <v>140</v>
      </c>
      <c r="C108" s="335" t="s">
        <v>141</v>
      </c>
      <c r="G108" s="337"/>
      <c r="I108" s="342"/>
    </row>
    <row r="109" spans="2:12" ht="20.25" customHeight="1" x14ac:dyDescent="0.35">
      <c r="B109" s="334" t="s">
        <v>142</v>
      </c>
      <c r="C109" s="857" t="s">
        <v>143</v>
      </c>
      <c r="D109" s="857"/>
      <c r="E109" s="857"/>
      <c r="F109" s="857"/>
      <c r="G109" s="338"/>
    </row>
    <row r="110" spans="2:12" ht="20.25" customHeight="1" x14ac:dyDescent="0.35">
      <c r="B110" s="334" t="s">
        <v>144</v>
      </c>
      <c r="C110" s="335" t="s">
        <v>145</v>
      </c>
    </row>
    <row r="111" spans="2:12" ht="20.25" customHeight="1" x14ac:dyDescent="0.35">
      <c r="B111" s="334" t="s">
        <v>146</v>
      </c>
      <c r="C111" s="857" t="s">
        <v>147</v>
      </c>
      <c r="D111" s="857"/>
      <c r="E111" s="857"/>
    </row>
    <row r="112" spans="2:12" ht="15.75" customHeight="1" x14ac:dyDescent="0.3">
      <c r="B112" s="339"/>
      <c r="C112" s="335"/>
    </row>
    <row r="113" spans="2:9" ht="15.75" customHeight="1" x14ac:dyDescent="0.3">
      <c r="B113" s="339"/>
      <c r="C113" s="335"/>
    </row>
    <row r="114" spans="2:9" ht="20.25" customHeight="1" x14ac:dyDescent="0.35">
      <c r="B114" s="503" t="s">
        <v>148</v>
      </c>
    </row>
    <row r="115" spans="2:9" x14ac:dyDescent="0.3">
      <c r="B115" s="852" t="s">
        <v>149</v>
      </c>
      <c r="C115" s="852"/>
      <c r="D115" s="852"/>
      <c r="E115" s="852"/>
      <c r="F115" s="852"/>
      <c r="G115" s="852"/>
    </row>
    <row r="116" spans="2:9" x14ac:dyDescent="0.3">
      <c r="B116" s="852" t="s">
        <v>150</v>
      </c>
      <c r="C116" s="852"/>
      <c r="D116" s="852"/>
      <c r="E116" s="852"/>
      <c r="F116" s="852"/>
      <c r="G116" s="852"/>
    </row>
    <row r="117" spans="2:9" x14ac:dyDescent="0.3">
      <c r="B117" s="852" t="s">
        <v>151</v>
      </c>
      <c r="C117" s="852"/>
      <c r="D117" s="852"/>
      <c r="E117" s="852"/>
      <c r="F117" s="852"/>
      <c r="G117" s="852"/>
    </row>
    <row r="118" spans="2:9" x14ac:dyDescent="0.3">
      <c r="B118" s="852" t="s">
        <v>152</v>
      </c>
      <c r="C118" s="852"/>
      <c r="D118" s="852"/>
      <c r="E118" s="852"/>
      <c r="F118" s="852"/>
      <c r="G118" s="852"/>
    </row>
    <row r="119" spans="2:9" x14ac:dyDescent="0.3">
      <c r="B119" s="852" t="s">
        <v>153</v>
      </c>
      <c r="C119" s="852"/>
      <c r="D119" s="852"/>
      <c r="E119" s="852"/>
      <c r="F119" s="852"/>
      <c r="G119" s="852"/>
    </row>
    <row r="120" spans="2:9" x14ac:dyDescent="0.3">
      <c r="B120" s="852" t="s">
        <v>154</v>
      </c>
      <c r="C120" s="852"/>
      <c r="D120" s="852"/>
      <c r="E120" s="852"/>
      <c r="F120" s="852"/>
      <c r="G120" s="852"/>
    </row>
    <row r="121" spans="2:9" ht="18" x14ac:dyDescent="0.35">
      <c r="B121" s="858" t="s">
        <v>155</v>
      </c>
      <c r="C121" s="859"/>
      <c r="D121" s="859"/>
      <c r="E121" s="859"/>
      <c r="F121" s="859"/>
      <c r="G121" s="859"/>
      <c r="H121" s="859"/>
      <c r="I121" s="859"/>
    </row>
    <row r="122" spans="2:9" ht="18" x14ac:dyDescent="0.35">
      <c r="B122" s="453"/>
      <c r="C122" s="340"/>
      <c r="D122" s="340"/>
      <c r="E122" s="340"/>
      <c r="F122" s="340"/>
      <c r="G122" s="340"/>
      <c r="H122" s="340"/>
      <c r="I122" s="340"/>
    </row>
    <row r="123" spans="2:9" x14ac:dyDescent="0.3">
      <c r="B123" s="504" t="s">
        <v>156</v>
      </c>
      <c r="C123" s="9"/>
      <c r="D123" s="9"/>
      <c r="E123" s="9"/>
      <c r="F123" s="8" t="s">
        <v>157</v>
      </c>
      <c r="G123" s="9"/>
      <c r="H123" s="9"/>
    </row>
    <row r="124" spans="2:9" x14ac:dyDescent="0.3">
      <c r="B124" s="504" t="s">
        <v>158</v>
      </c>
      <c r="C124" s="9"/>
      <c r="D124" s="9"/>
      <c r="E124" s="9"/>
      <c r="F124" s="8" t="s">
        <v>159</v>
      </c>
      <c r="G124" s="9"/>
      <c r="H124" s="9"/>
    </row>
    <row r="125" spans="2:9" x14ac:dyDescent="0.3">
      <c r="B125" s="504" t="s">
        <v>160</v>
      </c>
      <c r="C125" s="9"/>
      <c r="D125" s="9"/>
      <c r="E125" s="9"/>
      <c r="F125" s="20" t="s">
        <v>161</v>
      </c>
      <c r="G125" s="9"/>
      <c r="H125" s="9"/>
    </row>
    <row r="126" spans="2:9" x14ac:dyDescent="0.3">
      <c r="B126" s="10" t="s">
        <v>162</v>
      </c>
      <c r="C126" s="9"/>
      <c r="D126" s="9"/>
      <c r="E126" s="9"/>
      <c r="F126" s="20" t="s">
        <v>163</v>
      </c>
      <c r="G126" s="9"/>
      <c r="H126" s="9"/>
    </row>
    <row r="127" spans="2:9" x14ac:dyDescent="0.3">
      <c r="B127" s="504" t="s">
        <v>164</v>
      </c>
      <c r="C127" s="9"/>
      <c r="D127" s="9"/>
      <c r="E127" s="9"/>
      <c r="F127" s="20" t="s">
        <v>165</v>
      </c>
      <c r="G127" s="9"/>
      <c r="H127" s="9"/>
    </row>
    <row r="128" spans="2:9" x14ac:dyDescent="0.3">
      <c r="B128" s="504" t="s">
        <v>166</v>
      </c>
      <c r="C128" s="9"/>
      <c r="D128" s="9"/>
      <c r="E128" s="9"/>
      <c r="F128" s="20" t="s">
        <v>167</v>
      </c>
      <c r="G128" s="9"/>
      <c r="H128" s="9"/>
    </row>
    <row r="129" spans="2:12" x14ac:dyDescent="0.3">
      <c r="B129" s="504" t="s">
        <v>168</v>
      </c>
      <c r="C129" s="9"/>
      <c r="D129" s="9"/>
      <c r="E129" s="9"/>
      <c r="F129" s="9" t="s">
        <v>169</v>
      </c>
      <c r="G129" s="9"/>
      <c r="H129" s="9"/>
    </row>
    <row r="130" spans="2:12" x14ac:dyDescent="0.3">
      <c r="B130" s="504" t="s">
        <v>170</v>
      </c>
      <c r="C130" s="9"/>
      <c r="D130" s="9"/>
      <c r="E130" s="9"/>
      <c r="F130" s="20" t="s">
        <v>171</v>
      </c>
      <c r="G130" s="9"/>
      <c r="H130" s="9"/>
    </row>
    <row r="131" spans="2:12" s="317" customFormat="1" ht="15.75" customHeight="1" x14ac:dyDescent="0.3">
      <c r="B131" s="750"/>
      <c r="C131" s="751"/>
      <c r="D131" s="751"/>
      <c r="E131" s="751"/>
      <c r="F131" s="751"/>
      <c r="G131" s="751"/>
      <c r="H131" s="751"/>
      <c r="I131" s="752"/>
      <c r="L131" s="498"/>
    </row>
    <row r="132" spans="2:12" s="317" customFormat="1" x14ac:dyDescent="0.3">
      <c r="B132" s="750"/>
      <c r="C132" s="751"/>
      <c r="D132" s="751"/>
      <c r="E132" s="751"/>
      <c r="F132" s="751"/>
      <c r="G132" s="751"/>
      <c r="H132" s="751"/>
      <c r="I132" s="752"/>
      <c r="L132" s="498"/>
    </row>
    <row r="133" spans="2:12" s="317" customFormat="1" x14ac:dyDescent="0.3">
      <c r="B133" s="750"/>
      <c r="C133" s="751"/>
      <c r="D133" s="751"/>
      <c r="E133" s="751"/>
      <c r="F133" s="751"/>
      <c r="G133" s="751"/>
      <c r="H133" s="751"/>
      <c r="I133" s="752"/>
      <c r="L133" s="498"/>
    </row>
    <row r="134" spans="2:12" s="317" customFormat="1" x14ac:dyDescent="0.3">
      <c r="B134" s="750"/>
      <c r="C134" s="751"/>
      <c r="D134" s="751"/>
      <c r="E134" s="751"/>
      <c r="F134" s="751"/>
      <c r="G134" s="751"/>
      <c r="H134" s="751"/>
      <c r="I134" s="752"/>
      <c r="L134" s="498"/>
    </row>
    <row r="135" spans="2:12" s="317" customFormat="1" x14ac:dyDescent="0.3">
      <c r="B135" s="750"/>
      <c r="C135" s="751"/>
      <c r="D135" s="751"/>
      <c r="E135" s="751"/>
      <c r="F135" s="751"/>
      <c r="G135" s="751"/>
      <c r="H135" s="751"/>
      <c r="I135" s="752"/>
      <c r="L135" s="498"/>
    </row>
    <row r="136" spans="2:12" s="317" customFormat="1" x14ac:dyDescent="0.3">
      <c r="B136" s="750"/>
      <c r="C136" s="751"/>
      <c r="D136" s="751"/>
      <c r="E136" s="751"/>
      <c r="F136" s="751"/>
      <c r="G136" s="751"/>
      <c r="H136" s="751"/>
      <c r="I136" s="752"/>
      <c r="L136" s="498"/>
    </row>
    <row r="137" spans="2:12" s="317" customFormat="1" x14ac:dyDescent="0.3">
      <c r="B137" s="750"/>
      <c r="C137" s="751"/>
      <c r="D137" s="751"/>
      <c r="E137" s="751"/>
      <c r="F137" s="751"/>
      <c r="G137" s="751"/>
      <c r="H137" s="751"/>
      <c r="I137" s="752"/>
      <c r="L137" s="498"/>
    </row>
    <row r="138" spans="2:12" s="317" customFormat="1" x14ac:dyDescent="0.3">
      <c r="B138" s="750"/>
      <c r="C138" s="751"/>
      <c r="D138" s="751"/>
      <c r="E138" s="751"/>
      <c r="F138" s="751"/>
      <c r="G138" s="751"/>
      <c r="H138" s="751"/>
      <c r="I138" s="752"/>
      <c r="L138" s="498"/>
    </row>
    <row r="139" spans="2:12" s="317" customFormat="1" x14ac:dyDescent="0.3">
      <c r="B139" s="750"/>
      <c r="C139" s="751"/>
      <c r="D139" s="751"/>
      <c r="E139" s="751"/>
      <c r="F139" s="751"/>
      <c r="G139" s="751"/>
      <c r="H139" s="751"/>
      <c r="I139" s="752"/>
      <c r="L139" s="498"/>
    </row>
    <row r="140" spans="2:12" s="317" customFormat="1" x14ac:dyDescent="0.3">
      <c r="B140" s="750"/>
      <c r="C140" s="751"/>
      <c r="D140" s="751"/>
      <c r="E140" s="751"/>
      <c r="F140" s="751"/>
      <c r="G140" s="751"/>
      <c r="H140" s="751"/>
      <c r="I140" s="752"/>
      <c r="L140" s="498"/>
    </row>
    <row r="141" spans="2:12" s="317" customFormat="1" x14ac:dyDescent="0.3">
      <c r="B141" s="750"/>
      <c r="C141" s="751"/>
      <c r="D141" s="751"/>
      <c r="E141" s="751"/>
      <c r="F141" s="751"/>
      <c r="G141" s="751"/>
      <c r="H141" s="751"/>
      <c r="I141" s="752"/>
      <c r="L141" s="498"/>
    </row>
    <row r="142" spans="2:12" s="317" customFormat="1" x14ac:dyDescent="0.3">
      <c r="B142" s="750"/>
      <c r="C142" s="751"/>
      <c r="D142" s="751"/>
      <c r="E142" s="751"/>
      <c r="F142" s="751"/>
      <c r="G142" s="751"/>
      <c r="H142" s="751"/>
      <c r="I142" s="752"/>
      <c r="L142" s="498"/>
    </row>
    <row r="143" spans="2:12" s="317" customFormat="1" x14ac:dyDescent="0.3">
      <c r="B143" s="750"/>
      <c r="C143" s="751"/>
      <c r="D143" s="751"/>
      <c r="E143" s="751"/>
      <c r="F143" s="751"/>
      <c r="G143" s="751"/>
      <c r="H143" s="751"/>
      <c r="I143" s="752"/>
      <c r="L143" s="498"/>
    </row>
    <row r="144" spans="2:12" s="317" customFormat="1" x14ac:dyDescent="0.3">
      <c r="B144" s="750"/>
      <c r="C144" s="751"/>
      <c r="D144" s="751"/>
      <c r="E144" s="751"/>
      <c r="F144" s="751"/>
      <c r="G144" s="751"/>
      <c r="H144" s="751"/>
      <c r="I144" s="752"/>
      <c r="L144" s="498"/>
    </row>
    <row r="145" spans="2:12" s="317" customFormat="1" x14ac:dyDescent="0.3">
      <c r="B145" s="750"/>
      <c r="C145" s="751"/>
      <c r="D145" s="751"/>
      <c r="E145" s="751"/>
      <c r="F145" s="751"/>
      <c r="G145" s="751"/>
      <c r="H145" s="751"/>
      <c r="I145" s="752"/>
      <c r="L145" s="498"/>
    </row>
    <row r="146" spans="2:12" s="317" customFormat="1" x14ac:dyDescent="0.3">
      <c r="B146" s="750"/>
      <c r="C146" s="751"/>
      <c r="D146" s="751"/>
      <c r="E146" s="751"/>
      <c r="F146" s="751"/>
      <c r="G146" s="751"/>
      <c r="H146" s="751"/>
      <c r="I146" s="752"/>
      <c r="L146" s="498"/>
    </row>
    <row r="147" spans="2:12" s="317" customFormat="1" x14ac:dyDescent="0.3">
      <c r="B147" s="750"/>
      <c r="C147" s="751"/>
      <c r="D147" s="751"/>
      <c r="E147" s="751"/>
      <c r="F147" s="751"/>
      <c r="G147" s="751"/>
      <c r="H147" s="751"/>
      <c r="I147" s="752"/>
      <c r="L147" s="498"/>
    </row>
    <row r="148" spans="2:12" s="317" customFormat="1" x14ac:dyDescent="0.3">
      <c r="B148" s="750"/>
      <c r="C148" s="751"/>
      <c r="D148" s="751"/>
      <c r="E148" s="751"/>
      <c r="F148" s="751"/>
      <c r="G148" s="751"/>
      <c r="H148" s="751"/>
      <c r="I148" s="752"/>
      <c r="L148" s="498"/>
    </row>
    <row r="149" spans="2:12" s="317" customFormat="1" x14ac:dyDescent="0.3">
      <c r="B149" s="750"/>
      <c r="C149" s="751"/>
      <c r="D149" s="751"/>
      <c r="E149" s="751"/>
      <c r="F149" s="751"/>
      <c r="G149" s="751"/>
      <c r="H149" s="751"/>
      <c r="I149" s="752"/>
      <c r="L149" s="498"/>
    </row>
    <row r="150" spans="2:12" s="317" customFormat="1" x14ac:dyDescent="0.3">
      <c r="B150" s="750"/>
      <c r="C150" s="751"/>
      <c r="D150" s="751"/>
      <c r="E150" s="751"/>
      <c r="F150" s="751"/>
      <c r="G150" s="751"/>
      <c r="H150" s="751"/>
      <c r="I150" s="752"/>
      <c r="L150" s="498"/>
    </row>
    <row r="151" spans="2:12" s="317" customFormat="1" x14ac:dyDescent="0.3">
      <c r="B151" s="750"/>
      <c r="C151" s="751"/>
      <c r="D151" s="751"/>
      <c r="E151" s="751"/>
      <c r="F151" s="751"/>
      <c r="G151" s="751"/>
      <c r="H151" s="751"/>
      <c r="I151" s="752"/>
      <c r="L151" s="498"/>
    </row>
    <row r="152" spans="2:12" s="317" customFormat="1" x14ac:dyDescent="0.3">
      <c r="B152" s="750"/>
      <c r="C152" s="751"/>
      <c r="D152" s="751"/>
      <c r="E152" s="751"/>
      <c r="F152" s="751"/>
      <c r="G152" s="751"/>
      <c r="H152" s="751"/>
      <c r="I152" s="752"/>
      <c r="L152" s="498"/>
    </row>
    <row r="153" spans="2:12" s="317" customFormat="1" x14ac:dyDescent="0.3">
      <c r="B153" s="750"/>
      <c r="C153" s="751"/>
      <c r="D153" s="751"/>
      <c r="E153" s="751"/>
      <c r="F153" s="751"/>
      <c r="G153" s="751"/>
      <c r="H153" s="751"/>
      <c r="I153" s="752"/>
      <c r="L153" s="498"/>
    </row>
    <row r="154" spans="2:12" s="317" customFormat="1" x14ac:dyDescent="0.3">
      <c r="B154" s="750"/>
      <c r="C154" s="751"/>
      <c r="D154" s="751"/>
      <c r="E154" s="751"/>
      <c r="F154" s="751"/>
      <c r="G154" s="751"/>
      <c r="H154" s="751"/>
      <c r="I154" s="752"/>
      <c r="L154" s="498"/>
    </row>
    <row r="155" spans="2:12" s="317" customFormat="1" x14ac:dyDescent="0.3">
      <c r="B155" s="750"/>
      <c r="C155" s="751"/>
      <c r="D155" s="751"/>
      <c r="E155" s="751"/>
      <c r="F155" s="751"/>
      <c r="G155" s="751"/>
      <c r="H155" s="751"/>
      <c r="I155" s="752"/>
      <c r="L155" s="498"/>
    </row>
    <row r="156" spans="2:12" s="317" customFormat="1" x14ac:dyDescent="0.3">
      <c r="B156" s="750"/>
      <c r="C156" s="751"/>
      <c r="D156" s="751"/>
      <c r="E156" s="751"/>
      <c r="F156" s="751"/>
      <c r="G156" s="751"/>
      <c r="H156" s="751"/>
      <c r="I156" s="752"/>
      <c r="L156" s="498"/>
    </row>
    <row r="157" spans="2:12" s="317" customFormat="1" x14ac:dyDescent="0.3">
      <c r="B157" s="750"/>
      <c r="C157" s="751"/>
      <c r="D157" s="751"/>
      <c r="E157" s="751"/>
      <c r="F157" s="751"/>
      <c r="G157" s="751"/>
      <c r="H157" s="751"/>
      <c r="I157" s="752"/>
      <c r="L157" s="498"/>
    </row>
    <row r="158" spans="2:12" s="317" customFormat="1" x14ac:dyDescent="0.3">
      <c r="B158" s="750"/>
      <c r="C158" s="751"/>
      <c r="D158" s="751"/>
      <c r="E158" s="751"/>
      <c r="F158" s="751"/>
      <c r="G158" s="751"/>
      <c r="H158" s="751"/>
      <c r="I158" s="752"/>
      <c r="L158" s="498"/>
    </row>
    <row r="159" spans="2:12" s="317" customFormat="1" x14ac:dyDescent="0.3">
      <c r="B159" s="750"/>
      <c r="C159" s="751"/>
      <c r="D159" s="751"/>
      <c r="E159" s="751"/>
      <c r="F159" s="751"/>
      <c r="G159" s="751"/>
      <c r="H159" s="751"/>
      <c r="I159" s="752"/>
      <c r="L159" s="498"/>
    </row>
    <row r="160" spans="2:12" s="317" customFormat="1" x14ac:dyDescent="0.3">
      <c r="B160" s="750"/>
      <c r="C160" s="751"/>
      <c r="D160" s="751"/>
      <c r="E160" s="751"/>
      <c r="F160" s="751"/>
      <c r="G160" s="751"/>
      <c r="H160" s="751"/>
      <c r="I160" s="752"/>
      <c r="L160" s="498"/>
    </row>
    <row r="161" spans="2:12" s="317" customFormat="1" x14ac:dyDescent="0.3">
      <c r="B161" s="750"/>
      <c r="C161" s="751"/>
      <c r="D161" s="751"/>
      <c r="E161" s="751"/>
      <c r="F161" s="751"/>
      <c r="G161" s="751"/>
      <c r="H161" s="751"/>
      <c r="I161" s="752"/>
      <c r="L161" s="498"/>
    </row>
    <row r="162" spans="2:12" s="317" customFormat="1" x14ac:dyDescent="0.3">
      <c r="B162" s="750"/>
      <c r="C162" s="751"/>
      <c r="D162" s="751"/>
      <c r="E162" s="751"/>
      <c r="F162" s="751"/>
      <c r="G162" s="751"/>
      <c r="H162" s="751"/>
      <c r="I162" s="752"/>
      <c r="L162" s="498"/>
    </row>
    <row r="163" spans="2:12" s="317" customFormat="1" x14ac:dyDescent="0.3">
      <c r="B163" s="750"/>
      <c r="C163" s="751"/>
      <c r="D163" s="751"/>
      <c r="E163" s="751"/>
      <c r="F163" s="751"/>
      <c r="G163" s="751"/>
      <c r="H163" s="751"/>
      <c r="I163" s="752"/>
      <c r="L163" s="498"/>
    </row>
    <row r="164" spans="2:12" s="317" customFormat="1" x14ac:dyDescent="0.3">
      <c r="B164" s="750"/>
      <c r="C164" s="751"/>
      <c r="D164" s="751"/>
      <c r="E164" s="751"/>
      <c r="F164" s="751"/>
      <c r="G164" s="751"/>
      <c r="H164" s="751"/>
      <c r="I164" s="752"/>
      <c r="L164" s="498"/>
    </row>
    <row r="165" spans="2:12" s="317" customFormat="1" x14ac:dyDescent="0.3">
      <c r="B165" s="750"/>
      <c r="C165" s="751"/>
      <c r="D165" s="751"/>
      <c r="E165" s="751"/>
      <c r="F165" s="751"/>
      <c r="G165" s="751"/>
      <c r="H165" s="751"/>
      <c r="I165" s="752"/>
      <c r="L165" s="498"/>
    </row>
    <row r="166" spans="2:12" s="317" customFormat="1" x14ac:dyDescent="0.3">
      <c r="B166" s="750"/>
      <c r="C166" s="751"/>
      <c r="D166" s="751"/>
      <c r="E166" s="751"/>
      <c r="F166" s="751"/>
      <c r="G166" s="751"/>
      <c r="H166" s="751"/>
      <c r="I166" s="752"/>
      <c r="L166" s="498"/>
    </row>
    <row r="167" spans="2:12" s="317" customFormat="1" x14ac:dyDescent="0.3">
      <c r="B167" s="750"/>
      <c r="C167" s="751"/>
      <c r="D167" s="751"/>
      <c r="E167" s="751"/>
      <c r="F167" s="751"/>
      <c r="G167" s="751"/>
      <c r="H167" s="751"/>
      <c r="I167" s="752"/>
      <c r="L167" s="498"/>
    </row>
    <row r="168" spans="2:12" s="317" customFormat="1" x14ac:dyDescent="0.3">
      <c r="B168" s="750"/>
      <c r="C168" s="751"/>
      <c r="D168" s="751"/>
      <c r="E168" s="751"/>
      <c r="F168" s="751"/>
      <c r="G168" s="751"/>
      <c r="H168" s="751"/>
      <c r="I168" s="752"/>
      <c r="L168" s="498"/>
    </row>
    <row r="169" spans="2:12" s="317" customFormat="1" x14ac:dyDescent="0.3">
      <c r="B169" s="750"/>
      <c r="C169" s="751"/>
      <c r="D169" s="751"/>
      <c r="E169" s="751"/>
      <c r="F169" s="751"/>
      <c r="G169" s="751"/>
      <c r="H169" s="751"/>
      <c r="I169" s="752"/>
      <c r="L169" s="498"/>
    </row>
    <row r="170" spans="2:12" s="317" customFormat="1" x14ac:dyDescent="0.3">
      <c r="B170" s="750"/>
      <c r="C170" s="751"/>
      <c r="D170" s="751"/>
      <c r="E170" s="751"/>
      <c r="F170" s="751"/>
      <c r="G170" s="751"/>
      <c r="H170" s="751"/>
      <c r="I170" s="752"/>
      <c r="L170" s="498"/>
    </row>
    <row r="171" spans="2:12" s="317" customFormat="1" x14ac:dyDescent="0.3">
      <c r="B171" s="750"/>
      <c r="C171" s="751"/>
      <c r="D171" s="751"/>
      <c r="E171" s="751"/>
      <c r="F171" s="751"/>
      <c r="G171" s="751"/>
      <c r="H171" s="751"/>
      <c r="I171" s="752"/>
      <c r="L171" s="498"/>
    </row>
    <row r="172" spans="2:12" s="317" customFormat="1" x14ac:dyDescent="0.3">
      <c r="B172" s="750"/>
      <c r="C172" s="751"/>
      <c r="D172" s="751"/>
      <c r="E172" s="751"/>
      <c r="F172" s="751"/>
      <c r="G172" s="751"/>
      <c r="H172" s="751"/>
      <c r="I172" s="752"/>
      <c r="L172" s="498"/>
    </row>
    <row r="173" spans="2:12" s="317" customFormat="1" x14ac:dyDescent="0.3">
      <c r="B173" s="750"/>
      <c r="C173" s="751"/>
      <c r="D173" s="751"/>
      <c r="E173" s="751"/>
      <c r="F173" s="751"/>
      <c r="G173" s="751"/>
      <c r="H173" s="751"/>
      <c r="I173" s="752"/>
      <c r="L173" s="498"/>
    </row>
    <row r="174" spans="2:12" s="317" customFormat="1" x14ac:dyDescent="0.3">
      <c r="B174" s="750"/>
      <c r="C174" s="751"/>
      <c r="D174" s="751"/>
      <c r="E174" s="751"/>
      <c r="F174" s="751"/>
      <c r="G174" s="751"/>
      <c r="H174" s="751"/>
      <c r="I174" s="752"/>
      <c r="L174" s="498"/>
    </row>
    <row r="175" spans="2:12" s="317" customFormat="1" x14ac:dyDescent="0.3">
      <c r="B175" s="750"/>
      <c r="C175" s="751"/>
      <c r="D175" s="751"/>
      <c r="E175" s="751"/>
      <c r="F175" s="751"/>
      <c r="G175" s="751"/>
      <c r="H175" s="751"/>
      <c r="I175" s="752"/>
      <c r="L175" s="498"/>
    </row>
    <row r="176" spans="2:12" s="317" customFormat="1" x14ac:dyDescent="0.3">
      <c r="B176" s="750"/>
      <c r="C176" s="751"/>
      <c r="D176" s="751"/>
      <c r="E176" s="751"/>
      <c r="F176" s="751"/>
      <c r="G176" s="751"/>
      <c r="H176" s="751"/>
      <c r="I176" s="752"/>
      <c r="L176" s="498"/>
    </row>
    <row r="177" spans="2:12" s="317" customFormat="1" x14ac:dyDescent="0.3">
      <c r="B177" s="750"/>
      <c r="C177" s="751"/>
      <c r="D177" s="751"/>
      <c r="E177" s="751"/>
      <c r="F177" s="751"/>
      <c r="G177" s="751"/>
      <c r="H177" s="751"/>
      <c r="I177" s="752"/>
      <c r="L177" s="498"/>
    </row>
    <row r="178" spans="2:12" s="317" customFormat="1" x14ac:dyDescent="0.3">
      <c r="B178" s="750"/>
      <c r="C178" s="751"/>
      <c r="D178" s="751"/>
      <c r="E178" s="751"/>
      <c r="F178" s="751"/>
      <c r="G178" s="751"/>
      <c r="H178" s="751"/>
      <c r="I178" s="752"/>
      <c r="L178" s="498"/>
    </row>
    <row r="179" spans="2:12" s="317" customFormat="1" x14ac:dyDescent="0.3">
      <c r="B179" s="750"/>
      <c r="C179" s="751"/>
      <c r="D179" s="751"/>
      <c r="E179" s="751"/>
      <c r="F179" s="751"/>
      <c r="G179" s="751"/>
      <c r="H179" s="751"/>
      <c r="I179" s="752"/>
      <c r="L179" s="498"/>
    </row>
    <row r="180" spans="2:12" s="317" customFormat="1" x14ac:dyDescent="0.3">
      <c r="B180" s="750"/>
      <c r="C180" s="751"/>
      <c r="D180" s="751"/>
      <c r="E180" s="751"/>
      <c r="F180" s="751"/>
      <c r="G180" s="751"/>
      <c r="H180" s="751"/>
      <c r="I180" s="752"/>
      <c r="L180" s="498"/>
    </row>
    <row r="181" spans="2:12" s="317" customFormat="1" x14ac:dyDescent="0.3">
      <c r="B181" s="750"/>
      <c r="C181" s="751"/>
      <c r="D181" s="751"/>
      <c r="E181" s="751"/>
      <c r="F181" s="751"/>
      <c r="G181" s="751"/>
      <c r="H181" s="751"/>
      <c r="I181" s="752"/>
      <c r="L181" s="498"/>
    </row>
    <row r="182" spans="2:12" s="317" customFormat="1" x14ac:dyDescent="0.3">
      <c r="B182" s="750"/>
      <c r="C182" s="751"/>
      <c r="D182" s="751"/>
      <c r="E182" s="751"/>
      <c r="F182" s="751"/>
      <c r="G182" s="751"/>
      <c r="H182" s="751"/>
      <c r="I182" s="752"/>
      <c r="L182" s="498"/>
    </row>
    <row r="183" spans="2:12" s="317" customFormat="1" x14ac:dyDescent="0.3">
      <c r="B183" s="750"/>
      <c r="C183" s="751"/>
      <c r="D183" s="751"/>
      <c r="E183" s="751"/>
      <c r="F183" s="751"/>
      <c r="G183" s="751"/>
      <c r="H183" s="751"/>
      <c r="I183" s="752"/>
      <c r="L183" s="498"/>
    </row>
    <row r="184" spans="2:12" s="317" customFormat="1" x14ac:dyDescent="0.3">
      <c r="B184" s="750"/>
      <c r="C184" s="751"/>
      <c r="D184" s="751"/>
      <c r="E184" s="751"/>
      <c r="F184" s="751"/>
      <c r="G184" s="751"/>
      <c r="H184" s="751"/>
      <c r="I184" s="752"/>
      <c r="L184" s="498"/>
    </row>
    <row r="185" spans="2:12" s="317" customFormat="1" x14ac:dyDescent="0.3">
      <c r="B185" s="750"/>
      <c r="C185" s="751"/>
      <c r="D185" s="751"/>
      <c r="E185" s="751"/>
      <c r="F185" s="751"/>
      <c r="G185" s="751"/>
      <c r="H185" s="751"/>
      <c r="I185" s="752"/>
      <c r="L185" s="498"/>
    </row>
    <row r="186" spans="2:12" s="317" customFormat="1" x14ac:dyDescent="0.3">
      <c r="B186" s="750"/>
      <c r="C186" s="751"/>
      <c r="D186" s="751"/>
      <c r="E186" s="751"/>
      <c r="F186" s="751"/>
      <c r="G186" s="751"/>
      <c r="H186" s="751"/>
      <c r="I186" s="752"/>
      <c r="L186" s="498"/>
    </row>
    <row r="187" spans="2:12" s="317" customFormat="1" x14ac:dyDescent="0.3">
      <c r="B187" s="750"/>
      <c r="C187" s="751"/>
      <c r="D187" s="751"/>
      <c r="E187" s="751"/>
      <c r="F187" s="751"/>
      <c r="G187" s="751"/>
      <c r="H187" s="751"/>
      <c r="I187" s="752"/>
      <c r="L187" s="498"/>
    </row>
    <row r="188" spans="2:12" s="317" customFormat="1" x14ac:dyDescent="0.3">
      <c r="B188" s="750"/>
      <c r="C188" s="751"/>
      <c r="D188" s="751"/>
      <c r="E188" s="751"/>
      <c r="F188" s="751"/>
      <c r="G188" s="751"/>
      <c r="H188" s="751"/>
      <c r="I188" s="752"/>
      <c r="L188" s="498"/>
    </row>
    <row r="189" spans="2:12" s="317" customFormat="1" x14ac:dyDescent="0.3">
      <c r="B189" s="750"/>
      <c r="C189" s="751"/>
      <c r="D189" s="751"/>
      <c r="E189" s="751"/>
      <c r="F189" s="751"/>
      <c r="G189" s="751"/>
      <c r="H189" s="751"/>
      <c r="I189" s="752"/>
      <c r="L189" s="498"/>
    </row>
    <row r="190" spans="2:12" s="317" customFormat="1" x14ac:dyDescent="0.3">
      <c r="B190" s="750"/>
      <c r="C190" s="751"/>
      <c r="D190" s="751"/>
      <c r="E190" s="751"/>
      <c r="F190" s="751"/>
      <c r="G190" s="751"/>
      <c r="H190" s="751"/>
      <c r="I190" s="752"/>
      <c r="L190" s="498"/>
    </row>
    <row r="191" spans="2:12" s="317" customFormat="1" x14ac:dyDescent="0.3">
      <c r="B191" s="750"/>
      <c r="C191" s="751"/>
      <c r="D191" s="751"/>
      <c r="E191" s="751"/>
      <c r="F191" s="751"/>
      <c r="G191" s="751"/>
      <c r="H191" s="751"/>
      <c r="I191" s="752"/>
      <c r="L191" s="498"/>
    </row>
    <row r="192" spans="2:12" s="317" customFormat="1" x14ac:dyDescent="0.3">
      <c r="B192" s="750"/>
      <c r="C192" s="751"/>
      <c r="D192" s="751"/>
      <c r="E192" s="751"/>
      <c r="F192" s="751"/>
      <c r="G192" s="751"/>
      <c r="H192" s="751"/>
      <c r="I192" s="752"/>
      <c r="L192" s="498"/>
    </row>
    <row r="193" spans="2:12" s="317" customFormat="1" x14ac:dyDescent="0.3">
      <c r="B193" s="750"/>
      <c r="C193" s="751"/>
      <c r="D193" s="751"/>
      <c r="E193" s="751"/>
      <c r="F193" s="751"/>
      <c r="G193" s="751"/>
      <c r="H193" s="751"/>
      <c r="I193" s="752"/>
      <c r="L193" s="498"/>
    </row>
    <row r="194" spans="2:12" s="317" customFormat="1" x14ac:dyDescent="0.3">
      <c r="B194" s="750"/>
      <c r="C194" s="751"/>
      <c r="D194" s="751"/>
      <c r="E194" s="751"/>
      <c r="F194" s="751"/>
      <c r="G194" s="751"/>
      <c r="H194" s="751"/>
      <c r="I194" s="752"/>
      <c r="L194" s="498"/>
    </row>
    <row r="195" spans="2:12" s="317" customFormat="1" x14ac:dyDescent="0.3">
      <c r="B195" s="750"/>
      <c r="C195" s="751"/>
      <c r="D195" s="751"/>
      <c r="E195" s="751"/>
      <c r="F195" s="751"/>
      <c r="G195" s="751"/>
      <c r="H195" s="751"/>
      <c r="I195" s="752"/>
      <c r="L195" s="498"/>
    </row>
    <row r="196" spans="2:12" s="317" customFormat="1" x14ac:dyDescent="0.3">
      <c r="B196" s="750"/>
      <c r="C196" s="751"/>
      <c r="D196" s="751"/>
      <c r="E196" s="751"/>
      <c r="F196" s="751"/>
      <c r="G196" s="751"/>
      <c r="H196" s="751"/>
      <c r="I196" s="752"/>
      <c r="L196" s="498"/>
    </row>
    <row r="197" spans="2:12" s="317" customFormat="1" x14ac:dyDescent="0.3">
      <c r="B197" s="750"/>
      <c r="C197" s="751"/>
      <c r="D197" s="751"/>
      <c r="E197" s="751"/>
      <c r="F197" s="751"/>
      <c r="G197" s="751"/>
      <c r="H197" s="751"/>
      <c r="I197" s="752"/>
      <c r="L197" s="498"/>
    </row>
    <row r="198" spans="2:12" s="317" customFormat="1" x14ac:dyDescent="0.3">
      <c r="B198" s="750"/>
      <c r="C198" s="751"/>
      <c r="D198" s="751"/>
      <c r="E198" s="751"/>
      <c r="F198" s="751"/>
      <c r="G198" s="751"/>
      <c r="H198" s="751"/>
      <c r="I198" s="752"/>
      <c r="L198" s="498"/>
    </row>
    <row r="199" spans="2:12" s="317" customFormat="1" x14ac:dyDescent="0.3">
      <c r="B199" s="750"/>
      <c r="C199" s="751"/>
      <c r="D199" s="751"/>
      <c r="E199" s="751"/>
      <c r="F199" s="751"/>
      <c r="G199" s="751"/>
      <c r="H199" s="751"/>
      <c r="I199" s="752"/>
      <c r="L199" s="498"/>
    </row>
    <row r="200" spans="2:12" s="317" customFormat="1" x14ac:dyDescent="0.3">
      <c r="B200" s="750"/>
      <c r="C200" s="751"/>
      <c r="D200" s="751"/>
      <c r="E200" s="751"/>
      <c r="F200" s="751"/>
      <c r="G200" s="751"/>
      <c r="H200" s="751"/>
      <c r="I200" s="752"/>
      <c r="L200" s="498"/>
    </row>
    <row r="201" spans="2:12" s="317" customFormat="1" x14ac:dyDescent="0.3">
      <c r="B201" s="750"/>
      <c r="C201" s="751"/>
      <c r="D201" s="751"/>
      <c r="E201" s="751"/>
      <c r="F201" s="751"/>
      <c r="G201" s="751"/>
      <c r="H201" s="751"/>
      <c r="I201" s="752"/>
      <c r="L201" s="498"/>
    </row>
    <row r="202" spans="2:12" s="317" customFormat="1" x14ac:dyDescent="0.3">
      <c r="B202" s="750"/>
      <c r="C202" s="751"/>
      <c r="D202" s="751"/>
      <c r="E202" s="751"/>
      <c r="F202" s="751"/>
      <c r="G202" s="751"/>
      <c r="H202" s="751"/>
      <c r="I202" s="752"/>
      <c r="L202" s="498"/>
    </row>
    <row r="203" spans="2:12" s="317" customFormat="1" x14ac:dyDescent="0.3">
      <c r="B203" s="750"/>
      <c r="C203" s="751"/>
      <c r="D203" s="751"/>
      <c r="E203" s="751"/>
      <c r="F203" s="751"/>
      <c r="G203" s="751"/>
      <c r="H203" s="751"/>
      <c r="I203" s="752"/>
      <c r="L203" s="498"/>
    </row>
    <row r="204" spans="2:12" s="317" customFormat="1" x14ac:dyDescent="0.3">
      <c r="B204" s="750"/>
      <c r="C204" s="751"/>
      <c r="D204" s="751"/>
      <c r="E204" s="751"/>
      <c r="F204" s="751"/>
      <c r="G204" s="751"/>
      <c r="H204" s="751"/>
      <c r="I204" s="752"/>
      <c r="L204" s="498"/>
    </row>
    <row r="205" spans="2:12" s="317" customFormat="1" x14ac:dyDescent="0.3">
      <c r="B205" s="750"/>
      <c r="C205" s="751"/>
      <c r="D205" s="751"/>
      <c r="E205" s="751"/>
      <c r="F205" s="751"/>
      <c r="G205" s="751"/>
      <c r="H205" s="751"/>
      <c r="I205" s="752"/>
      <c r="L205" s="498"/>
    </row>
    <row r="206" spans="2:12" s="317" customFormat="1" x14ac:dyDescent="0.3">
      <c r="B206" s="750"/>
      <c r="C206" s="751"/>
      <c r="D206" s="751"/>
      <c r="E206" s="751"/>
      <c r="F206" s="751"/>
      <c r="G206" s="751"/>
      <c r="H206" s="751"/>
      <c r="I206" s="752"/>
      <c r="L206" s="498"/>
    </row>
    <row r="207" spans="2:12" s="317" customFormat="1" x14ac:dyDescent="0.3">
      <c r="B207" s="750"/>
      <c r="C207" s="751"/>
      <c r="D207" s="751"/>
      <c r="E207" s="751"/>
      <c r="F207" s="751"/>
      <c r="G207" s="751"/>
      <c r="H207" s="751"/>
      <c r="I207" s="752"/>
      <c r="L207" s="498"/>
    </row>
    <row r="208" spans="2:12" s="317" customFormat="1" x14ac:dyDescent="0.3">
      <c r="B208" s="750"/>
      <c r="C208" s="751"/>
      <c r="D208" s="751"/>
      <c r="E208" s="751"/>
      <c r="F208" s="751"/>
      <c r="G208" s="751"/>
      <c r="H208" s="751"/>
      <c r="I208" s="752"/>
      <c r="L208" s="498"/>
    </row>
    <row r="209" spans="2:12" s="317" customFormat="1" x14ac:dyDescent="0.3">
      <c r="B209" s="750"/>
      <c r="C209" s="751"/>
      <c r="D209" s="751"/>
      <c r="E209" s="751"/>
      <c r="F209" s="751"/>
      <c r="G209" s="751"/>
      <c r="H209" s="751"/>
      <c r="I209" s="752"/>
      <c r="L209" s="498"/>
    </row>
    <row r="210" spans="2:12" s="317" customFormat="1" x14ac:dyDescent="0.3">
      <c r="B210" s="750"/>
      <c r="C210" s="751"/>
      <c r="D210" s="751"/>
      <c r="E210" s="751"/>
      <c r="F210" s="751"/>
      <c r="G210" s="751"/>
      <c r="H210" s="751"/>
      <c r="I210" s="752"/>
      <c r="L210" s="498"/>
    </row>
    <row r="211" spans="2:12" s="317" customFormat="1" x14ac:dyDescent="0.3">
      <c r="B211" s="750"/>
      <c r="C211" s="751"/>
      <c r="D211" s="751"/>
      <c r="E211" s="751"/>
      <c r="F211" s="751"/>
      <c r="G211" s="751"/>
      <c r="H211" s="751"/>
      <c r="I211" s="752"/>
      <c r="L211" s="498"/>
    </row>
    <row r="212" spans="2:12" s="317" customFormat="1" x14ac:dyDescent="0.3">
      <c r="B212" s="750"/>
      <c r="C212" s="751"/>
      <c r="D212" s="751"/>
      <c r="E212" s="751"/>
      <c r="F212" s="751"/>
      <c r="G212" s="751"/>
      <c r="H212" s="751"/>
      <c r="I212" s="752"/>
      <c r="L212" s="498"/>
    </row>
    <row r="213" spans="2:12" s="317" customFormat="1" x14ac:dyDescent="0.3">
      <c r="B213" s="750"/>
      <c r="C213" s="751"/>
      <c r="D213" s="751"/>
      <c r="E213" s="751"/>
      <c r="F213" s="751"/>
      <c r="G213" s="751"/>
      <c r="H213" s="751"/>
      <c r="I213" s="752"/>
      <c r="L213" s="498"/>
    </row>
    <row r="214" spans="2:12" s="317" customFormat="1" x14ac:dyDescent="0.3">
      <c r="B214" s="750"/>
      <c r="C214" s="751"/>
      <c r="D214" s="751"/>
      <c r="E214" s="751"/>
      <c r="F214" s="751"/>
      <c r="G214" s="751"/>
      <c r="H214" s="751"/>
      <c r="I214" s="752"/>
      <c r="L214" s="498"/>
    </row>
    <row r="215" spans="2:12" s="317" customFormat="1" x14ac:dyDescent="0.3">
      <c r="B215" s="750"/>
      <c r="C215" s="751"/>
      <c r="D215" s="751"/>
      <c r="E215" s="751"/>
      <c r="F215" s="751"/>
      <c r="G215" s="751"/>
      <c r="H215" s="751"/>
      <c r="I215" s="752"/>
      <c r="L215" s="498"/>
    </row>
    <row r="216" spans="2:12" s="317" customFormat="1" x14ac:dyDescent="0.3">
      <c r="B216" s="750"/>
      <c r="C216" s="751"/>
      <c r="D216" s="751"/>
      <c r="E216" s="751"/>
      <c r="F216" s="751"/>
      <c r="G216" s="751"/>
      <c r="H216" s="751"/>
      <c r="I216" s="752"/>
      <c r="L216" s="498"/>
    </row>
    <row r="217" spans="2:12" s="317" customFormat="1" x14ac:dyDescent="0.3">
      <c r="B217" s="750"/>
      <c r="C217" s="751"/>
      <c r="D217" s="751"/>
      <c r="E217" s="751"/>
      <c r="F217" s="751"/>
      <c r="G217" s="751"/>
      <c r="H217" s="751"/>
      <c r="I217" s="752"/>
      <c r="L217" s="498"/>
    </row>
    <row r="218" spans="2:12" s="317" customFormat="1" x14ac:dyDescent="0.3">
      <c r="B218" s="750"/>
      <c r="C218" s="751"/>
      <c r="D218" s="751"/>
      <c r="E218" s="751"/>
      <c r="F218" s="751"/>
      <c r="G218" s="751"/>
      <c r="H218" s="751"/>
      <c r="I218" s="752"/>
      <c r="L218" s="498"/>
    </row>
    <row r="219" spans="2:12" s="317" customFormat="1" x14ac:dyDescent="0.3">
      <c r="B219" s="750"/>
      <c r="C219" s="751"/>
      <c r="D219" s="751"/>
      <c r="E219" s="751"/>
      <c r="F219" s="751"/>
      <c r="G219" s="751"/>
      <c r="H219" s="751"/>
      <c r="I219" s="752"/>
      <c r="L219" s="498"/>
    </row>
    <row r="220" spans="2:12" s="317" customFormat="1" x14ac:dyDescent="0.3">
      <c r="B220" s="750"/>
      <c r="C220" s="751"/>
      <c r="D220" s="751"/>
      <c r="E220" s="751"/>
      <c r="F220" s="751"/>
      <c r="G220" s="751"/>
      <c r="H220" s="751"/>
      <c r="I220" s="752"/>
      <c r="L220" s="498"/>
    </row>
    <row r="221" spans="2:12" s="317" customFormat="1" x14ac:dyDescent="0.3">
      <c r="B221" s="750"/>
      <c r="C221" s="751"/>
      <c r="D221" s="751"/>
      <c r="E221" s="751"/>
      <c r="F221" s="751"/>
      <c r="G221" s="751"/>
      <c r="H221" s="751"/>
      <c r="I221" s="752"/>
      <c r="L221" s="498"/>
    </row>
    <row r="222" spans="2:12" s="317" customFormat="1" x14ac:dyDescent="0.3">
      <c r="B222" s="750"/>
      <c r="C222" s="751"/>
      <c r="D222" s="751"/>
      <c r="E222" s="751"/>
      <c r="F222" s="751"/>
      <c r="G222" s="751"/>
      <c r="H222" s="751"/>
      <c r="I222" s="752"/>
      <c r="L222" s="498"/>
    </row>
    <row r="223" spans="2:12" s="317" customFormat="1" x14ac:dyDescent="0.3">
      <c r="B223" s="750"/>
      <c r="C223" s="751"/>
      <c r="D223" s="751"/>
      <c r="E223" s="751"/>
      <c r="F223" s="751"/>
      <c r="G223" s="751"/>
      <c r="H223" s="751"/>
      <c r="I223" s="752"/>
      <c r="L223" s="498"/>
    </row>
    <row r="224" spans="2:12" s="317" customFormat="1" x14ac:dyDescent="0.3">
      <c r="B224" s="750"/>
      <c r="C224" s="751"/>
      <c r="D224" s="751"/>
      <c r="E224" s="751"/>
      <c r="F224" s="751"/>
      <c r="G224" s="751"/>
      <c r="H224" s="751"/>
      <c r="I224" s="752"/>
      <c r="L224" s="498"/>
    </row>
    <row r="225" spans="2:12" s="317" customFormat="1" x14ac:dyDescent="0.3">
      <c r="B225" s="750"/>
      <c r="C225" s="751"/>
      <c r="D225" s="751"/>
      <c r="E225" s="751"/>
      <c r="F225" s="751"/>
      <c r="G225" s="751"/>
      <c r="H225" s="751"/>
      <c r="I225" s="752"/>
      <c r="L225" s="498"/>
    </row>
    <row r="226" spans="2:12" s="317" customFormat="1" x14ac:dyDescent="0.3">
      <c r="B226" s="750"/>
      <c r="C226" s="751"/>
      <c r="D226" s="751"/>
      <c r="E226" s="751"/>
      <c r="F226" s="751"/>
      <c r="G226" s="751"/>
      <c r="H226" s="751"/>
      <c r="I226" s="752"/>
      <c r="L226" s="498"/>
    </row>
    <row r="227" spans="2:12" s="317" customFormat="1" x14ac:dyDescent="0.3">
      <c r="B227" s="750"/>
      <c r="C227" s="751"/>
      <c r="D227" s="751"/>
      <c r="E227" s="751"/>
      <c r="F227" s="751"/>
      <c r="G227" s="751"/>
      <c r="H227" s="751"/>
      <c r="I227" s="752"/>
      <c r="L227" s="498"/>
    </row>
    <row r="228" spans="2:12" s="317" customFormat="1" x14ac:dyDescent="0.3">
      <c r="B228" s="750"/>
      <c r="C228" s="751"/>
      <c r="D228" s="751"/>
      <c r="E228" s="751"/>
      <c r="F228" s="751"/>
      <c r="G228" s="751"/>
      <c r="H228" s="751"/>
      <c r="I228" s="752"/>
      <c r="L228" s="498"/>
    </row>
    <row r="229" spans="2:12" s="317" customFormat="1" x14ac:dyDescent="0.3">
      <c r="B229" s="750"/>
      <c r="C229" s="751"/>
      <c r="D229" s="751"/>
      <c r="E229" s="751"/>
      <c r="F229" s="751"/>
      <c r="G229" s="751"/>
      <c r="H229" s="751"/>
      <c r="I229" s="752"/>
      <c r="L229" s="498"/>
    </row>
    <row r="230" spans="2:12" s="317" customFormat="1" x14ac:dyDescent="0.3">
      <c r="B230" s="750"/>
      <c r="C230" s="751"/>
      <c r="D230" s="751"/>
      <c r="E230" s="751"/>
      <c r="F230" s="751"/>
      <c r="G230" s="751"/>
      <c r="H230" s="751"/>
      <c r="I230" s="752"/>
      <c r="L230" s="498"/>
    </row>
    <row r="231" spans="2:12" s="317" customFormat="1" x14ac:dyDescent="0.3">
      <c r="B231" s="750"/>
      <c r="C231" s="751"/>
      <c r="D231" s="751"/>
      <c r="E231" s="751"/>
      <c r="F231" s="751"/>
      <c r="G231" s="751"/>
      <c r="H231" s="751"/>
      <c r="I231" s="752"/>
      <c r="L231" s="498"/>
    </row>
    <row r="232" spans="2:12" s="317" customFormat="1" x14ac:dyDescent="0.3">
      <c r="B232" s="750"/>
      <c r="C232" s="751"/>
      <c r="D232" s="751"/>
      <c r="E232" s="751"/>
      <c r="F232" s="751"/>
      <c r="G232" s="751"/>
      <c r="H232" s="751"/>
      <c r="I232" s="752"/>
      <c r="L232" s="498"/>
    </row>
    <row r="233" spans="2:12" s="317" customFormat="1" x14ac:dyDescent="0.3">
      <c r="B233" s="750"/>
      <c r="C233" s="751"/>
      <c r="D233" s="751"/>
      <c r="E233" s="751"/>
      <c r="F233" s="751"/>
      <c r="G233" s="751"/>
      <c r="H233" s="751"/>
      <c r="I233" s="752"/>
      <c r="L233" s="498"/>
    </row>
    <row r="234" spans="2:12" s="317" customFormat="1" x14ac:dyDescent="0.3">
      <c r="B234" s="750"/>
      <c r="C234" s="751"/>
      <c r="D234" s="751"/>
      <c r="E234" s="751"/>
      <c r="F234" s="751"/>
      <c r="G234" s="751"/>
      <c r="H234" s="751"/>
      <c r="I234" s="752"/>
      <c r="L234" s="498"/>
    </row>
    <row r="235" spans="2:12" s="317" customFormat="1" x14ac:dyDescent="0.3">
      <c r="B235" s="750"/>
      <c r="C235" s="751"/>
      <c r="D235" s="751"/>
      <c r="E235" s="751"/>
      <c r="F235" s="751"/>
      <c r="G235" s="751"/>
      <c r="H235" s="751"/>
      <c r="I235" s="752"/>
      <c r="L235" s="498"/>
    </row>
    <row r="236" spans="2:12" s="317" customFormat="1" x14ac:dyDescent="0.3">
      <c r="B236" s="750"/>
      <c r="C236" s="751"/>
      <c r="D236" s="751"/>
      <c r="E236" s="751"/>
      <c r="F236" s="751"/>
      <c r="G236" s="751"/>
      <c r="H236" s="751"/>
      <c r="I236" s="752"/>
      <c r="L236" s="498"/>
    </row>
    <row r="237" spans="2:12" s="317" customFormat="1" x14ac:dyDescent="0.3">
      <c r="B237" s="750"/>
      <c r="C237" s="751"/>
      <c r="D237" s="751"/>
      <c r="E237" s="751"/>
      <c r="F237" s="751"/>
      <c r="G237" s="751"/>
      <c r="H237" s="751"/>
      <c r="I237" s="752"/>
      <c r="L237" s="498"/>
    </row>
    <row r="238" spans="2:12" s="317" customFormat="1" x14ac:dyDescent="0.3">
      <c r="B238" s="750"/>
      <c r="C238" s="751"/>
      <c r="D238" s="751"/>
      <c r="E238" s="751"/>
      <c r="F238" s="751"/>
      <c r="G238" s="751"/>
      <c r="H238" s="751"/>
      <c r="I238" s="752"/>
      <c r="L238" s="498"/>
    </row>
    <row r="239" spans="2:12" s="317" customFormat="1" x14ac:dyDescent="0.3">
      <c r="B239" s="750"/>
      <c r="C239" s="751"/>
      <c r="D239" s="751"/>
      <c r="E239" s="751"/>
      <c r="F239" s="751"/>
      <c r="G239" s="751"/>
      <c r="H239" s="751"/>
      <c r="I239" s="752"/>
      <c r="L239" s="498"/>
    </row>
    <row r="240" spans="2:12" s="317" customFormat="1" x14ac:dyDescent="0.3">
      <c r="B240" s="750"/>
      <c r="C240" s="751"/>
      <c r="D240" s="751"/>
      <c r="E240" s="751"/>
      <c r="F240" s="751"/>
      <c r="G240" s="751"/>
      <c r="H240" s="751"/>
      <c r="I240" s="752"/>
      <c r="L240" s="498"/>
    </row>
    <row r="241" spans="2:12" s="317" customFormat="1" x14ac:dyDescent="0.3">
      <c r="B241" s="750"/>
      <c r="C241" s="751"/>
      <c r="D241" s="751"/>
      <c r="E241" s="751"/>
      <c r="F241" s="751"/>
      <c r="G241" s="751"/>
      <c r="H241" s="751"/>
      <c r="I241" s="752"/>
      <c r="L241" s="498"/>
    </row>
    <row r="242" spans="2:12" s="317" customFormat="1" x14ac:dyDescent="0.3">
      <c r="B242" s="750"/>
      <c r="C242" s="751"/>
      <c r="D242" s="751"/>
      <c r="E242" s="751"/>
      <c r="F242" s="751"/>
      <c r="G242" s="751"/>
      <c r="H242" s="751"/>
      <c r="I242" s="752"/>
      <c r="L242" s="498"/>
    </row>
    <row r="243" spans="2:12" s="317" customFormat="1" x14ac:dyDescent="0.3">
      <c r="B243" s="750"/>
      <c r="C243" s="751"/>
      <c r="D243" s="751"/>
      <c r="E243" s="751"/>
      <c r="F243" s="751"/>
      <c r="G243" s="751"/>
      <c r="H243" s="751"/>
      <c r="I243" s="752"/>
      <c r="L243" s="498"/>
    </row>
    <row r="244" spans="2:12" s="317" customFormat="1" x14ac:dyDescent="0.3">
      <c r="B244" s="750"/>
      <c r="C244" s="751"/>
      <c r="D244" s="751"/>
      <c r="E244" s="751"/>
      <c r="F244" s="751"/>
      <c r="G244" s="751"/>
      <c r="H244" s="751"/>
      <c r="I244" s="752"/>
      <c r="L244" s="498"/>
    </row>
    <row r="245" spans="2:12" s="317" customFormat="1" x14ac:dyDescent="0.3">
      <c r="B245" s="750"/>
      <c r="C245" s="751"/>
      <c r="D245" s="751"/>
      <c r="E245" s="751"/>
      <c r="F245" s="751"/>
      <c r="G245" s="751"/>
      <c r="H245" s="751"/>
      <c r="I245" s="752"/>
      <c r="L245" s="498"/>
    </row>
    <row r="246" spans="2:12" s="317" customFormat="1" x14ac:dyDescent="0.3">
      <c r="B246" s="750"/>
      <c r="C246" s="751"/>
      <c r="D246" s="751"/>
      <c r="E246" s="751"/>
      <c r="F246" s="751"/>
      <c r="G246" s="751"/>
      <c r="H246" s="751"/>
      <c r="I246" s="752"/>
      <c r="L246" s="498"/>
    </row>
    <row r="247" spans="2:12" s="317" customFormat="1" x14ac:dyDescent="0.3">
      <c r="B247" s="750"/>
      <c r="C247" s="751"/>
      <c r="D247" s="751"/>
      <c r="E247" s="751"/>
      <c r="F247" s="751"/>
      <c r="G247" s="751"/>
      <c r="H247" s="751"/>
      <c r="I247" s="752"/>
      <c r="L247" s="498"/>
    </row>
    <row r="248" spans="2:12" s="317" customFormat="1" x14ac:dyDescent="0.3">
      <c r="B248" s="750"/>
      <c r="C248" s="751"/>
      <c r="D248" s="751"/>
      <c r="E248" s="751"/>
      <c r="F248" s="751"/>
      <c r="G248" s="751"/>
      <c r="H248" s="751"/>
      <c r="I248" s="752"/>
      <c r="L248" s="498"/>
    </row>
    <row r="249" spans="2:12" s="317" customFormat="1" x14ac:dyDescent="0.3">
      <c r="B249" s="750"/>
      <c r="C249" s="751"/>
      <c r="D249" s="751"/>
      <c r="E249" s="751"/>
      <c r="F249" s="751"/>
      <c r="G249" s="751"/>
      <c r="H249" s="751"/>
      <c r="I249" s="752"/>
      <c r="L249" s="498"/>
    </row>
    <row r="250" spans="2:12" s="317" customFormat="1" x14ac:dyDescent="0.3">
      <c r="B250" s="750"/>
      <c r="C250" s="751"/>
      <c r="D250" s="751"/>
      <c r="E250" s="751"/>
      <c r="F250" s="751"/>
      <c r="G250" s="751"/>
      <c r="H250" s="751"/>
      <c r="I250" s="752"/>
      <c r="L250" s="498"/>
    </row>
    <row r="251" spans="2:12" s="317" customFormat="1" x14ac:dyDescent="0.3">
      <c r="B251" s="750"/>
      <c r="C251" s="751"/>
      <c r="D251" s="751"/>
      <c r="E251" s="751"/>
      <c r="F251" s="751"/>
      <c r="G251" s="751"/>
      <c r="H251" s="751"/>
      <c r="I251" s="752"/>
      <c r="L251" s="498"/>
    </row>
    <row r="252" spans="2:12" s="317" customFormat="1" x14ac:dyDescent="0.3">
      <c r="B252" s="750"/>
      <c r="C252" s="751"/>
      <c r="D252" s="751"/>
      <c r="E252" s="751"/>
      <c r="F252" s="751"/>
      <c r="G252" s="751"/>
      <c r="H252" s="751"/>
      <c r="I252" s="752"/>
      <c r="L252" s="498"/>
    </row>
    <row r="253" spans="2:12" s="317" customFormat="1" x14ac:dyDescent="0.3">
      <c r="B253" s="750"/>
      <c r="C253" s="751"/>
      <c r="D253" s="751"/>
      <c r="E253" s="751"/>
      <c r="F253" s="751"/>
      <c r="G253" s="751"/>
      <c r="H253" s="751"/>
      <c r="I253" s="752"/>
      <c r="L253" s="498"/>
    </row>
    <row r="254" spans="2:12" s="317" customFormat="1" x14ac:dyDescent="0.3">
      <c r="B254" s="750"/>
      <c r="C254" s="751"/>
      <c r="D254" s="751"/>
      <c r="E254" s="751"/>
      <c r="F254" s="751"/>
      <c r="G254" s="751"/>
      <c r="H254" s="751"/>
      <c r="I254" s="752"/>
      <c r="L254" s="498"/>
    </row>
    <row r="255" spans="2:12" s="317" customFormat="1" x14ac:dyDescent="0.3">
      <c r="B255" s="750"/>
      <c r="C255" s="751"/>
      <c r="D255" s="751"/>
      <c r="E255" s="751"/>
      <c r="F255" s="751"/>
      <c r="G255" s="751"/>
      <c r="H255" s="751"/>
      <c r="I255" s="752"/>
      <c r="L255" s="498"/>
    </row>
    <row r="256" spans="2:12" s="317" customFormat="1" x14ac:dyDescent="0.3">
      <c r="B256" s="750"/>
      <c r="C256" s="751"/>
      <c r="D256" s="751"/>
      <c r="E256" s="751"/>
      <c r="F256" s="751"/>
      <c r="G256" s="751"/>
      <c r="H256" s="751"/>
      <c r="I256" s="752"/>
      <c r="L256" s="498"/>
    </row>
    <row r="257" spans="2:12" s="317" customFormat="1" x14ac:dyDescent="0.3">
      <c r="B257" s="750"/>
      <c r="C257" s="751"/>
      <c r="D257" s="751"/>
      <c r="E257" s="751"/>
      <c r="F257" s="751"/>
      <c r="G257" s="751"/>
      <c r="H257" s="751"/>
      <c r="I257" s="752"/>
      <c r="L257" s="498"/>
    </row>
    <row r="258" spans="2:12" s="317" customFormat="1" x14ac:dyDescent="0.3">
      <c r="B258" s="750"/>
      <c r="C258" s="751"/>
      <c r="D258" s="751"/>
      <c r="E258" s="751"/>
      <c r="F258" s="751"/>
      <c r="G258" s="751"/>
      <c r="H258" s="751"/>
      <c r="I258" s="752"/>
      <c r="L258" s="498"/>
    </row>
    <row r="259" spans="2:12" s="317" customFormat="1" x14ac:dyDescent="0.3">
      <c r="B259" s="750"/>
      <c r="C259" s="751"/>
      <c r="D259" s="751"/>
      <c r="E259" s="751"/>
      <c r="F259" s="751"/>
      <c r="G259" s="751"/>
      <c r="H259" s="751"/>
      <c r="I259" s="752"/>
      <c r="L259" s="498"/>
    </row>
    <row r="260" spans="2:12" s="317" customFormat="1" x14ac:dyDescent="0.3">
      <c r="B260" s="750"/>
      <c r="C260" s="751"/>
      <c r="D260" s="751"/>
      <c r="E260" s="751"/>
      <c r="F260" s="751"/>
      <c r="G260" s="751"/>
      <c r="H260" s="751"/>
      <c r="I260" s="752"/>
      <c r="L260" s="498"/>
    </row>
    <row r="261" spans="2:12" s="317" customFormat="1" x14ac:dyDescent="0.3">
      <c r="B261" s="750"/>
      <c r="C261" s="751"/>
      <c r="D261" s="751"/>
      <c r="E261" s="751"/>
      <c r="F261" s="751"/>
      <c r="G261" s="751"/>
      <c r="H261" s="751"/>
      <c r="I261" s="752"/>
      <c r="L261" s="498"/>
    </row>
    <row r="262" spans="2:12" s="317" customFormat="1" x14ac:dyDescent="0.3">
      <c r="B262" s="750"/>
      <c r="C262" s="751"/>
      <c r="D262" s="751"/>
      <c r="E262" s="751"/>
      <c r="F262" s="751"/>
      <c r="G262" s="751"/>
      <c r="H262" s="751"/>
      <c r="I262" s="752"/>
      <c r="L262" s="498"/>
    </row>
    <row r="263" spans="2:12" s="317" customFormat="1" x14ac:dyDescent="0.3">
      <c r="B263" s="750"/>
      <c r="C263" s="751"/>
      <c r="D263" s="751"/>
      <c r="E263" s="751"/>
      <c r="F263" s="751"/>
      <c r="G263" s="751"/>
      <c r="H263" s="751"/>
      <c r="I263" s="752"/>
      <c r="L263" s="498"/>
    </row>
    <row r="264" spans="2:12" s="317" customFormat="1" x14ac:dyDescent="0.3">
      <c r="B264" s="750"/>
      <c r="C264" s="751"/>
      <c r="D264" s="751"/>
      <c r="E264" s="751"/>
      <c r="F264" s="751"/>
      <c r="G264" s="751"/>
      <c r="H264" s="751"/>
      <c r="I264" s="752"/>
      <c r="L264" s="498"/>
    </row>
    <row r="265" spans="2:12" s="317" customFormat="1" x14ac:dyDescent="0.3">
      <c r="B265" s="750"/>
      <c r="C265" s="751"/>
      <c r="D265" s="751"/>
      <c r="E265" s="751"/>
      <c r="F265" s="751"/>
      <c r="G265" s="751"/>
      <c r="H265" s="751"/>
      <c r="I265" s="752"/>
      <c r="L265" s="498"/>
    </row>
    <row r="266" spans="2:12" s="317" customFormat="1" x14ac:dyDescent="0.3">
      <c r="B266" s="750"/>
      <c r="C266" s="751"/>
      <c r="D266" s="751"/>
      <c r="E266" s="751"/>
      <c r="F266" s="751"/>
      <c r="G266" s="751"/>
      <c r="H266" s="751"/>
      <c r="I266" s="752"/>
      <c r="L266" s="498"/>
    </row>
    <row r="267" spans="2:12" s="317" customFormat="1" x14ac:dyDescent="0.3">
      <c r="B267" s="750"/>
      <c r="C267" s="751"/>
      <c r="D267" s="751"/>
      <c r="E267" s="751"/>
      <c r="F267" s="751"/>
      <c r="G267" s="751"/>
      <c r="H267" s="751"/>
      <c r="I267" s="752"/>
      <c r="L267" s="498"/>
    </row>
    <row r="268" spans="2:12" s="317" customFormat="1" x14ac:dyDescent="0.3">
      <c r="B268" s="750"/>
      <c r="C268" s="751"/>
      <c r="D268" s="751"/>
      <c r="E268" s="751"/>
      <c r="F268" s="751"/>
      <c r="G268" s="751"/>
      <c r="H268" s="751"/>
      <c r="I268" s="752"/>
      <c r="L268" s="498"/>
    </row>
    <row r="269" spans="2:12" s="317" customFormat="1" x14ac:dyDescent="0.3">
      <c r="B269" s="750"/>
      <c r="C269" s="751"/>
      <c r="D269" s="751"/>
      <c r="E269" s="751"/>
      <c r="F269" s="751"/>
      <c r="G269" s="751"/>
      <c r="H269" s="751"/>
      <c r="I269" s="752"/>
      <c r="L269" s="498"/>
    </row>
    <row r="270" spans="2:12" s="317" customFormat="1" x14ac:dyDescent="0.3">
      <c r="B270" s="750"/>
      <c r="C270" s="751"/>
      <c r="D270" s="751"/>
      <c r="E270" s="751"/>
      <c r="F270" s="751"/>
      <c r="G270" s="751"/>
      <c r="H270" s="751"/>
      <c r="I270" s="752"/>
      <c r="L270" s="498"/>
    </row>
    <row r="271" spans="2:12" s="317" customFormat="1" x14ac:dyDescent="0.3">
      <c r="B271" s="750"/>
      <c r="C271" s="751"/>
      <c r="D271" s="751"/>
      <c r="E271" s="751"/>
      <c r="F271" s="751"/>
      <c r="G271" s="751"/>
      <c r="H271" s="751"/>
      <c r="I271" s="752"/>
      <c r="L271" s="498"/>
    </row>
    <row r="272" spans="2:12" s="317" customFormat="1" x14ac:dyDescent="0.3">
      <c r="B272" s="750"/>
      <c r="C272" s="751"/>
      <c r="D272" s="751"/>
      <c r="E272" s="751"/>
      <c r="F272" s="751"/>
      <c r="G272" s="751"/>
      <c r="H272" s="751"/>
      <c r="I272" s="752"/>
      <c r="L272" s="498"/>
    </row>
    <row r="273" spans="2:12" s="317" customFormat="1" x14ac:dyDescent="0.3">
      <c r="B273" s="750"/>
      <c r="C273" s="751"/>
      <c r="D273" s="751"/>
      <c r="E273" s="751"/>
      <c r="F273" s="751"/>
      <c r="G273" s="751"/>
      <c r="H273" s="751"/>
      <c r="I273" s="752"/>
      <c r="L273" s="498"/>
    </row>
    <row r="274" spans="2:12" s="317" customFormat="1" x14ac:dyDescent="0.3">
      <c r="B274" s="750"/>
      <c r="C274" s="751"/>
      <c r="D274" s="751"/>
      <c r="E274" s="751"/>
      <c r="F274" s="751"/>
      <c r="G274" s="751"/>
      <c r="H274" s="751"/>
      <c r="I274" s="752"/>
      <c r="L274" s="498"/>
    </row>
    <row r="275" spans="2:12" s="317" customFormat="1" x14ac:dyDescent="0.3">
      <c r="B275" s="750"/>
      <c r="C275" s="751"/>
      <c r="D275" s="751"/>
      <c r="E275" s="751"/>
      <c r="F275" s="751"/>
      <c r="G275" s="751"/>
      <c r="H275" s="751"/>
      <c r="I275" s="752"/>
      <c r="L275" s="498"/>
    </row>
    <row r="276" spans="2:12" s="317" customFormat="1" x14ac:dyDescent="0.3">
      <c r="B276" s="750"/>
      <c r="C276" s="751"/>
      <c r="D276" s="751"/>
      <c r="E276" s="751"/>
      <c r="F276" s="751"/>
      <c r="G276" s="751"/>
      <c r="H276" s="751"/>
      <c r="I276" s="752"/>
      <c r="L276" s="498"/>
    </row>
    <row r="277" spans="2:12" s="317" customFormat="1" x14ac:dyDescent="0.3">
      <c r="B277" s="750"/>
      <c r="C277" s="751"/>
      <c r="D277" s="751"/>
      <c r="E277" s="751"/>
      <c r="F277" s="751"/>
      <c r="G277" s="751"/>
      <c r="H277" s="751"/>
      <c r="I277" s="752"/>
      <c r="L277" s="498"/>
    </row>
    <row r="278" spans="2:12" s="317" customFormat="1" x14ac:dyDescent="0.3">
      <c r="B278" s="750"/>
      <c r="C278" s="751"/>
      <c r="D278" s="751"/>
      <c r="E278" s="751"/>
      <c r="F278" s="751"/>
      <c r="G278" s="751"/>
      <c r="H278" s="751"/>
      <c r="I278" s="752"/>
      <c r="L278" s="498"/>
    </row>
    <row r="279" spans="2:12" s="317" customFormat="1" x14ac:dyDescent="0.3">
      <c r="B279" s="750"/>
      <c r="C279" s="751"/>
      <c r="D279" s="751"/>
      <c r="E279" s="751"/>
      <c r="F279" s="751"/>
      <c r="G279" s="751"/>
      <c r="H279" s="751"/>
      <c r="I279" s="752"/>
      <c r="L279" s="498"/>
    </row>
    <row r="280" spans="2:12" s="317" customFormat="1" x14ac:dyDescent="0.3">
      <c r="B280" s="750"/>
      <c r="C280" s="751"/>
      <c r="D280" s="751"/>
      <c r="E280" s="751"/>
      <c r="F280" s="751"/>
      <c r="G280" s="751"/>
      <c r="H280" s="751"/>
      <c r="I280" s="752"/>
      <c r="L280" s="498"/>
    </row>
    <row r="281" spans="2:12" s="317" customFormat="1" x14ac:dyDescent="0.3">
      <c r="B281" s="750"/>
      <c r="C281" s="751"/>
      <c r="D281" s="751"/>
      <c r="E281" s="751"/>
      <c r="F281" s="751"/>
      <c r="G281" s="751"/>
      <c r="H281" s="751"/>
      <c r="I281" s="752"/>
      <c r="L281" s="498"/>
    </row>
    <row r="282" spans="2:12" s="317" customFormat="1" x14ac:dyDescent="0.3">
      <c r="B282" s="750"/>
      <c r="C282" s="751"/>
      <c r="D282" s="751"/>
      <c r="E282" s="751"/>
      <c r="F282" s="751"/>
      <c r="G282" s="751"/>
      <c r="H282" s="751"/>
      <c r="I282" s="752"/>
      <c r="L282" s="498"/>
    </row>
    <row r="283" spans="2:12" s="317" customFormat="1" x14ac:dyDescent="0.3">
      <c r="B283" s="750"/>
      <c r="C283" s="751"/>
      <c r="D283" s="751"/>
      <c r="E283" s="751"/>
      <c r="F283" s="751"/>
      <c r="G283" s="751"/>
      <c r="H283" s="751"/>
      <c r="I283" s="752"/>
      <c r="L283" s="498"/>
    </row>
    <row r="284" spans="2:12" s="317" customFormat="1" x14ac:dyDescent="0.3">
      <c r="B284" s="750"/>
      <c r="C284" s="751"/>
      <c r="D284" s="751"/>
      <c r="E284" s="751"/>
      <c r="F284" s="751"/>
      <c r="G284" s="751"/>
      <c r="H284" s="751"/>
      <c r="I284" s="752"/>
      <c r="L284" s="498"/>
    </row>
    <row r="285" spans="2:12" s="317" customFormat="1" x14ac:dyDescent="0.3">
      <c r="B285" s="750"/>
      <c r="C285" s="751"/>
      <c r="D285" s="751"/>
      <c r="E285" s="751"/>
      <c r="F285" s="751"/>
      <c r="G285" s="751"/>
      <c r="H285" s="751"/>
      <c r="I285" s="752"/>
      <c r="L285" s="498"/>
    </row>
    <row r="286" spans="2:12" s="317" customFormat="1" x14ac:dyDescent="0.3">
      <c r="B286" s="750"/>
      <c r="C286" s="751"/>
      <c r="D286" s="751"/>
      <c r="E286" s="751"/>
      <c r="F286" s="751"/>
      <c r="G286" s="751"/>
      <c r="H286" s="751"/>
      <c r="I286" s="752"/>
      <c r="L286" s="498"/>
    </row>
    <row r="287" spans="2:12" s="317" customFormat="1" x14ac:dyDescent="0.3">
      <c r="B287" s="750"/>
      <c r="C287" s="751"/>
      <c r="D287" s="751"/>
      <c r="E287" s="751"/>
      <c r="F287" s="751"/>
      <c r="G287" s="751"/>
      <c r="H287" s="751"/>
      <c r="I287" s="752"/>
      <c r="L287" s="498"/>
    </row>
    <row r="288" spans="2:12" s="317" customFormat="1" x14ac:dyDescent="0.3">
      <c r="B288" s="750"/>
      <c r="C288" s="751"/>
      <c r="D288" s="751"/>
      <c r="E288" s="751"/>
      <c r="F288" s="751"/>
      <c r="G288" s="751"/>
      <c r="H288" s="751"/>
      <c r="I288" s="752"/>
      <c r="L288" s="498"/>
    </row>
    <row r="289" spans="2:12" s="317" customFormat="1" x14ac:dyDescent="0.3">
      <c r="B289" s="750"/>
      <c r="C289" s="751"/>
      <c r="D289" s="751"/>
      <c r="E289" s="751"/>
      <c r="F289" s="751"/>
      <c r="G289" s="751"/>
      <c r="H289" s="751"/>
      <c r="I289" s="752"/>
      <c r="L289" s="498"/>
    </row>
    <row r="290" spans="2:12" s="317" customFormat="1" x14ac:dyDescent="0.3">
      <c r="B290" s="750"/>
      <c r="C290" s="751"/>
      <c r="D290" s="751"/>
      <c r="E290" s="751"/>
      <c r="F290" s="751"/>
      <c r="G290" s="751"/>
      <c r="H290" s="751"/>
      <c r="I290" s="752"/>
      <c r="L290" s="498"/>
    </row>
    <row r="291" spans="2:12" s="317" customFormat="1" x14ac:dyDescent="0.3">
      <c r="B291" s="750"/>
      <c r="C291" s="751"/>
      <c r="D291" s="751"/>
      <c r="E291" s="751"/>
      <c r="F291" s="751"/>
      <c r="G291" s="751"/>
      <c r="H291" s="751"/>
      <c r="I291" s="752"/>
      <c r="L291" s="498"/>
    </row>
    <row r="292" spans="2:12" s="317" customFormat="1" x14ac:dyDescent="0.3">
      <c r="B292" s="750"/>
      <c r="C292" s="751"/>
      <c r="D292" s="751"/>
      <c r="E292" s="751"/>
      <c r="F292" s="751"/>
      <c r="G292" s="751"/>
      <c r="H292" s="751"/>
      <c r="I292" s="752"/>
      <c r="L292" s="498"/>
    </row>
    <row r="293" spans="2:12" s="317" customFormat="1" x14ac:dyDescent="0.3">
      <c r="B293" s="750"/>
      <c r="C293" s="751"/>
      <c r="D293" s="751"/>
      <c r="E293" s="751"/>
      <c r="F293" s="751"/>
      <c r="G293" s="751"/>
      <c r="H293" s="751"/>
      <c r="I293" s="752"/>
      <c r="L293" s="498"/>
    </row>
    <row r="294" spans="2:12" s="317" customFormat="1" x14ac:dyDescent="0.3">
      <c r="B294" s="750"/>
      <c r="C294" s="751"/>
      <c r="D294" s="751"/>
      <c r="E294" s="751"/>
      <c r="F294" s="751"/>
      <c r="G294" s="751"/>
      <c r="H294" s="751"/>
      <c r="I294" s="752"/>
      <c r="L294" s="498"/>
    </row>
    <row r="295" spans="2:12" s="317" customFormat="1" x14ac:dyDescent="0.3">
      <c r="B295" s="750"/>
      <c r="C295" s="751"/>
      <c r="D295" s="751"/>
      <c r="E295" s="751"/>
      <c r="F295" s="751"/>
      <c r="G295" s="751"/>
      <c r="H295" s="751"/>
      <c r="I295" s="752"/>
      <c r="L295" s="498"/>
    </row>
    <row r="296" spans="2:12" s="317" customFormat="1" x14ac:dyDescent="0.3">
      <c r="B296" s="750"/>
      <c r="C296" s="751"/>
      <c r="D296" s="751"/>
      <c r="E296" s="751"/>
      <c r="F296" s="751"/>
      <c r="G296" s="751"/>
      <c r="H296" s="751"/>
      <c r="I296" s="752"/>
      <c r="L296" s="498"/>
    </row>
    <row r="297" spans="2:12" s="317" customFormat="1" x14ac:dyDescent="0.3">
      <c r="B297" s="750"/>
      <c r="C297" s="751"/>
      <c r="D297" s="751"/>
      <c r="E297" s="751"/>
      <c r="F297" s="751"/>
      <c r="G297" s="751"/>
      <c r="H297" s="751"/>
      <c r="I297" s="752"/>
      <c r="L297" s="498"/>
    </row>
    <row r="298" spans="2:12" s="317" customFormat="1" x14ac:dyDescent="0.3">
      <c r="B298" s="750"/>
      <c r="C298" s="751"/>
      <c r="D298" s="751"/>
      <c r="E298" s="751"/>
      <c r="F298" s="751"/>
      <c r="G298" s="751"/>
      <c r="H298" s="751"/>
      <c r="I298" s="752"/>
      <c r="L298" s="498"/>
    </row>
    <row r="299" spans="2:12" s="317" customFormat="1" x14ac:dyDescent="0.3">
      <c r="B299" s="750"/>
      <c r="C299" s="751"/>
      <c r="D299" s="751"/>
      <c r="E299" s="751"/>
      <c r="F299" s="751"/>
      <c r="G299" s="751"/>
      <c r="H299" s="751"/>
      <c r="I299" s="752"/>
      <c r="L299" s="498"/>
    </row>
    <row r="300" spans="2:12" s="317" customFormat="1" x14ac:dyDescent="0.3">
      <c r="B300" s="750"/>
      <c r="C300" s="751"/>
      <c r="D300" s="751"/>
      <c r="E300" s="751"/>
      <c r="F300" s="751"/>
      <c r="G300" s="751"/>
      <c r="H300" s="751"/>
      <c r="I300" s="752"/>
      <c r="L300" s="498"/>
    </row>
    <row r="301" spans="2:12" s="317" customFormat="1" x14ac:dyDescent="0.3">
      <c r="B301" s="750"/>
      <c r="C301" s="751"/>
      <c r="D301" s="751"/>
      <c r="E301" s="751"/>
      <c r="F301" s="751"/>
      <c r="G301" s="751"/>
      <c r="H301" s="751"/>
      <c r="I301" s="752"/>
      <c r="L301" s="498"/>
    </row>
    <row r="302" spans="2:12" s="317" customFormat="1" x14ac:dyDescent="0.3">
      <c r="B302" s="750"/>
      <c r="C302" s="751"/>
      <c r="D302" s="751"/>
      <c r="E302" s="751"/>
      <c r="F302" s="751"/>
      <c r="G302" s="751"/>
      <c r="H302" s="751"/>
      <c r="I302" s="752"/>
      <c r="L302" s="498"/>
    </row>
    <row r="303" spans="2:12" s="317" customFormat="1" x14ac:dyDescent="0.3">
      <c r="B303" s="750"/>
      <c r="C303" s="751"/>
      <c r="D303" s="751"/>
      <c r="E303" s="751"/>
      <c r="F303" s="751"/>
      <c r="G303" s="751"/>
      <c r="H303" s="751"/>
      <c r="I303" s="752"/>
      <c r="L303" s="498"/>
    </row>
    <row r="304" spans="2:12" s="317" customFormat="1" x14ac:dyDescent="0.3">
      <c r="B304" s="750"/>
      <c r="C304" s="751"/>
      <c r="D304" s="751"/>
      <c r="E304" s="751"/>
      <c r="F304" s="751"/>
      <c r="G304" s="751"/>
      <c r="H304" s="751"/>
      <c r="I304" s="752"/>
      <c r="L304" s="498"/>
    </row>
    <row r="305" spans="2:12" s="317" customFormat="1" x14ac:dyDescent="0.3">
      <c r="B305" s="750"/>
      <c r="C305" s="751"/>
      <c r="D305" s="751"/>
      <c r="E305" s="751"/>
      <c r="F305" s="751"/>
      <c r="G305" s="751"/>
      <c r="H305" s="751"/>
      <c r="I305" s="752"/>
      <c r="L305" s="498"/>
    </row>
    <row r="306" spans="2:12" s="317" customFormat="1" x14ac:dyDescent="0.3">
      <c r="B306" s="750"/>
      <c r="C306" s="751"/>
      <c r="D306" s="751"/>
      <c r="E306" s="751"/>
      <c r="F306" s="751"/>
      <c r="G306" s="751"/>
      <c r="H306" s="751"/>
      <c r="I306" s="752"/>
      <c r="L306" s="498"/>
    </row>
    <row r="307" spans="2:12" s="317" customFormat="1" x14ac:dyDescent="0.3">
      <c r="B307" s="750"/>
      <c r="C307" s="751"/>
      <c r="D307" s="751"/>
      <c r="E307" s="751"/>
      <c r="F307" s="751"/>
      <c r="G307" s="751"/>
      <c r="H307" s="751"/>
      <c r="I307" s="752"/>
      <c r="L307" s="498"/>
    </row>
    <row r="308" spans="2:12" s="317" customFormat="1" x14ac:dyDescent="0.3">
      <c r="B308" s="750"/>
      <c r="C308" s="751"/>
      <c r="D308" s="751"/>
      <c r="E308" s="751"/>
      <c r="F308" s="751"/>
      <c r="G308" s="751"/>
      <c r="H308" s="751"/>
      <c r="I308" s="752"/>
      <c r="L308" s="498"/>
    </row>
    <row r="309" spans="2:12" s="317" customFormat="1" x14ac:dyDescent="0.3">
      <c r="B309" s="750"/>
      <c r="C309" s="751"/>
      <c r="D309" s="751"/>
      <c r="E309" s="751"/>
      <c r="F309" s="751"/>
      <c r="G309" s="751"/>
      <c r="H309" s="751"/>
      <c r="I309" s="752"/>
      <c r="L309" s="498"/>
    </row>
    <row r="310" spans="2:12" s="317" customFormat="1" x14ac:dyDescent="0.3">
      <c r="B310" s="750"/>
      <c r="C310" s="751"/>
      <c r="D310" s="751"/>
      <c r="E310" s="751"/>
      <c r="F310" s="751"/>
      <c r="G310" s="751"/>
      <c r="H310" s="751"/>
      <c r="I310" s="752"/>
      <c r="L310" s="498"/>
    </row>
    <row r="311" spans="2:12" s="317" customFormat="1" x14ac:dyDescent="0.3">
      <c r="B311" s="750"/>
      <c r="C311" s="751"/>
      <c r="D311" s="751"/>
      <c r="E311" s="751"/>
      <c r="F311" s="751"/>
      <c r="G311" s="751"/>
      <c r="H311" s="751"/>
      <c r="I311" s="752"/>
      <c r="L311" s="498"/>
    </row>
    <row r="312" spans="2:12" s="317" customFormat="1" x14ac:dyDescent="0.3">
      <c r="B312" s="750"/>
      <c r="C312" s="751"/>
      <c r="D312" s="751"/>
      <c r="E312" s="751"/>
      <c r="F312" s="751"/>
      <c r="G312" s="751"/>
      <c r="H312" s="751"/>
      <c r="I312" s="752"/>
      <c r="L312" s="498"/>
    </row>
    <row r="313" spans="2:12" s="317" customFormat="1" x14ac:dyDescent="0.3">
      <c r="B313" s="750"/>
      <c r="C313" s="751"/>
      <c r="D313" s="751"/>
      <c r="E313" s="751"/>
      <c r="F313" s="751"/>
      <c r="G313" s="751"/>
      <c r="H313" s="751"/>
      <c r="I313" s="752"/>
      <c r="L313" s="498"/>
    </row>
    <row r="314" spans="2:12" s="317" customFormat="1" x14ac:dyDescent="0.3">
      <c r="B314" s="750"/>
      <c r="C314" s="751"/>
      <c r="D314" s="751"/>
      <c r="E314" s="751"/>
      <c r="F314" s="751"/>
      <c r="G314" s="751"/>
      <c r="H314" s="751"/>
      <c r="I314" s="752"/>
      <c r="L314" s="498"/>
    </row>
    <row r="315" spans="2:12" s="317" customFormat="1" x14ac:dyDescent="0.3">
      <c r="B315" s="750"/>
      <c r="C315" s="751"/>
      <c r="D315" s="751"/>
      <c r="E315" s="751"/>
      <c r="F315" s="751"/>
      <c r="G315" s="751"/>
      <c r="H315" s="751"/>
      <c r="I315" s="752"/>
      <c r="L315" s="498"/>
    </row>
    <row r="316" spans="2:12" s="317" customFormat="1" x14ac:dyDescent="0.3">
      <c r="B316" s="750"/>
      <c r="C316" s="751"/>
      <c r="D316" s="751"/>
      <c r="E316" s="751"/>
      <c r="F316" s="751"/>
      <c r="G316" s="751"/>
      <c r="H316" s="751"/>
      <c r="I316" s="752"/>
      <c r="L316" s="498"/>
    </row>
    <row r="317" spans="2:12" s="317" customFormat="1" x14ac:dyDescent="0.3">
      <c r="B317" s="750"/>
      <c r="C317" s="751"/>
      <c r="D317" s="751"/>
      <c r="E317" s="751"/>
      <c r="F317" s="751"/>
      <c r="G317" s="751"/>
      <c r="H317" s="751"/>
      <c r="I317" s="752"/>
      <c r="L317" s="498"/>
    </row>
    <row r="318" spans="2:12" s="317" customFormat="1" x14ac:dyDescent="0.3">
      <c r="B318" s="750"/>
      <c r="C318" s="751"/>
      <c r="D318" s="751"/>
      <c r="E318" s="751"/>
      <c r="F318" s="751"/>
      <c r="G318" s="751"/>
      <c r="H318" s="751"/>
      <c r="I318" s="752"/>
      <c r="L318" s="498"/>
    </row>
    <row r="319" spans="2:12" s="317" customFormat="1" x14ac:dyDescent="0.3">
      <c r="B319" s="750"/>
      <c r="C319" s="751"/>
      <c r="D319" s="751"/>
      <c r="E319" s="751"/>
      <c r="F319" s="751"/>
      <c r="G319" s="751"/>
      <c r="H319" s="751"/>
      <c r="I319" s="752"/>
      <c r="L319" s="498"/>
    </row>
    <row r="320" spans="2:12" s="317" customFormat="1" x14ac:dyDescent="0.3">
      <c r="B320" s="750"/>
      <c r="C320" s="751"/>
      <c r="D320" s="751"/>
      <c r="E320" s="751"/>
      <c r="F320" s="751"/>
      <c r="G320" s="751"/>
      <c r="H320" s="751"/>
      <c r="I320" s="752"/>
      <c r="L320" s="498"/>
    </row>
    <row r="321" spans="2:12" s="317" customFormat="1" x14ac:dyDescent="0.3">
      <c r="B321" s="750"/>
      <c r="C321" s="751"/>
      <c r="D321" s="751"/>
      <c r="E321" s="751"/>
      <c r="F321" s="751"/>
      <c r="G321" s="751"/>
      <c r="H321" s="751"/>
      <c r="I321" s="752"/>
      <c r="L321" s="498"/>
    </row>
    <row r="322" spans="2:12" s="317" customFormat="1" x14ac:dyDescent="0.3">
      <c r="B322" s="750"/>
      <c r="C322" s="751"/>
      <c r="D322" s="751"/>
      <c r="E322" s="751"/>
      <c r="F322" s="751"/>
      <c r="G322" s="751"/>
      <c r="H322" s="751"/>
      <c r="I322" s="752"/>
      <c r="L322" s="498"/>
    </row>
    <row r="323" spans="2:12" s="317" customFormat="1" x14ac:dyDescent="0.3">
      <c r="B323" s="750"/>
      <c r="C323" s="751"/>
      <c r="D323" s="751"/>
      <c r="E323" s="751"/>
      <c r="F323" s="751"/>
      <c r="G323" s="751"/>
      <c r="H323" s="751"/>
      <c r="I323" s="752"/>
      <c r="L323" s="498"/>
    </row>
    <row r="324" spans="2:12" s="317" customFormat="1" x14ac:dyDescent="0.3">
      <c r="B324" s="750"/>
      <c r="C324" s="751"/>
      <c r="D324" s="751"/>
      <c r="E324" s="751"/>
      <c r="F324" s="751"/>
      <c r="G324" s="751"/>
      <c r="H324" s="751"/>
      <c r="I324" s="752"/>
      <c r="L324" s="498"/>
    </row>
    <row r="325" spans="2:12" s="317" customFormat="1" x14ac:dyDescent="0.3">
      <c r="B325" s="750"/>
      <c r="C325" s="751"/>
      <c r="D325" s="751"/>
      <c r="E325" s="751"/>
      <c r="F325" s="751"/>
      <c r="G325" s="751"/>
      <c r="H325" s="751"/>
      <c r="I325" s="752"/>
      <c r="L325" s="498"/>
    </row>
    <row r="326" spans="2:12" s="317" customFormat="1" x14ac:dyDescent="0.3">
      <c r="B326" s="750"/>
      <c r="C326" s="751"/>
      <c r="D326" s="751"/>
      <c r="E326" s="751"/>
      <c r="F326" s="751"/>
      <c r="G326" s="751"/>
      <c r="H326" s="751"/>
      <c r="I326" s="752"/>
      <c r="L326" s="498"/>
    </row>
    <row r="327" spans="2:12" s="317" customFormat="1" x14ac:dyDescent="0.3">
      <c r="B327" s="750"/>
      <c r="C327" s="751"/>
      <c r="D327" s="751"/>
      <c r="E327" s="751"/>
      <c r="F327" s="751"/>
      <c r="G327" s="751"/>
      <c r="H327" s="751"/>
      <c r="I327" s="752"/>
      <c r="L327" s="498"/>
    </row>
    <row r="328" spans="2:12" s="317" customFormat="1" x14ac:dyDescent="0.3">
      <c r="B328" s="750"/>
      <c r="C328" s="751"/>
      <c r="D328" s="751"/>
      <c r="E328" s="751"/>
      <c r="F328" s="751"/>
      <c r="G328" s="751"/>
      <c r="H328" s="751"/>
      <c r="I328" s="752"/>
      <c r="L328" s="498"/>
    </row>
    <row r="329" spans="2:12" s="317" customFormat="1" x14ac:dyDescent="0.3">
      <c r="B329" s="750"/>
      <c r="C329" s="751"/>
      <c r="D329" s="751"/>
      <c r="E329" s="751"/>
      <c r="F329" s="751"/>
      <c r="G329" s="751"/>
      <c r="H329" s="751"/>
      <c r="I329" s="752"/>
      <c r="L329" s="498"/>
    </row>
    <row r="330" spans="2:12" s="317" customFormat="1" x14ac:dyDescent="0.3">
      <c r="B330" s="750"/>
      <c r="C330" s="751"/>
      <c r="D330" s="751"/>
      <c r="E330" s="751"/>
      <c r="F330" s="751"/>
      <c r="G330" s="751"/>
      <c r="H330" s="751"/>
      <c r="I330" s="752"/>
      <c r="L330" s="498"/>
    </row>
    <row r="331" spans="2:12" s="317" customFormat="1" x14ac:dyDescent="0.3">
      <c r="B331" s="750"/>
      <c r="C331" s="751"/>
      <c r="D331" s="751"/>
      <c r="E331" s="751"/>
      <c r="F331" s="751"/>
      <c r="G331" s="751"/>
      <c r="H331" s="751"/>
      <c r="I331" s="752"/>
      <c r="L331" s="498"/>
    </row>
    <row r="332" spans="2:12" s="317" customFormat="1" x14ac:dyDescent="0.3">
      <c r="B332" s="750"/>
      <c r="C332" s="751"/>
      <c r="D332" s="751"/>
      <c r="E332" s="751"/>
      <c r="F332" s="751"/>
      <c r="G332" s="751"/>
      <c r="H332" s="751"/>
      <c r="I332" s="752"/>
      <c r="L332" s="498"/>
    </row>
    <row r="333" spans="2:12" s="317" customFormat="1" x14ac:dyDescent="0.3">
      <c r="B333" s="750"/>
      <c r="C333" s="751"/>
      <c r="D333" s="751"/>
      <c r="E333" s="751"/>
      <c r="F333" s="751"/>
      <c r="G333" s="751"/>
      <c r="H333" s="751"/>
      <c r="I333" s="752"/>
      <c r="L333" s="498"/>
    </row>
    <row r="334" spans="2:12" s="317" customFormat="1" x14ac:dyDescent="0.3">
      <c r="B334" s="750"/>
      <c r="C334" s="751"/>
      <c r="D334" s="751"/>
      <c r="E334" s="751"/>
      <c r="F334" s="751"/>
      <c r="G334" s="751"/>
      <c r="H334" s="751"/>
      <c r="I334" s="752"/>
      <c r="L334" s="498"/>
    </row>
    <row r="335" spans="2:12" s="317" customFormat="1" x14ac:dyDescent="0.3">
      <c r="B335" s="750"/>
      <c r="C335" s="751"/>
      <c r="D335" s="751"/>
      <c r="E335" s="751"/>
      <c r="F335" s="751"/>
      <c r="G335" s="751"/>
      <c r="H335" s="751"/>
      <c r="I335" s="752"/>
      <c r="L335" s="498"/>
    </row>
    <row r="336" spans="2:12" s="317" customFormat="1" x14ac:dyDescent="0.3">
      <c r="B336" s="750"/>
      <c r="C336" s="751"/>
      <c r="D336" s="751"/>
      <c r="E336" s="751"/>
      <c r="F336" s="751"/>
      <c r="G336" s="751"/>
      <c r="H336" s="751"/>
      <c r="I336" s="752"/>
      <c r="L336" s="498"/>
    </row>
    <row r="337" spans="2:12" s="317" customFormat="1" x14ac:dyDescent="0.3">
      <c r="B337" s="750"/>
      <c r="C337" s="751"/>
      <c r="D337" s="751"/>
      <c r="E337" s="751"/>
      <c r="F337" s="751"/>
      <c r="G337" s="751"/>
      <c r="H337" s="751"/>
      <c r="I337" s="752"/>
      <c r="L337" s="498"/>
    </row>
    <row r="338" spans="2:12" s="317" customFormat="1" x14ac:dyDescent="0.3">
      <c r="B338" s="750"/>
      <c r="C338" s="751"/>
      <c r="D338" s="751"/>
      <c r="E338" s="751"/>
      <c r="F338" s="751"/>
      <c r="G338" s="751"/>
      <c r="H338" s="751"/>
      <c r="I338" s="752"/>
      <c r="L338" s="498"/>
    </row>
    <row r="339" spans="2:12" s="317" customFormat="1" x14ac:dyDescent="0.3">
      <c r="B339" s="750"/>
      <c r="C339" s="751"/>
      <c r="D339" s="751"/>
      <c r="E339" s="751"/>
      <c r="F339" s="751"/>
      <c r="G339" s="751"/>
      <c r="H339" s="751"/>
      <c r="I339" s="752"/>
      <c r="L339" s="498"/>
    </row>
    <row r="340" spans="2:12" s="317" customFormat="1" x14ac:dyDescent="0.3">
      <c r="B340" s="750"/>
      <c r="C340" s="751"/>
      <c r="D340" s="751"/>
      <c r="E340" s="751"/>
      <c r="F340" s="751"/>
      <c r="G340" s="751"/>
      <c r="H340" s="751"/>
      <c r="I340" s="752"/>
      <c r="L340" s="498"/>
    </row>
    <row r="341" spans="2:12" s="317" customFormat="1" x14ac:dyDescent="0.3">
      <c r="B341" s="750"/>
      <c r="C341" s="751"/>
      <c r="D341" s="751"/>
      <c r="E341" s="751"/>
      <c r="F341" s="751"/>
      <c r="G341" s="751"/>
      <c r="H341" s="751"/>
      <c r="I341" s="752"/>
      <c r="L341" s="498"/>
    </row>
    <row r="342" spans="2:12" s="317" customFormat="1" x14ac:dyDescent="0.3">
      <c r="B342" s="750"/>
      <c r="C342" s="751"/>
      <c r="D342" s="751"/>
      <c r="E342" s="751"/>
      <c r="F342" s="751"/>
      <c r="G342" s="751"/>
      <c r="H342" s="751"/>
      <c r="I342" s="752"/>
      <c r="L342" s="498"/>
    </row>
    <row r="343" spans="2:12" s="317" customFormat="1" x14ac:dyDescent="0.3">
      <c r="B343" s="750"/>
      <c r="C343" s="751"/>
      <c r="D343" s="751"/>
      <c r="E343" s="751"/>
      <c r="F343" s="751"/>
      <c r="G343" s="751"/>
      <c r="H343" s="751"/>
      <c r="I343" s="752"/>
      <c r="L343" s="498"/>
    </row>
    <row r="344" spans="2:12" s="317" customFormat="1" x14ac:dyDescent="0.3">
      <c r="B344" s="750"/>
      <c r="C344" s="751"/>
      <c r="D344" s="751"/>
      <c r="E344" s="751"/>
      <c r="F344" s="751"/>
      <c r="G344" s="751"/>
      <c r="H344" s="751"/>
      <c r="I344" s="752"/>
      <c r="L344" s="498"/>
    </row>
    <row r="345" spans="2:12" s="317" customFormat="1" x14ac:dyDescent="0.3">
      <c r="B345" s="750"/>
      <c r="C345" s="751"/>
      <c r="D345" s="751"/>
      <c r="E345" s="751"/>
      <c r="F345" s="751"/>
      <c r="G345" s="751"/>
      <c r="H345" s="751"/>
      <c r="I345" s="752"/>
      <c r="L345" s="498"/>
    </row>
    <row r="346" spans="2:12" s="317" customFormat="1" x14ac:dyDescent="0.3">
      <c r="B346" s="750"/>
      <c r="C346" s="751"/>
      <c r="D346" s="751"/>
      <c r="E346" s="751"/>
      <c r="F346" s="751"/>
      <c r="G346" s="751"/>
      <c r="H346" s="751"/>
      <c r="I346" s="752"/>
      <c r="L346" s="498"/>
    </row>
    <row r="347" spans="2:12" s="317" customFormat="1" x14ac:dyDescent="0.3">
      <c r="B347" s="750"/>
      <c r="C347" s="751"/>
      <c r="D347" s="751"/>
      <c r="E347" s="751"/>
      <c r="F347" s="751"/>
      <c r="G347" s="751"/>
      <c r="H347" s="751"/>
      <c r="I347" s="752"/>
      <c r="L347" s="498"/>
    </row>
    <row r="348" spans="2:12" s="317" customFormat="1" x14ac:dyDescent="0.3">
      <c r="B348" s="750"/>
      <c r="C348" s="751"/>
      <c r="D348" s="751"/>
      <c r="E348" s="751"/>
      <c r="F348" s="751"/>
      <c r="G348" s="751"/>
      <c r="H348" s="751"/>
      <c r="I348" s="752"/>
      <c r="L348" s="498"/>
    </row>
    <row r="349" spans="2:12" s="317" customFormat="1" x14ac:dyDescent="0.3">
      <c r="B349" s="750"/>
      <c r="C349" s="751"/>
      <c r="D349" s="751"/>
      <c r="E349" s="751"/>
      <c r="F349" s="751"/>
      <c r="G349" s="751"/>
      <c r="H349" s="751"/>
      <c r="I349" s="752"/>
      <c r="L349" s="498"/>
    </row>
    <row r="350" spans="2:12" s="317" customFormat="1" x14ac:dyDescent="0.3">
      <c r="B350" s="750"/>
      <c r="C350" s="751"/>
      <c r="D350" s="751"/>
      <c r="E350" s="751"/>
      <c r="F350" s="751"/>
      <c r="G350" s="751"/>
      <c r="H350" s="751"/>
      <c r="I350" s="752"/>
      <c r="L350" s="498"/>
    </row>
    <row r="351" spans="2:12" s="317" customFormat="1" x14ac:dyDescent="0.3">
      <c r="B351" s="750"/>
      <c r="C351" s="751"/>
      <c r="D351" s="751"/>
      <c r="E351" s="751"/>
      <c r="F351" s="751"/>
      <c r="G351" s="751"/>
      <c r="H351" s="751"/>
      <c r="I351" s="752"/>
      <c r="L351" s="498"/>
    </row>
    <row r="352" spans="2:12" s="317" customFormat="1" x14ac:dyDescent="0.3">
      <c r="B352" s="750"/>
      <c r="C352" s="751"/>
      <c r="D352" s="751"/>
      <c r="E352" s="751"/>
      <c r="F352" s="751"/>
      <c r="G352" s="751"/>
      <c r="H352" s="751"/>
      <c r="I352" s="752"/>
      <c r="L352" s="498"/>
    </row>
    <row r="353" spans="2:12" s="317" customFormat="1" x14ac:dyDescent="0.3">
      <c r="B353" s="750"/>
      <c r="C353" s="751"/>
      <c r="D353" s="751"/>
      <c r="E353" s="751"/>
      <c r="F353" s="751"/>
      <c r="G353" s="751"/>
      <c r="H353" s="751"/>
      <c r="I353" s="752"/>
      <c r="L353" s="498"/>
    </row>
    <row r="354" spans="2:12" s="317" customFormat="1" x14ac:dyDescent="0.3">
      <c r="B354" s="750"/>
      <c r="C354" s="751"/>
      <c r="D354" s="751"/>
      <c r="E354" s="751"/>
      <c r="F354" s="751"/>
      <c r="G354" s="751"/>
      <c r="H354" s="751"/>
      <c r="I354" s="752"/>
      <c r="L354" s="498"/>
    </row>
    <row r="355" spans="2:12" s="317" customFormat="1" x14ac:dyDescent="0.3">
      <c r="B355" s="750"/>
      <c r="C355" s="751"/>
      <c r="D355" s="751"/>
      <c r="E355" s="751"/>
      <c r="F355" s="751"/>
      <c r="G355" s="751"/>
      <c r="H355" s="751"/>
      <c r="I355" s="752"/>
      <c r="L355" s="498"/>
    </row>
    <row r="356" spans="2:12" s="317" customFormat="1" x14ac:dyDescent="0.3">
      <c r="B356" s="750"/>
      <c r="C356" s="751"/>
      <c r="D356" s="751"/>
      <c r="E356" s="751"/>
      <c r="F356" s="751"/>
      <c r="G356" s="751"/>
      <c r="H356" s="751"/>
      <c r="I356" s="752"/>
      <c r="L356" s="498"/>
    </row>
    <row r="357" spans="2:12" s="317" customFormat="1" x14ac:dyDescent="0.3">
      <c r="B357" s="750"/>
      <c r="C357" s="751"/>
      <c r="D357" s="751"/>
      <c r="E357" s="751"/>
      <c r="F357" s="751"/>
      <c r="G357" s="751"/>
      <c r="H357" s="751"/>
      <c r="I357" s="752"/>
      <c r="L357" s="498"/>
    </row>
    <row r="358" spans="2:12" s="317" customFormat="1" x14ac:dyDescent="0.3">
      <c r="B358" s="750"/>
      <c r="C358" s="751"/>
      <c r="D358" s="751"/>
      <c r="E358" s="751"/>
      <c r="F358" s="751"/>
      <c r="G358" s="751"/>
      <c r="H358" s="751"/>
      <c r="I358" s="752"/>
      <c r="L358" s="498"/>
    </row>
    <row r="359" spans="2:12" s="317" customFormat="1" x14ac:dyDescent="0.3">
      <c r="B359" s="750"/>
      <c r="C359" s="751"/>
      <c r="D359" s="751"/>
      <c r="E359" s="751"/>
      <c r="F359" s="751"/>
      <c r="G359" s="751"/>
      <c r="H359" s="751"/>
      <c r="I359" s="752"/>
      <c r="L359" s="498"/>
    </row>
    <row r="360" spans="2:12" s="317" customFormat="1" x14ac:dyDescent="0.3">
      <c r="B360" s="750"/>
      <c r="C360" s="751"/>
      <c r="D360" s="751"/>
      <c r="E360" s="751"/>
      <c r="F360" s="751"/>
      <c r="G360" s="751"/>
      <c r="H360" s="751"/>
      <c r="I360" s="752"/>
      <c r="L360" s="498"/>
    </row>
    <row r="361" spans="2:12" s="317" customFormat="1" x14ac:dyDescent="0.3">
      <c r="B361" s="750"/>
      <c r="C361" s="751"/>
      <c r="D361" s="751"/>
      <c r="E361" s="751"/>
      <c r="F361" s="751"/>
      <c r="G361" s="751"/>
      <c r="H361" s="751"/>
      <c r="I361" s="752"/>
      <c r="L361" s="498"/>
    </row>
    <row r="362" spans="2:12" s="317" customFormat="1" x14ac:dyDescent="0.3">
      <c r="B362" s="750"/>
      <c r="C362" s="751"/>
      <c r="D362" s="751"/>
      <c r="E362" s="751"/>
      <c r="F362" s="751"/>
      <c r="G362" s="751"/>
      <c r="H362" s="751"/>
      <c r="I362" s="752"/>
      <c r="L362" s="498"/>
    </row>
    <row r="363" spans="2:12" s="317" customFormat="1" x14ac:dyDescent="0.3">
      <c r="B363" s="750"/>
      <c r="C363" s="751"/>
      <c r="D363" s="751"/>
      <c r="E363" s="751"/>
      <c r="F363" s="751"/>
      <c r="G363" s="751"/>
      <c r="H363" s="751"/>
      <c r="I363" s="752"/>
      <c r="L363" s="498"/>
    </row>
    <row r="364" spans="2:12" s="317" customFormat="1" x14ac:dyDescent="0.3">
      <c r="B364" s="750"/>
      <c r="C364" s="751"/>
      <c r="D364" s="751"/>
      <c r="E364" s="751"/>
      <c r="F364" s="751"/>
      <c r="G364" s="751"/>
      <c r="H364" s="751"/>
      <c r="I364" s="752"/>
      <c r="L364" s="498"/>
    </row>
    <row r="365" spans="2:12" s="317" customFormat="1" x14ac:dyDescent="0.3">
      <c r="B365" s="750"/>
      <c r="C365" s="751"/>
      <c r="D365" s="751"/>
      <c r="E365" s="751"/>
      <c r="F365" s="751"/>
      <c r="G365" s="751"/>
      <c r="H365" s="751"/>
      <c r="I365" s="752"/>
      <c r="L365" s="498"/>
    </row>
    <row r="366" spans="2:12" s="317" customFormat="1" x14ac:dyDescent="0.3">
      <c r="B366" s="750"/>
      <c r="C366" s="751"/>
      <c r="D366" s="751"/>
      <c r="E366" s="751"/>
      <c r="F366" s="751"/>
      <c r="G366" s="751"/>
      <c r="H366" s="751"/>
      <c r="I366" s="752"/>
      <c r="L366" s="498"/>
    </row>
    <row r="367" spans="2:12" s="317" customFormat="1" x14ac:dyDescent="0.3">
      <c r="B367" s="750"/>
      <c r="C367" s="751"/>
      <c r="D367" s="751"/>
      <c r="E367" s="751"/>
      <c r="F367" s="751"/>
      <c r="G367" s="751"/>
      <c r="H367" s="751"/>
      <c r="I367" s="752"/>
      <c r="L367" s="498"/>
    </row>
    <row r="368" spans="2:12" s="317" customFormat="1" x14ac:dyDescent="0.3">
      <c r="B368" s="750"/>
      <c r="C368" s="751"/>
      <c r="D368" s="751"/>
      <c r="E368" s="751"/>
      <c r="F368" s="751"/>
      <c r="G368" s="751"/>
      <c r="H368" s="751"/>
      <c r="I368" s="752"/>
      <c r="L368" s="498"/>
    </row>
    <row r="369" spans="2:12" s="317" customFormat="1" x14ac:dyDescent="0.3">
      <c r="B369" s="750"/>
      <c r="C369" s="751"/>
      <c r="D369" s="751"/>
      <c r="E369" s="751"/>
      <c r="F369" s="751"/>
      <c r="G369" s="751"/>
      <c r="H369" s="751"/>
      <c r="I369" s="752"/>
      <c r="L369" s="498"/>
    </row>
    <row r="370" spans="2:12" s="317" customFormat="1" x14ac:dyDescent="0.3">
      <c r="B370" s="750"/>
      <c r="C370" s="751"/>
      <c r="D370" s="751"/>
      <c r="E370" s="751"/>
      <c r="F370" s="751"/>
      <c r="G370" s="751"/>
      <c r="H370" s="751"/>
      <c r="I370" s="752"/>
      <c r="L370" s="498"/>
    </row>
    <row r="371" spans="2:12" s="317" customFormat="1" x14ac:dyDescent="0.3">
      <c r="B371" s="750"/>
      <c r="C371" s="751"/>
      <c r="D371" s="751"/>
      <c r="E371" s="751"/>
      <c r="F371" s="751"/>
      <c r="G371" s="751"/>
      <c r="H371" s="751"/>
      <c r="I371" s="752"/>
      <c r="L371" s="498"/>
    </row>
    <row r="372" spans="2:12" s="317" customFormat="1" x14ac:dyDescent="0.3">
      <c r="B372" s="750"/>
      <c r="C372" s="751"/>
      <c r="D372" s="751"/>
      <c r="E372" s="751"/>
      <c r="F372" s="751"/>
      <c r="G372" s="751"/>
      <c r="H372" s="751"/>
      <c r="I372" s="752"/>
      <c r="L372" s="498"/>
    </row>
    <row r="373" spans="2:12" s="317" customFormat="1" x14ac:dyDescent="0.3">
      <c r="B373" s="750"/>
      <c r="C373" s="751"/>
      <c r="D373" s="751"/>
      <c r="E373" s="751"/>
      <c r="F373" s="751"/>
      <c r="G373" s="751"/>
      <c r="H373" s="751"/>
      <c r="I373" s="752"/>
      <c r="L373" s="498"/>
    </row>
    <row r="374" spans="2:12" s="317" customFormat="1" x14ac:dyDescent="0.3">
      <c r="B374" s="750"/>
      <c r="C374" s="751"/>
      <c r="D374" s="751"/>
      <c r="E374" s="751"/>
      <c r="F374" s="751"/>
      <c r="G374" s="751"/>
      <c r="H374" s="751"/>
      <c r="I374" s="752"/>
      <c r="L374" s="498"/>
    </row>
    <row r="375" spans="2:12" s="317" customFormat="1" x14ac:dyDescent="0.3">
      <c r="B375" s="750"/>
      <c r="C375" s="751"/>
      <c r="D375" s="751"/>
      <c r="E375" s="751"/>
      <c r="F375" s="751"/>
      <c r="G375" s="751"/>
      <c r="H375" s="751"/>
      <c r="I375" s="752"/>
      <c r="L375" s="498"/>
    </row>
    <row r="376" spans="2:12" s="317" customFormat="1" x14ac:dyDescent="0.3">
      <c r="B376" s="750"/>
      <c r="C376" s="751"/>
      <c r="D376" s="751"/>
      <c r="E376" s="751"/>
      <c r="F376" s="751"/>
      <c r="G376" s="751"/>
      <c r="H376" s="751"/>
      <c r="I376" s="752"/>
      <c r="L376" s="498"/>
    </row>
    <row r="377" spans="2:12" s="317" customFormat="1" x14ac:dyDescent="0.3">
      <c r="B377" s="750"/>
      <c r="C377" s="751"/>
      <c r="D377" s="751"/>
      <c r="E377" s="751"/>
      <c r="F377" s="751"/>
      <c r="G377" s="751"/>
      <c r="H377" s="751"/>
      <c r="I377" s="752"/>
      <c r="L377" s="498"/>
    </row>
    <row r="378" spans="2:12" s="317" customFormat="1" x14ac:dyDescent="0.3">
      <c r="B378" s="750"/>
      <c r="C378" s="751"/>
      <c r="D378" s="751"/>
      <c r="E378" s="751"/>
      <c r="F378" s="751"/>
      <c r="G378" s="751"/>
      <c r="H378" s="751"/>
      <c r="I378" s="752"/>
      <c r="L378" s="498"/>
    </row>
    <row r="379" spans="2:12" s="317" customFormat="1" x14ac:dyDescent="0.3">
      <c r="B379" s="750"/>
      <c r="C379" s="751"/>
      <c r="D379" s="751"/>
      <c r="E379" s="751"/>
      <c r="F379" s="751"/>
      <c r="G379" s="751"/>
      <c r="H379" s="751"/>
      <c r="I379" s="752"/>
      <c r="L379" s="498"/>
    </row>
    <row r="380" spans="2:12" s="317" customFormat="1" x14ac:dyDescent="0.3">
      <c r="B380" s="750"/>
      <c r="C380" s="751"/>
      <c r="D380" s="751"/>
      <c r="E380" s="751"/>
      <c r="F380" s="751"/>
      <c r="G380" s="751"/>
      <c r="H380" s="751"/>
      <c r="I380" s="752"/>
      <c r="L380" s="498"/>
    </row>
    <row r="381" spans="2:12" s="317" customFormat="1" x14ac:dyDescent="0.3">
      <c r="B381" s="750"/>
      <c r="C381" s="751"/>
      <c r="D381" s="751"/>
      <c r="E381" s="751"/>
      <c r="F381" s="751"/>
      <c r="G381" s="751"/>
      <c r="H381" s="751"/>
      <c r="I381" s="752"/>
      <c r="L381" s="498"/>
    </row>
    <row r="382" spans="2:12" s="317" customFormat="1" x14ac:dyDescent="0.3">
      <c r="B382" s="750"/>
      <c r="C382" s="751"/>
      <c r="D382" s="751"/>
      <c r="E382" s="751"/>
      <c r="F382" s="751"/>
      <c r="G382" s="751"/>
      <c r="H382" s="751"/>
      <c r="I382" s="752"/>
      <c r="L382" s="498"/>
    </row>
    <row r="383" spans="2:12" s="317" customFormat="1" x14ac:dyDescent="0.3">
      <c r="B383" s="750"/>
      <c r="C383" s="751"/>
      <c r="D383" s="751"/>
      <c r="E383" s="751"/>
      <c r="F383" s="751"/>
      <c r="G383" s="751"/>
      <c r="H383" s="751"/>
      <c r="I383" s="752"/>
      <c r="L383" s="498"/>
    </row>
    <row r="384" spans="2:12" s="317" customFormat="1" x14ac:dyDescent="0.3">
      <c r="B384" s="750"/>
      <c r="C384" s="751"/>
      <c r="D384" s="751"/>
      <c r="E384" s="751"/>
      <c r="F384" s="751"/>
      <c r="G384" s="751"/>
      <c r="H384" s="751"/>
      <c r="I384" s="752"/>
      <c r="L384" s="498"/>
    </row>
    <row r="385" spans="2:12" s="317" customFormat="1" x14ac:dyDescent="0.3">
      <c r="B385" s="750"/>
      <c r="C385" s="751"/>
      <c r="D385" s="751"/>
      <c r="E385" s="751"/>
      <c r="F385" s="751"/>
      <c r="G385" s="751"/>
      <c r="H385" s="751"/>
      <c r="I385" s="752"/>
      <c r="L385" s="498"/>
    </row>
    <row r="386" spans="2:12" s="317" customFormat="1" x14ac:dyDescent="0.3">
      <c r="B386" s="750"/>
      <c r="C386" s="751"/>
      <c r="D386" s="751"/>
      <c r="E386" s="751"/>
      <c r="F386" s="751"/>
      <c r="G386" s="751"/>
      <c r="H386" s="751"/>
      <c r="I386" s="752"/>
      <c r="L386" s="498"/>
    </row>
    <row r="387" spans="2:12" s="317" customFormat="1" x14ac:dyDescent="0.3">
      <c r="B387" s="750"/>
      <c r="C387" s="751"/>
      <c r="D387" s="751"/>
      <c r="E387" s="751"/>
      <c r="F387" s="751"/>
      <c r="G387" s="751"/>
      <c r="H387" s="751"/>
      <c r="I387" s="752"/>
      <c r="L387" s="498"/>
    </row>
    <row r="388" spans="2:12" s="317" customFormat="1" x14ac:dyDescent="0.3">
      <c r="B388" s="750"/>
      <c r="C388" s="751"/>
      <c r="D388" s="751"/>
      <c r="E388" s="751"/>
      <c r="F388" s="751"/>
      <c r="G388" s="751"/>
      <c r="H388" s="751"/>
      <c r="I388" s="752"/>
      <c r="L388" s="498"/>
    </row>
    <row r="389" spans="2:12" s="317" customFormat="1" x14ac:dyDescent="0.3">
      <c r="B389" s="750"/>
      <c r="C389" s="751"/>
      <c r="D389" s="751"/>
      <c r="E389" s="751"/>
      <c r="F389" s="751"/>
      <c r="G389" s="751"/>
      <c r="H389" s="751"/>
      <c r="I389" s="752"/>
      <c r="L389" s="498"/>
    </row>
    <row r="390" spans="2:12" s="317" customFormat="1" x14ac:dyDescent="0.3">
      <c r="B390" s="750"/>
      <c r="C390" s="751"/>
      <c r="D390" s="751"/>
      <c r="E390" s="751"/>
      <c r="F390" s="751"/>
      <c r="G390" s="751"/>
      <c r="H390" s="751"/>
      <c r="I390" s="752"/>
      <c r="L390" s="498"/>
    </row>
    <row r="391" spans="2:12" s="317" customFormat="1" x14ac:dyDescent="0.3">
      <c r="B391" s="750"/>
      <c r="C391" s="751"/>
      <c r="D391" s="751"/>
      <c r="E391" s="751"/>
      <c r="F391" s="751"/>
      <c r="G391" s="751"/>
      <c r="H391" s="751"/>
      <c r="I391" s="752"/>
      <c r="L391" s="498"/>
    </row>
    <row r="392" spans="2:12" s="317" customFormat="1" x14ac:dyDescent="0.3">
      <c r="B392" s="750"/>
      <c r="C392" s="751"/>
      <c r="D392" s="751"/>
      <c r="E392" s="751"/>
      <c r="F392" s="751"/>
      <c r="G392" s="751"/>
      <c r="H392" s="751"/>
      <c r="I392" s="752"/>
      <c r="L392" s="498"/>
    </row>
    <row r="393" spans="2:12" s="317" customFormat="1" x14ac:dyDescent="0.3">
      <c r="B393" s="750"/>
      <c r="C393" s="751"/>
      <c r="D393" s="751"/>
      <c r="E393" s="751"/>
      <c r="F393" s="751"/>
      <c r="G393" s="751"/>
      <c r="H393" s="751"/>
      <c r="I393" s="752"/>
      <c r="L393" s="498"/>
    </row>
    <row r="394" spans="2:12" s="317" customFormat="1" x14ac:dyDescent="0.3">
      <c r="B394" s="750"/>
      <c r="C394" s="751"/>
      <c r="D394" s="751"/>
      <c r="E394" s="751"/>
      <c r="F394" s="751"/>
      <c r="G394" s="751"/>
      <c r="H394" s="751"/>
      <c r="I394" s="752"/>
      <c r="L394" s="498"/>
    </row>
    <row r="395" spans="2:12" s="317" customFormat="1" x14ac:dyDescent="0.3">
      <c r="B395" s="750"/>
      <c r="C395" s="751"/>
      <c r="D395" s="751"/>
      <c r="E395" s="751"/>
      <c r="F395" s="751"/>
      <c r="G395" s="751"/>
      <c r="H395" s="751"/>
      <c r="I395" s="752"/>
      <c r="L395" s="498"/>
    </row>
    <row r="396" spans="2:12" s="317" customFormat="1" x14ac:dyDescent="0.3">
      <c r="B396" s="750"/>
      <c r="C396" s="751"/>
      <c r="D396" s="751"/>
      <c r="E396" s="751"/>
      <c r="F396" s="751"/>
      <c r="G396" s="751"/>
      <c r="H396" s="751"/>
      <c r="I396" s="752"/>
      <c r="L396" s="498"/>
    </row>
    <row r="397" spans="2:12" s="317" customFormat="1" x14ac:dyDescent="0.3">
      <c r="B397" s="750"/>
      <c r="C397" s="751"/>
      <c r="D397" s="751"/>
      <c r="E397" s="751"/>
      <c r="F397" s="751"/>
      <c r="G397" s="751"/>
      <c r="H397" s="751"/>
      <c r="I397" s="752"/>
      <c r="L397" s="498"/>
    </row>
    <row r="398" spans="2:12" s="317" customFormat="1" x14ac:dyDescent="0.3">
      <c r="B398" s="750"/>
      <c r="C398" s="751"/>
      <c r="D398" s="751"/>
      <c r="E398" s="751"/>
      <c r="F398" s="751"/>
      <c r="G398" s="751"/>
      <c r="H398" s="751"/>
      <c r="I398" s="752"/>
      <c r="L398" s="498"/>
    </row>
    <row r="399" spans="2:12" s="317" customFormat="1" x14ac:dyDescent="0.3">
      <c r="B399" s="750"/>
      <c r="C399" s="751"/>
      <c r="D399" s="751"/>
      <c r="E399" s="751"/>
      <c r="F399" s="751"/>
      <c r="G399" s="751"/>
      <c r="H399" s="751"/>
      <c r="I399" s="752"/>
      <c r="L399" s="498"/>
    </row>
    <row r="400" spans="2:12" s="317" customFormat="1" x14ac:dyDescent="0.3">
      <c r="B400" s="750"/>
      <c r="C400" s="751"/>
      <c r="D400" s="751"/>
      <c r="E400" s="751"/>
      <c r="F400" s="751"/>
      <c r="G400" s="751"/>
      <c r="H400" s="751"/>
      <c r="I400" s="752"/>
      <c r="L400" s="498"/>
    </row>
    <row r="401" spans="2:12" s="317" customFormat="1" x14ac:dyDescent="0.3">
      <c r="B401" s="750"/>
      <c r="C401" s="751"/>
      <c r="D401" s="751"/>
      <c r="E401" s="751"/>
      <c r="F401" s="751"/>
      <c r="G401" s="751"/>
      <c r="H401" s="751"/>
      <c r="I401" s="752"/>
      <c r="L401" s="498"/>
    </row>
    <row r="402" spans="2:12" s="317" customFormat="1" x14ac:dyDescent="0.3">
      <c r="B402" s="750"/>
      <c r="C402" s="751"/>
      <c r="D402" s="751"/>
      <c r="E402" s="751"/>
      <c r="F402" s="751"/>
      <c r="G402" s="751"/>
      <c r="H402" s="751"/>
      <c r="I402" s="752"/>
      <c r="L402" s="498"/>
    </row>
    <row r="403" spans="2:12" s="317" customFormat="1" x14ac:dyDescent="0.3">
      <c r="B403" s="750"/>
      <c r="C403" s="751"/>
      <c r="D403" s="751"/>
      <c r="E403" s="751"/>
      <c r="F403" s="751"/>
      <c r="G403" s="751"/>
      <c r="H403" s="751"/>
      <c r="I403" s="752"/>
      <c r="L403" s="498"/>
    </row>
    <row r="404" spans="2:12" s="317" customFormat="1" x14ac:dyDescent="0.3">
      <c r="B404" s="750"/>
      <c r="C404" s="751"/>
      <c r="D404" s="751"/>
      <c r="E404" s="751"/>
      <c r="F404" s="751"/>
      <c r="G404" s="751"/>
      <c r="H404" s="751"/>
      <c r="I404" s="752"/>
      <c r="L404" s="498"/>
    </row>
    <row r="405" spans="2:12" s="317" customFormat="1" x14ac:dyDescent="0.3">
      <c r="B405" s="750"/>
      <c r="C405" s="751"/>
      <c r="D405" s="751"/>
      <c r="E405" s="751"/>
      <c r="F405" s="751"/>
      <c r="G405" s="751"/>
      <c r="H405" s="751"/>
      <c r="I405" s="752"/>
      <c r="L405" s="498"/>
    </row>
    <row r="406" spans="2:12" s="317" customFormat="1" x14ac:dyDescent="0.3">
      <c r="B406" s="750"/>
      <c r="C406" s="751"/>
      <c r="D406" s="751"/>
      <c r="E406" s="751"/>
      <c r="F406" s="751"/>
      <c r="G406" s="751"/>
      <c r="H406" s="751"/>
      <c r="I406" s="752"/>
      <c r="L406" s="498"/>
    </row>
    <row r="407" spans="2:12" s="317" customFormat="1" x14ac:dyDescent="0.3">
      <c r="B407" s="750"/>
      <c r="C407" s="751"/>
      <c r="D407" s="751"/>
      <c r="E407" s="751"/>
      <c r="F407" s="751"/>
      <c r="G407" s="751"/>
      <c r="H407" s="751"/>
      <c r="I407" s="752"/>
      <c r="L407" s="498"/>
    </row>
    <row r="408" spans="2:12" s="317" customFormat="1" x14ac:dyDescent="0.3">
      <c r="B408" s="750"/>
      <c r="C408" s="751"/>
      <c r="D408" s="751"/>
      <c r="E408" s="751"/>
      <c r="F408" s="751"/>
      <c r="G408" s="751"/>
      <c r="H408" s="751"/>
      <c r="I408" s="752"/>
      <c r="L408" s="498"/>
    </row>
    <row r="409" spans="2:12" s="317" customFormat="1" x14ac:dyDescent="0.3">
      <c r="B409" s="750"/>
      <c r="C409" s="751"/>
      <c r="D409" s="751"/>
      <c r="E409" s="751"/>
      <c r="F409" s="751"/>
      <c r="G409" s="751"/>
      <c r="H409" s="751"/>
      <c r="I409" s="752"/>
      <c r="L409" s="498"/>
    </row>
    <row r="410" spans="2:12" s="317" customFormat="1" x14ac:dyDescent="0.3">
      <c r="B410" s="750"/>
      <c r="C410" s="751"/>
      <c r="D410" s="751"/>
      <c r="E410" s="751"/>
      <c r="F410" s="751"/>
      <c r="G410" s="751"/>
      <c r="H410" s="751"/>
      <c r="I410" s="752"/>
      <c r="L410" s="498"/>
    </row>
    <row r="411" spans="2:12" s="317" customFormat="1" x14ac:dyDescent="0.3">
      <c r="B411" s="750"/>
      <c r="C411" s="751"/>
      <c r="D411" s="751"/>
      <c r="E411" s="751"/>
      <c r="F411" s="751"/>
      <c r="G411" s="751"/>
      <c r="H411" s="751"/>
      <c r="I411" s="752"/>
      <c r="L411" s="498"/>
    </row>
    <row r="412" spans="2:12" s="317" customFormat="1" x14ac:dyDescent="0.3">
      <c r="B412" s="750"/>
      <c r="C412" s="751"/>
      <c r="D412" s="751"/>
      <c r="E412" s="751"/>
      <c r="F412" s="751"/>
      <c r="G412" s="751"/>
      <c r="H412" s="751"/>
      <c r="I412" s="752"/>
      <c r="L412" s="498"/>
    </row>
    <row r="413" spans="2:12" s="317" customFormat="1" x14ac:dyDescent="0.3">
      <c r="B413" s="750"/>
      <c r="C413" s="751"/>
      <c r="D413" s="751"/>
      <c r="E413" s="751"/>
      <c r="F413" s="751"/>
      <c r="G413" s="751"/>
      <c r="H413" s="751"/>
      <c r="I413" s="752"/>
      <c r="L413" s="498"/>
    </row>
    <row r="414" spans="2:12" s="317" customFormat="1" x14ac:dyDescent="0.3">
      <c r="B414" s="750"/>
      <c r="C414" s="751"/>
      <c r="D414" s="751"/>
      <c r="E414" s="751"/>
      <c r="F414" s="751"/>
      <c r="G414" s="751"/>
      <c r="H414" s="751"/>
      <c r="I414" s="752"/>
      <c r="L414" s="498"/>
    </row>
    <row r="415" spans="2:12" s="317" customFormat="1" x14ac:dyDescent="0.3">
      <c r="B415" s="750"/>
      <c r="C415" s="751"/>
      <c r="D415" s="751"/>
      <c r="E415" s="751"/>
      <c r="F415" s="751"/>
      <c r="G415" s="751"/>
      <c r="H415" s="751"/>
      <c r="I415" s="752"/>
      <c r="L415" s="498"/>
    </row>
    <row r="416" spans="2:12" s="317" customFormat="1" x14ac:dyDescent="0.3">
      <c r="B416" s="750"/>
      <c r="C416" s="751"/>
      <c r="D416" s="751"/>
      <c r="E416" s="751"/>
      <c r="F416" s="751"/>
      <c r="G416" s="751"/>
      <c r="H416" s="751"/>
      <c r="I416" s="752"/>
      <c r="L416" s="498"/>
    </row>
    <row r="417" spans="2:12" s="317" customFormat="1" x14ac:dyDescent="0.3">
      <c r="B417" s="750"/>
      <c r="C417" s="751"/>
      <c r="D417" s="751"/>
      <c r="E417" s="751"/>
      <c r="F417" s="751"/>
      <c r="G417" s="751"/>
      <c r="H417" s="751"/>
      <c r="I417" s="752"/>
      <c r="L417" s="498"/>
    </row>
    <row r="418" spans="2:12" s="317" customFormat="1" x14ac:dyDescent="0.3">
      <c r="B418" s="750"/>
      <c r="C418" s="751"/>
      <c r="D418" s="751"/>
      <c r="E418" s="751"/>
      <c r="F418" s="751"/>
      <c r="G418" s="751"/>
      <c r="H418" s="751"/>
      <c r="I418" s="752"/>
      <c r="L418" s="498"/>
    </row>
    <row r="419" spans="2:12" s="317" customFormat="1" x14ac:dyDescent="0.3">
      <c r="B419" s="750"/>
      <c r="C419" s="751"/>
      <c r="D419" s="751"/>
      <c r="E419" s="751"/>
      <c r="F419" s="751"/>
      <c r="G419" s="751"/>
      <c r="H419" s="751"/>
      <c r="I419" s="752"/>
      <c r="L419" s="498"/>
    </row>
    <row r="420" spans="2:12" s="317" customFormat="1" x14ac:dyDescent="0.3">
      <c r="B420" s="750"/>
      <c r="C420" s="751"/>
      <c r="D420" s="751"/>
      <c r="E420" s="751"/>
      <c r="F420" s="751"/>
      <c r="G420" s="751"/>
      <c r="H420" s="751"/>
      <c r="I420" s="752"/>
      <c r="L420" s="498"/>
    </row>
    <row r="421" spans="2:12" s="317" customFormat="1" x14ac:dyDescent="0.3">
      <c r="B421" s="750"/>
      <c r="C421" s="751"/>
      <c r="D421" s="751"/>
      <c r="E421" s="751"/>
      <c r="F421" s="751"/>
      <c r="G421" s="751"/>
      <c r="H421" s="751"/>
      <c r="I421" s="752"/>
      <c r="L421" s="498"/>
    </row>
    <row r="422" spans="2:12" s="317" customFormat="1" x14ac:dyDescent="0.3">
      <c r="B422" s="750"/>
      <c r="C422" s="751"/>
      <c r="D422" s="751"/>
      <c r="E422" s="751"/>
      <c r="F422" s="751"/>
      <c r="G422" s="751"/>
      <c r="H422" s="751"/>
      <c r="I422" s="752"/>
      <c r="L422" s="498"/>
    </row>
    <row r="423" spans="2:12" s="317" customFormat="1" x14ac:dyDescent="0.3">
      <c r="B423" s="750"/>
      <c r="C423" s="751"/>
      <c r="D423" s="751"/>
      <c r="E423" s="751"/>
      <c r="F423" s="751"/>
      <c r="G423" s="751"/>
      <c r="H423" s="751"/>
      <c r="I423" s="752"/>
      <c r="L423" s="498"/>
    </row>
    <row r="424" spans="2:12" s="317" customFormat="1" x14ac:dyDescent="0.3">
      <c r="B424" s="750"/>
      <c r="C424" s="751"/>
      <c r="D424" s="751"/>
      <c r="E424" s="751"/>
      <c r="F424" s="751"/>
      <c r="G424" s="751"/>
      <c r="H424" s="751"/>
      <c r="I424" s="752"/>
      <c r="L424" s="498"/>
    </row>
    <row r="425" spans="2:12" s="317" customFormat="1" x14ac:dyDescent="0.3">
      <c r="B425" s="750"/>
      <c r="C425" s="751"/>
      <c r="D425" s="751"/>
      <c r="E425" s="751"/>
      <c r="F425" s="751"/>
      <c r="G425" s="751"/>
      <c r="H425" s="751"/>
      <c r="I425" s="752"/>
      <c r="L425" s="498"/>
    </row>
    <row r="426" spans="2:12" s="317" customFormat="1" x14ac:dyDescent="0.3">
      <c r="B426" s="750"/>
      <c r="C426" s="751"/>
      <c r="D426" s="751"/>
      <c r="E426" s="751"/>
      <c r="F426" s="751"/>
      <c r="G426" s="751"/>
      <c r="H426" s="751"/>
      <c r="I426" s="752"/>
      <c r="L426" s="498"/>
    </row>
    <row r="427" spans="2:12" s="317" customFormat="1" x14ac:dyDescent="0.3">
      <c r="B427" s="750"/>
      <c r="C427" s="751"/>
      <c r="D427" s="751"/>
      <c r="E427" s="751"/>
      <c r="F427" s="751"/>
      <c r="G427" s="751"/>
      <c r="H427" s="751"/>
      <c r="I427" s="752"/>
      <c r="L427" s="498"/>
    </row>
    <row r="428" spans="2:12" s="317" customFormat="1" x14ac:dyDescent="0.3">
      <c r="B428" s="750"/>
      <c r="C428" s="751"/>
      <c r="D428" s="751"/>
      <c r="E428" s="751"/>
      <c r="F428" s="751"/>
      <c r="G428" s="751"/>
      <c r="H428" s="751"/>
      <c r="I428" s="752"/>
      <c r="L428" s="498"/>
    </row>
    <row r="429" spans="2:12" s="317" customFormat="1" x14ac:dyDescent="0.3">
      <c r="B429" s="750"/>
      <c r="C429" s="751"/>
      <c r="D429" s="751"/>
      <c r="E429" s="751"/>
      <c r="F429" s="751"/>
      <c r="G429" s="751"/>
      <c r="H429" s="751"/>
      <c r="I429" s="752"/>
      <c r="L429" s="498"/>
    </row>
    <row r="430" spans="2:12" s="317" customFormat="1" x14ac:dyDescent="0.3">
      <c r="B430" s="750"/>
      <c r="C430" s="751"/>
      <c r="D430" s="751"/>
      <c r="E430" s="751"/>
      <c r="F430" s="751"/>
      <c r="G430" s="751"/>
      <c r="H430" s="751"/>
      <c r="I430" s="752"/>
      <c r="L430" s="498"/>
    </row>
    <row r="431" spans="2:12" s="317" customFormat="1" x14ac:dyDescent="0.3">
      <c r="B431" s="750"/>
      <c r="C431" s="751"/>
      <c r="D431" s="751"/>
      <c r="E431" s="751"/>
      <c r="F431" s="751"/>
      <c r="G431" s="751"/>
      <c r="H431" s="751"/>
      <c r="I431" s="752"/>
      <c r="L431" s="498"/>
    </row>
    <row r="432" spans="2:12" s="317" customFormat="1" x14ac:dyDescent="0.3">
      <c r="B432" s="750"/>
      <c r="C432" s="751"/>
      <c r="D432" s="751"/>
      <c r="E432" s="751"/>
      <c r="F432" s="751"/>
      <c r="G432" s="751"/>
      <c r="H432" s="751"/>
      <c r="I432" s="752"/>
      <c r="L432" s="498"/>
    </row>
    <row r="433" spans="2:12" s="317" customFormat="1" x14ac:dyDescent="0.3">
      <c r="B433" s="750"/>
      <c r="C433" s="751"/>
      <c r="D433" s="751"/>
      <c r="E433" s="751"/>
      <c r="F433" s="751"/>
      <c r="G433" s="751"/>
      <c r="H433" s="751"/>
      <c r="I433" s="752"/>
      <c r="L433" s="498"/>
    </row>
    <row r="434" spans="2:12" s="317" customFormat="1" x14ac:dyDescent="0.3">
      <c r="B434" s="750"/>
      <c r="C434" s="751"/>
      <c r="D434" s="751"/>
      <c r="E434" s="751"/>
      <c r="F434" s="751"/>
      <c r="G434" s="751"/>
      <c r="H434" s="751"/>
      <c r="I434" s="752"/>
      <c r="L434" s="498"/>
    </row>
    <row r="435" spans="2:12" s="317" customFormat="1" x14ac:dyDescent="0.3">
      <c r="B435" s="750"/>
      <c r="C435" s="751"/>
      <c r="D435" s="751"/>
      <c r="E435" s="751"/>
      <c r="F435" s="751"/>
      <c r="G435" s="751"/>
      <c r="H435" s="751"/>
      <c r="I435" s="752"/>
      <c r="L435" s="498"/>
    </row>
    <row r="436" spans="2:12" s="317" customFormat="1" x14ac:dyDescent="0.3">
      <c r="B436" s="750"/>
      <c r="C436" s="751"/>
      <c r="D436" s="751"/>
      <c r="E436" s="751"/>
      <c r="F436" s="751"/>
      <c r="G436" s="751"/>
      <c r="H436" s="751"/>
      <c r="I436" s="752"/>
      <c r="L436" s="498"/>
    </row>
    <row r="437" spans="2:12" s="317" customFormat="1" x14ac:dyDescent="0.3">
      <c r="B437" s="750"/>
      <c r="C437" s="751"/>
      <c r="D437" s="751"/>
      <c r="E437" s="751"/>
      <c r="F437" s="751"/>
      <c r="G437" s="751"/>
      <c r="H437" s="751"/>
      <c r="I437" s="752"/>
      <c r="L437" s="498"/>
    </row>
    <row r="438" spans="2:12" s="317" customFormat="1" x14ac:dyDescent="0.3">
      <c r="B438" s="750"/>
      <c r="C438" s="751"/>
      <c r="D438" s="751"/>
      <c r="E438" s="751"/>
      <c r="F438" s="751"/>
      <c r="G438" s="751"/>
      <c r="H438" s="751"/>
      <c r="I438" s="752"/>
      <c r="L438" s="498"/>
    </row>
    <row r="439" spans="2:12" s="317" customFormat="1" x14ac:dyDescent="0.3">
      <c r="B439" s="750"/>
      <c r="C439" s="751"/>
      <c r="D439" s="751"/>
      <c r="E439" s="751"/>
      <c r="F439" s="751"/>
      <c r="G439" s="751"/>
      <c r="H439" s="751"/>
      <c r="I439" s="752"/>
      <c r="L439" s="498"/>
    </row>
    <row r="440" spans="2:12" s="317" customFormat="1" x14ac:dyDescent="0.3">
      <c r="B440" s="750"/>
      <c r="C440" s="751"/>
      <c r="D440" s="751"/>
      <c r="E440" s="751"/>
      <c r="F440" s="751"/>
      <c r="G440" s="751"/>
      <c r="H440" s="751"/>
      <c r="I440" s="752"/>
      <c r="L440" s="498"/>
    </row>
    <row r="441" spans="2:12" s="317" customFormat="1" x14ac:dyDescent="0.3">
      <c r="B441" s="750"/>
      <c r="C441" s="751"/>
      <c r="D441" s="751"/>
      <c r="E441" s="751"/>
      <c r="F441" s="751"/>
      <c r="G441" s="751"/>
      <c r="H441" s="751"/>
      <c r="I441" s="752"/>
      <c r="L441" s="498"/>
    </row>
    <row r="442" spans="2:12" s="317" customFormat="1" x14ac:dyDescent="0.3">
      <c r="B442" s="750"/>
      <c r="C442" s="751"/>
      <c r="D442" s="751"/>
      <c r="E442" s="751"/>
      <c r="F442" s="751"/>
      <c r="G442" s="751"/>
      <c r="H442" s="751"/>
      <c r="I442" s="752"/>
      <c r="L442" s="498"/>
    </row>
    <row r="443" spans="2:12" s="317" customFormat="1" x14ac:dyDescent="0.3">
      <c r="B443" s="750"/>
      <c r="C443" s="751"/>
      <c r="D443" s="751"/>
      <c r="E443" s="751"/>
      <c r="F443" s="751"/>
      <c r="G443" s="751"/>
      <c r="H443" s="751"/>
      <c r="I443" s="752"/>
      <c r="L443" s="498"/>
    </row>
    <row r="444" spans="2:12" s="317" customFormat="1" x14ac:dyDescent="0.3">
      <c r="B444" s="750"/>
      <c r="C444" s="751"/>
      <c r="D444" s="751"/>
      <c r="E444" s="751"/>
      <c r="F444" s="751"/>
      <c r="G444" s="751"/>
      <c r="H444" s="751"/>
      <c r="I444" s="752"/>
      <c r="L444" s="498"/>
    </row>
    <row r="445" spans="2:12" s="317" customFormat="1" x14ac:dyDescent="0.3">
      <c r="B445" s="750"/>
      <c r="C445" s="751"/>
      <c r="D445" s="751"/>
      <c r="E445" s="751"/>
      <c r="F445" s="751"/>
      <c r="G445" s="751"/>
      <c r="H445" s="751"/>
      <c r="I445" s="752"/>
      <c r="L445" s="498"/>
    </row>
    <row r="446" spans="2:12" s="317" customFormat="1" x14ac:dyDescent="0.3">
      <c r="B446" s="750"/>
      <c r="C446" s="751"/>
      <c r="D446" s="751"/>
      <c r="E446" s="751"/>
      <c r="F446" s="751"/>
      <c r="G446" s="751"/>
      <c r="H446" s="751"/>
      <c r="I446" s="752"/>
      <c r="L446" s="498"/>
    </row>
    <row r="447" spans="2:12" s="317" customFormat="1" x14ac:dyDescent="0.3">
      <c r="B447" s="750"/>
      <c r="C447" s="751"/>
      <c r="D447" s="751"/>
      <c r="E447" s="751"/>
      <c r="F447" s="751"/>
      <c r="G447" s="751"/>
      <c r="H447" s="751"/>
      <c r="I447" s="752"/>
      <c r="L447" s="498"/>
    </row>
    <row r="448" spans="2:12" s="317" customFormat="1" x14ac:dyDescent="0.3">
      <c r="B448" s="750"/>
      <c r="C448" s="751"/>
      <c r="D448" s="751"/>
      <c r="E448" s="751"/>
      <c r="F448" s="751"/>
      <c r="G448" s="751"/>
      <c r="H448" s="751"/>
      <c r="I448" s="752"/>
      <c r="L448" s="498"/>
    </row>
    <row r="449" spans="2:12" s="317" customFormat="1" x14ac:dyDescent="0.3">
      <c r="B449" s="750"/>
      <c r="C449" s="751"/>
      <c r="D449" s="751"/>
      <c r="E449" s="751"/>
      <c r="F449" s="751"/>
      <c r="G449" s="751"/>
      <c r="H449" s="751"/>
      <c r="I449" s="752"/>
      <c r="L449" s="498"/>
    </row>
    <row r="450" spans="2:12" s="317" customFormat="1" x14ac:dyDescent="0.3">
      <c r="B450" s="750"/>
      <c r="C450" s="751"/>
      <c r="D450" s="751"/>
      <c r="E450" s="751"/>
      <c r="F450" s="751"/>
      <c r="G450" s="751"/>
      <c r="H450" s="751"/>
      <c r="I450" s="752"/>
      <c r="L450" s="498"/>
    </row>
    <row r="451" spans="2:12" s="317" customFormat="1" x14ac:dyDescent="0.3">
      <c r="B451" s="750"/>
      <c r="C451" s="751"/>
      <c r="D451" s="751"/>
      <c r="E451" s="751"/>
      <c r="F451" s="751"/>
      <c r="G451" s="751"/>
      <c r="H451" s="751"/>
      <c r="I451" s="752"/>
      <c r="L451" s="498"/>
    </row>
    <row r="452" spans="2:12" s="317" customFormat="1" x14ac:dyDescent="0.3">
      <c r="B452" s="750"/>
      <c r="C452" s="751"/>
      <c r="D452" s="751"/>
      <c r="E452" s="751"/>
      <c r="F452" s="751"/>
      <c r="G452" s="751"/>
      <c r="H452" s="751"/>
      <c r="I452" s="752"/>
      <c r="L452" s="498"/>
    </row>
    <row r="453" spans="2:12" s="317" customFormat="1" x14ac:dyDescent="0.3">
      <c r="B453" s="750"/>
      <c r="C453" s="751"/>
      <c r="D453" s="751"/>
      <c r="E453" s="751"/>
      <c r="F453" s="751"/>
      <c r="G453" s="751"/>
      <c r="H453" s="751"/>
      <c r="I453" s="752"/>
      <c r="L453" s="498"/>
    </row>
    <row r="454" spans="2:12" s="317" customFormat="1" x14ac:dyDescent="0.3">
      <c r="B454" s="750"/>
      <c r="C454" s="751"/>
      <c r="D454" s="751"/>
      <c r="E454" s="751"/>
      <c r="F454" s="751"/>
      <c r="G454" s="751"/>
      <c r="H454" s="751"/>
      <c r="I454" s="752"/>
      <c r="L454" s="498"/>
    </row>
    <row r="455" spans="2:12" s="317" customFormat="1" x14ac:dyDescent="0.3">
      <c r="B455" s="750"/>
      <c r="C455" s="751"/>
      <c r="D455" s="751"/>
      <c r="E455" s="751"/>
      <c r="F455" s="751"/>
      <c r="G455" s="751"/>
      <c r="H455" s="751"/>
      <c r="I455" s="752"/>
      <c r="L455" s="498"/>
    </row>
    <row r="456" spans="2:12" s="317" customFormat="1" x14ac:dyDescent="0.3">
      <c r="B456" s="750"/>
      <c r="C456" s="751"/>
      <c r="D456" s="751"/>
      <c r="E456" s="751"/>
      <c r="F456" s="751"/>
      <c r="G456" s="751"/>
      <c r="H456" s="751"/>
      <c r="I456" s="752"/>
      <c r="L456" s="498"/>
    </row>
    <row r="457" spans="2:12" s="317" customFormat="1" x14ac:dyDescent="0.3">
      <c r="B457" s="750"/>
      <c r="C457" s="751"/>
      <c r="D457" s="751"/>
      <c r="E457" s="751"/>
      <c r="F457" s="751"/>
      <c r="G457" s="751"/>
      <c r="H457" s="751"/>
      <c r="I457" s="752"/>
      <c r="L457" s="498"/>
    </row>
    <row r="458" spans="2:12" s="317" customFormat="1" x14ac:dyDescent="0.3">
      <c r="B458" s="750"/>
      <c r="C458" s="751"/>
      <c r="D458" s="751"/>
      <c r="E458" s="751"/>
      <c r="F458" s="751"/>
      <c r="G458" s="751"/>
      <c r="H458" s="751"/>
      <c r="I458" s="752"/>
      <c r="L458" s="498"/>
    </row>
    <row r="459" spans="2:12" s="317" customFormat="1" x14ac:dyDescent="0.3">
      <c r="B459" s="750"/>
      <c r="C459" s="751"/>
      <c r="D459" s="751"/>
      <c r="E459" s="751"/>
      <c r="F459" s="751"/>
      <c r="G459" s="751"/>
      <c r="H459" s="751"/>
      <c r="I459" s="752"/>
      <c r="L459" s="498"/>
    </row>
    <row r="460" spans="2:12" s="317" customFormat="1" x14ac:dyDescent="0.3">
      <c r="B460" s="750"/>
      <c r="C460" s="751"/>
      <c r="D460" s="751"/>
      <c r="E460" s="751"/>
      <c r="F460" s="751"/>
      <c r="G460" s="751"/>
      <c r="H460" s="751"/>
      <c r="I460" s="752"/>
      <c r="L460" s="498"/>
    </row>
    <row r="461" spans="2:12" s="317" customFormat="1" x14ac:dyDescent="0.3">
      <c r="B461" s="750"/>
      <c r="C461" s="751"/>
      <c r="D461" s="751"/>
      <c r="E461" s="751"/>
      <c r="F461" s="751"/>
      <c r="G461" s="751"/>
      <c r="H461" s="751"/>
      <c r="I461" s="752"/>
      <c r="L461" s="498"/>
    </row>
    <row r="462" spans="2:12" s="317" customFormat="1" x14ac:dyDescent="0.3">
      <c r="B462" s="750"/>
      <c r="C462" s="751"/>
      <c r="D462" s="751"/>
      <c r="E462" s="751"/>
      <c r="F462" s="751"/>
      <c r="G462" s="751"/>
      <c r="H462" s="751"/>
      <c r="I462" s="752"/>
      <c r="L462" s="498"/>
    </row>
    <row r="463" spans="2:12" s="317" customFormat="1" x14ac:dyDescent="0.3">
      <c r="B463" s="750"/>
      <c r="C463" s="751"/>
      <c r="D463" s="751"/>
      <c r="E463" s="751"/>
      <c r="F463" s="751"/>
      <c r="G463" s="751"/>
      <c r="H463" s="751"/>
      <c r="I463" s="752"/>
      <c r="L463" s="498"/>
    </row>
    <row r="464" spans="2:12" s="317" customFormat="1" x14ac:dyDescent="0.3">
      <c r="B464" s="750"/>
      <c r="C464" s="751"/>
      <c r="D464" s="751"/>
      <c r="E464" s="751"/>
      <c r="F464" s="751"/>
      <c r="G464" s="751"/>
      <c r="H464" s="751"/>
      <c r="I464" s="752"/>
      <c r="L464" s="498"/>
    </row>
    <row r="465" spans="2:12" s="317" customFormat="1" x14ac:dyDescent="0.3">
      <c r="B465" s="750"/>
      <c r="C465" s="751"/>
      <c r="D465" s="751"/>
      <c r="E465" s="751"/>
      <c r="F465" s="751"/>
      <c r="G465" s="751"/>
      <c r="H465" s="751"/>
      <c r="I465" s="752"/>
      <c r="L465" s="498"/>
    </row>
    <row r="466" spans="2:12" s="317" customFormat="1" x14ac:dyDescent="0.3">
      <c r="B466" s="750"/>
      <c r="C466" s="751"/>
      <c r="D466" s="751"/>
      <c r="E466" s="751"/>
      <c r="F466" s="751"/>
      <c r="G466" s="751"/>
      <c r="H466" s="751"/>
      <c r="I466" s="752"/>
      <c r="L466" s="498"/>
    </row>
    <row r="467" spans="2:12" s="317" customFormat="1" x14ac:dyDescent="0.3">
      <c r="B467" s="750"/>
      <c r="C467" s="751"/>
      <c r="D467" s="751"/>
      <c r="E467" s="751"/>
      <c r="F467" s="751"/>
      <c r="G467" s="751"/>
      <c r="H467" s="751"/>
      <c r="I467" s="752"/>
      <c r="L467" s="498"/>
    </row>
    <row r="468" spans="2:12" s="317" customFormat="1" x14ac:dyDescent="0.3">
      <c r="B468" s="750"/>
      <c r="C468" s="751"/>
      <c r="D468" s="751"/>
      <c r="E468" s="751"/>
      <c r="F468" s="751"/>
      <c r="G468" s="751"/>
      <c r="H468" s="751"/>
      <c r="I468" s="752"/>
      <c r="L468" s="498"/>
    </row>
    <row r="469" spans="2:12" s="317" customFormat="1" x14ac:dyDescent="0.3">
      <c r="B469" s="750"/>
      <c r="C469" s="751"/>
      <c r="D469" s="751"/>
      <c r="E469" s="751"/>
      <c r="F469" s="751"/>
      <c r="G469" s="751"/>
      <c r="H469" s="751"/>
      <c r="I469" s="752"/>
      <c r="L469" s="498"/>
    </row>
    <row r="470" spans="2:12" s="317" customFormat="1" x14ac:dyDescent="0.3">
      <c r="B470" s="750"/>
      <c r="C470" s="751"/>
      <c r="D470" s="751"/>
      <c r="E470" s="751"/>
      <c r="F470" s="751"/>
      <c r="G470" s="751"/>
      <c r="H470" s="751"/>
      <c r="I470" s="752"/>
      <c r="L470" s="498"/>
    </row>
    <row r="471" spans="2:12" s="317" customFormat="1" x14ac:dyDescent="0.3">
      <c r="B471" s="750"/>
      <c r="C471" s="751"/>
      <c r="D471" s="751"/>
      <c r="E471" s="751"/>
      <c r="F471" s="751"/>
      <c r="G471" s="751"/>
      <c r="H471" s="751"/>
      <c r="I471" s="752"/>
      <c r="L471" s="498"/>
    </row>
    <row r="472" spans="2:12" s="317" customFormat="1" x14ac:dyDescent="0.3">
      <c r="B472" s="750"/>
      <c r="C472" s="751"/>
      <c r="D472" s="751"/>
      <c r="E472" s="751"/>
      <c r="F472" s="751"/>
      <c r="G472" s="751"/>
      <c r="H472" s="751"/>
      <c r="I472" s="752"/>
      <c r="L472" s="498"/>
    </row>
    <row r="473" spans="2:12" s="317" customFormat="1" x14ac:dyDescent="0.3">
      <c r="B473" s="750"/>
      <c r="C473" s="751"/>
      <c r="D473" s="751"/>
      <c r="E473" s="751"/>
      <c r="F473" s="751"/>
      <c r="G473" s="751"/>
      <c r="H473" s="751"/>
      <c r="I473" s="752"/>
      <c r="L473" s="498"/>
    </row>
    <row r="474" spans="2:12" s="317" customFormat="1" x14ac:dyDescent="0.3">
      <c r="B474" s="750"/>
      <c r="C474" s="751"/>
      <c r="D474" s="751"/>
      <c r="E474" s="751"/>
      <c r="F474" s="751"/>
      <c r="G474" s="751"/>
      <c r="H474" s="751"/>
      <c r="I474" s="752"/>
      <c r="L474" s="498"/>
    </row>
    <row r="475" spans="2:12" s="317" customFormat="1" x14ac:dyDescent="0.3">
      <c r="B475" s="750"/>
      <c r="C475" s="751"/>
      <c r="D475" s="751"/>
      <c r="E475" s="751"/>
      <c r="F475" s="751"/>
      <c r="G475" s="751"/>
      <c r="H475" s="751"/>
      <c r="I475" s="752"/>
      <c r="L475" s="498"/>
    </row>
    <row r="476" spans="2:12" s="317" customFormat="1" x14ac:dyDescent="0.3">
      <c r="B476" s="750"/>
      <c r="C476" s="751"/>
      <c r="D476" s="751"/>
      <c r="E476" s="751"/>
      <c r="F476" s="751"/>
      <c r="G476" s="751"/>
      <c r="H476" s="751"/>
      <c r="I476" s="752"/>
      <c r="L476" s="498"/>
    </row>
    <row r="477" spans="2:12" s="317" customFormat="1" x14ac:dyDescent="0.3">
      <c r="B477" s="750"/>
      <c r="C477" s="751"/>
      <c r="D477" s="751"/>
      <c r="E477" s="751"/>
      <c r="F477" s="751"/>
      <c r="G477" s="751"/>
      <c r="H477" s="751"/>
      <c r="I477" s="752"/>
      <c r="L477" s="498"/>
    </row>
    <row r="478" spans="2:12" s="317" customFormat="1" x14ac:dyDescent="0.3">
      <c r="B478" s="750"/>
      <c r="C478" s="751"/>
      <c r="D478" s="751"/>
      <c r="E478" s="751"/>
      <c r="F478" s="751"/>
      <c r="G478" s="751"/>
      <c r="H478" s="751"/>
      <c r="I478" s="752"/>
      <c r="L478" s="498"/>
    </row>
    <row r="479" spans="2:12" s="317" customFormat="1" x14ac:dyDescent="0.3">
      <c r="B479" s="750"/>
      <c r="C479" s="751"/>
      <c r="D479" s="751"/>
      <c r="E479" s="751"/>
      <c r="F479" s="751"/>
      <c r="G479" s="751"/>
      <c r="H479" s="751"/>
      <c r="I479" s="752"/>
      <c r="L479" s="498"/>
    </row>
    <row r="480" spans="2:12" s="317" customFormat="1" x14ac:dyDescent="0.3">
      <c r="B480" s="750"/>
      <c r="C480" s="751"/>
      <c r="D480" s="751"/>
      <c r="E480" s="751"/>
      <c r="F480" s="751"/>
      <c r="G480" s="751"/>
      <c r="H480" s="751"/>
      <c r="I480" s="752"/>
      <c r="L480" s="498"/>
    </row>
    <row r="481" spans="2:12" s="317" customFormat="1" x14ac:dyDescent="0.3">
      <c r="B481" s="750"/>
      <c r="C481" s="751"/>
      <c r="D481" s="751"/>
      <c r="E481" s="751"/>
      <c r="F481" s="751"/>
      <c r="G481" s="751"/>
      <c r="H481" s="751"/>
      <c r="I481" s="752"/>
      <c r="L481" s="498"/>
    </row>
    <row r="482" spans="2:12" s="317" customFormat="1" x14ac:dyDescent="0.3">
      <c r="B482" s="750"/>
      <c r="C482" s="751"/>
      <c r="D482" s="751"/>
      <c r="E482" s="751"/>
      <c r="F482" s="751"/>
      <c r="G482" s="751"/>
      <c r="H482" s="751"/>
      <c r="I482" s="752"/>
      <c r="L482" s="498"/>
    </row>
    <row r="483" spans="2:12" s="317" customFormat="1" x14ac:dyDescent="0.3">
      <c r="B483" s="750"/>
      <c r="C483" s="751"/>
      <c r="D483" s="751"/>
      <c r="E483" s="751"/>
      <c r="F483" s="751"/>
      <c r="G483" s="751"/>
      <c r="H483" s="751"/>
      <c r="I483" s="752"/>
      <c r="L483" s="498"/>
    </row>
    <row r="484" spans="2:12" s="317" customFormat="1" x14ac:dyDescent="0.3">
      <c r="B484" s="750"/>
      <c r="C484" s="751"/>
      <c r="D484" s="751"/>
      <c r="E484" s="751"/>
      <c r="F484" s="751"/>
      <c r="G484" s="751"/>
      <c r="H484" s="751"/>
      <c r="I484" s="752"/>
      <c r="L484" s="498"/>
    </row>
    <row r="485" spans="2:12" s="317" customFormat="1" x14ac:dyDescent="0.3">
      <c r="B485" s="750"/>
      <c r="C485" s="751"/>
      <c r="D485" s="751"/>
      <c r="E485" s="751"/>
      <c r="F485" s="751"/>
      <c r="G485" s="751"/>
      <c r="H485" s="751"/>
      <c r="I485" s="752"/>
      <c r="L485" s="498"/>
    </row>
    <row r="486" spans="2:12" s="317" customFormat="1" x14ac:dyDescent="0.3">
      <c r="B486" s="750"/>
      <c r="C486" s="751"/>
      <c r="D486" s="751"/>
      <c r="E486" s="751"/>
      <c r="F486" s="751"/>
      <c r="G486" s="751"/>
      <c r="H486" s="751"/>
      <c r="I486" s="752"/>
      <c r="L486" s="498"/>
    </row>
    <row r="487" spans="2:12" s="317" customFormat="1" x14ac:dyDescent="0.3">
      <c r="B487" s="750"/>
      <c r="C487" s="751"/>
      <c r="D487" s="751"/>
      <c r="E487" s="751"/>
      <c r="F487" s="751"/>
      <c r="G487" s="751"/>
      <c r="H487" s="751"/>
      <c r="I487" s="752"/>
      <c r="L487" s="498"/>
    </row>
    <row r="488" spans="2:12" s="317" customFormat="1" x14ac:dyDescent="0.3">
      <c r="B488" s="750"/>
      <c r="C488" s="751"/>
      <c r="D488" s="751"/>
      <c r="E488" s="751"/>
      <c r="F488" s="751"/>
      <c r="G488" s="751"/>
      <c r="H488" s="751"/>
      <c r="I488" s="752"/>
      <c r="L488" s="498"/>
    </row>
    <row r="489" spans="2:12" s="317" customFormat="1" x14ac:dyDescent="0.3">
      <c r="B489" s="750"/>
      <c r="C489" s="751"/>
      <c r="D489" s="751"/>
      <c r="E489" s="751"/>
      <c r="F489" s="751"/>
      <c r="G489" s="751"/>
      <c r="H489" s="751"/>
      <c r="I489" s="752"/>
      <c r="L489" s="498"/>
    </row>
    <row r="490" spans="2:12" s="317" customFormat="1" x14ac:dyDescent="0.3">
      <c r="B490" s="750"/>
      <c r="C490" s="751"/>
      <c r="D490" s="751"/>
      <c r="E490" s="751"/>
      <c r="F490" s="751"/>
      <c r="G490" s="751"/>
      <c r="H490" s="751"/>
      <c r="I490" s="752"/>
      <c r="L490" s="498"/>
    </row>
    <row r="491" spans="2:12" s="317" customFormat="1" x14ac:dyDescent="0.3">
      <c r="B491" s="750"/>
      <c r="C491" s="751"/>
      <c r="D491" s="751"/>
      <c r="E491" s="751"/>
      <c r="F491" s="751"/>
      <c r="G491" s="751"/>
      <c r="H491" s="751"/>
      <c r="I491" s="752"/>
      <c r="L491" s="498"/>
    </row>
    <row r="492" spans="2:12" s="317" customFormat="1" x14ac:dyDescent="0.3">
      <c r="B492" s="750"/>
      <c r="C492" s="751"/>
      <c r="D492" s="751"/>
      <c r="E492" s="751"/>
      <c r="F492" s="751"/>
      <c r="G492" s="751"/>
      <c r="H492" s="751"/>
      <c r="I492" s="752"/>
      <c r="L492" s="498"/>
    </row>
    <row r="493" spans="2:12" s="317" customFormat="1" x14ac:dyDescent="0.3">
      <c r="B493" s="750"/>
      <c r="C493" s="751"/>
      <c r="D493" s="751"/>
      <c r="E493" s="751"/>
      <c r="F493" s="751"/>
      <c r="G493" s="751"/>
      <c r="H493" s="751"/>
      <c r="I493" s="752"/>
      <c r="L493" s="498"/>
    </row>
    <row r="494" spans="2:12" s="317" customFormat="1" x14ac:dyDescent="0.3">
      <c r="B494" s="750"/>
      <c r="C494" s="751"/>
      <c r="D494" s="751"/>
      <c r="E494" s="751"/>
      <c r="F494" s="751"/>
      <c r="G494" s="751"/>
      <c r="H494" s="751"/>
      <c r="I494" s="752"/>
      <c r="L494" s="498"/>
    </row>
    <row r="495" spans="2:12" s="317" customFormat="1" x14ac:dyDescent="0.3">
      <c r="B495" s="750"/>
      <c r="C495" s="751"/>
      <c r="D495" s="751"/>
      <c r="E495" s="751"/>
      <c r="F495" s="751"/>
      <c r="G495" s="751"/>
      <c r="H495" s="751"/>
      <c r="I495" s="752"/>
      <c r="L495" s="498"/>
    </row>
    <row r="496" spans="2:12" s="317" customFormat="1" x14ac:dyDescent="0.3">
      <c r="B496" s="750"/>
      <c r="C496" s="751"/>
      <c r="D496" s="751"/>
      <c r="E496" s="751"/>
      <c r="F496" s="751"/>
      <c r="G496" s="751"/>
      <c r="H496" s="751"/>
      <c r="I496" s="752"/>
      <c r="L496" s="498"/>
    </row>
    <row r="497" spans="2:12" s="317" customFormat="1" x14ac:dyDescent="0.3">
      <c r="B497" s="750"/>
      <c r="C497" s="751"/>
      <c r="D497" s="751"/>
      <c r="E497" s="751"/>
      <c r="F497" s="751"/>
      <c r="G497" s="751"/>
      <c r="H497" s="751"/>
      <c r="I497" s="752"/>
      <c r="L497" s="498"/>
    </row>
    <row r="498" spans="2:12" s="317" customFormat="1" x14ac:dyDescent="0.3">
      <c r="B498" s="750"/>
      <c r="C498" s="751"/>
      <c r="D498" s="751"/>
      <c r="E498" s="751"/>
      <c r="F498" s="751"/>
      <c r="G498" s="751"/>
      <c r="H498" s="751"/>
      <c r="I498" s="752"/>
      <c r="L498" s="498"/>
    </row>
    <row r="499" spans="2:12" s="317" customFormat="1" x14ac:dyDescent="0.3">
      <c r="B499" s="750"/>
      <c r="C499" s="751"/>
      <c r="D499" s="751"/>
      <c r="E499" s="751"/>
      <c r="F499" s="751"/>
      <c r="G499" s="751"/>
      <c r="H499" s="751"/>
      <c r="I499" s="752"/>
      <c r="L499" s="498"/>
    </row>
    <row r="500" spans="2:12" s="317" customFormat="1" x14ac:dyDescent="0.3">
      <c r="B500" s="750"/>
      <c r="C500" s="751"/>
      <c r="D500" s="751"/>
      <c r="E500" s="751"/>
      <c r="F500" s="751"/>
      <c r="G500" s="751"/>
      <c r="H500" s="751"/>
      <c r="I500" s="752"/>
      <c r="L500" s="498"/>
    </row>
    <row r="501" spans="2:12" s="317" customFormat="1" x14ac:dyDescent="0.3">
      <c r="B501" s="750"/>
      <c r="C501" s="751"/>
      <c r="D501" s="751"/>
      <c r="E501" s="751"/>
      <c r="F501" s="751"/>
      <c r="G501" s="751"/>
      <c r="H501" s="751"/>
      <c r="I501" s="752"/>
      <c r="L501" s="498"/>
    </row>
    <row r="502" spans="2:12" s="317" customFormat="1" x14ac:dyDescent="0.3">
      <c r="B502" s="750"/>
      <c r="C502" s="751"/>
      <c r="D502" s="751"/>
      <c r="E502" s="751"/>
      <c r="F502" s="751"/>
      <c r="G502" s="751"/>
      <c r="H502" s="751"/>
      <c r="I502" s="752"/>
      <c r="L502" s="498"/>
    </row>
    <row r="503" spans="2:12" s="317" customFormat="1" x14ac:dyDescent="0.3">
      <c r="B503" s="750"/>
      <c r="C503" s="751"/>
      <c r="D503" s="751"/>
      <c r="E503" s="751"/>
      <c r="F503" s="751"/>
      <c r="G503" s="751"/>
      <c r="H503" s="751"/>
      <c r="I503" s="752"/>
      <c r="L503" s="498"/>
    </row>
    <row r="504" spans="2:12" s="317" customFormat="1" x14ac:dyDescent="0.3">
      <c r="B504" s="750"/>
      <c r="C504" s="751"/>
      <c r="D504" s="751"/>
      <c r="E504" s="751"/>
      <c r="F504" s="751"/>
      <c r="G504" s="751"/>
      <c r="H504" s="751"/>
      <c r="I504" s="752"/>
      <c r="L504" s="498"/>
    </row>
    <row r="505" spans="2:12" s="317" customFormat="1" x14ac:dyDescent="0.3">
      <c r="B505" s="750"/>
      <c r="C505" s="751"/>
      <c r="D505" s="751"/>
      <c r="E505" s="751"/>
      <c r="F505" s="751"/>
      <c r="G505" s="751"/>
      <c r="H505" s="751"/>
      <c r="I505" s="752"/>
      <c r="L505" s="498"/>
    </row>
    <row r="506" spans="2:12" s="317" customFormat="1" x14ac:dyDescent="0.3">
      <c r="B506" s="750"/>
      <c r="C506" s="751"/>
      <c r="D506" s="751"/>
      <c r="E506" s="751"/>
      <c r="F506" s="751"/>
      <c r="G506" s="751"/>
      <c r="H506" s="751"/>
      <c r="I506" s="752"/>
      <c r="L506" s="498"/>
    </row>
    <row r="507" spans="2:12" s="317" customFormat="1" x14ac:dyDescent="0.3">
      <c r="B507" s="750"/>
      <c r="C507" s="751"/>
      <c r="D507" s="751"/>
      <c r="E507" s="751"/>
      <c r="F507" s="751"/>
      <c r="G507" s="751"/>
      <c r="H507" s="751"/>
      <c r="I507" s="752"/>
      <c r="L507" s="498"/>
    </row>
    <row r="508" spans="2:12" s="317" customFormat="1" x14ac:dyDescent="0.3">
      <c r="B508" s="750"/>
      <c r="C508" s="751"/>
      <c r="D508" s="751"/>
      <c r="E508" s="751"/>
      <c r="F508" s="751"/>
      <c r="G508" s="751"/>
      <c r="H508" s="751"/>
      <c r="I508" s="752"/>
      <c r="L508" s="498"/>
    </row>
    <row r="509" spans="2:12" s="317" customFormat="1" x14ac:dyDescent="0.3">
      <c r="B509" s="750"/>
      <c r="C509" s="751"/>
      <c r="D509" s="751"/>
      <c r="E509" s="751"/>
      <c r="F509" s="751"/>
      <c r="G509" s="751"/>
      <c r="H509" s="751"/>
      <c r="I509" s="752"/>
      <c r="L509" s="498"/>
    </row>
    <row r="510" spans="2:12" s="317" customFormat="1" x14ac:dyDescent="0.3">
      <c r="B510" s="750"/>
      <c r="C510" s="751"/>
      <c r="D510" s="751"/>
      <c r="E510" s="751"/>
      <c r="F510" s="751"/>
      <c r="G510" s="751"/>
      <c r="H510" s="751"/>
      <c r="I510" s="752"/>
      <c r="L510" s="498"/>
    </row>
    <row r="511" spans="2:12" s="317" customFormat="1" x14ac:dyDescent="0.3">
      <c r="B511" s="750"/>
      <c r="C511" s="751"/>
      <c r="D511" s="751"/>
      <c r="E511" s="751"/>
      <c r="F511" s="751"/>
      <c r="G511" s="751"/>
      <c r="H511" s="751"/>
      <c r="I511" s="752"/>
      <c r="L511" s="498"/>
    </row>
    <row r="512" spans="2:12" s="317" customFormat="1" x14ac:dyDescent="0.3">
      <c r="B512" s="750"/>
      <c r="C512" s="751"/>
      <c r="D512" s="751"/>
      <c r="E512" s="751"/>
      <c r="F512" s="751"/>
      <c r="G512" s="751"/>
      <c r="H512" s="751"/>
      <c r="I512" s="752"/>
      <c r="L512" s="498"/>
    </row>
    <row r="513" spans="2:12" s="317" customFormat="1" x14ac:dyDescent="0.3">
      <c r="B513" s="750"/>
      <c r="C513" s="751"/>
      <c r="D513" s="751"/>
      <c r="E513" s="751"/>
      <c r="F513" s="751"/>
      <c r="G513" s="751"/>
      <c r="H513" s="751"/>
      <c r="I513" s="752"/>
      <c r="L513" s="498"/>
    </row>
    <row r="514" spans="2:12" s="317" customFormat="1" x14ac:dyDescent="0.3">
      <c r="B514" s="750"/>
      <c r="C514" s="751"/>
      <c r="D514" s="751"/>
      <c r="E514" s="751"/>
      <c r="F514" s="751"/>
      <c r="G514" s="751"/>
      <c r="H514" s="751"/>
      <c r="I514" s="752"/>
      <c r="L514" s="498"/>
    </row>
    <row r="515" spans="2:12" s="317" customFormat="1" x14ac:dyDescent="0.3">
      <c r="B515" s="750"/>
      <c r="C515" s="751"/>
      <c r="D515" s="751"/>
      <c r="E515" s="751"/>
      <c r="F515" s="751"/>
      <c r="G515" s="751"/>
      <c r="H515" s="751"/>
      <c r="I515" s="752"/>
      <c r="L515" s="498"/>
    </row>
    <row r="516" spans="2:12" s="317" customFormat="1" x14ac:dyDescent="0.3">
      <c r="B516" s="750"/>
      <c r="C516" s="751"/>
      <c r="D516" s="751"/>
      <c r="E516" s="751"/>
      <c r="F516" s="751"/>
      <c r="G516" s="751"/>
      <c r="H516" s="751"/>
      <c r="I516" s="752"/>
      <c r="L516" s="498"/>
    </row>
    <row r="517" spans="2:12" s="317" customFormat="1" x14ac:dyDescent="0.3">
      <c r="B517" s="750"/>
      <c r="C517" s="751"/>
      <c r="D517" s="751"/>
      <c r="E517" s="751"/>
      <c r="F517" s="751"/>
      <c r="G517" s="751"/>
      <c r="H517" s="751"/>
      <c r="I517" s="752"/>
      <c r="L517" s="498"/>
    </row>
    <row r="518" spans="2:12" s="317" customFormat="1" x14ac:dyDescent="0.3">
      <c r="B518" s="750"/>
      <c r="C518" s="751"/>
      <c r="D518" s="751"/>
      <c r="E518" s="751"/>
      <c r="F518" s="751"/>
      <c r="G518" s="751"/>
      <c r="H518" s="751"/>
      <c r="I518" s="752"/>
      <c r="L518" s="498"/>
    </row>
    <row r="519" spans="2:12" s="317" customFormat="1" x14ac:dyDescent="0.3">
      <c r="B519" s="750"/>
      <c r="C519" s="751"/>
      <c r="D519" s="751"/>
      <c r="E519" s="751"/>
      <c r="F519" s="751"/>
      <c r="G519" s="751"/>
      <c r="H519" s="751"/>
      <c r="I519" s="752"/>
      <c r="L519" s="498"/>
    </row>
    <row r="520" spans="2:12" s="317" customFormat="1" x14ac:dyDescent="0.3">
      <c r="B520" s="750"/>
      <c r="C520" s="751"/>
      <c r="D520" s="751"/>
      <c r="E520" s="751"/>
      <c r="F520" s="751"/>
      <c r="G520" s="751"/>
      <c r="H520" s="751"/>
      <c r="I520" s="752"/>
      <c r="L520" s="498"/>
    </row>
    <row r="521" spans="2:12" s="317" customFormat="1" x14ac:dyDescent="0.3">
      <c r="B521" s="750"/>
      <c r="C521" s="751"/>
      <c r="D521" s="751"/>
      <c r="E521" s="751"/>
      <c r="F521" s="751"/>
      <c r="G521" s="751"/>
      <c r="H521" s="751"/>
      <c r="I521" s="752"/>
      <c r="L521" s="498"/>
    </row>
    <row r="522" spans="2:12" s="317" customFormat="1" x14ac:dyDescent="0.3">
      <c r="B522" s="750"/>
      <c r="C522" s="751"/>
      <c r="D522" s="751"/>
      <c r="E522" s="751"/>
      <c r="F522" s="751"/>
      <c r="G522" s="751"/>
      <c r="H522" s="751"/>
      <c r="I522" s="752"/>
      <c r="L522" s="498"/>
    </row>
    <row r="523" spans="2:12" s="317" customFormat="1" x14ac:dyDescent="0.3">
      <c r="B523" s="750"/>
      <c r="C523" s="751"/>
      <c r="D523" s="751"/>
      <c r="E523" s="751"/>
      <c r="F523" s="751"/>
      <c r="G523" s="751"/>
      <c r="H523" s="751"/>
      <c r="I523" s="752"/>
      <c r="L523" s="498"/>
    </row>
    <row r="524" spans="2:12" s="317" customFormat="1" x14ac:dyDescent="0.3">
      <c r="B524" s="750"/>
      <c r="C524" s="751"/>
      <c r="D524" s="751"/>
      <c r="E524" s="751"/>
      <c r="F524" s="751"/>
      <c r="G524" s="751"/>
      <c r="H524" s="751"/>
      <c r="I524" s="752"/>
      <c r="L524" s="498"/>
    </row>
    <row r="525" spans="2:12" s="317" customFormat="1" x14ac:dyDescent="0.3">
      <c r="B525" s="750"/>
      <c r="C525" s="751"/>
      <c r="D525" s="751"/>
      <c r="E525" s="751"/>
      <c r="F525" s="751"/>
      <c r="G525" s="751"/>
      <c r="H525" s="751"/>
      <c r="I525" s="752"/>
      <c r="L525" s="498"/>
    </row>
    <row r="526" spans="2:12" s="317" customFormat="1" x14ac:dyDescent="0.3">
      <c r="B526" s="750"/>
      <c r="C526" s="751"/>
      <c r="D526" s="751"/>
      <c r="E526" s="751"/>
      <c r="F526" s="751"/>
      <c r="G526" s="751"/>
      <c r="H526" s="751"/>
      <c r="I526" s="752"/>
      <c r="L526" s="498"/>
    </row>
    <row r="527" spans="2:12" s="317" customFormat="1" x14ac:dyDescent="0.3">
      <c r="B527" s="750"/>
      <c r="C527" s="751"/>
      <c r="D527" s="751"/>
      <c r="E527" s="751"/>
      <c r="F527" s="751"/>
      <c r="G527" s="751"/>
      <c r="H527" s="751"/>
      <c r="I527" s="752"/>
      <c r="L527" s="498"/>
    </row>
    <row r="528" spans="2:12" s="317" customFormat="1" x14ac:dyDescent="0.3">
      <c r="B528" s="750"/>
      <c r="C528" s="751"/>
      <c r="D528" s="751"/>
      <c r="E528" s="751"/>
      <c r="F528" s="751"/>
      <c r="G528" s="751"/>
      <c r="H528" s="751"/>
      <c r="I528" s="752"/>
      <c r="L528" s="498"/>
    </row>
    <row r="529" spans="2:12" s="317" customFormat="1" x14ac:dyDescent="0.3">
      <c r="B529" s="750"/>
      <c r="C529" s="751"/>
      <c r="D529" s="751"/>
      <c r="E529" s="751"/>
      <c r="F529" s="751"/>
      <c r="G529" s="751"/>
      <c r="H529" s="751"/>
      <c r="I529" s="752"/>
      <c r="L529" s="498"/>
    </row>
    <row r="530" spans="2:12" s="317" customFormat="1" x14ac:dyDescent="0.3">
      <c r="B530" s="750"/>
      <c r="C530" s="751"/>
      <c r="D530" s="751"/>
      <c r="E530" s="751"/>
      <c r="F530" s="751"/>
      <c r="G530" s="751"/>
      <c r="H530" s="751"/>
      <c r="I530" s="752"/>
      <c r="L530" s="498"/>
    </row>
    <row r="531" spans="2:12" s="317" customFormat="1" x14ac:dyDescent="0.3">
      <c r="B531" s="750"/>
      <c r="C531" s="751"/>
      <c r="D531" s="751"/>
      <c r="E531" s="751"/>
      <c r="F531" s="751"/>
      <c r="G531" s="751"/>
      <c r="H531" s="751"/>
      <c r="I531" s="752"/>
      <c r="L531" s="498"/>
    </row>
    <row r="532" spans="2:12" s="317" customFormat="1" x14ac:dyDescent="0.3">
      <c r="B532" s="750"/>
      <c r="C532" s="751"/>
      <c r="D532" s="751"/>
      <c r="E532" s="751"/>
      <c r="F532" s="751"/>
      <c r="G532" s="751"/>
      <c r="H532" s="751"/>
      <c r="I532" s="752"/>
      <c r="L532" s="498"/>
    </row>
    <row r="533" spans="2:12" s="317" customFormat="1" x14ac:dyDescent="0.3">
      <c r="B533" s="750"/>
      <c r="C533" s="751"/>
      <c r="D533" s="751"/>
      <c r="E533" s="751"/>
      <c r="F533" s="751"/>
      <c r="G533" s="751"/>
      <c r="H533" s="751"/>
      <c r="I533" s="752"/>
      <c r="L533" s="498"/>
    </row>
    <row r="534" spans="2:12" s="317" customFormat="1" x14ac:dyDescent="0.3">
      <c r="B534" s="750"/>
      <c r="C534" s="751"/>
      <c r="D534" s="751"/>
      <c r="E534" s="751"/>
      <c r="F534" s="751"/>
      <c r="G534" s="751"/>
      <c r="H534" s="751"/>
      <c r="I534" s="752"/>
      <c r="L534" s="498"/>
    </row>
    <row r="535" spans="2:12" s="317" customFormat="1" x14ac:dyDescent="0.3">
      <c r="B535" s="750"/>
      <c r="C535" s="751"/>
      <c r="D535" s="751"/>
      <c r="E535" s="751"/>
      <c r="F535" s="751"/>
      <c r="G535" s="751"/>
      <c r="H535" s="751"/>
      <c r="I535" s="752"/>
      <c r="L535" s="498"/>
    </row>
    <row r="536" spans="2:12" s="317" customFormat="1" x14ac:dyDescent="0.3">
      <c r="B536" s="750"/>
      <c r="C536" s="751"/>
      <c r="D536" s="751"/>
      <c r="E536" s="751"/>
      <c r="F536" s="751"/>
      <c r="G536" s="751"/>
      <c r="H536" s="751"/>
      <c r="I536" s="752"/>
      <c r="L536" s="498"/>
    </row>
    <row r="537" spans="2:12" s="317" customFormat="1" x14ac:dyDescent="0.3">
      <c r="B537" s="750"/>
      <c r="C537" s="751"/>
      <c r="D537" s="751"/>
      <c r="E537" s="751"/>
      <c r="F537" s="751"/>
      <c r="G537" s="751"/>
      <c r="H537" s="751"/>
      <c r="I537" s="752"/>
      <c r="L537" s="498"/>
    </row>
    <row r="538" spans="2:12" s="317" customFormat="1" x14ac:dyDescent="0.3">
      <c r="B538" s="750"/>
      <c r="C538" s="751"/>
      <c r="D538" s="751"/>
      <c r="E538" s="751"/>
      <c r="F538" s="751"/>
      <c r="G538" s="751"/>
      <c r="H538" s="751"/>
      <c r="I538" s="752"/>
      <c r="L538" s="498"/>
    </row>
    <row r="539" spans="2:12" s="317" customFormat="1" x14ac:dyDescent="0.3">
      <c r="B539" s="750"/>
      <c r="C539" s="751"/>
      <c r="D539" s="751"/>
      <c r="E539" s="751"/>
      <c r="F539" s="751"/>
      <c r="G539" s="751"/>
      <c r="H539" s="751"/>
      <c r="I539" s="752"/>
      <c r="L539" s="498"/>
    </row>
    <row r="540" spans="2:12" s="317" customFormat="1" x14ac:dyDescent="0.3">
      <c r="B540" s="750"/>
      <c r="C540" s="751"/>
      <c r="D540" s="751"/>
      <c r="E540" s="751"/>
      <c r="F540" s="751"/>
      <c r="G540" s="751"/>
      <c r="H540" s="751"/>
      <c r="I540" s="752"/>
      <c r="L540" s="498"/>
    </row>
    <row r="541" spans="2:12" s="317" customFormat="1" x14ac:dyDescent="0.3">
      <c r="B541" s="750"/>
      <c r="C541" s="751"/>
      <c r="D541" s="751"/>
      <c r="E541" s="751"/>
      <c r="F541" s="751"/>
      <c r="G541" s="751"/>
      <c r="H541" s="751"/>
      <c r="I541" s="752"/>
      <c r="L541" s="498"/>
    </row>
    <row r="542" spans="2:12" s="317" customFormat="1" x14ac:dyDescent="0.3">
      <c r="B542" s="750"/>
      <c r="C542" s="751"/>
      <c r="D542" s="751"/>
      <c r="E542" s="751"/>
      <c r="F542" s="751"/>
      <c r="G542" s="751"/>
      <c r="H542" s="751"/>
      <c r="I542" s="752"/>
      <c r="L542" s="498"/>
    </row>
    <row r="543" spans="2:12" s="317" customFormat="1" x14ac:dyDescent="0.3">
      <c r="B543" s="750"/>
      <c r="C543" s="751"/>
      <c r="D543" s="751"/>
      <c r="E543" s="751"/>
      <c r="F543" s="751"/>
      <c r="G543" s="751"/>
      <c r="H543" s="751"/>
      <c r="I543" s="752"/>
      <c r="L543" s="498"/>
    </row>
    <row r="544" spans="2:12" s="317" customFormat="1" x14ac:dyDescent="0.3">
      <c r="B544" s="750"/>
      <c r="C544" s="751"/>
      <c r="D544" s="751"/>
      <c r="E544" s="751"/>
      <c r="F544" s="751"/>
      <c r="G544" s="751"/>
      <c r="H544" s="751"/>
      <c r="I544" s="752"/>
      <c r="L544" s="498"/>
    </row>
    <row r="545" spans="2:12" s="317" customFormat="1" x14ac:dyDescent="0.3">
      <c r="B545" s="750"/>
      <c r="C545" s="751"/>
      <c r="D545" s="751"/>
      <c r="E545" s="751"/>
      <c r="F545" s="751"/>
      <c r="G545" s="751"/>
      <c r="H545" s="751"/>
      <c r="I545" s="752"/>
      <c r="L545" s="498"/>
    </row>
    <row r="546" spans="2:12" s="317" customFormat="1" x14ac:dyDescent="0.3">
      <c r="B546" s="750"/>
      <c r="C546" s="751"/>
      <c r="D546" s="751"/>
      <c r="E546" s="751"/>
      <c r="F546" s="751"/>
      <c r="G546" s="751"/>
      <c r="H546" s="751"/>
      <c r="I546" s="752"/>
      <c r="L546" s="498"/>
    </row>
    <row r="547" spans="2:12" s="317" customFormat="1" x14ac:dyDescent="0.3">
      <c r="B547" s="750"/>
      <c r="C547" s="751"/>
      <c r="D547" s="751"/>
      <c r="E547" s="751"/>
      <c r="F547" s="751"/>
      <c r="G547" s="751"/>
      <c r="H547" s="751"/>
      <c r="I547" s="752"/>
      <c r="L547" s="498"/>
    </row>
    <row r="548" spans="2:12" s="317" customFormat="1" x14ac:dyDescent="0.3">
      <c r="B548" s="750"/>
      <c r="C548" s="751"/>
      <c r="D548" s="751"/>
      <c r="E548" s="751"/>
      <c r="F548" s="751"/>
      <c r="G548" s="751"/>
      <c r="H548" s="751"/>
      <c r="I548" s="752"/>
      <c r="L548" s="498"/>
    </row>
    <row r="549" spans="2:12" s="317" customFormat="1" x14ac:dyDescent="0.3">
      <c r="B549" s="750"/>
      <c r="C549" s="751"/>
      <c r="D549" s="751"/>
      <c r="E549" s="751"/>
      <c r="F549" s="751"/>
      <c r="G549" s="751"/>
      <c r="H549" s="751"/>
      <c r="I549" s="752"/>
      <c r="L549" s="498"/>
    </row>
    <row r="550" spans="2:12" s="317" customFormat="1" x14ac:dyDescent="0.3">
      <c r="B550" s="750"/>
      <c r="C550" s="751"/>
      <c r="D550" s="751"/>
      <c r="E550" s="751"/>
      <c r="F550" s="751"/>
      <c r="G550" s="751"/>
      <c r="H550" s="751"/>
      <c r="I550" s="752"/>
      <c r="L550" s="498"/>
    </row>
    <row r="551" spans="2:12" s="317" customFormat="1" x14ac:dyDescent="0.3">
      <c r="B551" s="750"/>
      <c r="C551" s="751"/>
      <c r="D551" s="751"/>
      <c r="E551" s="751"/>
      <c r="F551" s="751"/>
      <c r="G551" s="751"/>
      <c r="H551" s="751"/>
      <c r="I551" s="752"/>
      <c r="L551" s="498"/>
    </row>
    <row r="552" spans="2:12" s="317" customFormat="1" x14ac:dyDescent="0.3">
      <c r="B552" s="750"/>
      <c r="C552" s="751"/>
      <c r="D552" s="751"/>
      <c r="E552" s="751"/>
      <c r="F552" s="751"/>
      <c r="G552" s="751"/>
      <c r="H552" s="751"/>
      <c r="I552" s="752"/>
      <c r="L552" s="498"/>
    </row>
    <row r="553" spans="2:12" s="317" customFormat="1" x14ac:dyDescent="0.3">
      <c r="B553" s="750"/>
      <c r="C553" s="751"/>
      <c r="D553" s="751"/>
      <c r="E553" s="751"/>
      <c r="F553" s="751"/>
      <c r="G553" s="751"/>
      <c r="H553" s="751"/>
      <c r="I553" s="752"/>
      <c r="L553" s="498"/>
    </row>
    <row r="554" spans="2:12" s="317" customFormat="1" x14ac:dyDescent="0.3">
      <c r="B554" s="750"/>
      <c r="C554" s="751"/>
      <c r="D554" s="751"/>
      <c r="E554" s="751"/>
      <c r="F554" s="751"/>
      <c r="G554" s="751"/>
      <c r="H554" s="751"/>
      <c r="I554" s="752"/>
      <c r="L554" s="498"/>
    </row>
    <row r="555" spans="2:12" s="317" customFormat="1" x14ac:dyDescent="0.3">
      <c r="B555" s="750"/>
      <c r="C555" s="751"/>
      <c r="D555" s="751"/>
      <c r="E555" s="751"/>
      <c r="F555" s="751"/>
      <c r="G555" s="751"/>
      <c r="H555" s="751"/>
      <c r="I555" s="752"/>
      <c r="L555" s="498"/>
    </row>
    <row r="556" spans="2:12" s="317" customFormat="1" x14ac:dyDescent="0.3">
      <c r="B556" s="750"/>
      <c r="C556" s="751"/>
      <c r="D556" s="751"/>
      <c r="E556" s="751"/>
      <c r="F556" s="751"/>
      <c r="G556" s="751"/>
      <c r="H556" s="751"/>
      <c r="I556" s="752"/>
      <c r="L556" s="498"/>
    </row>
    <row r="557" spans="2:12" s="317" customFormat="1" x14ac:dyDescent="0.3">
      <c r="B557" s="750"/>
      <c r="C557" s="751"/>
      <c r="D557" s="751"/>
      <c r="E557" s="751"/>
      <c r="F557" s="751"/>
      <c r="G557" s="751"/>
      <c r="H557" s="751"/>
      <c r="I557" s="752"/>
      <c r="L557" s="498"/>
    </row>
    <row r="558" spans="2:12" s="317" customFormat="1" x14ac:dyDescent="0.3">
      <c r="B558" s="750"/>
      <c r="C558" s="751"/>
      <c r="D558" s="751"/>
      <c r="E558" s="751"/>
      <c r="F558" s="751"/>
      <c r="G558" s="751"/>
      <c r="H558" s="751"/>
      <c r="I558" s="752"/>
      <c r="L558" s="498"/>
    </row>
    <row r="559" spans="2:12" s="317" customFormat="1" x14ac:dyDescent="0.3">
      <c r="B559" s="750"/>
      <c r="C559" s="751"/>
      <c r="D559" s="751"/>
      <c r="E559" s="751"/>
      <c r="F559" s="751"/>
      <c r="G559" s="751"/>
      <c r="H559" s="751"/>
      <c r="I559" s="752"/>
      <c r="L559" s="498"/>
    </row>
    <row r="560" spans="2:12" s="317" customFormat="1" x14ac:dyDescent="0.3">
      <c r="B560" s="750"/>
      <c r="C560" s="751"/>
      <c r="D560" s="751"/>
      <c r="E560" s="751"/>
      <c r="F560" s="751"/>
      <c r="G560" s="751"/>
      <c r="H560" s="751"/>
      <c r="I560" s="752"/>
      <c r="L560" s="498"/>
    </row>
    <row r="561" spans="2:12" s="317" customFormat="1" x14ac:dyDescent="0.3">
      <c r="B561" s="750"/>
      <c r="C561" s="751"/>
      <c r="D561" s="751"/>
      <c r="E561" s="751"/>
      <c r="F561" s="751"/>
      <c r="G561" s="751"/>
      <c r="H561" s="751"/>
      <c r="I561" s="752"/>
      <c r="L561" s="498"/>
    </row>
    <row r="562" spans="2:12" s="317" customFormat="1" x14ac:dyDescent="0.3">
      <c r="B562" s="750"/>
      <c r="C562" s="751"/>
      <c r="D562" s="751"/>
      <c r="E562" s="751"/>
      <c r="F562" s="751"/>
      <c r="G562" s="751"/>
      <c r="H562" s="751"/>
      <c r="I562" s="752"/>
      <c r="L562" s="498"/>
    </row>
    <row r="563" spans="2:12" s="317" customFormat="1" x14ac:dyDescent="0.3">
      <c r="B563" s="750"/>
      <c r="C563" s="751"/>
      <c r="D563" s="751"/>
      <c r="E563" s="751"/>
      <c r="F563" s="751"/>
      <c r="G563" s="751"/>
      <c r="H563" s="751"/>
      <c r="I563" s="752"/>
      <c r="L563" s="498"/>
    </row>
    <row r="564" spans="2:12" s="317" customFormat="1" x14ac:dyDescent="0.3">
      <c r="B564" s="750"/>
      <c r="C564" s="751"/>
      <c r="D564" s="751"/>
      <c r="E564" s="751"/>
      <c r="F564" s="751"/>
      <c r="G564" s="751"/>
      <c r="H564" s="751"/>
      <c r="I564" s="752"/>
      <c r="L564" s="498"/>
    </row>
    <row r="565" spans="2:12" s="317" customFormat="1" x14ac:dyDescent="0.3">
      <c r="B565" s="750"/>
      <c r="C565" s="751"/>
      <c r="D565" s="751"/>
      <c r="E565" s="751"/>
      <c r="F565" s="751"/>
      <c r="G565" s="751"/>
      <c r="H565" s="751"/>
      <c r="I565" s="752"/>
      <c r="L565" s="498"/>
    </row>
    <row r="566" spans="2:12" s="317" customFormat="1" x14ac:dyDescent="0.3">
      <c r="B566" s="750"/>
      <c r="C566" s="751"/>
      <c r="D566" s="751"/>
      <c r="E566" s="751"/>
      <c r="F566" s="751"/>
      <c r="G566" s="751"/>
      <c r="H566" s="751"/>
      <c r="I566" s="752"/>
      <c r="L566" s="498"/>
    </row>
    <row r="567" spans="2:12" s="317" customFormat="1" x14ac:dyDescent="0.3">
      <c r="B567" s="750"/>
      <c r="C567" s="751"/>
      <c r="D567" s="751"/>
      <c r="E567" s="751"/>
      <c r="F567" s="751"/>
      <c r="G567" s="751"/>
      <c r="H567" s="751"/>
      <c r="I567" s="752"/>
      <c r="L567" s="498"/>
    </row>
    <row r="568" spans="2:12" s="317" customFormat="1" x14ac:dyDescent="0.3">
      <c r="B568" s="750"/>
      <c r="C568" s="751"/>
      <c r="D568" s="751"/>
      <c r="E568" s="751"/>
      <c r="F568" s="751"/>
      <c r="G568" s="751"/>
      <c r="H568" s="751"/>
      <c r="I568" s="752"/>
      <c r="L568" s="498"/>
    </row>
    <row r="569" spans="2:12" s="317" customFormat="1" x14ac:dyDescent="0.3">
      <c r="B569" s="750"/>
      <c r="C569" s="751"/>
      <c r="D569" s="751"/>
      <c r="E569" s="751"/>
      <c r="F569" s="751"/>
      <c r="G569" s="751"/>
      <c r="H569" s="751"/>
      <c r="I569" s="752"/>
      <c r="L569" s="498"/>
    </row>
    <row r="570" spans="2:12" s="317" customFormat="1" x14ac:dyDescent="0.3">
      <c r="B570" s="750"/>
      <c r="C570" s="751"/>
      <c r="D570" s="751"/>
      <c r="E570" s="751"/>
      <c r="F570" s="751"/>
      <c r="G570" s="751"/>
      <c r="H570" s="751"/>
      <c r="I570" s="752"/>
      <c r="L570" s="498"/>
    </row>
    <row r="571" spans="2:12" s="317" customFormat="1" x14ac:dyDescent="0.3">
      <c r="B571" s="750"/>
      <c r="C571" s="751"/>
      <c r="D571" s="751"/>
      <c r="E571" s="751"/>
      <c r="F571" s="751"/>
      <c r="G571" s="751"/>
      <c r="H571" s="751"/>
      <c r="I571" s="752"/>
      <c r="L571" s="498"/>
    </row>
    <row r="572" spans="2:12" s="317" customFormat="1" x14ac:dyDescent="0.3">
      <c r="B572" s="750"/>
      <c r="C572" s="751"/>
      <c r="D572" s="751"/>
      <c r="E572" s="751"/>
      <c r="F572" s="751"/>
      <c r="G572" s="751"/>
      <c r="H572" s="751"/>
      <c r="I572" s="752"/>
      <c r="L572" s="498"/>
    </row>
    <row r="573" spans="2:12" s="317" customFormat="1" x14ac:dyDescent="0.3">
      <c r="B573" s="750"/>
      <c r="C573" s="751"/>
      <c r="D573" s="751"/>
      <c r="E573" s="751"/>
      <c r="F573" s="751"/>
      <c r="G573" s="751"/>
      <c r="H573" s="751"/>
      <c r="I573" s="752"/>
      <c r="L573" s="498"/>
    </row>
    <row r="574" spans="2:12" s="317" customFormat="1" x14ac:dyDescent="0.3">
      <c r="B574" s="750"/>
      <c r="C574" s="751"/>
      <c r="D574" s="751"/>
      <c r="E574" s="751"/>
      <c r="F574" s="751"/>
      <c r="G574" s="751"/>
      <c r="H574" s="751"/>
      <c r="I574" s="752"/>
      <c r="L574" s="498"/>
    </row>
    <row r="575" spans="2:12" s="317" customFormat="1" x14ac:dyDescent="0.3">
      <c r="B575" s="750"/>
      <c r="C575" s="751"/>
      <c r="D575" s="751"/>
      <c r="E575" s="751"/>
      <c r="F575" s="751"/>
      <c r="G575" s="751"/>
      <c r="H575" s="751"/>
      <c r="I575" s="752"/>
      <c r="L575" s="498"/>
    </row>
    <row r="576" spans="2:12" s="317" customFormat="1" x14ac:dyDescent="0.3">
      <c r="B576" s="750"/>
      <c r="C576" s="751"/>
      <c r="D576" s="751"/>
      <c r="E576" s="751"/>
      <c r="F576" s="751"/>
      <c r="G576" s="751"/>
      <c r="H576" s="751"/>
      <c r="I576" s="752"/>
      <c r="L576" s="498"/>
    </row>
    <row r="577" spans="2:12" s="317" customFormat="1" x14ac:dyDescent="0.3">
      <c r="B577" s="750"/>
      <c r="C577" s="751"/>
      <c r="D577" s="751"/>
      <c r="E577" s="751"/>
      <c r="F577" s="751"/>
      <c r="G577" s="751"/>
      <c r="H577" s="751"/>
      <c r="I577" s="752"/>
      <c r="L577" s="498"/>
    </row>
    <row r="578" spans="2:12" s="317" customFormat="1" x14ac:dyDescent="0.3">
      <c r="B578" s="750"/>
      <c r="C578" s="751"/>
      <c r="D578" s="751"/>
      <c r="E578" s="751"/>
      <c r="F578" s="751"/>
      <c r="G578" s="751"/>
      <c r="H578" s="751"/>
      <c r="I578" s="752"/>
      <c r="L578" s="498"/>
    </row>
    <row r="579" spans="2:12" s="317" customFormat="1" x14ac:dyDescent="0.3">
      <c r="B579" s="750"/>
      <c r="C579" s="751"/>
      <c r="D579" s="751"/>
      <c r="E579" s="751"/>
      <c r="F579" s="751"/>
      <c r="G579" s="751"/>
      <c r="H579" s="751"/>
      <c r="I579" s="752"/>
      <c r="L579" s="498"/>
    </row>
    <row r="580" spans="2:12" s="317" customFormat="1" x14ac:dyDescent="0.3">
      <c r="B580" s="750"/>
      <c r="C580" s="751"/>
      <c r="D580" s="751"/>
      <c r="E580" s="751"/>
      <c r="F580" s="751"/>
      <c r="G580" s="751"/>
      <c r="H580" s="751"/>
      <c r="I580" s="752"/>
      <c r="L580" s="498"/>
    </row>
    <row r="581" spans="2:12" s="317" customFormat="1" x14ac:dyDescent="0.3">
      <c r="B581" s="750"/>
      <c r="C581" s="751"/>
      <c r="D581" s="751"/>
      <c r="E581" s="751"/>
      <c r="F581" s="751"/>
      <c r="G581" s="751"/>
      <c r="H581" s="751"/>
      <c r="I581" s="752"/>
      <c r="L581" s="498"/>
    </row>
    <row r="582" spans="2:12" s="317" customFormat="1" x14ac:dyDescent="0.3">
      <c r="B582" s="750"/>
      <c r="C582" s="751"/>
      <c r="D582" s="751"/>
      <c r="E582" s="751"/>
      <c r="F582" s="751"/>
      <c r="G582" s="751"/>
      <c r="H582" s="751"/>
      <c r="I582" s="752"/>
      <c r="L582" s="498"/>
    </row>
    <row r="583" spans="2:12" s="317" customFormat="1" x14ac:dyDescent="0.3">
      <c r="B583" s="750"/>
      <c r="C583" s="751"/>
      <c r="D583" s="751"/>
      <c r="E583" s="751"/>
      <c r="F583" s="751"/>
      <c r="G583" s="751"/>
      <c r="H583" s="751"/>
      <c r="I583" s="752"/>
      <c r="L583" s="498"/>
    </row>
    <row r="584" spans="2:12" s="317" customFormat="1" x14ac:dyDescent="0.3">
      <c r="B584" s="750"/>
      <c r="C584" s="751"/>
      <c r="D584" s="751"/>
      <c r="E584" s="751"/>
      <c r="F584" s="751"/>
      <c r="G584" s="751"/>
      <c r="H584" s="751"/>
      <c r="I584" s="752"/>
      <c r="L584" s="498"/>
    </row>
    <row r="585" spans="2:12" s="317" customFormat="1" x14ac:dyDescent="0.3">
      <c r="B585" s="750"/>
      <c r="C585" s="751"/>
      <c r="D585" s="751"/>
      <c r="E585" s="751"/>
      <c r="F585" s="751"/>
      <c r="G585" s="751"/>
      <c r="H585" s="751"/>
      <c r="I585" s="752"/>
      <c r="L585" s="498"/>
    </row>
    <row r="586" spans="2:12" s="317" customFormat="1" x14ac:dyDescent="0.3">
      <c r="B586" s="750"/>
      <c r="C586" s="751"/>
      <c r="D586" s="751"/>
      <c r="E586" s="751"/>
      <c r="F586" s="751"/>
      <c r="G586" s="751"/>
      <c r="H586" s="751"/>
      <c r="I586" s="752"/>
      <c r="L586" s="498"/>
    </row>
    <row r="587" spans="2:12" s="317" customFormat="1" x14ac:dyDescent="0.3">
      <c r="B587" s="750"/>
      <c r="C587" s="751"/>
      <c r="D587" s="751"/>
      <c r="E587" s="751"/>
      <c r="F587" s="751"/>
      <c r="G587" s="751"/>
      <c r="H587" s="751"/>
      <c r="I587" s="752"/>
      <c r="L587" s="498"/>
    </row>
    <row r="588" spans="2:12" s="317" customFormat="1" x14ac:dyDescent="0.3">
      <c r="B588" s="750"/>
      <c r="C588" s="751"/>
      <c r="D588" s="751"/>
      <c r="E588" s="751"/>
      <c r="F588" s="751"/>
      <c r="G588" s="751"/>
      <c r="H588" s="751"/>
      <c r="I588" s="752"/>
      <c r="L588" s="498"/>
    </row>
    <row r="589" spans="2:12" s="317" customFormat="1" x14ac:dyDescent="0.3">
      <c r="B589" s="750"/>
      <c r="C589" s="751"/>
      <c r="D589" s="751"/>
      <c r="E589" s="751"/>
      <c r="F589" s="751"/>
      <c r="G589" s="751"/>
      <c r="H589" s="751"/>
      <c r="I589" s="752"/>
      <c r="L589" s="498"/>
    </row>
    <row r="590" spans="2:12" s="317" customFormat="1" x14ac:dyDescent="0.3">
      <c r="B590" s="750"/>
      <c r="C590" s="751"/>
      <c r="D590" s="751"/>
      <c r="E590" s="751"/>
      <c r="F590" s="751"/>
      <c r="G590" s="751"/>
      <c r="H590" s="751"/>
      <c r="I590" s="752"/>
      <c r="L590" s="498"/>
    </row>
    <row r="591" spans="2:12" s="317" customFormat="1" x14ac:dyDescent="0.3">
      <c r="B591" s="750"/>
      <c r="C591" s="751"/>
      <c r="D591" s="751"/>
      <c r="E591" s="751"/>
      <c r="F591" s="751"/>
      <c r="G591" s="751"/>
      <c r="H591" s="751"/>
      <c r="I591" s="752"/>
      <c r="L591" s="498"/>
    </row>
    <row r="592" spans="2:12" s="317" customFormat="1" x14ac:dyDescent="0.3">
      <c r="B592" s="750"/>
      <c r="C592" s="751"/>
      <c r="D592" s="751"/>
      <c r="E592" s="751"/>
      <c r="F592" s="751"/>
      <c r="G592" s="751"/>
      <c r="H592" s="751"/>
      <c r="I592" s="752"/>
      <c r="L592" s="498"/>
    </row>
    <row r="593" spans="2:12" s="317" customFormat="1" x14ac:dyDescent="0.3">
      <c r="B593" s="750"/>
      <c r="C593" s="751"/>
      <c r="D593" s="751"/>
      <c r="E593" s="751"/>
      <c r="F593" s="751"/>
      <c r="G593" s="751"/>
      <c r="H593" s="751"/>
      <c r="I593" s="752"/>
      <c r="L593" s="498"/>
    </row>
    <row r="594" spans="2:12" s="317" customFormat="1" x14ac:dyDescent="0.3">
      <c r="B594" s="750"/>
      <c r="C594" s="751"/>
      <c r="D594" s="751"/>
      <c r="E594" s="751"/>
      <c r="F594" s="751"/>
      <c r="G594" s="751"/>
      <c r="H594" s="751"/>
      <c r="I594" s="752"/>
      <c r="L594" s="498"/>
    </row>
    <row r="595" spans="2:12" s="317" customFormat="1" x14ac:dyDescent="0.3">
      <c r="B595" s="750"/>
      <c r="C595" s="751"/>
      <c r="D595" s="751"/>
      <c r="E595" s="751"/>
      <c r="F595" s="751"/>
      <c r="G595" s="751"/>
      <c r="H595" s="751"/>
      <c r="I595" s="752"/>
      <c r="L595" s="498"/>
    </row>
    <row r="596" spans="2:12" s="317" customFormat="1" x14ac:dyDescent="0.3">
      <c r="B596" s="750"/>
      <c r="C596" s="751"/>
      <c r="D596" s="751"/>
      <c r="E596" s="751"/>
      <c r="F596" s="751"/>
      <c r="G596" s="751"/>
      <c r="H596" s="751"/>
      <c r="I596" s="752"/>
      <c r="L596" s="498"/>
    </row>
    <row r="597" spans="2:12" s="317" customFormat="1" x14ac:dyDescent="0.3">
      <c r="B597" s="750"/>
      <c r="C597" s="751"/>
      <c r="D597" s="751"/>
      <c r="E597" s="751"/>
      <c r="F597" s="751"/>
      <c r="G597" s="751"/>
      <c r="H597" s="751"/>
      <c r="I597" s="752"/>
      <c r="L597" s="498"/>
    </row>
    <row r="598" spans="2:12" s="317" customFormat="1" x14ac:dyDescent="0.3">
      <c r="B598" s="750"/>
      <c r="C598" s="751"/>
      <c r="D598" s="751"/>
      <c r="E598" s="751"/>
      <c r="F598" s="751"/>
      <c r="G598" s="751"/>
      <c r="H598" s="751"/>
      <c r="I598" s="752"/>
      <c r="L598" s="498"/>
    </row>
    <row r="599" spans="2:12" s="317" customFormat="1" x14ac:dyDescent="0.3">
      <c r="B599" s="750"/>
      <c r="C599" s="751"/>
      <c r="D599" s="751"/>
      <c r="E599" s="751"/>
      <c r="F599" s="751"/>
      <c r="G599" s="751"/>
      <c r="H599" s="751"/>
      <c r="I599" s="752"/>
      <c r="L599" s="498"/>
    </row>
    <row r="600" spans="2:12" s="317" customFormat="1" x14ac:dyDescent="0.3">
      <c r="B600" s="750"/>
      <c r="C600" s="751"/>
      <c r="D600" s="751"/>
      <c r="E600" s="751"/>
      <c r="F600" s="751"/>
      <c r="G600" s="751"/>
      <c r="H600" s="751"/>
      <c r="I600" s="752"/>
      <c r="L600" s="498"/>
    </row>
    <row r="601" spans="2:12" s="317" customFormat="1" x14ac:dyDescent="0.3">
      <c r="B601" s="750"/>
      <c r="C601" s="751"/>
      <c r="D601" s="751"/>
      <c r="E601" s="751"/>
      <c r="F601" s="751"/>
      <c r="G601" s="751"/>
      <c r="H601" s="751"/>
      <c r="I601" s="752"/>
      <c r="L601" s="498"/>
    </row>
    <row r="602" spans="2:12" s="317" customFormat="1" x14ac:dyDescent="0.3">
      <c r="B602" s="750"/>
      <c r="C602" s="751"/>
      <c r="D602" s="751"/>
      <c r="E602" s="751"/>
      <c r="F602" s="751"/>
      <c r="G602" s="751"/>
      <c r="H602" s="751"/>
      <c r="I602" s="752"/>
      <c r="L602" s="498"/>
    </row>
    <row r="603" spans="2:12" s="317" customFormat="1" x14ac:dyDescent="0.3">
      <c r="B603" s="750"/>
      <c r="C603" s="751"/>
      <c r="D603" s="751"/>
      <c r="E603" s="751"/>
      <c r="F603" s="751"/>
      <c r="G603" s="751"/>
      <c r="H603" s="751"/>
      <c r="I603" s="752"/>
      <c r="L603" s="498"/>
    </row>
    <row r="604" spans="2:12" s="317" customFormat="1" x14ac:dyDescent="0.3">
      <c r="B604" s="750"/>
      <c r="C604" s="751"/>
      <c r="D604" s="751"/>
      <c r="E604" s="751"/>
      <c r="F604" s="751"/>
      <c r="G604" s="751"/>
      <c r="H604" s="751"/>
      <c r="I604" s="752"/>
      <c r="L604" s="498"/>
    </row>
    <row r="605" spans="2:12" s="317" customFormat="1" x14ac:dyDescent="0.3">
      <c r="B605" s="750"/>
      <c r="C605" s="751"/>
      <c r="D605" s="751"/>
      <c r="E605" s="751"/>
      <c r="F605" s="751"/>
      <c r="G605" s="751"/>
      <c r="H605" s="751"/>
      <c r="I605" s="752"/>
      <c r="L605" s="498"/>
    </row>
    <row r="606" spans="2:12" s="317" customFormat="1" x14ac:dyDescent="0.3">
      <c r="B606" s="750"/>
      <c r="C606" s="751"/>
      <c r="D606" s="751"/>
      <c r="E606" s="751"/>
      <c r="F606" s="751"/>
      <c r="G606" s="751"/>
      <c r="H606" s="751"/>
      <c r="I606" s="752"/>
      <c r="L606" s="498"/>
    </row>
    <row r="607" spans="2:12" s="317" customFormat="1" x14ac:dyDescent="0.3">
      <c r="B607" s="750"/>
      <c r="C607" s="751"/>
      <c r="D607" s="751"/>
      <c r="E607" s="751"/>
      <c r="F607" s="751"/>
      <c r="G607" s="751"/>
      <c r="H607" s="751"/>
      <c r="I607" s="752"/>
      <c r="L607" s="498"/>
    </row>
    <row r="608" spans="2:12" s="317" customFormat="1" x14ac:dyDescent="0.3">
      <c r="B608" s="750"/>
      <c r="C608" s="751"/>
      <c r="D608" s="751"/>
      <c r="E608" s="751"/>
      <c r="F608" s="751"/>
      <c r="G608" s="751"/>
      <c r="H608" s="751"/>
      <c r="I608" s="752"/>
      <c r="L608" s="498"/>
    </row>
    <row r="609" spans="2:12" s="317" customFormat="1" x14ac:dyDescent="0.3">
      <c r="B609" s="750"/>
      <c r="C609" s="751"/>
      <c r="D609" s="751"/>
      <c r="E609" s="751"/>
      <c r="F609" s="751"/>
      <c r="G609" s="751"/>
      <c r="H609" s="751"/>
      <c r="I609" s="752"/>
      <c r="L609" s="498"/>
    </row>
    <row r="610" spans="2:12" s="317" customFormat="1" x14ac:dyDescent="0.3">
      <c r="B610" s="750"/>
      <c r="C610" s="751"/>
      <c r="D610" s="751"/>
      <c r="E610" s="751"/>
      <c r="F610" s="751"/>
      <c r="G610" s="751"/>
      <c r="H610" s="751"/>
      <c r="I610" s="752"/>
      <c r="L610" s="498"/>
    </row>
    <row r="611" spans="2:12" s="317" customFormat="1" x14ac:dyDescent="0.3">
      <c r="B611" s="750"/>
      <c r="C611" s="751"/>
      <c r="D611" s="751"/>
      <c r="E611" s="751"/>
      <c r="F611" s="751"/>
      <c r="G611" s="751"/>
      <c r="H611" s="751"/>
      <c r="I611" s="752"/>
      <c r="L611" s="498"/>
    </row>
    <row r="612" spans="2:12" s="317" customFormat="1" x14ac:dyDescent="0.3">
      <c r="B612" s="750"/>
      <c r="C612" s="751"/>
      <c r="D612" s="751"/>
      <c r="E612" s="751"/>
      <c r="F612" s="751"/>
      <c r="G612" s="751"/>
      <c r="H612" s="751"/>
      <c r="I612" s="752"/>
      <c r="L612" s="498"/>
    </row>
    <row r="613" spans="2:12" s="317" customFormat="1" x14ac:dyDescent="0.3">
      <c r="B613" s="750"/>
      <c r="C613" s="751"/>
      <c r="D613" s="751"/>
      <c r="E613" s="751"/>
      <c r="F613" s="751"/>
      <c r="G613" s="751"/>
      <c r="H613" s="751"/>
      <c r="I613" s="752"/>
      <c r="L613" s="498"/>
    </row>
    <row r="614" spans="2:12" s="317" customFormat="1" x14ac:dyDescent="0.3">
      <c r="B614" s="750"/>
      <c r="C614" s="751"/>
      <c r="D614" s="751"/>
      <c r="E614" s="751"/>
      <c r="F614" s="751"/>
      <c r="G614" s="751"/>
      <c r="H614" s="751"/>
      <c r="I614" s="752"/>
      <c r="L614" s="498"/>
    </row>
    <row r="615" spans="2:12" s="317" customFormat="1" x14ac:dyDescent="0.3">
      <c r="B615" s="750"/>
      <c r="C615" s="751"/>
      <c r="D615" s="751"/>
      <c r="E615" s="751"/>
      <c r="F615" s="751"/>
      <c r="G615" s="751"/>
      <c r="H615" s="751"/>
      <c r="I615" s="752"/>
      <c r="L615" s="498"/>
    </row>
    <row r="616" spans="2:12" s="317" customFormat="1" x14ac:dyDescent="0.3">
      <c r="B616" s="750"/>
      <c r="C616" s="751"/>
      <c r="D616" s="751"/>
      <c r="E616" s="751"/>
      <c r="F616" s="751"/>
      <c r="G616" s="751"/>
      <c r="H616" s="751"/>
      <c r="I616" s="752"/>
      <c r="L616" s="498"/>
    </row>
    <row r="617" spans="2:12" s="317" customFormat="1" x14ac:dyDescent="0.3">
      <c r="B617" s="750"/>
      <c r="C617" s="751"/>
      <c r="D617" s="751"/>
      <c r="E617" s="751"/>
      <c r="F617" s="751"/>
      <c r="G617" s="751"/>
      <c r="H617" s="751"/>
      <c r="I617" s="752"/>
      <c r="L617" s="498"/>
    </row>
    <row r="618" spans="2:12" s="317" customFormat="1" x14ac:dyDescent="0.3">
      <c r="B618" s="750"/>
      <c r="C618" s="751"/>
      <c r="D618" s="751"/>
      <c r="E618" s="751"/>
      <c r="F618" s="751"/>
      <c r="G618" s="751"/>
      <c r="H618" s="751"/>
      <c r="I618" s="752"/>
      <c r="L618" s="498"/>
    </row>
    <row r="619" spans="2:12" s="317" customFormat="1" x14ac:dyDescent="0.3">
      <c r="B619" s="750"/>
      <c r="C619" s="751"/>
      <c r="D619" s="751"/>
      <c r="E619" s="751"/>
      <c r="F619" s="751"/>
      <c r="G619" s="751"/>
      <c r="H619" s="751"/>
      <c r="I619" s="752"/>
      <c r="L619" s="498"/>
    </row>
    <row r="620" spans="2:12" s="317" customFormat="1" x14ac:dyDescent="0.3">
      <c r="B620" s="750"/>
      <c r="C620" s="751"/>
      <c r="D620" s="751"/>
      <c r="E620" s="751"/>
      <c r="F620" s="751"/>
      <c r="G620" s="751"/>
      <c r="H620" s="751"/>
      <c r="I620" s="752"/>
      <c r="L620" s="498"/>
    </row>
    <row r="621" spans="2:12" s="317" customFormat="1" x14ac:dyDescent="0.3">
      <c r="B621" s="750"/>
      <c r="C621" s="751"/>
      <c r="D621" s="751"/>
      <c r="E621" s="751"/>
      <c r="F621" s="751"/>
      <c r="G621" s="751"/>
      <c r="H621" s="751"/>
      <c r="I621" s="752"/>
      <c r="L621" s="498"/>
    </row>
    <row r="622" spans="2:12" s="317" customFormat="1" x14ac:dyDescent="0.3">
      <c r="B622" s="750"/>
      <c r="C622" s="751"/>
      <c r="D622" s="751"/>
      <c r="E622" s="751"/>
      <c r="F622" s="751"/>
      <c r="G622" s="751"/>
      <c r="H622" s="751"/>
      <c r="I622" s="752"/>
      <c r="L622" s="498"/>
    </row>
    <row r="623" spans="2:12" s="317" customFormat="1" x14ac:dyDescent="0.3">
      <c r="B623" s="750"/>
      <c r="C623" s="751"/>
      <c r="D623" s="751"/>
      <c r="E623" s="751"/>
      <c r="F623" s="751"/>
      <c r="G623" s="751"/>
      <c r="H623" s="751"/>
      <c r="I623" s="752"/>
      <c r="L623" s="498"/>
    </row>
    <row r="624" spans="2:12" s="317" customFormat="1" x14ac:dyDescent="0.3">
      <c r="B624" s="750"/>
      <c r="C624" s="751"/>
      <c r="D624" s="751"/>
      <c r="E624" s="751"/>
      <c r="F624" s="751"/>
      <c r="G624" s="751"/>
      <c r="H624" s="751"/>
      <c r="I624" s="752"/>
      <c r="L624" s="498"/>
    </row>
    <row r="625" spans="2:12" s="317" customFormat="1" x14ac:dyDescent="0.3">
      <c r="B625" s="750"/>
      <c r="C625" s="751"/>
      <c r="D625" s="751"/>
      <c r="E625" s="751"/>
      <c r="F625" s="751"/>
      <c r="G625" s="751"/>
      <c r="H625" s="751"/>
      <c r="I625" s="752"/>
      <c r="L625" s="498"/>
    </row>
    <row r="626" spans="2:12" s="317" customFormat="1" x14ac:dyDescent="0.3">
      <c r="B626" s="750"/>
      <c r="C626" s="751"/>
      <c r="D626" s="751"/>
      <c r="E626" s="751"/>
      <c r="F626" s="751"/>
      <c r="G626" s="751"/>
      <c r="H626" s="751"/>
      <c r="I626" s="752"/>
      <c r="L626" s="498"/>
    </row>
    <row r="627" spans="2:12" s="317" customFormat="1" x14ac:dyDescent="0.3">
      <c r="B627" s="750"/>
      <c r="C627" s="751"/>
      <c r="D627" s="751"/>
      <c r="E627" s="751"/>
      <c r="F627" s="751"/>
      <c r="G627" s="751"/>
      <c r="H627" s="751"/>
      <c r="I627" s="752"/>
      <c r="L627" s="498"/>
    </row>
    <row r="628" spans="2:12" s="317" customFormat="1" x14ac:dyDescent="0.3">
      <c r="B628" s="750"/>
      <c r="C628" s="751"/>
      <c r="D628" s="751"/>
      <c r="E628" s="751"/>
      <c r="F628" s="751"/>
      <c r="G628" s="751"/>
      <c r="H628" s="751"/>
      <c r="I628" s="752"/>
      <c r="L628" s="498"/>
    </row>
    <row r="629" spans="2:12" s="317" customFormat="1" x14ac:dyDescent="0.3">
      <c r="B629" s="750"/>
      <c r="C629" s="751"/>
      <c r="D629" s="751"/>
      <c r="E629" s="751"/>
      <c r="F629" s="751"/>
      <c r="G629" s="751"/>
      <c r="H629" s="751"/>
      <c r="I629" s="752"/>
      <c r="L629" s="498"/>
    </row>
    <row r="630" spans="2:12" s="317" customFormat="1" x14ac:dyDescent="0.3">
      <c r="B630" s="750"/>
      <c r="C630" s="751"/>
      <c r="D630" s="751"/>
      <c r="E630" s="751"/>
      <c r="F630" s="751"/>
      <c r="G630" s="751"/>
      <c r="H630" s="751"/>
      <c r="I630" s="752"/>
      <c r="L630" s="498"/>
    </row>
    <row r="631" spans="2:12" s="317" customFormat="1" x14ac:dyDescent="0.3">
      <c r="B631" s="750"/>
      <c r="C631" s="751"/>
      <c r="D631" s="751"/>
      <c r="E631" s="751"/>
      <c r="F631" s="751"/>
      <c r="G631" s="751"/>
      <c r="H631" s="751"/>
      <c r="I631" s="752"/>
      <c r="L631" s="498"/>
    </row>
    <row r="632" spans="2:12" s="317" customFormat="1" x14ac:dyDescent="0.3">
      <c r="B632" s="750"/>
      <c r="C632" s="751"/>
      <c r="D632" s="751"/>
      <c r="E632" s="751"/>
      <c r="F632" s="751"/>
      <c r="G632" s="751"/>
      <c r="H632" s="751"/>
      <c r="I632" s="752"/>
      <c r="L632" s="498"/>
    </row>
    <row r="633" spans="2:12" s="317" customFormat="1" x14ac:dyDescent="0.3">
      <c r="B633" s="750"/>
      <c r="C633" s="751"/>
      <c r="D633" s="751"/>
      <c r="E633" s="751"/>
      <c r="F633" s="751"/>
      <c r="G633" s="751"/>
      <c r="H633" s="751"/>
      <c r="I633" s="752"/>
      <c r="L633" s="498"/>
    </row>
    <row r="634" spans="2:12" s="317" customFormat="1" x14ac:dyDescent="0.3">
      <c r="B634" s="750"/>
      <c r="C634" s="751"/>
      <c r="D634" s="751"/>
      <c r="E634" s="751"/>
      <c r="F634" s="751"/>
      <c r="G634" s="751"/>
      <c r="H634" s="751"/>
      <c r="I634" s="752"/>
      <c r="L634" s="498"/>
    </row>
    <row r="635" spans="2:12" s="317" customFormat="1" x14ac:dyDescent="0.3">
      <c r="B635" s="750"/>
      <c r="C635" s="751"/>
      <c r="D635" s="751"/>
      <c r="E635" s="751"/>
      <c r="F635" s="751"/>
      <c r="G635" s="751"/>
      <c r="H635" s="751"/>
      <c r="I635" s="752"/>
      <c r="L635" s="498"/>
    </row>
    <row r="636" spans="2:12" s="317" customFormat="1" x14ac:dyDescent="0.3">
      <c r="B636" s="750"/>
      <c r="C636" s="751"/>
      <c r="D636" s="751"/>
      <c r="E636" s="751"/>
      <c r="F636" s="751"/>
      <c r="G636" s="751"/>
      <c r="H636" s="751"/>
      <c r="I636" s="752"/>
      <c r="L636" s="498"/>
    </row>
    <row r="637" spans="2:12" s="317" customFormat="1" x14ac:dyDescent="0.3">
      <c r="B637" s="750"/>
      <c r="C637" s="751"/>
      <c r="D637" s="751"/>
      <c r="E637" s="751"/>
      <c r="F637" s="751"/>
      <c r="G637" s="751"/>
      <c r="H637" s="751"/>
      <c r="I637" s="752"/>
      <c r="L637" s="498"/>
    </row>
    <row r="638" spans="2:12" s="317" customFormat="1" x14ac:dyDescent="0.3">
      <c r="B638" s="750"/>
      <c r="C638" s="751"/>
      <c r="D638" s="751"/>
      <c r="E638" s="751"/>
      <c r="F638" s="751"/>
      <c r="G638" s="751"/>
      <c r="H638" s="751"/>
      <c r="I638" s="752"/>
      <c r="L638" s="498"/>
    </row>
    <row r="639" spans="2:12" s="317" customFormat="1" x14ac:dyDescent="0.3">
      <c r="B639" s="750"/>
      <c r="C639" s="751"/>
      <c r="D639" s="751"/>
      <c r="E639" s="751"/>
      <c r="F639" s="751"/>
      <c r="G639" s="751"/>
      <c r="H639" s="751"/>
      <c r="I639" s="752"/>
      <c r="L639" s="498"/>
    </row>
    <row r="640" spans="2:12" s="317" customFormat="1" x14ac:dyDescent="0.3">
      <c r="B640" s="750"/>
      <c r="C640" s="751"/>
      <c r="D640" s="751"/>
      <c r="E640" s="751"/>
      <c r="F640" s="751"/>
      <c r="G640" s="751"/>
      <c r="H640" s="751"/>
      <c r="I640" s="752"/>
      <c r="L640" s="498"/>
    </row>
    <row r="641" spans="2:12" s="317" customFormat="1" x14ac:dyDescent="0.3">
      <c r="B641" s="750"/>
      <c r="C641" s="751"/>
      <c r="D641" s="751"/>
      <c r="E641" s="751"/>
      <c r="F641" s="751"/>
      <c r="G641" s="751"/>
      <c r="H641" s="751"/>
      <c r="I641" s="752"/>
      <c r="L641" s="498"/>
    </row>
    <row r="642" spans="2:12" s="317" customFormat="1" x14ac:dyDescent="0.3">
      <c r="B642" s="750"/>
      <c r="C642" s="751"/>
      <c r="D642" s="751"/>
      <c r="E642" s="751"/>
      <c r="F642" s="751"/>
      <c r="G642" s="751"/>
      <c r="H642" s="751"/>
      <c r="I642" s="752"/>
      <c r="L642" s="498"/>
    </row>
    <row r="643" spans="2:12" s="317" customFormat="1" x14ac:dyDescent="0.3">
      <c r="B643" s="750"/>
      <c r="C643" s="751"/>
      <c r="D643" s="751"/>
      <c r="E643" s="751"/>
      <c r="F643" s="751"/>
      <c r="G643" s="751"/>
      <c r="H643" s="751"/>
      <c r="I643" s="752"/>
      <c r="L643" s="498"/>
    </row>
    <row r="644" spans="2:12" s="317" customFormat="1" x14ac:dyDescent="0.3">
      <c r="B644" s="750"/>
      <c r="C644" s="751"/>
      <c r="D644" s="751"/>
      <c r="E644" s="751"/>
      <c r="F644" s="751"/>
      <c r="G644" s="751"/>
      <c r="H644" s="751"/>
      <c r="I644" s="752"/>
      <c r="L644" s="498"/>
    </row>
    <row r="645" spans="2:12" s="317" customFormat="1" x14ac:dyDescent="0.3">
      <c r="B645" s="750"/>
      <c r="C645" s="751"/>
      <c r="D645" s="751"/>
      <c r="E645" s="751"/>
      <c r="F645" s="751"/>
      <c r="G645" s="751"/>
      <c r="H645" s="751"/>
      <c r="I645" s="752"/>
      <c r="L645" s="498"/>
    </row>
    <row r="646" spans="2:12" s="317" customFormat="1" x14ac:dyDescent="0.3">
      <c r="B646" s="750"/>
      <c r="C646" s="751"/>
      <c r="D646" s="751"/>
      <c r="E646" s="751"/>
      <c r="F646" s="751"/>
      <c r="G646" s="751"/>
      <c r="H646" s="751"/>
      <c r="I646" s="752"/>
      <c r="L646" s="498"/>
    </row>
    <row r="647" spans="2:12" s="317" customFormat="1" x14ac:dyDescent="0.3">
      <c r="B647" s="750"/>
      <c r="C647" s="751"/>
      <c r="D647" s="751"/>
      <c r="E647" s="751"/>
      <c r="F647" s="751"/>
      <c r="G647" s="751"/>
      <c r="H647" s="751"/>
      <c r="I647" s="752"/>
      <c r="L647" s="498"/>
    </row>
    <row r="648" spans="2:12" s="317" customFormat="1" x14ac:dyDescent="0.3">
      <c r="B648" s="750"/>
      <c r="C648" s="751"/>
      <c r="D648" s="751"/>
      <c r="E648" s="751"/>
      <c r="F648" s="751"/>
      <c r="G648" s="751"/>
      <c r="H648" s="751"/>
      <c r="I648" s="752"/>
      <c r="L648" s="498"/>
    </row>
    <row r="649" spans="2:12" s="317" customFormat="1" x14ac:dyDescent="0.3">
      <c r="B649" s="750"/>
      <c r="C649" s="751"/>
      <c r="D649" s="751"/>
      <c r="E649" s="751"/>
      <c r="F649" s="751"/>
      <c r="G649" s="751"/>
      <c r="H649" s="751"/>
      <c r="I649" s="752"/>
      <c r="L649" s="498"/>
    </row>
    <row r="650" spans="2:12" s="317" customFormat="1" x14ac:dyDescent="0.3">
      <c r="B650" s="750"/>
      <c r="C650" s="751"/>
      <c r="D650" s="751"/>
      <c r="E650" s="751"/>
      <c r="F650" s="751"/>
      <c r="G650" s="751"/>
      <c r="H650" s="751"/>
      <c r="I650" s="752"/>
      <c r="L650" s="498"/>
    </row>
    <row r="651" spans="2:12" s="317" customFormat="1" x14ac:dyDescent="0.3">
      <c r="B651" s="750"/>
      <c r="C651" s="751"/>
      <c r="D651" s="751"/>
      <c r="E651" s="751"/>
      <c r="F651" s="751"/>
      <c r="G651" s="751"/>
      <c r="H651" s="751"/>
      <c r="I651" s="752"/>
      <c r="L651" s="498"/>
    </row>
    <row r="652" spans="2:12" s="317" customFormat="1" x14ac:dyDescent="0.3">
      <c r="B652" s="750"/>
      <c r="C652" s="751"/>
      <c r="D652" s="751"/>
      <c r="E652" s="751"/>
      <c r="F652" s="751"/>
      <c r="G652" s="751"/>
      <c r="H652" s="751"/>
      <c r="I652" s="752"/>
      <c r="L652" s="498"/>
    </row>
    <row r="653" spans="2:12" s="317" customFormat="1" x14ac:dyDescent="0.3">
      <c r="B653" s="750"/>
      <c r="C653" s="751"/>
      <c r="D653" s="751"/>
      <c r="E653" s="751"/>
      <c r="F653" s="751"/>
      <c r="G653" s="751"/>
      <c r="H653" s="751"/>
      <c r="I653" s="752"/>
      <c r="L653" s="498"/>
    </row>
    <row r="654" spans="2:12" s="317" customFormat="1" x14ac:dyDescent="0.3">
      <c r="B654" s="750"/>
      <c r="C654" s="751"/>
      <c r="D654" s="751"/>
      <c r="E654" s="751"/>
      <c r="F654" s="751"/>
      <c r="G654" s="751"/>
      <c r="H654" s="751"/>
      <c r="I654" s="752"/>
      <c r="L654" s="498"/>
    </row>
    <row r="655" spans="2:12" s="317" customFormat="1" x14ac:dyDescent="0.3">
      <c r="B655" s="750"/>
      <c r="C655" s="751"/>
      <c r="D655" s="751"/>
      <c r="E655" s="751"/>
      <c r="F655" s="751"/>
      <c r="G655" s="751"/>
      <c r="H655" s="751"/>
      <c r="I655" s="752"/>
      <c r="L655" s="498"/>
    </row>
    <row r="656" spans="2:12" s="317" customFormat="1" x14ac:dyDescent="0.3">
      <c r="B656" s="750"/>
      <c r="C656" s="751"/>
      <c r="D656" s="751"/>
      <c r="E656" s="751"/>
      <c r="F656" s="751"/>
      <c r="G656" s="751"/>
      <c r="H656" s="751"/>
      <c r="I656" s="752"/>
      <c r="L656" s="498"/>
    </row>
    <row r="657" spans="2:12" s="317" customFormat="1" x14ac:dyDescent="0.3">
      <c r="B657" s="750"/>
      <c r="C657" s="751"/>
      <c r="D657" s="751"/>
      <c r="E657" s="751"/>
      <c r="F657" s="751"/>
      <c r="G657" s="751"/>
      <c r="H657" s="751"/>
      <c r="I657" s="752"/>
      <c r="L657" s="498"/>
    </row>
    <row r="658" spans="2:12" s="317" customFormat="1" x14ac:dyDescent="0.3">
      <c r="B658" s="750"/>
      <c r="C658" s="751"/>
      <c r="D658" s="751"/>
      <c r="E658" s="751"/>
      <c r="F658" s="751"/>
      <c r="G658" s="751"/>
      <c r="H658" s="751"/>
      <c r="I658" s="752"/>
      <c r="L658" s="498"/>
    </row>
    <row r="659" spans="2:12" s="317" customFormat="1" x14ac:dyDescent="0.3">
      <c r="B659" s="750"/>
      <c r="C659" s="751"/>
      <c r="D659" s="751"/>
      <c r="E659" s="751"/>
      <c r="F659" s="751"/>
      <c r="G659" s="751"/>
      <c r="H659" s="751"/>
      <c r="I659" s="752"/>
      <c r="L659" s="498"/>
    </row>
    <row r="660" spans="2:12" s="317" customFormat="1" x14ac:dyDescent="0.3">
      <c r="B660" s="750"/>
      <c r="C660" s="751"/>
      <c r="D660" s="751"/>
      <c r="E660" s="751"/>
      <c r="F660" s="751"/>
      <c r="G660" s="751"/>
      <c r="H660" s="751"/>
      <c r="I660" s="752"/>
      <c r="L660" s="498"/>
    </row>
    <row r="661" spans="2:12" s="317" customFormat="1" x14ac:dyDescent="0.3">
      <c r="B661" s="750"/>
      <c r="C661" s="751"/>
      <c r="D661" s="751"/>
      <c r="E661" s="751"/>
      <c r="F661" s="751"/>
      <c r="G661" s="751"/>
      <c r="H661" s="751"/>
      <c r="I661" s="752"/>
      <c r="L661" s="498"/>
    </row>
    <row r="662" spans="2:12" s="317" customFormat="1" x14ac:dyDescent="0.3">
      <c r="B662" s="750"/>
      <c r="C662" s="751"/>
      <c r="D662" s="751"/>
      <c r="E662" s="751"/>
      <c r="F662" s="751"/>
      <c r="G662" s="751"/>
      <c r="H662" s="751"/>
      <c r="I662" s="752"/>
      <c r="L662" s="498"/>
    </row>
    <row r="663" spans="2:12" s="317" customFormat="1" x14ac:dyDescent="0.3">
      <c r="B663" s="750"/>
      <c r="C663" s="751"/>
      <c r="D663" s="751"/>
      <c r="E663" s="751"/>
      <c r="F663" s="751"/>
      <c r="G663" s="751"/>
      <c r="H663" s="751"/>
      <c r="I663" s="752"/>
      <c r="L663" s="498"/>
    </row>
    <row r="664" spans="2:12" s="317" customFormat="1" x14ac:dyDescent="0.3">
      <c r="B664" s="750"/>
      <c r="C664" s="751"/>
      <c r="D664" s="751"/>
      <c r="E664" s="751"/>
      <c r="F664" s="751"/>
      <c r="G664" s="751"/>
      <c r="H664" s="751"/>
      <c r="I664" s="752"/>
      <c r="L664" s="498"/>
    </row>
    <row r="665" spans="2:12" s="317" customFormat="1" x14ac:dyDescent="0.3">
      <c r="B665" s="750"/>
      <c r="C665" s="751"/>
      <c r="D665" s="751"/>
      <c r="E665" s="751"/>
      <c r="F665" s="751"/>
      <c r="G665" s="751"/>
      <c r="H665" s="751"/>
      <c r="I665" s="752"/>
      <c r="L665" s="498"/>
    </row>
    <row r="666" spans="2:12" s="317" customFormat="1" x14ac:dyDescent="0.3">
      <c r="B666" s="750"/>
      <c r="C666" s="751"/>
      <c r="D666" s="751"/>
      <c r="E666" s="751"/>
      <c r="F666" s="751"/>
      <c r="G666" s="751"/>
      <c r="H666" s="751"/>
      <c r="I666" s="752"/>
      <c r="L666" s="498"/>
    </row>
    <row r="667" spans="2:12" s="317" customFormat="1" x14ac:dyDescent="0.3">
      <c r="B667" s="750"/>
      <c r="C667" s="751"/>
      <c r="D667" s="751"/>
      <c r="E667" s="751"/>
      <c r="F667" s="751"/>
      <c r="G667" s="751"/>
      <c r="H667" s="751"/>
      <c r="I667" s="752"/>
      <c r="L667" s="498"/>
    </row>
    <row r="668" spans="2:12" s="317" customFormat="1" x14ac:dyDescent="0.3">
      <c r="B668" s="750"/>
      <c r="C668" s="751"/>
      <c r="D668" s="751"/>
      <c r="E668" s="751"/>
      <c r="F668" s="751"/>
      <c r="G668" s="751"/>
      <c r="H668" s="751"/>
      <c r="I668" s="752"/>
      <c r="L668" s="498"/>
    </row>
    <row r="669" spans="2:12" s="317" customFormat="1" x14ac:dyDescent="0.3">
      <c r="B669" s="750"/>
      <c r="C669" s="751"/>
      <c r="D669" s="751"/>
      <c r="E669" s="751"/>
      <c r="F669" s="751"/>
      <c r="G669" s="751"/>
      <c r="H669" s="751"/>
      <c r="I669" s="752"/>
      <c r="L669" s="498"/>
    </row>
    <row r="670" spans="2:12" s="317" customFormat="1" x14ac:dyDescent="0.3">
      <c r="B670" s="750"/>
      <c r="C670" s="751"/>
      <c r="D670" s="751"/>
      <c r="E670" s="751"/>
      <c r="F670" s="751"/>
      <c r="G670" s="751"/>
      <c r="H670" s="751"/>
      <c r="I670" s="752"/>
      <c r="L670" s="498"/>
    </row>
    <row r="671" spans="2:12" s="317" customFormat="1" x14ac:dyDescent="0.3">
      <c r="B671" s="750"/>
      <c r="C671" s="751"/>
      <c r="D671" s="751"/>
      <c r="E671" s="751"/>
      <c r="F671" s="751"/>
      <c r="G671" s="751"/>
      <c r="H671" s="751"/>
      <c r="I671" s="752"/>
      <c r="L671" s="498"/>
    </row>
    <row r="672" spans="2:12" s="317" customFormat="1" x14ac:dyDescent="0.3">
      <c r="B672" s="750"/>
      <c r="C672" s="751"/>
      <c r="D672" s="751"/>
      <c r="E672" s="751"/>
      <c r="F672" s="751"/>
      <c r="G672" s="751"/>
      <c r="H672" s="751"/>
      <c r="I672" s="752"/>
      <c r="L672" s="498"/>
    </row>
    <row r="673" spans="2:12" s="317" customFormat="1" x14ac:dyDescent="0.3">
      <c r="B673" s="750"/>
      <c r="C673" s="751"/>
      <c r="D673" s="751"/>
      <c r="E673" s="751"/>
      <c r="F673" s="751"/>
      <c r="G673" s="751"/>
      <c r="H673" s="751"/>
      <c r="I673" s="752"/>
      <c r="L673" s="498"/>
    </row>
    <row r="674" spans="2:12" s="317" customFormat="1" x14ac:dyDescent="0.3">
      <c r="B674" s="750"/>
      <c r="C674" s="751"/>
      <c r="D674" s="751"/>
      <c r="E674" s="751"/>
      <c r="F674" s="751"/>
      <c r="G674" s="751"/>
      <c r="H674" s="751"/>
      <c r="I674" s="752"/>
      <c r="L674" s="498"/>
    </row>
    <row r="675" spans="2:12" s="317" customFormat="1" x14ac:dyDescent="0.3">
      <c r="B675" s="750"/>
      <c r="C675" s="751"/>
      <c r="D675" s="751"/>
      <c r="E675" s="751"/>
      <c r="F675" s="751"/>
      <c r="G675" s="751"/>
      <c r="H675" s="751"/>
      <c r="I675" s="752"/>
      <c r="L675" s="498"/>
    </row>
    <row r="676" spans="2:12" s="317" customFormat="1" x14ac:dyDescent="0.3">
      <c r="B676" s="750"/>
      <c r="C676" s="751"/>
      <c r="D676" s="751"/>
      <c r="E676" s="751"/>
      <c r="F676" s="751"/>
      <c r="G676" s="751"/>
      <c r="H676" s="751"/>
      <c r="I676" s="752"/>
      <c r="L676" s="498"/>
    </row>
    <row r="677" spans="2:12" s="317" customFormat="1" x14ac:dyDescent="0.3">
      <c r="B677" s="750"/>
      <c r="C677" s="751"/>
      <c r="D677" s="751"/>
      <c r="E677" s="751"/>
      <c r="F677" s="751"/>
      <c r="G677" s="751"/>
      <c r="H677" s="751"/>
      <c r="I677" s="752"/>
      <c r="L677" s="498"/>
    </row>
    <row r="678" spans="2:12" s="317" customFormat="1" x14ac:dyDescent="0.3">
      <c r="B678" s="750"/>
      <c r="C678" s="751"/>
      <c r="D678" s="751"/>
      <c r="E678" s="751"/>
      <c r="F678" s="751"/>
      <c r="G678" s="751"/>
      <c r="H678" s="751"/>
      <c r="I678" s="752"/>
      <c r="L678" s="498"/>
    </row>
    <row r="679" spans="2:12" s="317" customFormat="1" x14ac:dyDescent="0.3">
      <c r="B679" s="750"/>
      <c r="C679" s="751"/>
      <c r="D679" s="751"/>
      <c r="E679" s="751"/>
      <c r="F679" s="751"/>
      <c r="G679" s="751"/>
      <c r="H679" s="751"/>
      <c r="I679" s="752"/>
      <c r="L679" s="498"/>
    </row>
    <row r="680" spans="2:12" s="317" customFormat="1" x14ac:dyDescent="0.3">
      <c r="B680" s="750"/>
      <c r="C680" s="751"/>
      <c r="D680" s="751"/>
      <c r="E680" s="751"/>
      <c r="F680" s="751"/>
      <c r="G680" s="751"/>
      <c r="H680" s="751"/>
      <c r="I680" s="752"/>
      <c r="L680" s="498"/>
    </row>
    <row r="681" spans="2:12" s="317" customFormat="1" x14ac:dyDescent="0.3">
      <c r="B681" s="750"/>
      <c r="C681" s="751"/>
      <c r="D681" s="751"/>
      <c r="E681" s="751"/>
      <c r="F681" s="751"/>
      <c r="G681" s="751"/>
      <c r="H681" s="751"/>
      <c r="I681" s="752"/>
      <c r="L681" s="498"/>
    </row>
    <row r="682" spans="2:12" s="317" customFormat="1" x14ac:dyDescent="0.3">
      <c r="B682" s="750"/>
      <c r="C682" s="751"/>
      <c r="D682" s="751"/>
      <c r="E682" s="751"/>
      <c r="F682" s="751"/>
      <c r="G682" s="751"/>
      <c r="H682" s="751"/>
      <c r="I682" s="752"/>
      <c r="L682" s="498"/>
    </row>
    <row r="683" spans="2:12" s="317" customFormat="1" x14ac:dyDescent="0.3">
      <c r="B683" s="750"/>
      <c r="C683" s="751"/>
      <c r="D683" s="751"/>
      <c r="E683" s="751"/>
      <c r="F683" s="751"/>
      <c r="G683" s="751"/>
      <c r="H683" s="751"/>
      <c r="I683" s="752"/>
      <c r="L683" s="498"/>
    </row>
    <row r="684" spans="2:12" s="317" customFormat="1" x14ac:dyDescent="0.3">
      <c r="B684" s="750"/>
      <c r="C684" s="751"/>
      <c r="D684" s="751"/>
      <c r="E684" s="751"/>
      <c r="F684" s="751"/>
      <c r="G684" s="751"/>
      <c r="H684" s="751"/>
      <c r="I684" s="752"/>
      <c r="L684" s="498"/>
    </row>
    <row r="685" spans="2:12" s="317" customFormat="1" x14ac:dyDescent="0.3">
      <c r="B685" s="750"/>
      <c r="C685" s="751"/>
      <c r="D685" s="751"/>
      <c r="E685" s="751"/>
      <c r="F685" s="751"/>
      <c r="G685" s="751"/>
      <c r="H685" s="751"/>
      <c r="I685" s="752"/>
      <c r="L685" s="498"/>
    </row>
    <row r="686" spans="2:12" s="317" customFormat="1" x14ac:dyDescent="0.3">
      <c r="B686" s="750"/>
      <c r="C686" s="751"/>
      <c r="D686" s="751"/>
      <c r="E686" s="751"/>
      <c r="F686" s="751"/>
      <c r="G686" s="751"/>
      <c r="H686" s="751"/>
      <c r="I686" s="752"/>
      <c r="L686" s="498"/>
    </row>
    <row r="687" spans="2:12" s="317" customFormat="1" x14ac:dyDescent="0.3">
      <c r="B687" s="750"/>
      <c r="C687" s="751"/>
      <c r="D687" s="751"/>
      <c r="E687" s="751"/>
      <c r="F687" s="751"/>
      <c r="G687" s="751"/>
      <c r="H687" s="751"/>
      <c r="I687" s="752"/>
      <c r="L687" s="498"/>
    </row>
    <row r="688" spans="2:12" s="317" customFormat="1" x14ac:dyDescent="0.3">
      <c r="B688" s="750"/>
      <c r="C688" s="751"/>
      <c r="D688" s="751"/>
      <c r="E688" s="751"/>
      <c r="F688" s="751"/>
      <c r="G688" s="751"/>
      <c r="H688" s="751"/>
      <c r="I688" s="752"/>
      <c r="L688" s="498"/>
    </row>
    <row r="689" spans="2:12" s="317" customFormat="1" x14ac:dyDescent="0.3">
      <c r="B689" s="750"/>
      <c r="C689" s="751"/>
      <c r="D689" s="751"/>
      <c r="E689" s="751"/>
      <c r="F689" s="751"/>
      <c r="G689" s="751"/>
      <c r="H689" s="751"/>
      <c r="I689" s="752"/>
      <c r="L689" s="498"/>
    </row>
    <row r="690" spans="2:12" s="317" customFormat="1" x14ac:dyDescent="0.3">
      <c r="B690" s="750"/>
      <c r="C690" s="751"/>
      <c r="D690" s="751"/>
      <c r="E690" s="751"/>
      <c r="F690" s="751"/>
      <c r="G690" s="751"/>
      <c r="H690" s="751"/>
      <c r="I690" s="752"/>
      <c r="L690" s="498"/>
    </row>
    <row r="691" spans="2:12" s="317" customFormat="1" x14ac:dyDescent="0.3">
      <c r="B691" s="750"/>
      <c r="C691" s="751"/>
      <c r="D691" s="751"/>
      <c r="E691" s="751"/>
      <c r="F691" s="751"/>
      <c r="G691" s="751"/>
      <c r="H691" s="751"/>
      <c r="I691" s="752"/>
      <c r="L691" s="498"/>
    </row>
    <row r="692" spans="2:12" s="317" customFormat="1" x14ac:dyDescent="0.3">
      <c r="B692" s="750"/>
      <c r="C692" s="751"/>
      <c r="D692" s="751"/>
      <c r="E692" s="751"/>
      <c r="F692" s="751"/>
      <c r="G692" s="751"/>
      <c r="H692" s="751"/>
      <c r="I692" s="752"/>
      <c r="L692" s="498"/>
    </row>
    <row r="693" spans="2:12" s="317" customFormat="1" x14ac:dyDescent="0.3">
      <c r="B693" s="750"/>
      <c r="C693" s="751"/>
      <c r="D693" s="751"/>
      <c r="E693" s="751"/>
      <c r="F693" s="751"/>
      <c r="G693" s="751"/>
      <c r="H693" s="751"/>
      <c r="I693" s="752"/>
      <c r="L693" s="498"/>
    </row>
    <row r="694" spans="2:12" s="317" customFormat="1" x14ac:dyDescent="0.3">
      <c r="B694" s="750"/>
      <c r="C694" s="751"/>
      <c r="D694" s="751"/>
      <c r="E694" s="751"/>
      <c r="F694" s="751"/>
      <c r="G694" s="751"/>
      <c r="H694" s="751"/>
      <c r="I694" s="752"/>
      <c r="L694" s="498"/>
    </row>
    <row r="695" spans="2:12" s="317" customFormat="1" x14ac:dyDescent="0.3">
      <c r="B695" s="750"/>
      <c r="C695" s="751"/>
      <c r="D695" s="751"/>
      <c r="E695" s="751"/>
      <c r="F695" s="751"/>
      <c r="G695" s="751"/>
      <c r="H695" s="751"/>
      <c r="I695" s="752"/>
      <c r="L695" s="498"/>
    </row>
    <row r="696" spans="2:12" s="317" customFormat="1" x14ac:dyDescent="0.3">
      <c r="B696" s="750"/>
      <c r="C696" s="751"/>
      <c r="D696" s="751"/>
      <c r="E696" s="751"/>
      <c r="F696" s="751"/>
      <c r="G696" s="751"/>
      <c r="H696" s="751"/>
      <c r="I696" s="752"/>
      <c r="L696" s="498"/>
    </row>
    <row r="697" spans="2:12" s="317" customFormat="1" x14ac:dyDescent="0.3">
      <c r="B697" s="750"/>
      <c r="C697" s="751"/>
      <c r="D697" s="751"/>
      <c r="E697" s="751"/>
      <c r="F697" s="751"/>
      <c r="G697" s="751"/>
      <c r="H697" s="751"/>
      <c r="I697" s="752"/>
      <c r="L697" s="498"/>
    </row>
    <row r="698" spans="2:12" s="317" customFormat="1" x14ac:dyDescent="0.3">
      <c r="B698" s="750"/>
      <c r="C698" s="751"/>
      <c r="D698" s="751"/>
      <c r="E698" s="751"/>
      <c r="F698" s="751"/>
      <c r="G698" s="751"/>
      <c r="H698" s="751"/>
      <c r="I698" s="752"/>
      <c r="L698" s="498"/>
    </row>
    <row r="699" spans="2:12" s="317" customFormat="1" x14ac:dyDescent="0.3">
      <c r="B699" s="750"/>
      <c r="C699" s="751"/>
      <c r="D699" s="751"/>
      <c r="E699" s="751"/>
      <c r="F699" s="751"/>
      <c r="G699" s="751"/>
      <c r="H699" s="751"/>
      <c r="I699" s="752"/>
      <c r="L699" s="498"/>
    </row>
    <row r="700" spans="2:12" s="317" customFormat="1" x14ac:dyDescent="0.3">
      <c r="B700" s="750"/>
      <c r="C700" s="751"/>
      <c r="D700" s="751"/>
      <c r="E700" s="751"/>
      <c r="F700" s="751"/>
      <c r="G700" s="751"/>
      <c r="H700" s="751"/>
      <c r="I700" s="752"/>
      <c r="L700" s="498"/>
    </row>
    <row r="701" spans="2:12" s="317" customFormat="1" x14ac:dyDescent="0.3">
      <c r="B701" s="750"/>
      <c r="C701" s="751"/>
      <c r="D701" s="751"/>
      <c r="E701" s="751"/>
      <c r="F701" s="751"/>
      <c r="G701" s="751"/>
      <c r="H701" s="751"/>
      <c r="I701" s="752"/>
      <c r="L701" s="498"/>
    </row>
    <row r="702" spans="2:12" s="317" customFormat="1" x14ac:dyDescent="0.3">
      <c r="B702" s="750"/>
      <c r="C702" s="751"/>
      <c r="D702" s="751"/>
      <c r="E702" s="751"/>
      <c r="F702" s="751"/>
      <c r="G702" s="751"/>
      <c r="H702" s="751"/>
      <c r="I702" s="752"/>
      <c r="L702" s="498"/>
    </row>
    <row r="703" spans="2:12" s="317" customFormat="1" x14ac:dyDescent="0.3">
      <c r="B703" s="750"/>
      <c r="C703" s="751"/>
      <c r="D703" s="751"/>
      <c r="E703" s="751"/>
      <c r="F703" s="751"/>
      <c r="G703" s="751"/>
      <c r="H703" s="751"/>
      <c r="I703" s="752"/>
      <c r="L703" s="498"/>
    </row>
    <row r="704" spans="2:12" s="317" customFormat="1" x14ac:dyDescent="0.3">
      <c r="B704" s="750"/>
      <c r="C704" s="751"/>
      <c r="D704" s="751"/>
      <c r="E704" s="751"/>
      <c r="F704" s="751"/>
      <c r="G704" s="751"/>
      <c r="H704" s="751"/>
      <c r="I704" s="752"/>
      <c r="L704" s="498"/>
    </row>
    <row r="705" spans="2:12" s="317" customFormat="1" x14ac:dyDescent="0.3">
      <c r="B705" s="750"/>
      <c r="C705" s="751"/>
      <c r="D705" s="751"/>
      <c r="E705" s="751"/>
      <c r="F705" s="751"/>
      <c r="G705" s="751"/>
      <c r="H705" s="751"/>
      <c r="I705" s="752"/>
      <c r="L705" s="498"/>
    </row>
    <row r="706" spans="2:12" s="317" customFormat="1" x14ac:dyDescent="0.3">
      <c r="B706" s="750"/>
      <c r="C706" s="751"/>
      <c r="D706" s="751"/>
      <c r="E706" s="751"/>
      <c r="F706" s="751"/>
      <c r="G706" s="751"/>
      <c r="H706" s="751"/>
      <c r="I706" s="752"/>
      <c r="L706" s="498"/>
    </row>
    <row r="707" spans="2:12" s="317" customFormat="1" x14ac:dyDescent="0.3">
      <c r="B707" s="750"/>
      <c r="C707" s="751"/>
      <c r="D707" s="751"/>
      <c r="E707" s="751"/>
      <c r="F707" s="751"/>
      <c r="G707" s="751"/>
      <c r="H707" s="751"/>
      <c r="I707" s="752"/>
      <c r="L707" s="498"/>
    </row>
    <row r="708" spans="2:12" s="317" customFormat="1" x14ac:dyDescent="0.3">
      <c r="B708" s="750"/>
      <c r="C708" s="751"/>
      <c r="D708" s="751"/>
      <c r="E708" s="751"/>
      <c r="F708" s="751"/>
      <c r="G708" s="751"/>
      <c r="H708" s="751"/>
      <c r="I708" s="752"/>
      <c r="L708" s="498"/>
    </row>
    <row r="709" spans="2:12" s="317" customFormat="1" x14ac:dyDescent="0.3">
      <c r="B709" s="750"/>
      <c r="C709" s="751"/>
      <c r="D709" s="751"/>
      <c r="E709" s="751"/>
      <c r="F709" s="751"/>
      <c r="G709" s="751"/>
      <c r="H709" s="751"/>
      <c r="I709" s="752"/>
      <c r="L709" s="498"/>
    </row>
    <row r="710" spans="2:12" s="317" customFormat="1" x14ac:dyDescent="0.3">
      <c r="B710" s="750"/>
      <c r="C710" s="751"/>
      <c r="D710" s="751"/>
      <c r="E710" s="751"/>
      <c r="F710" s="751"/>
      <c r="G710" s="751"/>
      <c r="H710" s="751"/>
      <c r="I710" s="752"/>
      <c r="L710" s="498"/>
    </row>
    <row r="711" spans="2:12" s="317" customFormat="1" x14ac:dyDescent="0.3">
      <c r="B711" s="750"/>
      <c r="C711" s="751"/>
      <c r="D711" s="751"/>
      <c r="E711" s="751"/>
      <c r="F711" s="751"/>
      <c r="G711" s="751"/>
      <c r="H711" s="751"/>
      <c r="I711" s="752"/>
      <c r="L711" s="498"/>
    </row>
    <row r="712" spans="2:12" s="317" customFormat="1" x14ac:dyDescent="0.3">
      <c r="B712" s="750"/>
      <c r="C712" s="751"/>
      <c r="D712" s="751"/>
      <c r="E712" s="751"/>
      <c r="F712" s="751"/>
      <c r="G712" s="751"/>
      <c r="H712" s="751"/>
      <c r="I712" s="752"/>
      <c r="L712" s="498"/>
    </row>
    <row r="713" spans="2:12" s="317" customFormat="1" x14ac:dyDescent="0.3">
      <c r="B713" s="750"/>
      <c r="C713" s="751"/>
      <c r="D713" s="751"/>
      <c r="E713" s="751"/>
      <c r="F713" s="751"/>
      <c r="G713" s="751"/>
      <c r="H713" s="751"/>
      <c r="I713" s="752"/>
      <c r="L713" s="498"/>
    </row>
    <row r="714" spans="2:12" s="317" customFormat="1" x14ac:dyDescent="0.3">
      <c r="B714" s="750"/>
      <c r="C714" s="751"/>
      <c r="D714" s="751"/>
      <c r="E714" s="751"/>
      <c r="F714" s="751"/>
      <c r="G714" s="751"/>
      <c r="H714" s="751"/>
      <c r="I714" s="752"/>
      <c r="L714" s="498"/>
    </row>
    <row r="715" spans="2:12" s="317" customFormat="1" x14ac:dyDescent="0.3">
      <c r="B715" s="750"/>
      <c r="C715" s="751"/>
      <c r="D715" s="751"/>
      <c r="E715" s="751"/>
      <c r="F715" s="751"/>
      <c r="G715" s="751"/>
      <c r="H715" s="751"/>
      <c r="I715" s="752"/>
      <c r="L715" s="498"/>
    </row>
    <row r="716" spans="2:12" s="317" customFormat="1" x14ac:dyDescent="0.3">
      <c r="B716" s="750"/>
      <c r="C716" s="751"/>
      <c r="D716" s="751"/>
      <c r="E716" s="751"/>
      <c r="F716" s="751"/>
      <c r="G716" s="751"/>
      <c r="H716" s="751"/>
      <c r="I716" s="752"/>
      <c r="L716" s="498"/>
    </row>
    <row r="717" spans="2:12" s="317" customFormat="1" x14ac:dyDescent="0.3">
      <c r="B717" s="750"/>
      <c r="C717" s="751"/>
      <c r="D717" s="751"/>
      <c r="E717" s="751"/>
      <c r="F717" s="751"/>
      <c r="G717" s="751"/>
      <c r="H717" s="751"/>
      <c r="I717" s="752"/>
      <c r="L717" s="498"/>
    </row>
    <row r="718" spans="2:12" s="317" customFormat="1" x14ac:dyDescent="0.3">
      <c r="B718" s="750"/>
      <c r="C718" s="751"/>
      <c r="D718" s="751"/>
      <c r="E718" s="751"/>
      <c r="F718" s="751"/>
      <c r="G718" s="751"/>
      <c r="H718" s="751"/>
      <c r="I718" s="752"/>
      <c r="L718" s="498"/>
    </row>
    <row r="719" spans="2:12" s="317" customFormat="1" x14ac:dyDescent="0.3">
      <c r="B719" s="750"/>
      <c r="C719" s="751"/>
      <c r="D719" s="751"/>
      <c r="E719" s="751"/>
      <c r="F719" s="751"/>
      <c r="G719" s="751"/>
      <c r="H719" s="751"/>
      <c r="I719" s="752"/>
      <c r="L719" s="498"/>
    </row>
    <row r="720" spans="2:12" s="317" customFormat="1" x14ac:dyDescent="0.3">
      <c r="B720" s="750"/>
      <c r="C720" s="751"/>
      <c r="D720" s="751"/>
      <c r="E720" s="751"/>
      <c r="F720" s="751"/>
      <c r="G720" s="751"/>
      <c r="H720" s="751"/>
      <c r="I720" s="752"/>
      <c r="L720" s="498"/>
    </row>
    <row r="721" spans="2:12" s="317" customFormat="1" x14ac:dyDescent="0.3">
      <c r="B721" s="750"/>
      <c r="C721" s="751"/>
      <c r="D721" s="751"/>
      <c r="E721" s="751"/>
      <c r="F721" s="751"/>
      <c r="G721" s="751"/>
      <c r="H721" s="751"/>
      <c r="I721" s="752"/>
      <c r="L721" s="498"/>
    </row>
    <row r="722" spans="2:12" s="317" customFormat="1" x14ac:dyDescent="0.3">
      <c r="B722" s="750"/>
      <c r="C722" s="751"/>
      <c r="D722" s="751"/>
      <c r="E722" s="751"/>
      <c r="F722" s="751"/>
      <c r="G722" s="751"/>
      <c r="H722" s="751"/>
      <c r="I722" s="752"/>
      <c r="L722" s="498"/>
    </row>
    <row r="723" spans="2:12" s="317" customFormat="1" x14ac:dyDescent="0.3">
      <c r="B723" s="750"/>
      <c r="C723" s="751"/>
      <c r="D723" s="751"/>
      <c r="E723" s="751"/>
      <c r="F723" s="751"/>
      <c r="G723" s="751"/>
      <c r="H723" s="751"/>
      <c r="I723" s="752"/>
      <c r="L723" s="498"/>
    </row>
    <row r="724" spans="2:12" s="317" customFormat="1" x14ac:dyDescent="0.3">
      <c r="B724" s="750"/>
      <c r="C724" s="751"/>
      <c r="D724" s="751"/>
      <c r="E724" s="751"/>
      <c r="F724" s="751"/>
      <c r="G724" s="751"/>
      <c r="H724" s="751"/>
      <c r="I724" s="752"/>
      <c r="L724" s="498"/>
    </row>
    <row r="725" spans="2:12" s="317" customFormat="1" x14ac:dyDescent="0.3">
      <c r="B725" s="750"/>
      <c r="C725" s="751"/>
      <c r="D725" s="751"/>
      <c r="E725" s="751"/>
      <c r="F725" s="751"/>
      <c r="G725" s="751"/>
      <c r="H725" s="751"/>
      <c r="I725" s="752"/>
      <c r="L725" s="498"/>
    </row>
    <row r="726" spans="2:12" s="317" customFormat="1" x14ac:dyDescent="0.3">
      <c r="B726" s="750"/>
      <c r="C726" s="751"/>
      <c r="D726" s="751"/>
      <c r="E726" s="751"/>
      <c r="F726" s="751"/>
      <c r="G726" s="751"/>
      <c r="H726" s="751"/>
      <c r="I726" s="752"/>
      <c r="L726" s="498"/>
    </row>
    <row r="727" spans="2:12" s="317" customFormat="1" x14ac:dyDescent="0.3">
      <c r="B727" s="750"/>
      <c r="C727" s="751"/>
      <c r="D727" s="751"/>
      <c r="E727" s="751"/>
      <c r="F727" s="751"/>
      <c r="G727" s="751"/>
      <c r="H727" s="751"/>
      <c r="I727" s="752"/>
      <c r="L727" s="498"/>
    </row>
    <row r="728" spans="2:12" s="317" customFormat="1" x14ac:dyDescent="0.3">
      <c r="B728" s="750"/>
      <c r="C728" s="751"/>
      <c r="D728" s="751"/>
      <c r="E728" s="751"/>
      <c r="F728" s="751"/>
      <c r="G728" s="751"/>
      <c r="H728" s="751"/>
      <c r="I728" s="752"/>
      <c r="L728" s="498"/>
    </row>
    <row r="729" spans="2:12" s="317" customFormat="1" x14ac:dyDescent="0.3">
      <c r="B729" s="750"/>
      <c r="C729" s="751"/>
      <c r="D729" s="751"/>
      <c r="E729" s="751"/>
      <c r="F729" s="751"/>
      <c r="G729" s="751"/>
      <c r="H729" s="751"/>
      <c r="I729" s="752"/>
      <c r="L729" s="498"/>
    </row>
    <row r="730" spans="2:12" s="317" customFormat="1" x14ac:dyDescent="0.3">
      <c r="B730" s="750"/>
      <c r="C730" s="751"/>
      <c r="D730" s="751"/>
      <c r="E730" s="751"/>
      <c r="F730" s="751"/>
      <c r="G730" s="751"/>
      <c r="H730" s="751"/>
      <c r="I730" s="752"/>
      <c r="L730" s="498"/>
    </row>
    <row r="731" spans="2:12" s="317" customFormat="1" x14ac:dyDescent="0.3">
      <c r="B731" s="750"/>
      <c r="C731" s="751"/>
      <c r="D731" s="751"/>
      <c r="E731" s="751"/>
      <c r="F731" s="751"/>
      <c r="G731" s="751"/>
      <c r="H731" s="751"/>
      <c r="I731" s="752"/>
      <c r="L731" s="498"/>
    </row>
    <row r="732" spans="2:12" s="317" customFormat="1" x14ac:dyDescent="0.3">
      <c r="B732" s="750"/>
      <c r="C732" s="751"/>
      <c r="D732" s="751"/>
      <c r="E732" s="751"/>
      <c r="F732" s="751"/>
      <c r="G732" s="751"/>
      <c r="H732" s="751"/>
      <c r="I732" s="752"/>
      <c r="L732" s="498"/>
    </row>
    <row r="733" spans="2:12" s="317" customFormat="1" x14ac:dyDescent="0.3">
      <c r="B733" s="750"/>
      <c r="C733" s="751"/>
      <c r="D733" s="751"/>
      <c r="E733" s="751"/>
      <c r="F733" s="751"/>
      <c r="G733" s="751"/>
      <c r="H733" s="751"/>
      <c r="I733" s="752"/>
      <c r="L733" s="498"/>
    </row>
    <row r="734" spans="2:12" s="317" customFormat="1" x14ac:dyDescent="0.3">
      <c r="B734" s="750"/>
      <c r="C734" s="751"/>
      <c r="D734" s="751"/>
      <c r="E734" s="751"/>
      <c r="F734" s="751"/>
      <c r="G734" s="751"/>
      <c r="H734" s="751"/>
      <c r="I734" s="752"/>
      <c r="L734" s="498"/>
    </row>
    <row r="735" spans="2:12" s="317" customFormat="1" x14ac:dyDescent="0.3">
      <c r="B735" s="750"/>
      <c r="C735" s="751"/>
      <c r="D735" s="751"/>
      <c r="E735" s="751"/>
      <c r="F735" s="751"/>
      <c r="G735" s="751"/>
      <c r="H735" s="751"/>
      <c r="I735" s="752"/>
      <c r="L735" s="498"/>
    </row>
    <row r="736" spans="2:12" s="317" customFormat="1" x14ac:dyDescent="0.3">
      <c r="B736" s="750"/>
      <c r="C736" s="751"/>
      <c r="D736" s="751"/>
      <c r="E736" s="751"/>
      <c r="F736" s="751"/>
      <c r="G736" s="751"/>
      <c r="H736" s="751"/>
      <c r="I736" s="752"/>
      <c r="L736" s="498"/>
    </row>
    <row r="737" spans="2:12" s="317" customFormat="1" x14ac:dyDescent="0.3">
      <c r="B737" s="750"/>
      <c r="C737" s="751"/>
      <c r="D737" s="751"/>
      <c r="E737" s="751"/>
      <c r="F737" s="751"/>
      <c r="G737" s="751"/>
      <c r="H737" s="751"/>
      <c r="I737" s="752"/>
      <c r="L737" s="498"/>
    </row>
    <row r="738" spans="2:12" s="317" customFormat="1" x14ac:dyDescent="0.3">
      <c r="B738" s="750"/>
      <c r="C738" s="751"/>
      <c r="D738" s="751"/>
      <c r="E738" s="751"/>
      <c r="F738" s="751"/>
      <c r="G738" s="751"/>
      <c r="H738" s="751"/>
      <c r="I738" s="752"/>
      <c r="L738" s="498"/>
    </row>
    <row r="739" spans="2:12" s="317" customFormat="1" x14ac:dyDescent="0.3">
      <c r="B739" s="750"/>
      <c r="C739" s="751"/>
      <c r="D739" s="751"/>
      <c r="E739" s="751"/>
      <c r="F739" s="751"/>
      <c r="G739" s="751"/>
      <c r="H739" s="751"/>
      <c r="I739" s="752"/>
      <c r="L739" s="498"/>
    </row>
    <row r="740" spans="2:12" s="317" customFormat="1" x14ac:dyDescent="0.3">
      <c r="B740" s="750"/>
      <c r="C740" s="751"/>
      <c r="D740" s="751"/>
      <c r="E740" s="751"/>
      <c r="F740" s="751"/>
      <c r="G740" s="751"/>
      <c r="H740" s="751"/>
      <c r="I740" s="752"/>
      <c r="L740" s="498"/>
    </row>
    <row r="741" spans="2:12" s="317" customFormat="1" x14ac:dyDescent="0.3">
      <c r="B741" s="750"/>
      <c r="C741" s="751"/>
      <c r="D741" s="751"/>
      <c r="E741" s="751"/>
      <c r="F741" s="751"/>
      <c r="G741" s="751"/>
      <c r="H741" s="751"/>
      <c r="I741" s="752"/>
      <c r="L741" s="498"/>
    </row>
    <row r="742" spans="2:12" s="317" customFormat="1" x14ac:dyDescent="0.3">
      <c r="B742" s="750"/>
      <c r="C742" s="751"/>
      <c r="D742" s="751"/>
      <c r="E742" s="751"/>
      <c r="F742" s="751"/>
      <c r="G742" s="751"/>
      <c r="H742" s="751"/>
      <c r="I742" s="752"/>
      <c r="L742" s="498"/>
    </row>
    <row r="743" spans="2:12" s="317" customFormat="1" x14ac:dyDescent="0.3">
      <c r="B743" s="750"/>
      <c r="C743" s="751"/>
      <c r="D743" s="751"/>
      <c r="E743" s="751"/>
      <c r="F743" s="751"/>
      <c r="G743" s="751"/>
      <c r="H743" s="751"/>
      <c r="I743" s="752"/>
      <c r="L743" s="498"/>
    </row>
    <row r="744" spans="2:12" s="317" customFormat="1" x14ac:dyDescent="0.3">
      <c r="B744" s="750"/>
      <c r="C744" s="751"/>
      <c r="D744" s="751"/>
      <c r="E744" s="751"/>
      <c r="F744" s="751"/>
      <c r="G744" s="751"/>
      <c r="H744" s="751"/>
      <c r="I744" s="752"/>
      <c r="L744" s="498"/>
    </row>
    <row r="745" spans="2:12" s="317" customFormat="1" x14ac:dyDescent="0.3">
      <c r="B745" s="750"/>
      <c r="C745" s="751"/>
      <c r="D745" s="751"/>
      <c r="E745" s="751"/>
      <c r="F745" s="751"/>
      <c r="G745" s="751"/>
      <c r="H745" s="751"/>
      <c r="I745" s="752"/>
      <c r="L745" s="498"/>
    </row>
    <row r="746" spans="2:12" s="317" customFormat="1" x14ac:dyDescent="0.3">
      <c r="B746" s="750"/>
      <c r="C746" s="751"/>
      <c r="D746" s="751"/>
      <c r="E746" s="751"/>
      <c r="F746" s="751"/>
      <c r="G746" s="751"/>
      <c r="H746" s="751"/>
      <c r="I746" s="752"/>
      <c r="L746" s="498"/>
    </row>
    <row r="747" spans="2:12" s="317" customFormat="1" x14ac:dyDescent="0.3">
      <c r="B747" s="750"/>
      <c r="C747" s="751"/>
      <c r="D747" s="751"/>
      <c r="E747" s="751"/>
      <c r="F747" s="751"/>
      <c r="G747" s="751"/>
      <c r="H747" s="751"/>
      <c r="I747" s="752"/>
      <c r="L747" s="498"/>
    </row>
    <row r="748" spans="2:12" s="317" customFormat="1" x14ac:dyDescent="0.3">
      <c r="B748" s="750"/>
      <c r="C748" s="751"/>
      <c r="D748" s="751"/>
      <c r="E748" s="751"/>
      <c r="F748" s="751"/>
      <c r="G748" s="751"/>
      <c r="H748" s="751"/>
      <c r="I748" s="752"/>
      <c r="L748" s="498"/>
    </row>
    <row r="749" spans="2:12" s="317" customFormat="1" x14ac:dyDescent="0.3">
      <c r="B749" s="750"/>
      <c r="C749" s="751"/>
      <c r="D749" s="751"/>
      <c r="E749" s="751"/>
      <c r="F749" s="751"/>
      <c r="G749" s="751"/>
      <c r="H749" s="751"/>
      <c r="I749" s="752"/>
      <c r="L749" s="498"/>
    </row>
    <row r="750" spans="2:12" s="317" customFormat="1" x14ac:dyDescent="0.3">
      <c r="B750" s="750"/>
      <c r="C750" s="751"/>
      <c r="D750" s="751"/>
      <c r="E750" s="751"/>
      <c r="F750" s="751"/>
      <c r="G750" s="751"/>
      <c r="H750" s="751"/>
      <c r="I750" s="752"/>
      <c r="L750" s="498"/>
    </row>
    <row r="751" spans="2:12" s="317" customFormat="1" x14ac:dyDescent="0.3">
      <c r="B751" s="750"/>
      <c r="C751" s="751"/>
      <c r="D751" s="751"/>
      <c r="E751" s="751"/>
      <c r="F751" s="751"/>
      <c r="G751" s="751"/>
      <c r="H751" s="751"/>
      <c r="I751" s="752"/>
      <c r="L751" s="498"/>
    </row>
    <row r="752" spans="2:12" s="317" customFormat="1" x14ac:dyDescent="0.3">
      <c r="B752" s="750"/>
      <c r="C752" s="751"/>
      <c r="D752" s="751"/>
      <c r="E752" s="751"/>
      <c r="F752" s="751"/>
      <c r="G752" s="751"/>
      <c r="H752" s="751"/>
      <c r="I752" s="752"/>
      <c r="L752" s="498"/>
    </row>
    <row r="753" spans="2:12" s="317" customFormat="1" x14ac:dyDescent="0.3">
      <c r="B753" s="750"/>
      <c r="C753" s="751"/>
      <c r="D753" s="751"/>
      <c r="E753" s="751"/>
      <c r="F753" s="751"/>
      <c r="G753" s="751"/>
      <c r="H753" s="751"/>
      <c r="I753" s="752"/>
      <c r="L753" s="498"/>
    </row>
    <row r="754" spans="2:12" s="317" customFormat="1" x14ac:dyDescent="0.3">
      <c r="B754" s="750"/>
      <c r="C754" s="751"/>
      <c r="D754" s="751"/>
      <c r="E754" s="751"/>
      <c r="F754" s="751"/>
      <c r="G754" s="751"/>
      <c r="H754" s="751"/>
      <c r="I754" s="752"/>
      <c r="L754" s="498"/>
    </row>
    <row r="755" spans="2:12" s="317" customFormat="1" x14ac:dyDescent="0.3">
      <c r="B755" s="750"/>
      <c r="C755" s="751"/>
      <c r="D755" s="751"/>
      <c r="E755" s="751"/>
      <c r="F755" s="751"/>
      <c r="G755" s="751"/>
      <c r="H755" s="751"/>
      <c r="I755" s="752"/>
      <c r="L755" s="498"/>
    </row>
    <row r="756" spans="2:12" s="317" customFormat="1" x14ac:dyDescent="0.3">
      <c r="B756" s="750"/>
      <c r="C756" s="751"/>
      <c r="D756" s="751"/>
      <c r="E756" s="751"/>
      <c r="F756" s="751"/>
      <c r="G756" s="751"/>
      <c r="H756" s="751"/>
      <c r="I756" s="752"/>
      <c r="L756" s="498"/>
    </row>
    <row r="757" spans="2:12" s="317" customFormat="1" x14ac:dyDescent="0.3">
      <c r="B757" s="750"/>
      <c r="C757" s="751"/>
      <c r="D757" s="751"/>
      <c r="E757" s="751"/>
      <c r="F757" s="751"/>
      <c r="G757" s="751"/>
      <c r="H757" s="751"/>
      <c r="I757" s="752"/>
      <c r="L757" s="498"/>
    </row>
    <row r="758" spans="2:12" s="317" customFormat="1" x14ac:dyDescent="0.3">
      <c r="B758" s="750"/>
      <c r="C758" s="751"/>
      <c r="D758" s="751"/>
      <c r="E758" s="751"/>
      <c r="F758" s="751"/>
      <c r="G758" s="751"/>
      <c r="H758" s="751"/>
      <c r="I758" s="752"/>
      <c r="L758" s="498"/>
    </row>
    <row r="759" spans="2:12" s="317" customFormat="1" x14ac:dyDescent="0.3">
      <c r="B759" s="750"/>
      <c r="C759" s="751"/>
      <c r="D759" s="751"/>
      <c r="E759" s="751"/>
      <c r="F759" s="751"/>
      <c r="G759" s="751"/>
      <c r="H759" s="751"/>
      <c r="I759" s="752"/>
      <c r="L759" s="498"/>
    </row>
    <row r="760" spans="2:12" s="317" customFormat="1" x14ac:dyDescent="0.3">
      <c r="B760" s="750"/>
      <c r="C760" s="751"/>
      <c r="D760" s="751"/>
      <c r="E760" s="751"/>
      <c r="F760" s="751"/>
      <c r="G760" s="751"/>
      <c r="H760" s="751"/>
      <c r="I760" s="752"/>
      <c r="L760" s="498"/>
    </row>
    <row r="761" spans="2:12" s="317" customFormat="1" x14ac:dyDescent="0.3">
      <c r="B761" s="750"/>
      <c r="C761" s="751"/>
      <c r="D761" s="751"/>
      <c r="E761" s="751"/>
      <c r="F761" s="751"/>
      <c r="G761" s="751"/>
      <c r="H761" s="751"/>
      <c r="I761" s="752"/>
      <c r="L761" s="498"/>
    </row>
    <row r="762" spans="2:12" s="317" customFormat="1" x14ac:dyDescent="0.3">
      <c r="B762" s="750"/>
      <c r="C762" s="751"/>
      <c r="D762" s="751"/>
      <c r="E762" s="751"/>
      <c r="F762" s="751"/>
      <c r="G762" s="751"/>
      <c r="H762" s="751"/>
      <c r="I762" s="752"/>
      <c r="L762" s="498"/>
    </row>
    <row r="763" spans="2:12" s="317" customFormat="1" x14ac:dyDescent="0.3">
      <c r="B763" s="750"/>
      <c r="C763" s="751"/>
      <c r="D763" s="751"/>
      <c r="E763" s="751"/>
      <c r="F763" s="751"/>
      <c r="G763" s="751"/>
      <c r="H763" s="751"/>
      <c r="I763" s="752"/>
      <c r="L763" s="498"/>
    </row>
    <row r="764" spans="2:12" s="317" customFormat="1" x14ac:dyDescent="0.3">
      <c r="B764" s="750"/>
      <c r="C764" s="751"/>
      <c r="D764" s="751"/>
      <c r="E764" s="751"/>
      <c r="F764" s="751"/>
      <c r="G764" s="751"/>
      <c r="H764" s="751"/>
      <c r="I764" s="752"/>
      <c r="L764" s="498"/>
    </row>
    <row r="765" spans="2:12" s="317" customFormat="1" x14ac:dyDescent="0.3">
      <c r="B765" s="750"/>
      <c r="C765" s="751"/>
      <c r="D765" s="751"/>
      <c r="E765" s="751"/>
      <c r="F765" s="751"/>
      <c r="G765" s="751"/>
      <c r="H765" s="751"/>
      <c r="I765" s="752"/>
      <c r="L765" s="498"/>
    </row>
    <row r="766" spans="2:12" s="317" customFormat="1" x14ac:dyDescent="0.3">
      <c r="B766" s="750"/>
      <c r="C766" s="751"/>
      <c r="D766" s="751"/>
      <c r="E766" s="751"/>
      <c r="F766" s="751"/>
      <c r="G766" s="751"/>
      <c r="H766" s="751"/>
      <c r="I766" s="752"/>
      <c r="L766" s="498"/>
    </row>
    <row r="767" spans="2:12" s="317" customFormat="1" x14ac:dyDescent="0.3">
      <c r="B767" s="750"/>
      <c r="C767" s="751"/>
      <c r="D767" s="751"/>
      <c r="E767" s="751"/>
      <c r="F767" s="751"/>
      <c r="G767" s="751"/>
      <c r="H767" s="751"/>
      <c r="I767" s="752"/>
      <c r="L767" s="498"/>
    </row>
    <row r="768" spans="2:12" s="317" customFormat="1" x14ac:dyDescent="0.3">
      <c r="B768" s="750"/>
      <c r="C768" s="751"/>
      <c r="D768" s="751"/>
      <c r="E768" s="751"/>
      <c r="F768" s="751"/>
      <c r="G768" s="751"/>
      <c r="H768" s="751"/>
      <c r="I768" s="752"/>
      <c r="L768" s="498"/>
    </row>
    <row r="769" spans="2:12" s="317" customFormat="1" x14ac:dyDescent="0.3">
      <c r="B769" s="750"/>
      <c r="C769" s="751"/>
      <c r="D769" s="751"/>
      <c r="E769" s="751"/>
      <c r="F769" s="751"/>
      <c r="G769" s="751"/>
      <c r="H769" s="751"/>
      <c r="I769" s="752"/>
      <c r="L769" s="498"/>
    </row>
    <row r="770" spans="2:12" s="317" customFormat="1" x14ac:dyDescent="0.3">
      <c r="B770" s="750"/>
      <c r="C770" s="751"/>
      <c r="D770" s="751"/>
      <c r="E770" s="751"/>
      <c r="F770" s="751"/>
      <c r="G770" s="751"/>
      <c r="H770" s="751"/>
      <c r="I770" s="752"/>
      <c r="L770" s="498"/>
    </row>
    <row r="771" spans="2:12" s="317" customFormat="1" x14ac:dyDescent="0.3">
      <c r="B771" s="750"/>
      <c r="C771" s="751"/>
      <c r="D771" s="751"/>
      <c r="E771" s="751"/>
      <c r="F771" s="751"/>
      <c r="G771" s="751"/>
      <c r="H771" s="751"/>
      <c r="I771" s="752"/>
      <c r="L771" s="498"/>
    </row>
    <row r="772" spans="2:12" s="317" customFormat="1" x14ac:dyDescent="0.3">
      <c r="B772" s="750"/>
      <c r="C772" s="751"/>
      <c r="D772" s="751"/>
      <c r="E772" s="751"/>
      <c r="F772" s="751"/>
      <c r="G772" s="751"/>
      <c r="H772" s="751"/>
      <c r="I772" s="752"/>
      <c r="L772" s="498"/>
    </row>
    <row r="773" spans="2:12" s="317" customFormat="1" x14ac:dyDescent="0.3">
      <c r="B773" s="750"/>
      <c r="C773" s="751"/>
      <c r="D773" s="751"/>
      <c r="E773" s="751"/>
      <c r="F773" s="751"/>
      <c r="G773" s="751"/>
      <c r="H773" s="751"/>
      <c r="I773" s="752"/>
      <c r="L773" s="498"/>
    </row>
    <row r="774" spans="2:12" s="317" customFormat="1" x14ac:dyDescent="0.3">
      <c r="B774" s="750"/>
      <c r="C774" s="751"/>
      <c r="D774" s="751"/>
      <c r="E774" s="751"/>
      <c r="F774" s="751"/>
      <c r="G774" s="751"/>
      <c r="H774" s="751"/>
      <c r="I774" s="752"/>
      <c r="L774" s="498"/>
    </row>
    <row r="775" spans="2:12" s="317" customFormat="1" x14ac:dyDescent="0.3">
      <c r="B775" s="750"/>
      <c r="C775" s="751"/>
      <c r="D775" s="751"/>
      <c r="E775" s="751"/>
      <c r="F775" s="751"/>
      <c r="G775" s="751"/>
      <c r="H775" s="751"/>
      <c r="I775" s="752"/>
      <c r="L775" s="498"/>
    </row>
    <row r="776" spans="2:12" s="317" customFormat="1" x14ac:dyDescent="0.3">
      <c r="B776" s="750"/>
      <c r="C776" s="751"/>
      <c r="D776" s="751"/>
      <c r="E776" s="751"/>
      <c r="F776" s="751"/>
      <c r="G776" s="751"/>
      <c r="H776" s="751"/>
      <c r="I776" s="752"/>
      <c r="L776" s="498"/>
    </row>
    <row r="777" spans="2:12" s="317" customFormat="1" x14ac:dyDescent="0.3">
      <c r="B777" s="750"/>
      <c r="C777" s="751"/>
      <c r="D777" s="751"/>
      <c r="E777" s="751"/>
      <c r="F777" s="751"/>
      <c r="G777" s="751"/>
      <c r="H777" s="751"/>
      <c r="I777" s="752"/>
      <c r="L777" s="498"/>
    </row>
    <row r="778" spans="2:12" s="317" customFormat="1" x14ac:dyDescent="0.3">
      <c r="B778" s="750"/>
      <c r="C778" s="751"/>
      <c r="D778" s="751"/>
      <c r="E778" s="751"/>
      <c r="F778" s="751"/>
      <c r="G778" s="751"/>
      <c r="H778" s="751"/>
      <c r="I778" s="752"/>
      <c r="L778" s="498"/>
    </row>
    <row r="779" spans="2:12" s="317" customFormat="1" x14ac:dyDescent="0.3">
      <c r="B779" s="750"/>
      <c r="C779" s="751"/>
      <c r="D779" s="751"/>
      <c r="E779" s="751"/>
      <c r="F779" s="751"/>
      <c r="G779" s="751"/>
      <c r="H779" s="751"/>
      <c r="I779" s="752"/>
      <c r="L779" s="498"/>
    </row>
    <row r="780" spans="2:12" s="317" customFormat="1" x14ac:dyDescent="0.3">
      <c r="B780" s="750"/>
      <c r="C780" s="751"/>
      <c r="D780" s="751"/>
      <c r="E780" s="751"/>
      <c r="F780" s="751"/>
      <c r="G780" s="751"/>
      <c r="H780" s="751"/>
      <c r="I780" s="752"/>
      <c r="L780" s="498"/>
    </row>
    <row r="781" spans="2:12" s="317" customFormat="1" x14ac:dyDescent="0.3">
      <c r="B781" s="750"/>
      <c r="C781" s="751"/>
      <c r="D781" s="751"/>
      <c r="E781" s="751"/>
      <c r="F781" s="751"/>
      <c r="G781" s="751"/>
      <c r="H781" s="751"/>
      <c r="I781" s="752"/>
      <c r="L781" s="498"/>
    </row>
    <row r="782" spans="2:12" s="317" customFormat="1" x14ac:dyDescent="0.3">
      <c r="B782" s="750"/>
      <c r="C782" s="751"/>
      <c r="D782" s="751"/>
      <c r="E782" s="751"/>
      <c r="F782" s="751"/>
      <c r="G782" s="751"/>
      <c r="H782" s="751"/>
      <c r="I782" s="752"/>
      <c r="L782" s="498"/>
    </row>
    <row r="783" spans="2:12" s="317" customFormat="1" x14ac:dyDescent="0.3">
      <c r="B783" s="750"/>
      <c r="C783" s="751"/>
      <c r="D783" s="751"/>
      <c r="E783" s="751"/>
      <c r="F783" s="751"/>
      <c r="G783" s="751"/>
      <c r="H783" s="751"/>
      <c r="I783" s="752"/>
      <c r="L783" s="498"/>
    </row>
    <row r="784" spans="2:12" s="317" customFormat="1" x14ac:dyDescent="0.3">
      <c r="B784" s="750"/>
      <c r="C784" s="751"/>
      <c r="D784" s="751"/>
      <c r="E784" s="751"/>
      <c r="F784" s="751"/>
      <c r="G784" s="751"/>
      <c r="H784" s="751"/>
      <c r="I784" s="752"/>
      <c r="L784" s="498"/>
    </row>
    <row r="785" spans="2:12" s="317" customFormat="1" x14ac:dyDescent="0.3">
      <c r="B785" s="750"/>
      <c r="C785" s="751"/>
      <c r="D785" s="751"/>
      <c r="E785" s="751"/>
      <c r="F785" s="751"/>
      <c r="G785" s="751"/>
      <c r="H785" s="751"/>
      <c r="I785" s="752"/>
      <c r="L785" s="498"/>
    </row>
    <row r="786" spans="2:12" s="317" customFormat="1" x14ac:dyDescent="0.3">
      <c r="B786" s="750"/>
      <c r="C786" s="751"/>
      <c r="D786" s="751"/>
      <c r="E786" s="751"/>
      <c r="F786" s="751"/>
      <c r="G786" s="751"/>
      <c r="H786" s="751"/>
      <c r="I786" s="752"/>
      <c r="L786" s="498"/>
    </row>
    <row r="787" spans="2:12" s="317" customFormat="1" x14ac:dyDescent="0.3">
      <c r="B787" s="750"/>
      <c r="C787" s="751"/>
      <c r="D787" s="751"/>
      <c r="E787" s="751"/>
      <c r="F787" s="751"/>
      <c r="G787" s="751"/>
      <c r="H787" s="751"/>
      <c r="I787" s="752"/>
      <c r="L787" s="498"/>
    </row>
    <row r="788" spans="2:12" s="317" customFormat="1" x14ac:dyDescent="0.3">
      <c r="B788" s="750"/>
      <c r="C788" s="751"/>
      <c r="D788" s="751"/>
      <c r="E788" s="751"/>
      <c r="F788" s="751"/>
      <c r="G788" s="751"/>
      <c r="H788" s="751"/>
      <c r="I788" s="752"/>
      <c r="L788" s="498"/>
    </row>
    <row r="789" spans="2:12" s="317" customFormat="1" x14ac:dyDescent="0.3">
      <c r="B789" s="750"/>
      <c r="C789" s="751"/>
      <c r="D789" s="751"/>
      <c r="E789" s="751"/>
      <c r="F789" s="751"/>
      <c r="G789" s="751"/>
      <c r="H789" s="751"/>
      <c r="I789" s="752"/>
      <c r="L789" s="498"/>
    </row>
    <row r="790" spans="2:12" s="317" customFormat="1" x14ac:dyDescent="0.3">
      <c r="B790" s="750"/>
      <c r="C790" s="751"/>
      <c r="D790" s="751"/>
      <c r="E790" s="751"/>
      <c r="F790" s="751"/>
      <c r="G790" s="751"/>
      <c r="H790" s="751"/>
      <c r="I790" s="752"/>
      <c r="L790" s="498"/>
    </row>
    <row r="791" spans="2:12" s="317" customFormat="1" x14ac:dyDescent="0.3">
      <c r="B791" s="750"/>
      <c r="C791" s="751"/>
      <c r="D791" s="751"/>
      <c r="E791" s="751"/>
      <c r="F791" s="751"/>
      <c r="G791" s="751"/>
      <c r="H791" s="751"/>
      <c r="I791" s="752"/>
      <c r="L791" s="498"/>
    </row>
    <row r="792" spans="2:12" s="317" customFormat="1" x14ac:dyDescent="0.3">
      <c r="B792" s="750"/>
      <c r="C792" s="751"/>
      <c r="D792" s="751"/>
      <c r="E792" s="751"/>
      <c r="F792" s="751"/>
      <c r="G792" s="751"/>
      <c r="H792" s="751"/>
      <c r="I792" s="752"/>
      <c r="L792" s="498"/>
    </row>
    <row r="793" spans="2:12" s="317" customFormat="1" x14ac:dyDescent="0.3">
      <c r="B793" s="750"/>
      <c r="C793" s="751"/>
      <c r="D793" s="751"/>
      <c r="E793" s="751"/>
      <c r="F793" s="751"/>
      <c r="G793" s="751"/>
      <c r="H793" s="751"/>
      <c r="I793" s="752"/>
      <c r="L793" s="498"/>
    </row>
    <row r="794" spans="2:12" s="317" customFormat="1" x14ac:dyDescent="0.3">
      <c r="B794" s="750"/>
      <c r="C794" s="751"/>
      <c r="D794" s="751"/>
      <c r="E794" s="751"/>
      <c r="F794" s="751"/>
      <c r="G794" s="751"/>
      <c r="H794" s="751"/>
      <c r="I794" s="752"/>
      <c r="L794" s="498"/>
    </row>
    <row r="795" spans="2:12" s="317" customFormat="1" x14ac:dyDescent="0.3">
      <c r="B795" s="750"/>
      <c r="C795" s="751"/>
      <c r="D795" s="751"/>
      <c r="E795" s="751"/>
      <c r="F795" s="751"/>
      <c r="G795" s="751"/>
      <c r="H795" s="751"/>
      <c r="I795" s="752"/>
      <c r="L795" s="498"/>
    </row>
    <row r="796" spans="2:12" s="317" customFormat="1" x14ac:dyDescent="0.3">
      <c r="B796" s="750"/>
      <c r="C796" s="751"/>
      <c r="D796" s="751"/>
      <c r="E796" s="751"/>
      <c r="F796" s="751"/>
      <c r="G796" s="751"/>
      <c r="H796" s="751"/>
      <c r="I796" s="752"/>
      <c r="L796" s="498"/>
    </row>
    <row r="797" spans="2:12" s="317" customFormat="1" x14ac:dyDescent="0.3">
      <c r="B797" s="750"/>
      <c r="C797" s="751"/>
      <c r="D797" s="751"/>
      <c r="E797" s="751"/>
      <c r="F797" s="751"/>
      <c r="G797" s="751"/>
      <c r="H797" s="751"/>
      <c r="I797" s="752"/>
      <c r="L797" s="498"/>
    </row>
    <row r="798" spans="2:12" s="317" customFormat="1" x14ac:dyDescent="0.3">
      <c r="B798" s="750"/>
      <c r="C798" s="751"/>
      <c r="D798" s="751"/>
      <c r="E798" s="751"/>
      <c r="F798" s="751"/>
      <c r="G798" s="751"/>
      <c r="H798" s="751"/>
      <c r="I798" s="752"/>
      <c r="L798" s="498"/>
    </row>
    <row r="799" spans="2:12" s="317" customFormat="1" x14ac:dyDescent="0.3">
      <c r="B799" s="750"/>
      <c r="C799" s="751"/>
      <c r="D799" s="751"/>
      <c r="E799" s="751"/>
      <c r="F799" s="751"/>
      <c r="G799" s="751"/>
      <c r="H799" s="751"/>
      <c r="I799" s="752"/>
      <c r="L799" s="498"/>
    </row>
    <row r="800" spans="2:12" s="317" customFormat="1" x14ac:dyDescent="0.3">
      <c r="B800" s="750"/>
      <c r="C800" s="751"/>
      <c r="D800" s="751"/>
      <c r="E800" s="751"/>
      <c r="F800" s="751"/>
      <c r="G800" s="751"/>
      <c r="H800" s="751"/>
      <c r="I800" s="752"/>
      <c r="L800" s="498"/>
    </row>
    <row r="801" spans="2:12" s="317" customFormat="1" x14ac:dyDescent="0.3">
      <c r="B801" s="750"/>
      <c r="C801" s="751"/>
      <c r="D801" s="751"/>
      <c r="E801" s="751"/>
      <c r="F801" s="751"/>
      <c r="G801" s="751"/>
      <c r="H801" s="751"/>
      <c r="I801" s="752"/>
      <c r="L801" s="498"/>
    </row>
    <row r="802" spans="2:12" s="317" customFormat="1" x14ac:dyDescent="0.3">
      <c r="B802" s="750"/>
      <c r="C802" s="751"/>
      <c r="D802" s="751"/>
      <c r="E802" s="751"/>
      <c r="F802" s="751"/>
      <c r="G802" s="751"/>
      <c r="H802" s="751"/>
      <c r="I802" s="752"/>
      <c r="L802" s="498"/>
    </row>
    <row r="803" spans="2:12" s="317" customFormat="1" x14ac:dyDescent="0.3">
      <c r="B803" s="750"/>
      <c r="C803" s="751"/>
      <c r="D803" s="751"/>
      <c r="E803" s="751"/>
      <c r="F803" s="751"/>
      <c r="G803" s="751"/>
      <c r="H803" s="751"/>
      <c r="I803" s="752"/>
      <c r="L803" s="498"/>
    </row>
    <row r="804" spans="2:12" s="317" customFormat="1" x14ac:dyDescent="0.3">
      <c r="B804" s="750"/>
      <c r="C804" s="751"/>
      <c r="D804" s="751"/>
      <c r="E804" s="751"/>
      <c r="F804" s="751"/>
      <c r="G804" s="751"/>
      <c r="H804" s="751"/>
      <c r="I804" s="752"/>
      <c r="L804" s="498"/>
    </row>
    <row r="805" spans="2:12" s="317" customFormat="1" x14ac:dyDescent="0.3">
      <c r="B805" s="750"/>
      <c r="C805" s="751"/>
      <c r="D805" s="751"/>
      <c r="E805" s="751"/>
      <c r="F805" s="751"/>
      <c r="G805" s="751"/>
      <c r="H805" s="751"/>
      <c r="I805" s="752"/>
      <c r="L805" s="498"/>
    </row>
    <row r="806" spans="2:12" s="317" customFormat="1" x14ac:dyDescent="0.3">
      <c r="B806" s="750"/>
      <c r="C806" s="751"/>
      <c r="D806" s="751"/>
      <c r="E806" s="751"/>
      <c r="F806" s="751"/>
      <c r="G806" s="751"/>
      <c r="H806" s="751"/>
      <c r="I806" s="752"/>
      <c r="L806" s="498"/>
    </row>
    <row r="807" spans="2:12" s="317" customFormat="1" x14ac:dyDescent="0.3">
      <c r="B807" s="750"/>
      <c r="C807" s="751"/>
      <c r="D807" s="751"/>
      <c r="E807" s="751"/>
      <c r="F807" s="751"/>
      <c r="G807" s="751"/>
      <c r="H807" s="751"/>
      <c r="I807" s="752"/>
      <c r="L807" s="498"/>
    </row>
    <row r="808" spans="2:12" s="317" customFormat="1" x14ac:dyDescent="0.3">
      <c r="B808" s="750"/>
      <c r="C808" s="751"/>
      <c r="D808" s="751"/>
      <c r="E808" s="751"/>
      <c r="F808" s="751"/>
      <c r="G808" s="751"/>
      <c r="H808" s="751"/>
      <c r="I808" s="752"/>
      <c r="L808" s="498"/>
    </row>
    <row r="809" spans="2:12" s="317" customFormat="1" x14ac:dyDescent="0.3">
      <c r="B809" s="750"/>
      <c r="C809" s="751"/>
      <c r="D809" s="751"/>
      <c r="E809" s="751"/>
      <c r="F809" s="751"/>
      <c r="G809" s="751"/>
      <c r="H809" s="751"/>
      <c r="I809" s="752"/>
      <c r="L809" s="498"/>
    </row>
    <row r="810" spans="2:12" s="317" customFormat="1" x14ac:dyDescent="0.3">
      <c r="B810" s="750"/>
      <c r="C810" s="751"/>
      <c r="D810" s="751"/>
      <c r="E810" s="751"/>
      <c r="F810" s="751"/>
      <c r="G810" s="751"/>
      <c r="H810" s="751"/>
      <c r="I810" s="752"/>
      <c r="L810" s="498"/>
    </row>
    <row r="811" spans="2:12" s="317" customFormat="1" x14ac:dyDescent="0.3">
      <c r="B811" s="750"/>
      <c r="C811" s="751"/>
      <c r="D811" s="751"/>
      <c r="E811" s="751"/>
      <c r="F811" s="751"/>
      <c r="G811" s="751"/>
      <c r="H811" s="751"/>
      <c r="I811" s="752"/>
      <c r="L811" s="498"/>
    </row>
    <row r="812" spans="2:12" s="317" customFormat="1" x14ac:dyDescent="0.3">
      <c r="B812" s="750"/>
      <c r="C812" s="751"/>
      <c r="D812" s="751"/>
      <c r="E812" s="751"/>
      <c r="F812" s="751"/>
      <c r="G812" s="751"/>
      <c r="H812" s="751"/>
      <c r="I812" s="752"/>
      <c r="L812" s="498"/>
    </row>
    <row r="813" spans="2:12" s="317" customFormat="1" x14ac:dyDescent="0.3">
      <c r="B813" s="750"/>
      <c r="C813" s="751"/>
      <c r="D813" s="751"/>
      <c r="E813" s="751"/>
      <c r="F813" s="751"/>
      <c r="G813" s="751"/>
      <c r="H813" s="751"/>
      <c r="I813" s="752"/>
      <c r="L813" s="498"/>
    </row>
    <row r="814" spans="2:12" s="317" customFormat="1" x14ac:dyDescent="0.3">
      <c r="B814" s="750"/>
      <c r="C814" s="751"/>
      <c r="D814" s="751"/>
      <c r="E814" s="751"/>
      <c r="F814" s="751"/>
      <c r="G814" s="751"/>
      <c r="H814" s="751"/>
      <c r="I814" s="752"/>
      <c r="L814" s="498"/>
    </row>
    <row r="815" spans="2:12" s="317" customFormat="1" x14ac:dyDescent="0.3">
      <c r="B815" s="750"/>
      <c r="C815" s="751"/>
      <c r="D815" s="751"/>
      <c r="E815" s="751"/>
      <c r="F815" s="751"/>
      <c r="G815" s="751"/>
      <c r="H815" s="751"/>
      <c r="I815" s="752"/>
      <c r="L815" s="498"/>
    </row>
    <row r="816" spans="2:12" s="317" customFormat="1" x14ac:dyDescent="0.3">
      <c r="B816" s="750"/>
      <c r="C816" s="751"/>
      <c r="D816" s="751"/>
      <c r="E816" s="751"/>
      <c r="F816" s="751"/>
      <c r="G816" s="751"/>
      <c r="H816" s="751"/>
      <c r="I816" s="752"/>
      <c r="L816" s="498"/>
    </row>
    <row r="817" spans="2:12" s="317" customFormat="1" x14ac:dyDescent="0.3">
      <c r="B817" s="750"/>
      <c r="C817" s="751"/>
      <c r="D817" s="751"/>
      <c r="E817" s="751"/>
      <c r="F817" s="751"/>
      <c r="G817" s="751"/>
      <c r="H817" s="751"/>
      <c r="I817" s="752"/>
      <c r="L817" s="498"/>
    </row>
    <row r="818" spans="2:12" s="317" customFormat="1" x14ac:dyDescent="0.3">
      <c r="B818" s="750"/>
      <c r="C818" s="751"/>
      <c r="D818" s="751"/>
      <c r="E818" s="751"/>
      <c r="F818" s="751"/>
      <c r="G818" s="751"/>
      <c r="H818" s="751"/>
      <c r="I818" s="752"/>
      <c r="L818" s="498"/>
    </row>
    <row r="819" spans="2:12" s="317" customFormat="1" x14ac:dyDescent="0.3">
      <c r="B819" s="750"/>
      <c r="C819" s="751"/>
      <c r="D819" s="751"/>
      <c r="E819" s="751"/>
      <c r="F819" s="751"/>
      <c r="G819" s="751"/>
      <c r="H819" s="751"/>
      <c r="I819" s="752"/>
      <c r="L819" s="498"/>
    </row>
    <row r="820" spans="2:12" s="317" customFormat="1" x14ac:dyDescent="0.3">
      <c r="B820" s="750"/>
      <c r="C820" s="751"/>
      <c r="D820" s="751"/>
      <c r="E820" s="751"/>
      <c r="F820" s="751"/>
      <c r="G820" s="751"/>
      <c r="H820" s="751"/>
      <c r="I820" s="752"/>
      <c r="L820" s="498"/>
    </row>
    <row r="821" spans="2:12" s="317" customFormat="1" x14ac:dyDescent="0.3">
      <c r="B821" s="750"/>
      <c r="C821" s="751"/>
      <c r="D821" s="751"/>
      <c r="E821" s="751"/>
      <c r="F821" s="751"/>
      <c r="G821" s="751"/>
      <c r="H821" s="751"/>
      <c r="I821" s="752"/>
      <c r="L821" s="498"/>
    </row>
    <row r="822" spans="2:12" s="317" customFormat="1" x14ac:dyDescent="0.3">
      <c r="B822" s="750"/>
      <c r="C822" s="751"/>
      <c r="D822" s="751"/>
      <c r="E822" s="751"/>
      <c r="F822" s="751"/>
      <c r="G822" s="751"/>
      <c r="H822" s="751"/>
      <c r="I822" s="752"/>
      <c r="L822" s="498"/>
    </row>
    <row r="823" spans="2:12" s="317" customFormat="1" x14ac:dyDescent="0.3">
      <c r="B823" s="750"/>
      <c r="C823" s="751"/>
      <c r="D823" s="751"/>
      <c r="E823" s="751"/>
      <c r="F823" s="751"/>
      <c r="G823" s="751"/>
      <c r="H823" s="751"/>
      <c r="I823" s="752"/>
      <c r="L823" s="498"/>
    </row>
    <row r="824" spans="2:12" s="317" customFormat="1" x14ac:dyDescent="0.3">
      <c r="B824" s="750"/>
      <c r="C824" s="751"/>
      <c r="D824" s="751"/>
      <c r="E824" s="751"/>
      <c r="F824" s="751"/>
      <c r="G824" s="751"/>
      <c r="H824" s="751"/>
      <c r="I824" s="752"/>
      <c r="L824" s="498"/>
    </row>
    <row r="825" spans="2:12" s="317" customFormat="1" x14ac:dyDescent="0.3">
      <c r="B825" s="750"/>
      <c r="C825" s="751"/>
      <c r="D825" s="751"/>
      <c r="E825" s="751"/>
      <c r="F825" s="751"/>
      <c r="G825" s="751"/>
      <c r="H825" s="751"/>
      <c r="I825" s="752"/>
      <c r="L825" s="498"/>
    </row>
    <row r="826" spans="2:12" s="317" customFormat="1" x14ac:dyDescent="0.3">
      <c r="B826" s="750"/>
      <c r="C826" s="751"/>
      <c r="D826" s="751"/>
      <c r="E826" s="751"/>
      <c r="F826" s="751"/>
      <c r="G826" s="751"/>
      <c r="H826" s="751"/>
      <c r="I826" s="752"/>
      <c r="L826" s="498"/>
    </row>
    <row r="827" spans="2:12" s="317" customFormat="1" x14ac:dyDescent="0.3">
      <c r="B827" s="750"/>
      <c r="C827" s="751"/>
      <c r="D827" s="751"/>
      <c r="E827" s="751"/>
      <c r="F827" s="751"/>
      <c r="G827" s="751"/>
      <c r="H827" s="751"/>
      <c r="I827" s="752"/>
      <c r="L827" s="498"/>
    </row>
    <row r="828" spans="2:12" s="317" customFormat="1" x14ac:dyDescent="0.3">
      <c r="B828" s="750"/>
      <c r="C828" s="751"/>
      <c r="D828" s="751"/>
      <c r="E828" s="751"/>
      <c r="F828" s="751"/>
      <c r="G828" s="751"/>
      <c r="H828" s="751"/>
      <c r="I828" s="752"/>
      <c r="L828" s="498"/>
    </row>
    <row r="829" spans="2:12" s="317" customFormat="1" x14ac:dyDescent="0.3">
      <c r="B829" s="750"/>
      <c r="C829" s="751"/>
      <c r="D829" s="751"/>
      <c r="E829" s="751"/>
      <c r="F829" s="751"/>
      <c r="G829" s="751"/>
      <c r="H829" s="751"/>
      <c r="I829" s="752"/>
      <c r="L829" s="498"/>
    </row>
    <row r="830" spans="2:12" s="317" customFormat="1" x14ac:dyDescent="0.3">
      <c r="B830" s="750"/>
      <c r="C830" s="751"/>
      <c r="D830" s="751"/>
      <c r="E830" s="751"/>
      <c r="F830" s="751"/>
      <c r="G830" s="751"/>
      <c r="H830" s="751"/>
      <c r="I830" s="752"/>
      <c r="L830" s="498"/>
    </row>
    <row r="831" spans="2:12" s="317" customFormat="1" x14ac:dyDescent="0.3">
      <c r="B831" s="750"/>
      <c r="C831" s="751"/>
      <c r="D831" s="751"/>
      <c r="E831" s="751"/>
      <c r="F831" s="751"/>
      <c r="G831" s="751"/>
      <c r="H831" s="751"/>
      <c r="I831" s="752"/>
      <c r="L831" s="498"/>
    </row>
    <row r="832" spans="2:12" s="317" customFormat="1" x14ac:dyDescent="0.3">
      <c r="B832" s="750"/>
      <c r="C832" s="751"/>
      <c r="D832" s="751"/>
      <c r="E832" s="751"/>
      <c r="F832" s="751"/>
      <c r="G832" s="751"/>
      <c r="H832" s="751"/>
      <c r="I832" s="752"/>
      <c r="L832" s="498"/>
    </row>
    <row r="833" spans="2:12" s="317" customFormat="1" x14ac:dyDescent="0.3">
      <c r="B833" s="750"/>
      <c r="C833" s="751"/>
      <c r="D833" s="751"/>
      <c r="E833" s="751"/>
      <c r="F833" s="751"/>
      <c r="G833" s="751"/>
      <c r="H833" s="751"/>
      <c r="I833" s="752"/>
      <c r="L833" s="498"/>
    </row>
    <row r="834" spans="2:12" s="317" customFormat="1" x14ac:dyDescent="0.3">
      <c r="B834" s="750"/>
      <c r="C834" s="751"/>
      <c r="D834" s="751"/>
      <c r="E834" s="751"/>
      <c r="F834" s="751"/>
      <c r="G834" s="751"/>
      <c r="H834" s="751"/>
      <c r="I834" s="752"/>
      <c r="L834" s="498"/>
    </row>
    <row r="835" spans="2:12" s="317" customFormat="1" x14ac:dyDescent="0.3">
      <c r="B835" s="750"/>
      <c r="C835" s="751"/>
      <c r="D835" s="751"/>
      <c r="E835" s="751"/>
      <c r="F835" s="751"/>
      <c r="G835" s="751"/>
      <c r="H835" s="751"/>
      <c r="I835" s="752"/>
      <c r="L835" s="498"/>
    </row>
    <row r="836" spans="2:12" s="317" customFormat="1" x14ac:dyDescent="0.3">
      <c r="B836" s="750"/>
      <c r="C836" s="751"/>
      <c r="D836" s="751"/>
      <c r="E836" s="751"/>
      <c r="F836" s="751"/>
      <c r="G836" s="751"/>
      <c r="H836" s="751"/>
      <c r="I836" s="752"/>
      <c r="L836" s="498"/>
    </row>
    <row r="837" spans="2:12" s="317" customFormat="1" x14ac:dyDescent="0.3">
      <c r="B837" s="750"/>
      <c r="C837" s="751"/>
      <c r="D837" s="751"/>
      <c r="E837" s="751"/>
      <c r="F837" s="751"/>
      <c r="G837" s="751"/>
      <c r="H837" s="751"/>
      <c r="I837" s="752"/>
      <c r="L837" s="498"/>
    </row>
    <row r="838" spans="2:12" s="317" customFormat="1" x14ac:dyDescent="0.3">
      <c r="B838" s="750"/>
      <c r="C838" s="751"/>
      <c r="D838" s="751"/>
      <c r="E838" s="751"/>
      <c r="F838" s="751"/>
      <c r="G838" s="751"/>
      <c r="H838" s="751"/>
      <c r="I838" s="752"/>
      <c r="L838" s="498"/>
    </row>
    <row r="839" spans="2:12" s="317" customFormat="1" x14ac:dyDescent="0.3">
      <c r="B839" s="750"/>
      <c r="C839" s="751"/>
      <c r="D839" s="751"/>
      <c r="E839" s="751"/>
      <c r="F839" s="751"/>
      <c r="G839" s="751"/>
      <c r="H839" s="751"/>
      <c r="I839" s="752"/>
      <c r="L839" s="498"/>
    </row>
    <row r="840" spans="2:12" s="317" customFormat="1" x14ac:dyDescent="0.3">
      <c r="B840" s="750"/>
      <c r="C840" s="751"/>
      <c r="D840" s="751"/>
      <c r="E840" s="751"/>
      <c r="F840" s="751"/>
      <c r="G840" s="751"/>
      <c r="H840" s="751"/>
      <c r="I840" s="752"/>
      <c r="L840" s="498"/>
    </row>
    <row r="841" spans="2:12" s="317" customFormat="1" x14ac:dyDescent="0.3">
      <c r="B841" s="750"/>
      <c r="C841" s="751"/>
      <c r="D841" s="751"/>
      <c r="E841" s="751"/>
      <c r="F841" s="751"/>
      <c r="G841" s="751"/>
      <c r="H841" s="751"/>
      <c r="I841" s="752"/>
      <c r="L841" s="498"/>
    </row>
    <row r="842" spans="2:12" s="317" customFormat="1" x14ac:dyDescent="0.3">
      <c r="B842" s="750"/>
      <c r="C842" s="751"/>
      <c r="D842" s="751"/>
      <c r="E842" s="751"/>
      <c r="F842" s="751"/>
      <c r="G842" s="751"/>
      <c r="H842" s="751"/>
      <c r="I842" s="752"/>
      <c r="L842" s="498"/>
    </row>
    <row r="843" spans="2:12" s="317" customFormat="1" x14ac:dyDescent="0.3">
      <c r="B843" s="750"/>
      <c r="C843" s="751"/>
      <c r="D843" s="751"/>
      <c r="E843" s="751"/>
      <c r="F843" s="751"/>
      <c r="G843" s="751"/>
      <c r="H843" s="751"/>
      <c r="I843" s="752"/>
      <c r="L843" s="498"/>
    </row>
    <row r="844" spans="2:12" s="317" customFormat="1" x14ac:dyDescent="0.3">
      <c r="B844" s="750"/>
      <c r="C844" s="751"/>
      <c r="D844" s="751"/>
      <c r="E844" s="751"/>
      <c r="F844" s="751"/>
      <c r="G844" s="751"/>
      <c r="H844" s="751"/>
      <c r="I844" s="752"/>
      <c r="L844" s="498"/>
    </row>
    <row r="845" spans="2:12" s="317" customFormat="1" x14ac:dyDescent="0.3">
      <c r="B845" s="750"/>
      <c r="C845" s="751"/>
      <c r="D845" s="751"/>
      <c r="E845" s="751"/>
      <c r="F845" s="751"/>
      <c r="G845" s="751"/>
      <c r="H845" s="751"/>
      <c r="I845" s="752"/>
      <c r="L845" s="498"/>
    </row>
    <row r="846" spans="2:12" s="317" customFormat="1" x14ac:dyDescent="0.3">
      <c r="B846" s="750"/>
      <c r="C846" s="751"/>
      <c r="D846" s="751"/>
      <c r="E846" s="751"/>
      <c r="F846" s="751"/>
      <c r="G846" s="751"/>
      <c r="H846" s="751"/>
      <c r="I846" s="752"/>
      <c r="L846" s="498"/>
    </row>
    <row r="847" spans="2:12" s="317" customFormat="1" x14ac:dyDescent="0.3">
      <c r="B847" s="750"/>
      <c r="C847" s="751"/>
      <c r="D847" s="751"/>
      <c r="E847" s="751"/>
      <c r="F847" s="751"/>
      <c r="G847" s="751"/>
      <c r="H847" s="751"/>
      <c r="I847" s="752"/>
      <c r="L847" s="498"/>
    </row>
    <row r="848" spans="2:12" s="317" customFormat="1" x14ac:dyDescent="0.3">
      <c r="B848" s="750"/>
      <c r="C848" s="751"/>
      <c r="D848" s="751"/>
      <c r="E848" s="751"/>
      <c r="F848" s="751"/>
      <c r="G848" s="751"/>
      <c r="H848" s="751"/>
      <c r="I848" s="752"/>
      <c r="L848" s="498"/>
    </row>
    <row r="849" spans="2:12" s="317" customFormat="1" x14ac:dyDescent="0.3">
      <c r="B849" s="750"/>
      <c r="C849" s="751"/>
      <c r="D849" s="751"/>
      <c r="E849" s="751"/>
      <c r="F849" s="751"/>
      <c r="G849" s="751"/>
      <c r="H849" s="751"/>
      <c r="I849" s="752"/>
      <c r="L849" s="498"/>
    </row>
    <row r="850" spans="2:12" s="317" customFormat="1" x14ac:dyDescent="0.3">
      <c r="B850" s="750"/>
      <c r="C850" s="751"/>
      <c r="D850" s="751"/>
      <c r="E850" s="751"/>
      <c r="F850" s="751"/>
      <c r="G850" s="751"/>
      <c r="H850" s="751"/>
      <c r="I850" s="752"/>
      <c r="L850" s="498"/>
    </row>
    <row r="851" spans="2:12" s="317" customFormat="1" x14ac:dyDescent="0.3">
      <c r="B851" s="750"/>
      <c r="C851" s="751"/>
      <c r="D851" s="751"/>
      <c r="E851" s="751"/>
      <c r="F851" s="751"/>
      <c r="G851" s="751"/>
      <c r="H851" s="751"/>
      <c r="I851" s="752"/>
      <c r="L851" s="498"/>
    </row>
    <row r="852" spans="2:12" s="317" customFormat="1" x14ac:dyDescent="0.3">
      <c r="B852" s="750"/>
      <c r="C852" s="751"/>
      <c r="D852" s="751"/>
      <c r="E852" s="751"/>
      <c r="F852" s="751"/>
      <c r="G852" s="751"/>
      <c r="H852" s="751"/>
      <c r="I852" s="752"/>
      <c r="L852" s="498"/>
    </row>
    <row r="853" spans="2:12" s="317" customFormat="1" x14ac:dyDescent="0.3">
      <c r="B853" s="750"/>
      <c r="C853" s="751"/>
      <c r="D853" s="751"/>
      <c r="E853" s="751"/>
      <c r="F853" s="751"/>
      <c r="G853" s="751"/>
      <c r="H853" s="751"/>
      <c r="I853" s="752"/>
      <c r="L853" s="498"/>
    </row>
    <row r="854" spans="2:12" s="317" customFormat="1" x14ac:dyDescent="0.3">
      <c r="B854" s="750"/>
      <c r="C854" s="751"/>
      <c r="D854" s="751"/>
      <c r="E854" s="751"/>
      <c r="F854" s="751"/>
      <c r="G854" s="751"/>
      <c r="H854" s="751"/>
      <c r="I854" s="752"/>
      <c r="L854" s="498"/>
    </row>
    <row r="855" spans="2:12" s="317" customFormat="1" x14ac:dyDescent="0.3">
      <c r="B855" s="750"/>
      <c r="C855" s="751"/>
      <c r="D855" s="751"/>
      <c r="E855" s="751"/>
      <c r="F855" s="751"/>
      <c r="G855" s="751"/>
      <c r="H855" s="751"/>
      <c r="I855" s="752"/>
      <c r="L855" s="498"/>
    </row>
    <row r="856" spans="2:12" s="317" customFormat="1" x14ac:dyDescent="0.3">
      <c r="B856" s="750"/>
      <c r="C856" s="751"/>
      <c r="D856" s="751"/>
      <c r="E856" s="751"/>
      <c r="F856" s="751"/>
      <c r="G856" s="751"/>
      <c r="H856" s="751"/>
      <c r="I856" s="752"/>
      <c r="L856" s="498"/>
    </row>
    <row r="857" spans="2:12" s="317" customFormat="1" x14ac:dyDescent="0.3">
      <c r="B857" s="750"/>
      <c r="C857" s="751"/>
      <c r="D857" s="751"/>
      <c r="E857" s="751"/>
      <c r="F857" s="751"/>
      <c r="G857" s="751"/>
      <c r="H857" s="751"/>
      <c r="I857" s="752"/>
      <c r="L857" s="498"/>
    </row>
    <row r="858" spans="2:12" s="317" customFormat="1" x14ac:dyDescent="0.3">
      <c r="B858" s="750"/>
      <c r="C858" s="751"/>
      <c r="D858" s="751"/>
      <c r="E858" s="751"/>
      <c r="F858" s="751"/>
      <c r="G858" s="751"/>
      <c r="H858" s="751"/>
      <c r="I858" s="752"/>
      <c r="L858" s="498"/>
    </row>
    <row r="859" spans="2:12" s="317" customFormat="1" x14ac:dyDescent="0.3">
      <c r="B859" s="750"/>
      <c r="C859" s="751"/>
      <c r="D859" s="751"/>
      <c r="E859" s="751"/>
      <c r="F859" s="751"/>
      <c r="G859" s="751"/>
      <c r="H859" s="751"/>
      <c r="I859" s="752"/>
      <c r="L859" s="498"/>
    </row>
    <row r="860" spans="2:12" s="317" customFormat="1" x14ac:dyDescent="0.3">
      <c r="B860" s="750"/>
      <c r="C860" s="751"/>
      <c r="D860" s="751"/>
      <c r="E860" s="751"/>
      <c r="F860" s="751"/>
      <c r="G860" s="751"/>
      <c r="H860" s="751"/>
      <c r="I860" s="752"/>
      <c r="L860" s="498"/>
    </row>
    <row r="861" spans="2:12" s="317" customFormat="1" x14ac:dyDescent="0.3">
      <c r="B861" s="750"/>
      <c r="C861" s="751"/>
      <c r="D861" s="751"/>
      <c r="E861" s="751"/>
      <c r="F861" s="751"/>
      <c r="G861" s="751"/>
      <c r="H861" s="751"/>
      <c r="I861" s="752"/>
      <c r="L861" s="498"/>
    </row>
    <row r="862" spans="2:12" s="317" customFormat="1" x14ac:dyDescent="0.3">
      <c r="B862" s="750"/>
      <c r="C862" s="751"/>
      <c r="D862" s="751"/>
      <c r="E862" s="751"/>
      <c r="F862" s="751"/>
      <c r="G862" s="751"/>
      <c r="H862" s="751"/>
      <c r="I862" s="752"/>
      <c r="L862" s="498"/>
    </row>
    <row r="863" spans="2:12" s="317" customFormat="1" x14ac:dyDescent="0.3">
      <c r="B863" s="750"/>
      <c r="C863" s="751"/>
      <c r="D863" s="751"/>
      <c r="E863" s="751"/>
      <c r="F863" s="751"/>
      <c r="G863" s="751"/>
      <c r="H863" s="751"/>
      <c r="I863" s="752"/>
      <c r="L863" s="498"/>
    </row>
    <row r="864" spans="2:12" s="317" customFormat="1" x14ac:dyDescent="0.3">
      <c r="B864" s="750"/>
      <c r="C864" s="751"/>
      <c r="D864" s="751"/>
      <c r="E864" s="751"/>
      <c r="F864" s="751"/>
      <c r="G864" s="751"/>
      <c r="H864" s="751"/>
      <c r="I864" s="752"/>
      <c r="L864" s="498"/>
    </row>
    <row r="865" spans="2:12" s="317" customFormat="1" x14ac:dyDescent="0.3">
      <c r="B865" s="750"/>
      <c r="C865" s="751"/>
      <c r="D865" s="751"/>
      <c r="E865" s="751"/>
      <c r="F865" s="751"/>
      <c r="G865" s="751"/>
      <c r="H865" s="751"/>
      <c r="I865" s="752"/>
      <c r="L865" s="498"/>
    </row>
    <row r="866" spans="2:12" s="317" customFormat="1" x14ac:dyDescent="0.3">
      <c r="B866" s="750"/>
      <c r="C866" s="751"/>
      <c r="D866" s="751"/>
      <c r="E866" s="751"/>
      <c r="F866" s="751"/>
      <c r="G866" s="751"/>
      <c r="H866" s="751"/>
      <c r="I866" s="752"/>
      <c r="L866" s="498"/>
    </row>
    <row r="867" spans="2:12" s="317" customFormat="1" x14ac:dyDescent="0.3">
      <c r="B867" s="750"/>
      <c r="C867" s="751"/>
      <c r="D867" s="751"/>
      <c r="E867" s="751"/>
      <c r="F867" s="751"/>
      <c r="G867" s="751"/>
      <c r="H867" s="751"/>
      <c r="I867" s="752"/>
      <c r="L867" s="498"/>
    </row>
    <row r="868" spans="2:12" s="317" customFormat="1" x14ac:dyDescent="0.3">
      <c r="B868" s="750"/>
      <c r="C868" s="751"/>
      <c r="D868" s="751"/>
      <c r="E868" s="751"/>
      <c r="F868" s="751"/>
      <c r="G868" s="751"/>
      <c r="H868" s="751"/>
      <c r="I868" s="752"/>
      <c r="L868" s="498"/>
    </row>
    <row r="869" spans="2:12" s="317" customFormat="1" x14ac:dyDescent="0.3">
      <c r="B869" s="750"/>
      <c r="C869" s="751"/>
      <c r="D869" s="751"/>
      <c r="E869" s="751"/>
      <c r="F869" s="751"/>
      <c r="G869" s="751"/>
      <c r="H869" s="751"/>
      <c r="I869" s="752"/>
      <c r="L869" s="498"/>
    </row>
    <row r="870" spans="2:12" s="317" customFormat="1" x14ac:dyDescent="0.3">
      <c r="B870" s="750"/>
      <c r="C870" s="751"/>
      <c r="D870" s="751"/>
      <c r="E870" s="751"/>
      <c r="F870" s="751"/>
      <c r="G870" s="751"/>
      <c r="H870" s="751"/>
      <c r="I870" s="752"/>
      <c r="L870" s="498"/>
    </row>
    <row r="871" spans="2:12" s="317" customFormat="1" x14ac:dyDescent="0.3">
      <c r="B871" s="750"/>
      <c r="C871" s="751"/>
      <c r="D871" s="751"/>
      <c r="E871" s="751"/>
      <c r="F871" s="751"/>
      <c r="G871" s="751"/>
      <c r="H871" s="751"/>
      <c r="I871" s="752"/>
      <c r="L871" s="498"/>
    </row>
    <row r="872" spans="2:12" s="317" customFormat="1" x14ac:dyDescent="0.3">
      <c r="B872" s="750"/>
      <c r="C872" s="751"/>
      <c r="D872" s="751"/>
      <c r="E872" s="751"/>
      <c r="F872" s="751"/>
      <c r="G872" s="751"/>
      <c r="H872" s="751"/>
      <c r="I872" s="752"/>
      <c r="L872" s="498"/>
    </row>
    <row r="873" spans="2:12" s="317" customFormat="1" x14ac:dyDescent="0.3">
      <c r="B873" s="750"/>
      <c r="C873" s="751"/>
      <c r="D873" s="751"/>
      <c r="E873" s="751"/>
      <c r="F873" s="751"/>
      <c r="G873" s="751"/>
      <c r="H873" s="751"/>
      <c r="I873" s="752"/>
      <c r="L873" s="498"/>
    </row>
    <row r="874" spans="2:12" s="317" customFormat="1" x14ac:dyDescent="0.3">
      <c r="B874" s="750"/>
      <c r="C874" s="751"/>
      <c r="D874" s="751"/>
      <c r="E874" s="751"/>
      <c r="F874" s="751"/>
      <c r="G874" s="751"/>
      <c r="H874" s="751"/>
      <c r="I874" s="752"/>
      <c r="L874" s="498"/>
    </row>
    <row r="875" spans="2:12" s="317" customFormat="1" x14ac:dyDescent="0.3">
      <c r="B875" s="750"/>
      <c r="C875" s="751"/>
      <c r="D875" s="751"/>
      <c r="E875" s="751"/>
      <c r="F875" s="751"/>
      <c r="G875" s="751"/>
      <c r="H875" s="751"/>
      <c r="I875" s="752"/>
      <c r="L875" s="498"/>
    </row>
    <row r="876" spans="2:12" s="317" customFormat="1" x14ac:dyDescent="0.3">
      <c r="B876" s="750"/>
      <c r="C876" s="751"/>
      <c r="D876" s="751"/>
      <c r="E876" s="751"/>
      <c r="F876" s="751"/>
      <c r="G876" s="751"/>
      <c r="H876" s="751"/>
      <c r="I876" s="752"/>
      <c r="L876" s="498"/>
    </row>
    <row r="877" spans="2:12" s="317" customFormat="1" x14ac:dyDescent="0.3">
      <c r="B877" s="750"/>
      <c r="C877" s="751"/>
      <c r="D877" s="751"/>
      <c r="E877" s="751"/>
      <c r="F877" s="751"/>
      <c r="G877" s="751"/>
      <c r="H877" s="751"/>
      <c r="I877" s="752"/>
      <c r="L877" s="498"/>
    </row>
    <row r="878" spans="2:12" s="317" customFormat="1" x14ac:dyDescent="0.3">
      <c r="B878" s="750"/>
      <c r="C878" s="751"/>
      <c r="D878" s="751"/>
      <c r="E878" s="751"/>
      <c r="F878" s="751"/>
      <c r="G878" s="751"/>
      <c r="H878" s="751"/>
      <c r="I878" s="752"/>
      <c r="L878" s="498"/>
    </row>
    <row r="879" spans="2:12" s="317" customFormat="1" x14ac:dyDescent="0.3">
      <c r="B879" s="750"/>
      <c r="C879" s="751"/>
      <c r="D879" s="751"/>
      <c r="E879" s="751"/>
      <c r="F879" s="751"/>
      <c r="G879" s="751"/>
      <c r="H879" s="751"/>
      <c r="I879" s="752"/>
      <c r="L879" s="498"/>
    </row>
    <row r="880" spans="2:12" s="317" customFormat="1" x14ac:dyDescent="0.3">
      <c r="B880" s="750"/>
      <c r="C880" s="751"/>
      <c r="D880" s="751"/>
      <c r="E880" s="751"/>
      <c r="F880" s="751"/>
      <c r="G880" s="751"/>
      <c r="H880" s="751"/>
      <c r="I880" s="752"/>
      <c r="L880" s="498"/>
    </row>
    <row r="881" spans="2:12" s="317" customFormat="1" x14ac:dyDescent="0.3">
      <c r="B881" s="750"/>
      <c r="C881" s="751"/>
      <c r="D881" s="751"/>
      <c r="E881" s="751"/>
      <c r="F881" s="751"/>
      <c r="G881" s="751"/>
      <c r="H881" s="751"/>
      <c r="I881" s="752"/>
      <c r="L881" s="498"/>
    </row>
    <row r="882" spans="2:12" s="317" customFormat="1" x14ac:dyDescent="0.3">
      <c r="B882" s="750"/>
      <c r="C882" s="751"/>
      <c r="D882" s="751"/>
      <c r="E882" s="751"/>
      <c r="F882" s="751"/>
      <c r="G882" s="751"/>
      <c r="H882" s="751"/>
      <c r="I882" s="752"/>
      <c r="L882" s="498"/>
    </row>
    <row r="883" spans="2:12" s="317" customFormat="1" x14ac:dyDescent="0.3">
      <c r="B883" s="750"/>
      <c r="C883" s="751"/>
      <c r="D883" s="751"/>
      <c r="E883" s="751"/>
      <c r="F883" s="751"/>
      <c r="G883" s="751"/>
      <c r="H883" s="751"/>
      <c r="I883" s="752"/>
      <c r="L883" s="498"/>
    </row>
    <row r="884" spans="2:12" s="317" customFormat="1" x14ac:dyDescent="0.3">
      <c r="B884" s="750"/>
      <c r="C884" s="751"/>
      <c r="D884" s="751"/>
      <c r="E884" s="751"/>
      <c r="F884" s="751"/>
      <c r="G884" s="751"/>
      <c r="H884" s="751"/>
      <c r="I884" s="752"/>
      <c r="L884" s="498"/>
    </row>
    <row r="885" spans="2:12" s="317" customFormat="1" x14ac:dyDescent="0.3">
      <c r="B885" s="750"/>
      <c r="C885" s="751"/>
      <c r="D885" s="751"/>
      <c r="E885" s="751"/>
      <c r="F885" s="751"/>
      <c r="G885" s="751"/>
      <c r="H885" s="751"/>
      <c r="I885" s="752"/>
      <c r="L885" s="498"/>
    </row>
    <row r="886" spans="2:12" s="317" customFormat="1" x14ac:dyDescent="0.3">
      <c r="B886" s="750"/>
      <c r="C886" s="751"/>
      <c r="D886" s="751"/>
      <c r="E886" s="751"/>
      <c r="F886" s="751"/>
      <c r="G886" s="751"/>
      <c r="H886" s="751"/>
      <c r="I886" s="752"/>
      <c r="L886" s="498"/>
    </row>
    <row r="887" spans="2:12" s="317" customFormat="1" x14ac:dyDescent="0.3">
      <c r="B887" s="750"/>
      <c r="C887" s="751"/>
      <c r="D887" s="751"/>
      <c r="E887" s="751"/>
      <c r="F887" s="751"/>
      <c r="G887" s="751"/>
      <c r="H887" s="751"/>
      <c r="I887" s="752"/>
      <c r="L887" s="498"/>
    </row>
    <row r="888" spans="2:12" s="317" customFormat="1" x14ac:dyDescent="0.3">
      <c r="B888" s="750"/>
      <c r="C888" s="751"/>
      <c r="D888" s="751"/>
      <c r="E888" s="751"/>
      <c r="F888" s="751"/>
      <c r="G888" s="751"/>
      <c r="H888" s="751"/>
      <c r="I888" s="752"/>
      <c r="L888" s="498"/>
    </row>
    <row r="889" spans="2:12" s="317" customFormat="1" x14ac:dyDescent="0.3">
      <c r="B889" s="750"/>
      <c r="C889" s="751"/>
      <c r="D889" s="751"/>
      <c r="E889" s="751"/>
      <c r="F889" s="751"/>
      <c r="G889" s="751"/>
      <c r="H889" s="751"/>
      <c r="I889" s="752"/>
      <c r="L889" s="498"/>
    </row>
    <row r="890" spans="2:12" s="317" customFormat="1" x14ac:dyDescent="0.3">
      <c r="B890" s="750"/>
      <c r="C890" s="751"/>
      <c r="D890" s="751"/>
      <c r="E890" s="751"/>
      <c r="F890" s="751"/>
      <c r="G890" s="751"/>
      <c r="H890" s="751"/>
      <c r="I890" s="752"/>
      <c r="L890" s="498"/>
    </row>
    <row r="891" spans="2:12" s="317" customFormat="1" x14ac:dyDescent="0.3">
      <c r="B891" s="750"/>
      <c r="C891" s="751"/>
      <c r="D891" s="751"/>
      <c r="E891" s="751"/>
      <c r="F891" s="751"/>
      <c r="G891" s="751"/>
      <c r="H891" s="751"/>
      <c r="I891" s="752"/>
      <c r="L891" s="498"/>
    </row>
    <row r="892" spans="2:12" s="317" customFormat="1" x14ac:dyDescent="0.3">
      <c r="B892" s="750"/>
      <c r="C892" s="751"/>
      <c r="D892" s="751"/>
      <c r="E892" s="751"/>
      <c r="F892" s="751"/>
      <c r="G892" s="751"/>
      <c r="H892" s="751"/>
      <c r="I892" s="752"/>
      <c r="L892" s="498"/>
    </row>
    <row r="893" spans="2:12" s="317" customFormat="1" x14ac:dyDescent="0.3">
      <c r="B893" s="750"/>
      <c r="C893" s="751"/>
      <c r="D893" s="751"/>
      <c r="E893" s="751"/>
      <c r="F893" s="751"/>
      <c r="G893" s="751"/>
      <c r="H893" s="751"/>
      <c r="I893" s="752"/>
      <c r="L893" s="498"/>
    </row>
    <row r="894" spans="2:12" s="317" customFormat="1" x14ac:dyDescent="0.3">
      <c r="B894" s="750"/>
      <c r="C894" s="751"/>
      <c r="D894" s="751"/>
      <c r="E894" s="751"/>
      <c r="F894" s="751"/>
      <c r="G894" s="751"/>
      <c r="H894" s="751"/>
      <c r="I894" s="752"/>
      <c r="L894" s="498"/>
    </row>
    <row r="895" spans="2:12" s="317" customFormat="1" x14ac:dyDescent="0.3">
      <c r="B895" s="750"/>
      <c r="C895" s="751"/>
      <c r="D895" s="751"/>
      <c r="E895" s="751"/>
      <c r="F895" s="751"/>
      <c r="G895" s="751"/>
      <c r="H895" s="751"/>
      <c r="I895" s="752"/>
      <c r="L895" s="498"/>
    </row>
    <row r="896" spans="2:12" s="317" customFormat="1" x14ac:dyDescent="0.3">
      <c r="B896" s="750"/>
      <c r="C896" s="751"/>
      <c r="D896" s="751"/>
      <c r="E896" s="751"/>
      <c r="F896" s="751"/>
      <c r="G896" s="751"/>
      <c r="H896" s="751"/>
      <c r="I896" s="752"/>
      <c r="L896" s="498"/>
    </row>
    <row r="897" spans="2:12" s="317" customFormat="1" x14ac:dyDescent="0.3">
      <c r="B897" s="750"/>
      <c r="C897" s="751"/>
      <c r="D897" s="751"/>
      <c r="E897" s="751"/>
      <c r="F897" s="751"/>
      <c r="G897" s="751"/>
      <c r="H897" s="751"/>
      <c r="I897" s="752"/>
      <c r="L897" s="498"/>
    </row>
    <row r="898" spans="2:12" s="317" customFormat="1" x14ac:dyDescent="0.3">
      <c r="B898" s="750"/>
      <c r="C898" s="751"/>
      <c r="D898" s="751"/>
      <c r="E898" s="751"/>
      <c r="F898" s="751"/>
      <c r="G898" s="751"/>
      <c r="H898" s="751"/>
      <c r="I898" s="752"/>
      <c r="L898" s="498"/>
    </row>
    <row r="899" spans="2:12" s="317" customFormat="1" x14ac:dyDescent="0.3">
      <c r="B899" s="750"/>
      <c r="C899" s="751"/>
      <c r="D899" s="751"/>
      <c r="E899" s="751"/>
      <c r="F899" s="751"/>
      <c r="G899" s="751"/>
      <c r="H899" s="751"/>
      <c r="I899" s="752"/>
      <c r="L899" s="498"/>
    </row>
    <row r="900" spans="2:12" s="317" customFormat="1" x14ac:dyDescent="0.3">
      <c r="B900" s="750"/>
      <c r="C900" s="751"/>
      <c r="D900" s="751"/>
      <c r="E900" s="751"/>
      <c r="F900" s="751"/>
      <c r="G900" s="751"/>
      <c r="H900" s="751"/>
      <c r="I900" s="752"/>
      <c r="L900" s="498"/>
    </row>
    <row r="901" spans="2:12" s="317" customFormat="1" x14ac:dyDescent="0.3">
      <c r="B901" s="750"/>
      <c r="C901" s="751"/>
      <c r="D901" s="751"/>
      <c r="E901" s="751"/>
      <c r="F901" s="751"/>
      <c r="G901" s="751"/>
      <c r="H901" s="751"/>
      <c r="I901" s="752"/>
      <c r="L901" s="498"/>
    </row>
    <row r="902" spans="2:12" s="317" customFormat="1" x14ac:dyDescent="0.3">
      <c r="B902" s="750"/>
      <c r="C902" s="751"/>
      <c r="D902" s="751"/>
      <c r="E902" s="751"/>
      <c r="F902" s="751"/>
      <c r="G902" s="751"/>
      <c r="H902" s="751"/>
      <c r="I902" s="752"/>
      <c r="L902" s="498"/>
    </row>
    <row r="903" spans="2:12" s="317" customFormat="1" x14ac:dyDescent="0.3">
      <c r="B903" s="750"/>
      <c r="C903" s="751"/>
      <c r="D903" s="751"/>
      <c r="E903" s="751"/>
      <c r="F903" s="751"/>
      <c r="G903" s="751"/>
      <c r="H903" s="751"/>
      <c r="I903" s="752"/>
      <c r="L903" s="498"/>
    </row>
    <row r="904" spans="2:12" s="317" customFormat="1" x14ac:dyDescent="0.3">
      <c r="B904" s="750"/>
      <c r="C904" s="751"/>
      <c r="D904" s="751"/>
      <c r="E904" s="751"/>
      <c r="F904" s="751"/>
      <c r="G904" s="751"/>
      <c r="H904" s="751"/>
      <c r="I904" s="752"/>
      <c r="L904" s="498"/>
    </row>
    <row r="905" spans="2:12" s="317" customFormat="1" x14ac:dyDescent="0.3">
      <c r="B905" s="750"/>
      <c r="C905" s="751"/>
      <c r="D905" s="751"/>
      <c r="E905" s="751"/>
      <c r="F905" s="751"/>
      <c r="G905" s="751"/>
      <c r="H905" s="751"/>
      <c r="I905" s="752"/>
      <c r="L905" s="498"/>
    </row>
    <row r="906" spans="2:12" s="317" customFormat="1" x14ac:dyDescent="0.3">
      <c r="B906" s="750"/>
      <c r="C906" s="751"/>
      <c r="D906" s="751"/>
      <c r="E906" s="751"/>
      <c r="F906" s="751"/>
      <c r="G906" s="751"/>
      <c r="H906" s="751"/>
      <c r="I906" s="752"/>
      <c r="L906" s="498"/>
    </row>
    <row r="907" spans="2:12" s="317" customFormat="1" x14ac:dyDescent="0.3">
      <c r="B907" s="750"/>
      <c r="C907" s="751"/>
      <c r="D907" s="751"/>
      <c r="E907" s="751"/>
      <c r="F907" s="751"/>
      <c r="G907" s="751"/>
      <c r="H907" s="751"/>
      <c r="I907" s="752"/>
      <c r="L907" s="498"/>
    </row>
    <row r="908" spans="2:12" s="317" customFormat="1" x14ac:dyDescent="0.3">
      <c r="B908" s="750"/>
      <c r="C908" s="751"/>
      <c r="D908" s="751"/>
      <c r="E908" s="751"/>
      <c r="F908" s="751"/>
      <c r="G908" s="751"/>
      <c r="H908" s="751"/>
      <c r="I908" s="752"/>
      <c r="L908" s="498"/>
    </row>
    <row r="909" spans="2:12" s="317" customFormat="1" x14ac:dyDescent="0.3">
      <c r="B909" s="750"/>
      <c r="C909" s="751"/>
      <c r="D909" s="751"/>
      <c r="E909" s="751"/>
      <c r="F909" s="751"/>
      <c r="G909" s="751"/>
      <c r="H909" s="751"/>
      <c r="I909" s="752"/>
      <c r="L909" s="498"/>
    </row>
    <row r="910" spans="2:12" s="317" customFormat="1" x14ac:dyDescent="0.3">
      <c r="B910" s="750"/>
      <c r="C910" s="751"/>
      <c r="D910" s="751"/>
      <c r="E910" s="751"/>
      <c r="F910" s="751"/>
      <c r="G910" s="751"/>
      <c r="H910" s="751"/>
      <c r="I910" s="752"/>
      <c r="L910" s="498"/>
    </row>
    <row r="911" spans="2:12" s="317" customFormat="1" x14ac:dyDescent="0.3">
      <c r="B911" s="750"/>
      <c r="C911" s="751"/>
      <c r="D911" s="751"/>
      <c r="E911" s="751"/>
      <c r="F911" s="751"/>
      <c r="G911" s="751"/>
      <c r="H911" s="751"/>
      <c r="I911" s="752"/>
      <c r="L911" s="498"/>
    </row>
    <row r="912" spans="2:12" s="317" customFormat="1" x14ac:dyDescent="0.3">
      <c r="B912" s="750"/>
      <c r="C912" s="751"/>
      <c r="D912" s="751"/>
      <c r="E912" s="751"/>
      <c r="F912" s="751"/>
      <c r="G912" s="751"/>
      <c r="H912" s="751"/>
      <c r="I912" s="752"/>
      <c r="L912" s="498"/>
    </row>
    <row r="913" spans="2:12" s="317" customFormat="1" x14ac:dyDescent="0.3">
      <c r="B913" s="750"/>
      <c r="C913" s="751"/>
      <c r="D913" s="751"/>
      <c r="E913" s="751"/>
      <c r="F913" s="751"/>
      <c r="G913" s="751"/>
      <c r="H913" s="751"/>
      <c r="I913" s="752"/>
      <c r="L913" s="498"/>
    </row>
    <row r="914" spans="2:12" s="317" customFormat="1" x14ac:dyDescent="0.3">
      <c r="B914" s="750"/>
      <c r="C914" s="751"/>
      <c r="D914" s="751"/>
      <c r="E914" s="751"/>
      <c r="F914" s="751"/>
      <c r="G914" s="751"/>
      <c r="H914" s="751"/>
      <c r="I914" s="752"/>
      <c r="L914" s="498"/>
    </row>
    <row r="915" spans="2:12" s="317" customFormat="1" x14ac:dyDescent="0.3">
      <c r="B915" s="750"/>
      <c r="C915" s="751"/>
      <c r="D915" s="751"/>
      <c r="E915" s="751"/>
      <c r="F915" s="751"/>
      <c r="G915" s="751"/>
      <c r="H915" s="751"/>
      <c r="I915" s="752"/>
      <c r="L915" s="498"/>
    </row>
    <row r="916" spans="2:12" s="317" customFormat="1" x14ac:dyDescent="0.3">
      <c r="B916" s="750"/>
      <c r="C916" s="751"/>
      <c r="D916" s="751"/>
      <c r="E916" s="751"/>
      <c r="F916" s="751"/>
      <c r="G916" s="751"/>
      <c r="H916" s="751"/>
      <c r="I916" s="752"/>
      <c r="L916" s="498"/>
    </row>
    <row r="917" spans="2:12" s="317" customFormat="1" x14ac:dyDescent="0.3">
      <c r="B917" s="750"/>
      <c r="C917" s="751"/>
      <c r="D917" s="751"/>
      <c r="E917" s="751"/>
      <c r="F917" s="751"/>
      <c r="G917" s="751"/>
      <c r="H917" s="751"/>
      <c r="I917" s="752"/>
      <c r="L917" s="498"/>
    </row>
    <row r="918" spans="2:12" s="317" customFormat="1" x14ac:dyDescent="0.3">
      <c r="B918" s="750"/>
      <c r="C918" s="751"/>
      <c r="D918" s="751"/>
      <c r="E918" s="751"/>
      <c r="F918" s="751"/>
      <c r="G918" s="751"/>
      <c r="H918" s="751"/>
      <c r="I918" s="752"/>
      <c r="L918" s="498"/>
    </row>
    <row r="919" spans="2:12" s="317" customFormat="1" x14ac:dyDescent="0.3">
      <c r="B919" s="750"/>
      <c r="C919" s="751"/>
      <c r="D919" s="751"/>
      <c r="E919" s="751"/>
      <c r="F919" s="751"/>
      <c r="G919" s="751"/>
      <c r="H919" s="751"/>
      <c r="I919" s="752"/>
      <c r="L919" s="498"/>
    </row>
    <row r="920" spans="2:12" s="317" customFormat="1" x14ac:dyDescent="0.3">
      <c r="B920" s="750"/>
      <c r="C920" s="751"/>
      <c r="D920" s="751"/>
      <c r="E920" s="751"/>
      <c r="F920" s="751"/>
      <c r="G920" s="751"/>
      <c r="H920" s="751"/>
      <c r="I920" s="752"/>
      <c r="L920" s="498"/>
    </row>
    <row r="921" spans="2:12" s="317" customFormat="1" x14ac:dyDescent="0.3">
      <c r="B921" s="750"/>
      <c r="C921" s="751"/>
      <c r="D921" s="751"/>
      <c r="E921" s="751"/>
      <c r="F921" s="751"/>
      <c r="G921" s="751"/>
      <c r="H921" s="751"/>
      <c r="I921" s="752"/>
      <c r="L921" s="498"/>
    </row>
    <row r="922" spans="2:12" s="317" customFormat="1" x14ac:dyDescent="0.3">
      <c r="B922" s="750"/>
      <c r="C922" s="751"/>
      <c r="D922" s="751"/>
      <c r="E922" s="751"/>
      <c r="F922" s="751"/>
      <c r="G922" s="751"/>
      <c r="H922" s="751"/>
      <c r="I922" s="752"/>
      <c r="L922" s="498"/>
    </row>
    <row r="923" spans="2:12" s="317" customFormat="1" x14ac:dyDescent="0.3">
      <c r="B923" s="750"/>
      <c r="C923" s="751"/>
      <c r="D923" s="751"/>
      <c r="E923" s="751"/>
      <c r="F923" s="751"/>
      <c r="G923" s="751"/>
      <c r="H923" s="751"/>
      <c r="I923" s="752"/>
      <c r="L923" s="498"/>
    </row>
    <row r="924" spans="2:12" s="317" customFormat="1" x14ac:dyDescent="0.3">
      <c r="B924" s="750"/>
      <c r="C924" s="751"/>
      <c r="D924" s="751"/>
      <c r="E924" s="751"/>
      <c r="F924" s="751"/>
      <c r="G924" s="751"/>
      <c r="H924" s="751"/>
      <c r="I924" s="752"/>
      <c r="L924" s="498"/>
    </row>
    <row r="925" spans="2:12" s="317" customFormat="1" x14ac:dyDescent="0.3">
      <c r="B925" s="750"/>
      <c r="C925" s="751"/>
      <c r="D925" s="751"/>
      <c r="E925" s="751"/>
      <c r="F925" s="751"/>
      <c r="G925" s="751"/>
      <c r="H925" s="751"/>
      <c r="I925" s="752"/>
      <c r="L925" s="498"/>
    </row>
    <row r="926" spans="2:12" s="317" customFormat="1" x14ac:dyDescent="0.3">
      <c r="B926" s="750"/>
      <c r="C926" s="751"/>
      <c r="D926" s="751"/>
      <c r="E926" s="751"/>
      <c r="F926" s="751"/>
      <c r="G926" s="751"/>
      <c r="H926" s="751"/>
      <c r="I926" s="752"/>
      <c r="L926" s="498"/>
    </row>
    <row r="927" spans="2:12" s="317" customFormat="1" x14ac:dyDescent="0.3">
      <c r="B927" s="750"/>
      <c r="C927" s="751"/>
      <c r="D927" s="751"/>
      <c r="E927" s="751"/>
      <c r="F927" s="751"/>
      <c r="G927" s="751"/>
      <c r="H927" s="751"/>
      <c r="I927" s="752"/>
      <c r="L927" s="498"/>
    </row>
    <row r="928" spans="2:12" s="317" customFormat="1" x14ac:dyDescent="0.3">
      <c r="B928" s="750"/>
      <c r="C928" s="751"/>
      <c r="D928" s="751"/>
      <c r="E928" s="751"/>
      <c r="F928" s="751"/>
      <c r="G928" s="751"/>
      <c r="H928" s="751"/>
      <c r="I928" s="752"/>
      <c r="L928" s="498"/>
    </row>
    <row r="929" spans="2:12" s="317" customFormat="1" x14ac:dyDescent="0.3">
      <c r="B929" s="750"/>
      <c r="C929" s="751"/>
      <c r="D929" s="751"/>
      <c r="E929" s="751"/>
      <c r="F929" s="751"/>
      <c r="G929" s="751"/>
      <c r="H929" s="751"/>
      <c r="I929" s="752"/>
      <c r="L929" s="498"/>
    </row>
    <row r="930" spans="2:12" s="317" customFormat="1" x14ac:dyDescent="0.3">
      <c r="B930" s="750"/>
      <c r="C930" s="751"/>
      <c r="D930" s="751"/>
      <c r="E930" s="751"/>
      <c r="F930" s="751"/>
      <c r="G930" s="751"/>
      <c r="H930" s="751"/>
      <c r="I930" s="752"/>
      <c r="L930" s="498"/>
    </row>
    <row r="931" spans="2:12" s="317" customFormat="1" x14ac:dyDescent="0.3">
      <c r="B931" s="750"/>
      <c r="C931" s="751"/>
      <c r="D931" s="751"/>
      <c r="E931" s="751"/>
      <c r="F931" s="751"/>
      <c r="G931" s="751"/>
      <c r="H931" s="751"/>
      <c r="I931" s="752"/>
      <c r="L931" s="498"/>
    </row>
    <row r="932" spans="2:12" s="317" customFormat="1" x14ac:dyDescent="0.3">
      <c r="B932" s="750"/>
      <c r="C932" s="751"/>
      <c r="D932" s="751"/>
      <c r="E932" s="751"/>
      <c r="F932" s="751"/>
      <c r="G932" s="751"/>
      <c r="H932" s="751"/>
      <c r="I932" s="752"/>
      <c r="L932" s="498"/>
    </row>
    <row r="933" spans="2:12" s="317" customFormat="1" x14ac:dyDescent="0.3">
      <c r="B933" s="750"/>
      <c r="C933" s="751"/>
      <c r="D933" s="751"/>
      <c r="E933" s="751"/>
      <c r="F933" s="751"/>
      <c r="G933" s="751"/>
      <c r="H933" s="751"/>
      <c r="I933" s="752"/>
      <c r="L933" s="498"/>
    </row>
    <row r="934" spans="2:12" s="317" customFormat="1" x14ac:dyDescent="0.3">
      <c r="B934" s="750"/>
      <c r="C934" s="751"/>
      <c r="D934" s="751"/>
      <c r="E934" s="751"/>
      <c r="F934" s="751"/>
      <c r="G934" s="751"/>
      <c r="H934" s="751"/>
      <c r="I934" s="752"/>
      <c r="L934" s="498"/>
    </row>
    <row r="935" spans="2:12" s="317" customFormat="1" x14ac:dyDescent="0.3">
      <c r="B935" s="750"/>
      <c r="C935" s="751"/>
      <c r="D935" s="751"/>
      <c r="E935" s="751"/>
      <c r="F935" s="751"/>
      <c r="G935" s="751"/>
      <c r="H935" s="751"/>
      <c r="I935" s="752"/>
      <c r="L935" s="498"/>
    </row>
    <row r="936" spans="2:12" s="317" customFormat="1" x14ac:dyDescent="0.3">
      <c r="B936" s="750"/>
      <c r="C936" s="751"/>
      <c r="D936" s="751"/>
      <c r="E936" s="751"/>
      <c r="F936" s="751"/>
      <c r="G936" s="751"/>
      <c r="H936" s="751"/>
      <c r="I936" s="752"/>
      <c r="L936" s="498"/>
    </row>
    <row r="937" spans="2:12" s="317" customFormat="1" x14ac:dyDescent="0.3">
      <c r="B937" s="750"/>
      <c r="C937" s="751"/>
      <c r="D937" s="751"/>
      <c r="E937" s="751"/>
      <c r="F937" s="751"/>
      <c r="G937" s="751"/>
      <c r="H937" s="751"/>
      <c r="I937" s="752"/>
      <c r="L937" s="498"/>
    </row>
    <row r="938" spans="2:12" s="317" customFormat="1" x14ac:dyDescent="0.3">
      <c r="B938" s="750"/>
      <c r="C938" s="751"/>
      <c r="D938" s="751"/>
      <c r="E938" s="751"/>
      <c r="F938" s="751"/>
      <c r="G938" s="751"/>
      <c r="H938" s="751"/>
      <c r="I938" s="752"/>
      <c r="L938" s="498"/>
    </row>
    <row r="939" spans="2:12" s="317" customFormat="1" x14ac:dyDescent="0.3">
      <c r="B939" s="750"/>
      <c r="C939" s="751"/>
      <c r="D939" s="751"/>
      <c r="E939" s="751"/>
      <c r="F939" s="751"/>
      <c r="G939" s="751"/>
      <c r="H939" s="751"/>
      <c r="I939" s="752"/>
      <c r="L939" s="498"/>
    </row>
    <row r="940" spans="2:12" s="317" customFormat="1" x14ac:dyDescent="0.3">
      <c r="B940" s="750"/>
      <c r="C940" s="751"/>
      <c r="D940" s="751"/>
      <c r="E940" s="751"/>
      <c r="F940" s="751"/>
      <c r="G940" s="751"/>
      <c r="H940" s="751"/>
      <c r="I940" s="752"/>
      <c r="L940" s="498"/>
    </row>
    <row r="941" spans="2:12" s="317" customFormat="1" x14ac:dyDescent="0.3">
      <c r="B941" s="750"/>
      <c r="C941" s="751"/>
      <c r="D941" s="751"/>
      <c r="E941" s="751"/>
      <c r="F941" s="751"/>
      <c r="G941" s="751"/>
      <c r="H941" s="751"/>
      <c r="I941" s="752"/>
      <c r="L941" s="498"/>
    </row>
    <row r="942" spans="2:12" s="317" customFormat="1" x14ac:dyDescent="0.3">
      <c r="B942" s="750"/>
      <c r="C942" s="751"/>
      <c r="D942" s="751"/>
      <c r="E942" s="751"/>
      <c r="F942" s="751"/>
      <c r="G942" s="751"/>
      <c r="H942" s="751"/>
      <c r="I942" s="752"/>
      <c r="L942" s="498"/>
    </row>
    <row r="943" spans="2:12" s="317" customFormat="1" x14ac:dyDescent="0.3">
      <c r="B943" s="750"/>
      <c r="C943" s="751"/>
      <c r="D943" s="751"/>
      <c r="E943" s="751"/>
      <c r="F943" s="751"/>
      <c r="G943" s="751"/>
      <c r="H943" s="751"/>
      <c r="I943" s="752"/>
      <c r="L943" s="498"/>
    </row>
    <row r="944" spans="2:12" s="317" customFormat="1" x14ac:dyDescent="0.3">
      <c r="B944" s="750"/>
      <c r="C944" s="751"/>
      <c r="D944" s="751"/>
      <c r="E944" s="751"/>
      <c r="F944" s="751"/>
      <c r="G944" s="751"/>
      <c r="H944" s="751"/>
      <c r="I944" s="752"/>
      <c r="L944" s="498"/>
    </row>
    <row r="945" spans="2:12" s="317" customFormat="1" x14ac:dyDescent="0.3">
      <c r="B945" s="750"/>
      <c r="C945" s="751"/>
      <c r="D945" s="751"/>
      <c r="E945" s="751"/>
      <c r="F945" s="751"/>
      <c r="G945" s="751"/>
      <c r="H945" s="751"/>
      <c r="I945" s="752"/>
      <c r="L945" s="498"/>
    </row>
    <row r="946" spans="2:12" s="317" customFormat="1" x14ac:dyDescent="0.3">
      <c r="B946" s="750"/>
      <c r="C946" s="751"/>
      <c r="D946" s="751"/>
      <c r="E946" s="751"/>
      <c r="F946" s="751"/>
      <c r="G946" s="751"/>
      <c r="H946" s="751"/>
      <c r="I946" s="752"/>
      <c r="L946" s="498"/>
    </row>
    <row r="947" spans="2:12" s="317" customFormat="1" x14ac:dyDescent="0.3">
      <c r="B947" s="750"/>
      <c r="C947" s="751"/>
      <c r="D947" s="751"/>
      <c r="E947" s="751"/>
      <c r="F947" s="751"/>
      <c r="G947" s="751"/>
      <c r="H947" s="751"/>
      <c r="I947" s="752"/>
      <c r="L947" s="498"/>
    </row>
    <row r="948" spans="2:12" s="317" customFormat="1" x14ac:dyDescent="0.3">
      <c r="B948" s="750"/>
      <c r="C948" s="751"/>
      <c r="D948" s="751"/>
      <c r="E948" s="751"/>
      <c r="F948" s="751"/>
      <c r="G948" s="751"/>
      <c r="H948" s="751"/>
      <c r="I948" s="752"/>
      <c r="L948" s="498"/>
    </row>
    <row r="949" spans="2:12" s="317" customFormat="1" x14ac:dyDescent="0.3">
      <c r="B949" s="750"/>
      <c r="C949" s="751"/>
      <c r="D949" s="751"/>
      <c r="E949" s="751"/>
      <c r="F949" s="751"/>
      <c r="G949" s="751"/>
      <c r="H949" s="751"/>
      <c r="I949" s="752"/>
      <c r="L949" s="498"/>
    </row>
    <row r="950" spans="2:12" s="317" customFormat="1" x14ac:dyDescent="0.3">
      <c r="B950" s="750"/>
      <c r="C950" s="751"/>
      <c r="D950" s="751"/>
      <c r="E950" s="751"/>
      <c r="F950" s="751"/>
      <c r="G950" s="751"/>
      <c r="H950" s="751"/>
      <c r="I950" s="752"/>
      <c r="L950" s="498"/>
    </row>
    <row r="951" spans="2:12" s="317" customFormat="1" x14ac:dyDescent="0.3">
      <c r="B951" s="750"/>
      <c r="C951" s="751"/>
      <c r="D951" s="751"/>
      <c r="E951" s="751"/>
      <c r="F951" s="751"/>
      <c r="G951" s="751"/>
      <c r="H951" s="751"/>
      <c r="I951" s="752"/>
      <c r="L951" s="498"/>
    </row>
    <row r="952" spans="2:12" s="317" customFormat="1" x14ac:dyDescent="0.3">
      <c r="B952" s="750"/>
      <c r="C952" s="751"/>
      <c r="D952" s="751"/>
      <c r="E952" s="751"/>
      <c r="F952" s="751"/>
      <c r="G952" s="751"/>
      <c r="H952" s="751"/>
      <c r="I952" s="752"/>
      <c r="L952" s="498"/>
    </row>
    <row r="953" spans="2:12" s="317" customFormat="1" x14ac:dyDescent="0.3">
      <c r="B953" s="750"/>
      <c r="C953" s="751"/>
      <c r="D953" s="751"/>
      <c r="E953" s="751"/>
      <c r="F953" s="751"/>
      <c r="G953" s="751"/>
      <c r="H953" s="751"/>
      <c r="I953" s="752"/>
      <c r="L953" s="498"/>
    </row>
    <row r="954" spans="2:12" s="317" customFormat="1" x14ac:dyDescent="0.3">
      <c r="B954" s="750"/>
      <c r="C954" s="751"/>
      <c r="D954" s="751"/>
      <c r="E954" s="751"/>
      <c r="F954" s="751"/>
      <c r="G954" s="751"/>
      <c r="H954" s="751"/>
      <c r="I954" s="752"/>
      <c r="L954" s="498"/>
    </row>
    <row r="955" spans="2:12" s="317" customFormat="1" x14ac:dyDescent="0.3">
      <c r="B955" s="750"/>
      <c r="C955" s="751"/>
      <c r="D955" s="751"/>
      <c r="E955" s="751"/>
      <c r="F955" s="751"/>
      <c r="G955" s="751"/>
      <c r="H955" s="751"/>
      <c r="I955" s="752"/>
      <c r="L955" s="498"/>
    </row>
    <row r="956" spans="2:12" s="317" customFormat="1" x14ac:dyDescent="0.3">
      <c r="B956" s="750"/>
      <c r="C956" s="751"/>
      <c r="D956" s="751"/>
      <c r="E956" s="751"/>
      <c r="F956" s="751"/>
      <c r="G956" s="751"/>
      <c r="H956" s="751"/>
      <c r="I956" s="752"/>
      <c r="L956" s="498"/>
    </row>
    <row r="957" spans="2:12" s="317" customFormat="1" x14ac:dyDescent="0.3">
      <c r="B957" s="750"/>
      <c r="C957" s="751"/>
      <c r="D957" s="751"/>
      <c r="E957" s="751"/>
      <c r="F957" s="751"/>
      <c r="G957" s="751"/>
      <c r="H957" s="751"/>
      <c r="I957" s="752"/>
      <c r="L957" s="498"/>
    </row>
    <row r="958" spans="2:12" s="317" customFormat="1" x14ac:dyDescent="0.3">
      <c r="B958" s="750"/>
      <c r="C958" s="751"/>
      <c r="D958" s="751"/>
      <c r="E958" s="751"/>
      <c r="F958" s="751"/>
      <c r="G958" s="751"/>
      <c r="H958" s="751"/>
      <c r="I958" s="752"/>
      <c r="L958" s="498"/>
    </row>
    <row r="959" spans="2:12" s="317" customFormat="1" x14ac:dyDescent="0.3">
      <c r="B959" s="750"/>
      <c r="C959" s="751"/>
      <c r="D959" s="751"/>
      <c r="E959" s="751"/>
      <c r="F959" s="751"/>
      <c r="G959" s="751"/>
      <c r="H959" s="751"/>
      <c r="I959" s="752"/>
      <c r="L959" s="498"/>
    </row>
    <row r="960" spans="2:12" s="317" customFormat="1" x14ac:dyDescent="0.3">
      <c r="B960" s="750"/>
      <c r="C960" s="751"/>
      <c r="D960" s="751"/>
      <c r="E960" s="751"/>
      <c r="F960" s="751"/>
      <c r="G960" s="751"/>
      <c r="H960" s="751"/>
      <c r="I960" s="752"/>
      <c r="L960" s="498"/>
    </row>
    <row r="961" spans="2:12" s="317" customFormat="1" x14ac:dyDescent="0.3">
      <c r="B961" s="750"/>
      <c r="C961" s="751"/>
      <c r="D961" s="751"/>
      <c r="E961" s="751"/>
      <c r="F961" s="751"/>
      <c r="G961" s="751"/>
      <c r="H961" s="751"/>
      <c r="I961" s="752"/>
      <c r="L961" s="498"/>
    </row>
    <row r="962" spans="2:12" s="317" customFormat="1" x14ac:dyDescent="0.3">
      <c r="B962" s="750"/>
      <c r="C962" s="751"/>
      <c r="D962" s="751"/>
      <c r="E962" s="751"/>
      <c r="F962" s="751"/>
      <c r="G962" s="751"/>
      <c r="H962" s="751"/>
      <c r="I962" s="752"/>
      <c r="L962" s="498"/>
    </row>
    <row r="963" spans="2:12" s="317" customFormat="1" x14ac:dyDescent="0.3">
      <c r="B963" s="750"/>
      <c r="C963" s="751"/>
      <c r="D963" s="751"/>
      <c r="E963" s="751"/>
      <c r="F963" s="751"/>
      <c r="G963" s="751"/>
      <c r="H963" s="751"/>
      <c r="I963" s="752"/>
      <c r="L963" s="498"/>
    </row>
    <row r="964" spans="2:12" s="317" customFormat="1" x14ac:dyDescent="0.3">
      <c r="B964" s="750"/>
      <c r="C964" s="751"/>
      <c r="D964" s="751"/>
      <c r="E964" s="751"/>
      <c r="F964" s="751"/>
      <c r="G964" s="751"/>
      <c r="H964" s="751"/>
      <c r="I964" s="752"/>
      <c r="L964" s="498"/>
    </row>
    <row r="965" spans="2:12" s="317" customFormat="1" x14ac:dyDescent="0.3">
      <c r="B965" s="750"/>
      <c r="C965" s="751"/>
      <c r="D965" s="751"/>
      <c r="E965" s="751"/>
      <c r="F965" s="751"/>
      <c r="G965" s="751"/>
      <c r="H965" s="751"/>
      <c r="I965" s="752"/>
      <c r="L965" s="498"/>
    </row>
    <row r="966" spans="2:12" s="317" customFormat="1" x14ac:dyDescent="0.3">
      <c r="B966" s="750"/>
      <c r="C966" s="751"/>
      <c r="D966" s="751"/>
      <c r="E966" s="751"/>
      <c r="F966" s="751"/>
      <c r="G966" s="751"/>
      <c r="H966" s="751"/>
      <c r="I966" s="752"/>
      <c r="L966" s="498"/>
    </row>
    <row r="967" spans="2:12" s="317" customFormat="1" x14ac:dyDescent="0.3">
      <c r="B967" s="750"/>
      <c r="C967" s="751"/>
      <c r="D967" s="751"/>
      <c r="E967" s="751"/>
      <c r="F967" s="751"/>
      <c r="G967" s="751"/>
      <c r="H967" s="751"/>
      <c r="I967" s="752"/>
      <c r="L967" s="498"/>
    </row>
    <row r="968" spans="2:12" s="317" customFormat="1" x14ac:dyDescent="0.3">
      <c r="B968" s="750"/>
      <c r="C968" s="751"/>
      <c r="D968" s="751"/>
      <c r="E968" s="751"/>
      <c r="F968" s="751"/>
      <c r="G968" s="751"/>
      <c r="H968" s="751"/>
      <c r="I968" s="752"/>
      <c r="L968" s="498"/>
    </row>
    <row r="969" spans="2:12" s="317" customFormat="1" x14ac:dyDescent="0.3">
      <c r="B969" s="750"/>
      <c r="C969" s="751"/>
      <c r="D969" s="751"/>
      <c r="E969" s="751"/>
      <c r="F969" s="751"/>
      <c r="G969" s="751"/>
      <c r="H969" s="751"/>
      <c r="I969" s="752"/>
      <c r="L969" s="498"/>
    </row>
    <row r="970" spans="2:12" s="317" customFormat="1" x14ac:dyDescent="0.3">
      <c r="B970" s="750"/>
      <c r="C970" s="751"/>
      <c r="D970" s="751"/>
      <c r="E970" s="751"/>
      <c r="F970" s="751"/>
      <c r="G970" s="751"/>
      <c r="H970" s="751"/>
      <c r="I970" s="752"/>
      <c r="L970" s="498"/>
    </row>
    <row r="971" spans="2:12" s="317" customFormat="1" x14ac:dyDescent="0.3">
      <c r="B971" s="750"/>
      <c r="C971" s="751"/>
      <c r="D971" s="751"/>
      <c r="E971" s="751"/>
      <c r="F971" s="751"/>
      <c r="G971" s="751"/>
      <c r="H971" s="751"/>
      <c r="I971" s="752"/>
      <c r="L971" s="498"/>
    </row>
    <row r="972" spans="2:12" s="317" customFormat="1" x14ac:dyDescent="0.3">
      <c r="B972" s="750"/>
      <c r="C972" s="751"/>
      <c r="D972" s="751"/>
      <c r="E972" s="751"/>
      <c r="F972" s="751"/>
      <c r="G972" s="751"/>
      <c r="H972" s="751"/>
      <c r="I972" s="752"/>
      <c r="L972" s="498"/>
    </row>
    <row r="973" spans="2:12" s="317" customFormat="1" x14ac:dyDescent="0.3">
      <c r="B973" s="750"/>
      <c r="C973" s="751"/>
      <c r="D973" s="751"/>
      <c r="E973" s="751"/>
      <c r="F973" s="751"/>
      <c r="G973" s="751"/>
      <c r="H973" s="751"/>
      <c r="I973" s="752"/>
      <c r="L973" s="498"/>
    </row>
    <row r="974" spans="2:12" s="317" customFormat="1" x14ac:dyDescent="0.3">
      <c r="B974" s="750"/>
      <c r="C974" s="751"/>
      <c r="D974" s="751"/>
      <c r="E974" s="751"/>
      <c r="F974" s="751"/>
      <c r="G974" s="751"/>
      <c r="H974" s="751"/>
      <c r="I974" s="752"/>
      <c r="L974" s="498"/>
    </row>
    <row r="975" spans="2:12" s="317" customFormat="1" x14ac:dyDescent="0.3">
      <c r="B975" s="750"/>
      <c r="C975" s="751"/>
      <c r="D975" s="751"/>
      <c r="E975" s="751"/>
      <c r="F975" s="751"/>
      <c r="G975" s="751"/>
      <c r="H975" s="751"/>
      <c r="I975" s="752"/>
      <c r="L975" s="498"/>
    </row>
    <row r="976" spans="2:12" s="317" customFormat="1" x14ac:dyDescent="0.3">
      <c r="B976" s="750"/>
      <c r="C976" s="751"/>
      <c r="D976" s="751"/>
      <c r="E976" s="751"/>
      <c r="F976" s="751"/>
      <c r="G976" s="751"/>
      <c r="H976" s="751"/>
      <c r="I976" s="752"/>
      <c r="L976" s="498"/>
    </row>
    <row r="977" spans="2:12" s="317" customFormat="1" x14ac:dyDescent="0.3">
      <c r="B977" s="750"/>
      <c r="C977" s="751"/>
      <c r="D977" s="751"/>
      <c r="E977" s="751"/>
      <c r="F977" s="751"/>
      <c r="G977" s="751"/>
      <c r="H977" s="751"/>
      <c r="I977" s="752"/>
      <c r="L977" s="498"/>
    </row>
    <row r="978" spans="2:12" s="317" customFormat="1" x14ac:dyDescent="0.3">
      <c r="B978" s="750"/>
      <c r="C978" s="751"/>
      <c r="D978" s="751"/>
      <c r="E978" s="751"/>
      <c r="F978" s="751"/>
      <c r="G978" s="751"/>
      <c r="H978" s="751"/>
      <c r="I978" s="752"/>
      <c r="L978" s="498"/>
    </row>
    <row r="979" spans="2:12" s="317" customFormat="1" x14ac:dyDescent="0.3">
      <c r="B979" s="750"/>
      <c r="C979" s="751"/>
      <c r="D979" s="751"/>
      <c r="E979" s="751"/>
      <c r="F979" s="751"/>
      <c r="G979" s="751"/>
      <c r="H979" s="751"/>
      <c r="I979" s="752"/>
      <c r="L979" s="498"/>
    </row>
    <row r="980" spans="2:12" s="317" customFormat="1" x14ac:dyDescent="0.3">
      <c r="B980" s="750"/>
      <c r="C980" s="751"/>
      <c r="D980" s="751"/>
      <c r="E980" s="751"/>
      <c r="F980" s="751"/>
      <c r="G980" s="751"/>
      <c r="H980" s="751"/>
      <c r="I980" s="752"/>
      <c r="L980" s="498"/>
    </row>
    <row r="981" spans="2:12" s="317" customFormat="1" x14ac:dyDescent="0.3">
      <c r="B981" s="750"/>
      <c r="C981" s="751"/>
      <c r="D981" s="751"/>
      <c r="E981" s="751"/>
      <c r="F981" s="751"/>
      <c r="G981" s="751"/>
      <c r="H981" s="751"/>
      <c r="I981" s="752"/>
      <c r="L981" s="498"/>
    </row>
    <row r="982" spans="2:12" s="317" customFormat="1" x14ac:dyDescent="0.3">
      <c r="B982" s="750"/>
      <c r="C982" s="751"/>
      <c r="D982" s="751"/>
      <c r="E982" s="751"/>
      <c r="F982" s="751"/>
      <c r="G982" s="751"/>
      <c r="H982" s="751"/>
      <c r="I982" s="752"/>
      <c r="L982" s="498"/>
    </row>
    <row r="983" spans="2:12" s="317" customFormat="1" x14ac:dyDescent="0.3">
      <c r="B983" s="750"/>
      <c r="C983" s="751"/>
      <c r="D983" s="751"/>
      <c r="E983" s="751"/>
      <c r="F983" s="751"/>
      <c r="G983" s="751"/>
      <c r="H983" s="751"/>
      <c r="I983" s="752"/>
      <c r="L983" s="498"/>
    </row>
    <row r="984" spans="2:12" s="317" customFormat="1" x14ac:dyDescent="0.3">
      <c r="B984" s="750"/>
      <c r="C984" s="751"/>
      <c r="D984" s="751"/>
      <c r="E984" s="751"/>
      <c r="F984" s="751"/>
      <c r="G984" s="751"/>
      <c r="H984" s="751"/>
      <c r="I984" s="752"/>
      <c r="L984" s="498"/>
    </row>
    <row r="985" spans="2:12" s="317" customFormat="1" x14ac:dyDescent="0.3">
      <c r="B985" s="750"/>
      <c r="C985" s="751"/>
      <c r="D985" s="751"/>
      <c r="E985" s="751"/>
      <c r="F985" s="751"/>
      <c r="G985" s="751"/>
      <c r="H985" s="751"/>
      <c r="I985" s="752"/>
      <c r="L985" s="498"/>
    </row>
    <row r="986" spans="2:12" s="317" customFormat="1" x14ac:dyDescent="0.3">
      <c r="B986" s="750"/>
      <c r="C986" s="751"/>
      <c r="D986" s="751"/>
      <c r="E986" s="751"/>
      <c r="F986" s="751"/>
      <c r="G986" s="751"/>
      <c r="H986" s="751"/>
      <c r="I986" s="752"/>
      <c r="L986" s="498"/>
    </row>
    <row r="987" spans="2:12" s="317" customFormat="1" x14ac:dyDescent="0.3">
      <c r="B987" s="750"/>
      <c r="C987" s="751"/>
      <c r="D987" s="751"/>
      <c r="E987" s="751"/>
      <c r="F987" s="751"/>
      <c r="G987" s="751"/>
      <c r="H987" s="751"/>
      <c r="I987" s="752"/>
      <c r="L987" s="498"/>
    </row>
    <row r="988" spans="2:12" s="317" customFormat="1" x14ac:dyDescent="0.3">
      <c r="B988" s="750"/>
      <c r="C988" s="751"/>
      <c r="D988" s="751"/>
      <c r="E988" s="751"/>
      <c r="F988" s="751"/>
      <c r="G988" s="751"/>
      <c r="H988" s="751"/>
      <c r="I988" s="752"/>
      <c r="L988" s="498"/>
    </row>
    <row r="989" spans="2:12" s="317" customFormat="1" x14ac:dyDescent="0.3">
      <c r="B989" s="750"/>
      <c r="C989" s="751"/>
      <c r="D989" s="751"/>
      <c r="E989" s="751"/>
      <c r="F989" s="751"/>
      <c r="G989" s="751"/>
      <c r="H989" s="751"/>
      <c r="I989" s="752"/>
      <c r="L989" s="498"/>
    </row>
    <row r="990" spans="2:12" s="317" customFormat="1" x14ac:dyDescent="0.3">
      <c r="B990" s="750"/>
      <c r="C990" s="751"/>
      <c r="D990" s="751"/>
      <c r="E990" s="751"/>
      <c r="F990" s="751"/>
      <c r="G990" s="751"/>
      <c r="H990" s="751"/>
      <c r="I990" s="752"/>
      <c r="L990" s="498"/>
    </row>
    <row r="991" spans="2:12" s="317" customFormat="1" x14ac:dyDescent="0.3">
      <c r="B991" s="750"/>
      <c r="C991" s="751"/>
      <c r="D991" s="751"/>
      <c r="E991" s="751"/>
      <c r="F991" s="751"/>
      <c r="G991" s="751"/>
      <c r="H991" s="751"/>
      <c r="I991" s="752"/>
      <c r="L991" s="498"/>
    </row>
    <row r="992" spans="2:12" s="317" customFormat="1" x14ac:dyDescent="0.3">
      <c r="B992" s="750"/>
      <c r="C992" s="751"/>
      <c r="D992" s="751"/>
      <c r="E992" s="751"/>
      <c r="F992" s="751"/>
      <c r="G992" s="751"/>
      <c r="H992" s="751"/>
      <c r="I992" s="752"/>
      <c r="L992" s="498"/>
    </row>
    <row r="993" spans="2:12" s="317" customFormat="1" x14ac:dyDescent="0.3">
      <c r="B993" s="750"/>
      <c r="C993" s="751"/>
      <c r="D993" s="751"/>
      <c r="E993" s="751"/>
      <c r="F993" s="751"/>
      <c r="G993" s="751"/>
      <c r="H993" s="751"/>
      <c r="I993" s="752"/>
      <c r="L993" s="498"/>
    </row>
    <row r="994" spans="2:12" s="317" customFormat="1" x14ac:dyDescent="0.3">
      <c r="B994" s="750"/>
      <c r="C994" s="751"/>
      <c r="D994" s="751"/>
      <c r="E994" s="751"/>
      <c r="F994" s="751"/>
      <c r="G994" s="751"/>
      <c r="H994" s="751"/>
      <c r="I994" s="752"/>
      <c r="L994" s="498"/>
    </row>
    <row r="995" spans="2:12" s="317" customFormat="1" x14ac:dyDescent="0.3">
      <c r="B995" s="750"/>
      <c r="C995" s="751"/>
      <c r="D995" s="751"/>
      <c r="E995" s="751"/>
      <c r="F995" s="751"/>
      <c r="G995" s="751"/>
      <c r="H995" s="751"/>
      <c r="I995" s="752"/>
      <c r="L995" s="498"/>
    </row>
    <row r="996" spans="2:12" s="317" customFormat="1" x14ac:dyDescent="0.3">
      <c r="B996" s="750"/>
      <c r="C996" s="751"/>
      <c r="D996" s="751"/>
      <c r="E996" s="751"/>
      <c r="F996" s="751"/>
      <c r="G996" s="751"/>
      <c r="H996" s="751"/>
      <c r="I996" s="752"/>
      <c r="L996" s="498"/>
    </row>
    <row r="997" spans="2:12" s="317" customFormat="1" x14ac:dyDescent="0.3">
      <c r="B997" s="750"/>
      <c r="C997" s="751"/>
      <c r="D997" s="751"/>
      <c r="E997" s="751"/>
      <c r="F997" s="751"/>
      <c r="G997" s="751"/>
      <c r="H997" s="751"/>
      <c r="I997" s="752"/>
      <c r="L997" s="498"/>
    </row>
    <row r="998" spans="2:12" s="317" customFormat="1" x14ac:dyDescent="0.3">
      <c r="B998" s="750"/>
      <c r="C998" s="751"/>
      <c r="D998" s="751"/>
      <c r="E998" s="751"/>
      <c r="F998" s="751"/>
      <c r="G998" s="751"/>
      <c r="H998" s="751"/>
      <c r="I998" s="752"/>
      <c r="L998" s="498"/>
    </row>
    <row r="999" spans="2:12" s="317" customFormat="1" x14ac:dyDescent="0.3">
      <c r="B999" s="750"/>
      <c r="C999" s="751"/>
      <c r="D999" s="751"/>
      <c r="E999" s="751"/>
      <c r="F999" s="751"/>
      <c r="G999" s="751"/>
      <c r="H999" s="751"/>
      <c r="I999" s="752"/>
      <c r="L999" s="498"/>
    </row>
    <row r="1000" spans="2:12" s="317" customFormat="1" x14ac:dyDescent="0.3">
      <c r="B1000" s="750"/>
      <c r="C1000" s="751"/>
      <c r="D1000" s="751"/>
      <c r="E1000" s="751"/>
      <c r="F1000" s="751"/>
      <c r="G1000" s="751"/>
      <c r="H1000" s="751"/>
      <c r="I1000" s="752"/>
      <c r="L1000" s="498"/>
    </row>
    <row r="1001" spans="2:12" s="317" customFormat="1" x14ac:dyDescent="0.3">
      <c r="B1001" s="750"/>
      <c r="C1001" s="751"/>
      <c r="D1001" s="751"/>
      <c r="E1001" s="751"/>
      <c r="F1001" s="751"/>
      <c r="G1001" s="751"/>
      <c r="H1001" s="751"/>
      <c r="I1001" s="752"/>
      <c r="L1001" s="498"/>
    </row>
    <row r="1002" spans="2:12" s="317" customFormat="1" x14ac:dyDescent="0.3">
      <c r="B1002" s="750"/>
      <c r="C1002" s="751"/>
      <c r="D1002" s="751"/>
      <c r="E1002" s="751"/>
      <c r="F1002" s="751"/>
      <c r="G1002" s="751"/>
      <c r="H1002" s="751"/>
      <c r="I1002" s="752"/>
      <c r="L1002" s="498"/>
    </row>
    <row r="1003" spans="2:12" s="317" customFormat="1" x14ac:dyDescent="0.3">
      <c r="B1003" s="750"/>
      <c r="C1003" s="751"/>
      <c r="D1003" s="751"/>
      <c r="E1003" s="751"/>
      <c r="F1003" s="751"/>
      <c r="G1003" s="751"/>
      <c r="H1003" s="751"/>
      <c r="I1003" s="752"/>
      <c r="L1003" s="498"/>
    </row>
    <row r="1004" spans="2:12" s="317" customFormat="1" x14ac:dyDescent="0.3">
      <c r="B1004" s="750"/>
      <c r="C1004" s="751"/>
      <c r="D1004" s="751"/>
      <c r="E1004" s="751"/>
      <c r="F1004" s="751"/>
      <c r="G1004" s="751"/>
      <c r="H1004" s="751"/>
      <c r="I1004" s="752"/>
      <c r="L1004" s="498"/>
    </row>
    <row r="1005" spans="2:12" s="317" customFormat="1" x14ac:dyDescent="0.3">
      <c r="B1005" s="750"/>
      <c r="C1005" s="751"/>
      <c r="D1005" s="751"/>
      <c r="E1005" s="751"/>
      <c r="F1005" s="751"/>
      <c r="G1005" s="751"/>
      <c r="H1005" s="751"/>
      <c r="I1005" s="752"/>
      <c r="L1005" s="498"/>
    </row>
    <row r="1006" spans="2:12" s="317" customFormat="1" x14ac:dyDescent="0.3">
      <c r="B1006" s="750"/>
      <c r="C1006" s="751"/>
      <c r="D1006" s="751"/>
      <c r="E1006" s="751"/>
      <c r="F1006" s="751"/>
      <c r="G1006" s="751"/>
      <c r="H1006" s="751"/>
      <c r="I1006" s="752"/>
      <c r="L1006" s="498"/>
    </row>
    <row r="1007" spans="2:12" s="317" customFormat="1" x14ac:dyDescent="0.3">
      <c r="B1007" s="750"/>
      <c r="C1007" s="751"/>
      <c r="D1007" s="751"/>
      <c r="E1007" s="751"/>
      <c r="F1007" s="751"/>
      <c r="G1007" s="751"/>
      <c r="H1007" s="751"/>
      <c r="I1007" s="752"/>
      <c r="L1007" s="498"/>
    </row>
    <row r="1008" spans="2:12" s="317" customFormat="1" x14ac:dyDescent="0.3">
      <c r="B1008" s="750"/>
      <c r="C1008" s="751"/>
      <c r="D1008" s="751"/>
      <c r="E1008" s="751"/>
      <c r="F1008" s="751"/>
      <c r="G1008" s="751"/>
      <c r="H1008" s="751"/>
      <c r="I1008" s="752"/>
      <c r="L1008" s="498"/>
    </row>
    <row r="1009" spans="2:12" s="317" customFormat="1" x14ac:dyDescent="0.3">
      <c r="B1009" s="750"/>
      <c r="C1009" s="751"/>
      <c r="D1009" s="751"/>
      <c r="E1009" s="751"/>
      <c r="F1009" s="751"/>
      <c r="G1009" s="751"/>
      <c r="H1009" s="751"/>
      <c r="I1009" s="752"/>
      <c r="L1009" s="498"/>
    </row>
    <row r="1010" spans="2:12" s="317" customFormat="1" x14ac:dyDescent="0.3">
      <c r="B1010" s="750"/>
      <c r="C1010" s="751"/>
      <c r="D1010" s="751"/>
      <c r="E1010" s="751"/>
      <c r="F1010" s="751"/>
      <c r="G1010" s="751"/>
      <c r="H1010" s="751"/>
      <c r="I1010" s="752"/>
      <c r="L1010" s="498"/>
    </row>
    <row r="1011" spans="2:12" s="317" customFormat="1" x14ac:dyDescent="0.3">
      <c r="B1011" s="750"/>
      <c r="C1011" s="751"/>
      <c r="D1011" s="751"/>
      <c r="E1011" s="751"/>
      <c r="F1011" s="751"/>
      <c r="G1011" s="751"/>
      <c r="H1011" s="751"/>
      <c r="I1011" s="752"/>
      <c r="L1011" s="498"/>
    </row>
    <row r="1012" spans="2:12" s="317" customFormat="1" x14ac:dyDescent="0.3">
      <c r="B1012" s="750"/>
      <c r="C1012" s="751"/>
      <c r="D1012" s="751"/>
      <c r="E1012" s="751"/>
      <c r="F1012" s="751"/>
      <c r="G1012" s="751"/>
      <c r="H1012" s="751"/>
      <c r="I1012" s="752"/>
      <c r="L1012" s="498"/>
    </row>
    <row r="1013" spans="2:12" s="317" customFormat="1" x14ac:dyDescent="0.3">
      <c r="B1013" s="750"/>
      <c r="C1013" s="751"/>
      <c r="D1013" s="751"/>
      <c r="E1013" s="751"/>
      <c r="F1013" s="751"/>
      <c r="G1013" s="751"/>
      <c r="H1013" s="751"/>
      <c r="I1013" s="752"/>
      <c r="L1013" s="498"/>
    </row>
    <row r="1014" spans="2:12" s="317" customFormat="1" x14ac:dyDescent="0.3">
      <c r="B1014" s="750"/>
      <c r="C1014" s="751"/>
      <c r="D1014" s="751"/>
      <c r="E1014" s="751"/>
      <c r="F1014" s="751"/>
      <c r="G1014" s="751"/>
      <c r="H1014" s="751"/>
      <c r="I1014" s="752"/>
      <c r="L1014" s="498"/>
    </row>
    <row r="1015" spans="2:12" s="317" customFormat="1" x14ac:dyDescent="0.3">
      <c r="B1015" s="750"/>
      <c r="C1015" s="751"/>
      <c r="D1015" s="751"/>
      <c r="E1015" s="751"/>
      <c r="F1015" s="751"/>
      <c r="G1015" s="751"/>
      <c r="H1015" s="751"/>
      <c r="I1015" s="752"/>
      <c r="L1015" s="498"/>
    </row>
    <row r="1016" spans="2:12" s="317" customFormat="1" x14ac:dyDescent="0.3">
      <c r="B1016" s="750"/>
      <c r="C1016" s="751"/>
      <c r="D1016" s="751"/>
      <c r="E1016" s="751"/>
      <c r="F1016" s="751"/>
      <c r="G1016" s="751"/>
      <c r="H1016" s="751"/>
      <c r="I1016" s="752"/>
      <c r="L1016" s="498"/>
    </row>
    <row r="1017" spans="2:12" s="317" customFormat="1" x14ac:dyDescent="0.3">
      <c r="B1017" s="750"/>
      <c r="C1017" s="751"/>
      <c r="D1017" s="751"/>
      <c r="E1017" s="751"/>
      <c r="F1017" s="751"/>
      <c r="G1017" s="751"/>
      <c r="H1017" s="751"/>
      <c r="I1017" s="752"/>
      <c r="L1017" s="498"/>
    </row>
    <row r="1018" spans="2:12" s="317" customFormat="1" x14ac:dyDescent="0.3">
      <c r="B1018" s="750"/>
      <c r="C1018" s="751"/>
      <c r="D1018" s="751"/>
      <c r="E1018" s="751"/>
      <c r="F1018" s="751"/>
      <c r="G1018" s="751"/>
      <c r="H1018" s="751"/>
      <c r="I1018" s="752"/>
      <c r="L1018" s="498"/>
    </row>
    <row r="1019" spans="2:12" s="317" customFormat="1" x14ac:dyDescent="0.3">
      <c r="B1019" s="750"/>
      <c r="C1019" s="751"/>
      <c r="D1019" s="751"/>
      <c r="E1019" s="751"/>
      <c r="F1019" s="751"/>
      <c r="G1019" s="751"/>
      <c r="H1019" s="751"/>
      <c r="I1019" s="752"/>
      <c r="L1019" s="498"/>
    </row>
    <row r="1020" spans="2:12" s="317" customFormat="1" x14ac:dyDescent="0.3">
      <c r="B1020" s="750"/>
      <c r="C1020" s="751"/>
      <c r="D1020" s="751"/>
      <c r="E1020" s="751"/>
      <c r="F1020" s="751"/>
      <c r="G1020" s="751"/>
      <c r="H1020" s="751"/>
      <c r="I1020" s="752"/>
      <c r="L1020" s="498"/>
    </row>
    <row r="1021" spans="2:12" s="317" customFormat="1" x14ac:dyDescent="0.3">
      <c r="B1021" s="750"/>
      <c r="C1021" s="751"/>
      <c r="D1021" s="751"/>
      <c r="E1021" s="751"/>
      <c r="F1021" s="751"/>
      <c r="G1021" s="751"/>
      <c r="H1021" s="751"/>
      <c r="I1021" s="752"/>
      <c r="L1021" s="498"/>
    </row>
    <row r="1022" spans="2:12" s="317" customFormat="1" x14ac:dyDescent="0.3">
      <c r="B1022" s="750"/>
      <c r="C1022" s="751"/>
      <c r="D1022" s="751"/>
      <c r="E1022" s="751"/>
      <c r="F1022" s="751"/>
      <c r="G1022" s="751"/>
      <c r="H1022" s="751"/>
      <c r="I1022" s="752"/>
      <c r="L1022" s="498"/>
    </row>
    <row r="1023" spans="2:12" s="317" customFormat="1" x14ac:dyDescent="0.3">
      <c r="B1023" s="750"/>
      <c r="C1023" s="751"/>
      <c r="D1023" s="751"/>
      <c r="E1023" s="751"/>
      <c r="F1023" s="751"/>
      <c r="G1023" s="751"/>
      <c r="H1023" s="751"/>
      <c r="I1023" s="752"/>
      <c r="L1023" s="498"/>
    </row>
    <row r="1024" spans="2:12" s="317" customFormat="1" x14ac:dyDescent="0.3">
      <c r="B1024" s="750"/>
      <c r="C1024" s="751"/>
      <c r="D1024" s="751"/>
      <c r="E1024" s="751"/>
      <c r="F1024" s="751"/>
      <c r="G1024" s="751"/>
      <c r="H1024" s="751"/>
      <c r="I1024" s="752"/>
      <c r="L1024" s="498"/>
    </row>
    <row r="1025" spans="2:12" s="317" customFormat="1" x14ac:dyDescent="0.3">
      <c r="B1025" s="750"/>
      <c r="C1025" s="751"/>
      <c r="D1025" s="751"/>
      <c r="E1025" s="751"/>
      <c r="F1025" s="751"/>
      <c r="G1025" s="751"/>
      <c r="H1025" s="751"/>
      <c r="I1025" s="752"/>
      <c r="L1025" s="498"/>
    </row>
    <row r="1026" spans="2:12" s="317" customFormat="1" x14ac:dyDescent="0.3">
      <c r="B1026" s="750"/>
      <c r="C1026" s="751"/>
      <c r="D1026" s="751"/>
      <c r="E1026" s="751"/>
      <c r="F1026" s="751"/>
      <c r="G1026" s="751"/>
      <c r="H1026" s="751"/>
      <c r="I1026" s="752"/>
      <c r="L1026" s="498"/>
    </row>
    <row r="1027" spans="2:12" s="317" customFormat="1" x14ac:dyDescent="0.3">
      <c r="B1027" s="750"/>
      <c r="C1027" s="751"/>
      <c r="D1027" s="751"/>
      <c r="E1027" s="751"/>
      <c r="F1027" s="751"/>
      <c r="G1027" s="751"/>
      <c r="H1027" s="751"/>
      <c r="I1027" s="752"/>
      <c r="L1027" s="498"/>
    </row>
    <row r="1028" spans="2:12" s="317" customFormat="1" x14ac:dyDescent="0.3">
      <c r="B1028" s="750"/>
      <c r="C1028" s="751"/>
      <c r="D1028" s="751"/>
      <c r="E1028" s="751"/>
      <c r="F1028" s="751"/>
      <c r="G1028" s="751"/>
      <c r="H1028" s="751"/>
      <c r="I1028" s="752"/>
      <c r="L1028" s="498"/>
    </row>
    <row r="1029" spans="2:12" s="317" customFormat="1" x14ac:dyDescent="0.3">
      <c r="B1029" s="750"/>
      <c r="C1029" s="751"/>
      <c r="D1029" s="751"/>
      <c r="E1029" s="751"/>
      <c r="F1029" s="751"/>
      <c r="G1029" s="751"/>
      <c r="H1029" s="751"/>
      <c r="I1029" s="752"/>
      <c r="L1029" s="498"/>
    </row>
    <row r="1030" spans="2:12" s="317" customFormat="1" x14ac:dyDescent="0.3">
      <c r="B1030" s="750"/>
      <c r="C1030" s="751"/>
      <c r="D1030" s="751"/>
      <c r="E1030" s="751"/>
      <c r="F1030" s="751"/>
      <c r="G1030" s="751"/>
      <c r="H1030" s="751"/>
      <c r="I1030" s="752"/>
      <c r="L1030" s="498"/>
    </row>
    <row r="1031" spans="2:12" s="317" customFormat="1" x14ac:dyDescent="0.3">
      <c r="B1031" s="750"/>
      <c r="C1031" s="751"/>
      <c r="D1031" s="751"/>
      <c r="E1031" s="751"/>
      <c r="F1031" s="751"/>
      <c r="G1031" s="751"/>
      <c r="H1031" s="751"/>
      <c r="I1031" s="752"/>
      <c r="L1031" s="498"/>
    </row>
    <row r="1032" spans="2:12" s="317" customFormat="1" x14ac:dyDescent="0.3">
      <c r="B1032" s="750"/>
      <c r="C1032" s="751"/>
      <c r="D1032" s="751"/>
      <c r="E1032" s="751"/>
      <c r="F1032" s="751"/>
      <c r="G1032" s="751"/>
      <c r="H1032" s="751"/>
      <c r="I1032" s="752"/>
      <c r="L1032" s="498"/>
    </row>
    <row r="1033" spans="2:12" s="317" customFormat="1" x14ac:dyDescent="0.3">
      <c r="B1033" s="750"/>
      <c r="C1033" s="751"/>
      <c r="D1033" s="751"/>
      <c r="E1033" s="751"/>
      <c r="F1033" s="751"/>
      <c r="G1033" s="751"/>
      <c r="H1033" s="751"/>
      <c r="I1033" s="752"/>
      <c r="L1033" s="498"/>
    </row>
    <row r="1034" spans="2:12" s="317" customFormat="1" x14ac:dyDescent="0.3">
      <c r="B1034" s="750"/>
      <c r="C1034" s="751"/>
      <c r="D1034" s="751"/>
      <c r="E1034" s="751"/>
      <c r="F1034" s="751"/>
      <c r="G1034" s="751"/>
      <c r="H1034" s="751"/>
      <c r="I1034" s="752"/>
      <c r="L1034" s="498"/>
    </row>
    <row r="1035" spans="2:12" s="317" customFormat="1" x14ac:dyDescent="0.3">
      <c r="B1035" s="750"/>
      <c r="C1035" s="751"/>
      <c r="D1035" s="751"/>
      <c r="E1035" s="751"/>
      <c r="F1035" s="751"/>
      <c r="G1035" s="751"/>
      <c r="H1035" s="751"/>
      <c r="I1035" s="752"/>
      <c r="L1035" s="498"/>
    </row>
    <row r="1036" spans="2:12" s="317" customFormat="1" x14ac:dyDescent="0.3">
      <c r="B1036" s="750"/>
      <c r="C1036" s="751"/>
      <c r="D1036" s="751"/>
      <c r="E1036" s="751"/>
      <c r="F1036" s="751"/>
      <c r="G1036" s="751"/>
      <c r="H1036" s="751"/>
      <c r="I1036" s="752"/>
      <c r="L1036" s="498"/>
    </row>
    <row r="1037" spans="2:12" s="317" customFormat="1" x14ac:dyDescent="0.3">
      <c r="B1037" s="750"/>
      <c r="C1037" s="751"/>
      <c r="D1037" s="751"/>
      <c r="E1037" s="751"/>
      <c r="F1037" s="751"/>
      <c r="G1037" s="751"/>
      <c r="H1037" s="751"/>
      <c r="I1037" s="752"/>
      <c r="L1037" s="498"/>
    </row>
    <row r="1038" spans="2:12" s="317" customFormat="1" x14ac:dyDescent="0.3">
      <c r="B1038" s="750"/>
      <c r="C1038" s="751"/>
      <c r="D1038" s="751"/>
      <c r="E1038" s="751"/>
      <c r="F1038" s="751"/>
      <c r="G1038" s="751"/>
      <c r="H1038" s="751"/>
      <c r="I1038" s="752"/>
      <c r="L1038" s="498"/>
    </row>
    <row r="1039" spans="2:12" s="317" customFormat="1" x14ac:dyDescent="0.3">
      <c r="B1039" s="750"/>
      <c r="C1039" s="751"/>
      <c r="D1039" s="751"/>
      <c r="E1039" s="751"/>
      <c r="F1039" s="751"/>
      <c r="G1039" s="751"/>
      <c r="H1039" s="751"/>
      <c r="I1039" s="752"/>
      <c r="L1039" s="498"/>
    </row>
    <row r="1040" spans="2:12" s="317" customFormat="1" x14ac:dyDescent="0.3">
      <c r="B1040" s="750"/>
      <c r="C1040" s="751"/>
      <c r="D1040" s="751"/>
      <c r="E1040" s="751"/>
      <c r="F1040" s="751"/>
      <c r="G1040" s="751"/>
      <c r="H1040" s="751"/>
      <c r="I1040" s="752"/>
      <c r="L1040" s="498"/>
    </row>
    <row r="1041" spans="2:12" s="317" customFormat="1" x14ac:dyDescent="0.3">
      <c r="B1041" s="750"/>
      <c r="C1041" s="751"/>
      <c r="D1041" s="751"/>
      <c r="E1041" s="751"/>
      <c r="F1041" s="751"/>
      <c r="G1041" s="751"/>
      <c r="H1041" s="751"/>
      <c r="I1041" s="752"/>
      <c r="L1041" s="498"/>
    </row>
    <row r="1042" spans="2:12" s="317" customFormat="1" x14ac:dyDescent="0.3">
      <c r="B1042" s="750"/>
      <c r="C1042" s="751"/>
      <c r="D1042" s="751"/>
      <c r="E1042" s="751"/>
      <c r="F1042" s="751"/>
      <c r="G1042" s="751"/>
      <c r="H1042" s="751"/>
      <c r="I1042" s="752"/>
      <c r="L1042" s="498"/>
    </row>
    <row r="1043" spans="2:12" s="317" customFormat="1" x14ac:dyDescent="0.3">
      <c r="B1043" s="750"/>
      <c r="C1043" s="751"/>
      <c r="D1043" s="751"/>
      <c r="E1043" s="751"/>
      <c r="F1043" s="751"/>
      <c r="G1043" s="751"/>
      <c r="H1043" s="751"/>
      <c r="I1043" s="752"/>
      <c r="L1043" s="498"/>
    </row>
    <row r="1044" spans="2:12" s="317" customFormat="1" x14ac:dyDescent="0.3">
      <c r="B1044" s="750"/>
      <c r="C1044" s="751"/>
      <c r="D1044" s="751"/>
      <c r="E1044" s="751"/>
      <c r="F1044" s="751"/>
      <c r="G1044" s="751"/>
      <c r="H1044" s="751"/>
      <c r="I1044" s="752"/>
      <c r="L1044" s="498"/>
    </row>
    <row r="1045" spans="2:12" s="317" customFormat="1" x14ac:dyDescent="0.3">
      <c r="B1045" s="750"/>
      <c r="C1045" s="751"/>
      <c r="D1045" s="751"/>
      <c r="E1045" s="751"/>
      <c r="F1045" s="751"/>
      <c r="G1045" s="751"/>
      <c r="H1045" s="751"/>
      <c r="I1045" s="752"/>
      <c r="L1045" s="498"/>
    </row>
    <row r="1046" spans="2:12" s="317" customFormat="1" x14ac:dyDescent="0.3">
      <c r="B1046" s="750"/>
      <c r="C1046" s="751"/>
      <c r="D1046" s="751"/>
      <c r="E1046" s="751"/>
      <c r="F1046" s="751"/>
      <c r="G1046" s="751"/>
      <c r="H1046" s="751"/>
      <c r="I1046" s="752"/>
      <c r="L1046" s="498"/>
    </row>
    <row r="1047" spans="2:12" s="317" customFormat="1" x14ac:dyDescent="0.3">
      <c r="B1047" s="750"/>
      <c r="C1047" s="751"/>
      <c r="D1047" s="751"/>
      <c r="E1047" s="751"/>
      <c r="F1047" s="751"/>
      <c r="G1047" s="751"/>
      <c r="H1047" s="751"/>
      <c r="I1047" s="752"/>
      <c r="L1047" s="498"/>
    </row>
    <row r="1048" spans="2:12" s="317" customFormat="1" x14ac:dyDescent="0.3">
      <c r="B1048" s="750"/>
      <c r="C1048" s="751"/>
      <c r="D1048" s="751"/>
      <c r="E1048" s="751"/>
      <c r="F1048" s="751"/>
      <c r="G1048" s="751"/>
      <c r="H1048" s="751"/>
      <c r="I1048" s="752"/>
      <c r="L1048" s="498"/>
    </row>
    <row r="1049" spans="2:12" s="317" customFormat="1" x14ac:dyDescent="0.3">
      <c r="B1049" s="750"/>
      <c r="C1049" s="751"/>
      <c r="D1049" s="751"/>
      <c r="E1049" s="751"/>
      <c r="F1049" s="751"/>
      <c r="G1049" s="751"/>
      <c r="H1049" s="751"/>
      <c r="I1049" s="752"/>
      <c r="L1049" s="498"/>
    </row>
    <row r="1050" spans="2:12" s="317" customFormat="1" x14ac:dyDescent="0.3">
      <c r="B1050" s="750"/>
      <c r="C1050" s="751"/>
      <c r="D1050" s="751"/>
      <c r="E1050" s="751"/>
      <c r="F1050" s="751"/>
      <c r="G1050" s="751"/>
      <c r="H1050" s="751"/>
      <c r="I1050" s="752"/>
      <c r="L1050" s="498"/>
    </row>
    <row r="1051" spans="2:12" s="317" customFormat="1" x14ac:dyDescent="0.3">
      <c r="B1051" s="750"/>
      <c r="C1051" s="751"/>
      <c r="D1051" s="751"/>
      <c r="E1051" s="751"/>
      <c r="F1051" s="751"/>
      <c r="G1051" s="751"/>
      <c r="H1051" s="751"/>
      <c r="I1051" s="752"/>
      <c r="L1051" s="498"/>
    </row>
    <row r="1052" spans="2:12" s="317" customFormat="1" x14ac:dyDescent="0.3">
      <c r="B1052" s="750"/>
      <c r="C1052" s="751"/>
      <c r="D1052" s="751"/>
      <c r="E1052" s="751"/>
      <c r="F1052" s="751"/>
      <c r="G1052" s="751"/>
      <c r="H1052" s="751"/>
      <c r="I1052" s="752"/>
      <c r="L1052" s="498"/>
    </row>
    <row r="1053" spans="2:12" s="317" customFormat="1" x14ac:dyDescent="0.3">
      <c r="B1053" s="750"/>
      <c r="C1053" s="751"/>
      <c r="D1053" s="751"/>
      <c r="E1053" s="751"/>
      <c r="F1053" s="751"/>
      <c r="G1053" s="751"/>
      <c r="H1053" s="751"/>
      <c r="I1053" s="752"/>
      <c r="L1053" s="498"/>
    </row>
    <row r="1054" spans="2:12" s="317" customFormat="1" x14ac:dyDescent="0.3">
      <c r="B1054" s="750"/>
      <c r="C1054" s="751"/>
      <c r="D1054" s="751"/>
      <c r="E1054" s="751"/>
      <c r="F1054" s="751"/>
      <c r="G1054" s="751"/>
      <c r="H1054" s="751"/>
      <c r="I1054" s="752"/>
      <c r="L1054" s="498"/>
    </row>
    <row r="1055" spans="2:12" s="317" customFormat="1" x14ac:dyDescent="0.3">
      <c r="B1055" s="750"/>
      <c r="C1055" s="751"/>
      <c r="D1055" s="751"/>
      <c r="E1055" s="751"/>
      <c r="F1055" s="751"/>
      <c r="G1055" s="751"/>
      <c r="H1055" s="751"/>
      <c r="I1055" s="752"/>
      <c r="L1055" s="498"/>
    </row>
    <row r="1056" spans="2:12" s="317" customFormat="1" x14ac:dyDescent="0.3">
      <c r="B1056" s="750"/>
      <c r="C1056" s="751"/>
      <c r="D1056" s="751"/>
      <c r="E1056" s="751"/>
      <c r="F1056" s="751"/>
      <c r="G1056" s="751"/>
      <c r="H1056" s="751"/>
      <c r="I1056" s="752"/>
      <c r="L1056" s="498"/>
    </row>
    <row r="1057" spans="2:12" s="317" customFormat="1" x14ac:dyDescent="0.3">
      <c r="B1057" s="750"/>
      <c r="C1057" s="751"/>
      <c r="D1057" s="751"/>
      <c r="E1057" s="751"/>
      <c r="F1057" s="751"/>
      <c r="G1057" s="751"/>
      <c r="H1057" s="751"/>
      <c r="I1057" s="752"/>
      <c r="L1057" s="498"/>
    </row>
    <row r="1058" spans="2:12" s="317" customFormat="1" x14ac:dyDescent="0.3">
      <c r="B1058" s="750"/>
      <c r="C1058" s="751"/>
      <c r="D1058" s="751"/>
      <c r="E1058" s="751"/>
      <c r="F1058" s="751"/>
      <c r="G1058" s="751"/>
      <c r="H1058" s="751"/>
      <c r="I1058" s="752"/>
      <c r="L1058" s="498"/>
    </row>
    <row r="1059" spans="2:12" s="317" customFormat="1" x14ac:dyDescent="0.3">
      <c r="B1059" s="750"/>
      <c r="C1059" s="751"/>
      <c r="D1059" s="751"/>
      <c r="E1059" s="751"/>
      <c r="F1059" s="751"/>
      <c r="G1059" s="751"/>
      <c r="H1059" s="751"/>
      <c r="I1059" s="752"/>
      <c r="L1059" s="498"/>
    </row>
    <row r="1060" spans="2:12" s="317" customFormat="1" x14ac:dyDescent="0.3">
      <c r="B1060" s="750"/>
      <c r="C1060" s="751"/>
      <c r="D1060" s="751"/>
      <c r="E1060" s="751"/>
      <c r="F1060" s="751"/>
      <c r="G1060" s="751"/>
      <c r="H1060" s="751"/>
      <c r="I1060" s="752"/>
      <c r="L1060" s="498"/>
    </row>
    <row r="1061" spans="2:12" s="317" customFormat="1" x14ac:dyDescent="0.3">
      <c r="B1061" s="750"/>
      <c r="C1061" s="751"/>
      <c r="D1061" s="751"/>
      <c r="E1061" s="751"/>
      <c r="F1061" s="751"/>
      <c r="G1061" s="751"/>
      <c r="H1061" s="751"/>
      <c r="I1061" s="752"/>
      <c r="L1061" s="498"/>
    </row>
    <row r="1062" spans="2:12" s="317" customFormat="1" x14ac:dyDescent="0.3">
      <c r="B1062" s="750"/>
      <c r="C1062" s="751"/>
      <c r="D1062" s="751"/>
      <c r="E1062" s="751"/>
      <c r="F1062" s="751"/>
      <c r="G1062" s="751"/>
      <c r="H1062" s="751"/>
      <c r="I1062" s="752"/>
      <c r="L1062" s="498"/>
    </row>
    <row r="1063" spans="2:12" s="317" customFormat="1" x14ac:dyDescent="0.3">
      <c r="B1063" s="750"/>
      <c r="C1063" s="751"/>
      <c r="D1063" s="751"/>
      <c r="E1063" s="751"/>
      <c r="F1063" s="751"/>
      <c r="G1063" s="751"/>
      <c r="H1063" s="751"/>
      <c r="I1063" s="752"/>
      <c r="L1063" s="498"/>
    </row>
    <row r="1064" spans="2:12" s="317" customFormat="1" x14ac:dyDescent="0.3">
      <c r="B1064" s="750"/>
      <c r="C1064" s="751"/>
      <c r="D1064" s="751"/>
      <c r="E1064" s="751"/>
      <c r="F1064" s="751"/>
      <c r="G1064" s="751"/>
      <c r="H1064" s="751"/>
      <c r="I1064" s="752"/>
      <c r="L1064" s="498"/>
    </row>
    <row r="1065" spans="2:12" s="317" customFormat="1" x14ac:dyDescent="0.3">
      <c r="B1065" s="750"/>
      <c r="C1065" s="751"/>
      <c r="D1065" s="751"/>
      <c r="E1065" s="751"/>
      <c r="F1065" s="751"/>
      <c r="G1065" s="751"/>
      <c r="H1065" s="751"/>
      <c r="I1065" s="752"/>
      <c r="L1065" s="498"/>
    </row>
    <row r="1066" spans="2:12" s="317" customFormat="1" x14ac:dyDescent="0.3">
      <c r="B1066" s="750"/>
      <c r="C1066" s="751"/>
      <c r="D1066" s="751"/>
      <c r="E1066" s="751"/>
      <c r="F1066" s="751"/>
      <c r="G1066" s="751"/>
      <c r="H1066" s="751"/>
      <c r="I1066" s="752"/>
      <c r="L1066" s="498"/>
    </row>
    <row r="1067" spans="2:12" s="317" customFormat="1" x14ac:dyDescent="0.3">
      <c r="B1067" s="750"/>
      <c r="C1067" s="751"/>
      <c r="D1067" s="751"/>
      <c r="E1067" s="751"/>
      <c r="F1067" s="751"/>
      <c r="G1067" s="751"/>
      <c r="H1067" s="751"/>
      <c r="I1067" s="752"/>
      <c r="L1067" s="498"/>
    </row>
    <row r="1068" spans="2:12" s="317" customFormat="1" x14ac:dyDescent="0.3">
      <c r="B1068" s="750"/>
      <c r="C1068" s="751"/>
      <c r="D1068" s="751"/>
      <c r="E1068" s="751"/>
      <c r="F1068" s="751"/>
      <c r="G1068" s="751"/>
      <c r="H1068" s="751"/>
      <c r="I1068" s="752"/>
      <c r="L1068" s="498"/>
    </row>
    <row r="1069" spans="2:12" s="317" customFormat="1" x14ac:dyDescent="0.3">
      <c r="B1069" s="750"/>
      <c r="C1069" s="751"/>
      <c r="D1069" s="751"/>
      <c r="E1069" s="751"/>
      <c r="F1069" s="751"/>
      <c r="G1069" s="751"/>
      <c r="H1069" s="751"/>
      <c r="I1069" s="752"/>
      <c r="L1069" s="498"/>
    </row>
    <row r="1070" spans="2:12" s="317" customFormat="1" x14ac:dyDescent="0.3">
      <c r="B1070" s="750"/>
      <c r="C1070" s="751"/>
      <c r="D1070" s="751"/>
      <c r="E1070" s="751"/>
      <c r="F1070" s="751"/>
      <c r="G1070" s="751"/>
      <c r="H1070" s="751"/>
      <c r="I1070" s="752"/>
      <c r="L1070" s="498"/>
    </row>
    <row r="1071" spans="2:12" s="317" customFormat="1" x14ac:dyDescent="0.3">
      <c r="B1071" s="750"/>
      <c r="C1071" s="751"/>
      <c r="D1071" s="751"/>
      <c r="E1071" s="751"/>
      <c r="F1071" s="751"/>
      <c r="G1071" s="751"/>
      <c r="H1071" s="751"/>
      <c r="I1071" s="752"/>
      <c r="L1071" s="498"/>
    </row>
    <row r="1072" spans="2:12" s="317" customFormat="1" x14ac:dyDescent="0.3">
      <c r="B1072" s="750"/>
      <c r="C1072" s="751"/>
      <c r="D1072" s="751"/>
      <c r="E1072" s="751"/>
      <c r="F1072" s="751"/>
      <c r="G1072" s="751"/>
      <c r="H1072" s="751"/>
      <c r="I1072" s="752"/>
      <c r="L1072" s="498"/>
    </row>
    <row r="1073" spans="2:12" s="317" customFormat="1" x14ac:dyDescent="0.3">
      <c r="B1073" s="750"/>
      <c r="C1073" s="751"/>
      <c r="D1073" s="751"/>
      <c r="E1073" s="751"/>
      <c r="F1073" s="751"/>
      <c r="G1073" s="751"/>
      <c r="H1073" s="751"/>
      <c r="I1073" s="752"/>
      <c r="L1073" s="498"/>
    </row>
    <row r="1074" spans="2:12" s="317" customFormat="1" x14ac:dyDescent="0.3">
      <c r="B1074" s="750"/>
      <c r="C1074" s="751"/>
      <c r="D1074" s="751"/>
      <c r="E1074" s="751"/>
      <c r="F1074" s="751"/>
      <c r="G1074" s="751"/>
      <c r="H1074" s="751"/>
      <c r="I1074" s="752"/>
      <c r="L1074" s="498"/>
    </row>
    <row r="1075" spans="2:12" s="317" customFormat="1" x14ac:dyDescent="0.3">
      <c r="B1075" s="750"/>
      <c r="C1075" s="751"/>
      <c r="D1075" s="751"/>
      <c r="E1075" s="751"/>
      <c r="F1075" s="751"/>
      <c r="G1075" s="751"/>
      <c r="H1075" s="751"/>
      <c r="I1075" s="752"/>
      <c r="L1075" s="498"/>
    </row>
    <row r="1076" spans="2:12" s="317" customFormat="1" x14ac:dyDescent="0.3">
      <c r="B1076" s="750"/>
      <c r="C1076" s="751"/>
      <c r="D1076" s="751"/>
      <c r="E1076" s="751"/>
      <c r="F1076" s="751"/>
      <c r="G1076" s="751"/>
      <c r="H1076" s="751"/>
      <c r="I1076" s="752"/>
      <c r="L1076" s="498"/>
    </row>
    <row r="1077" spans="2:12" s="317" customFormat="1" x14ac:dyDescent="0.3">
      <c r="B1077" s="750"/>
      <c r="C1077" s="751"/>
      <c r="D1077" s="751"/>
      <c r="E1077" s="751"/>
      <c r="F1077" s="751"/>
      <c r="G1077" s="751"/>
      <c r="H1077" s="751"/>
      <c r="I1077" s="752"/>
      <c r="L1077" s="498"/>
    </row>
    <row r="1078" spans="2:12" s="317" customFormat="1" x14ac:dyDescent="0.3">
      <c r="B1078" s="750"/>
      <c r="C1078" s="751"/>
      <c r="D1078" s="751"/>
      <c r="E1078" s="751"/>
      <c r="F1078" s="751"/>
      <c r="G1078" s="751"/>
      <c r="H1078" s="751"/>
      <c r="I1078" s="752"/>
      <c r="L1078" s="498"/>
    </row>
    <row r="1079" spans="2:12" s="317" customFormat="1" x14ac:dyDescent="0.3">
      <c r="B1079" s="750"/>
      <c r="C1079" s="751"/>
      <c r="D1079" s="751"/>
      <c r="E1079" s="751"/>
      <c r="F1079" s="751"/>
      <c r="G1079" s="751"/>
      <c r="H1079" s="751"/>
      <c r="I1079" s="752"/>
      <c r="L1079" s="498"/>
    </row>
    <row r="1080" spans="2:12" s="317" customFormat="1" x14ac:dyDescent="0.3">
      <c r="B1080" s="750"/>
      <c r="C1080" s="751"/>
      <c r="D1080" s="751"/>
      <c r="E1080" s="751"/>
      <c r="F1080" s="751"/>
      <c r="G1080" s="751"/>
      <c r="H1080" s="751"/>
      <c r="I1080" s="752"/>
      <c r="L1080" s="498"/>
    </row>
    <row r="1081" spans="2:12" s="317" customFormat="1" x14ac:dyDescent="0.3">
      <c r="B1081" s="750"/>
      <c r="C1081" s="751"/>
      <c r="D1081" s="751"/>
      <c r="E1081" s="751"/>
      <c r="F1081" s="751"/>
      <c r="G1081" s="751"/>
      <c r="H1081" s="751"/>
      <c r="I1081" s="752"/>
      <c r="L1081" s="498"/>
    </row>
    <row r="1082" spans="2:12" s="317" customFormat="1" x14ac:dyDescent="0.3">
      <c r="B1082" s="750"/>
      <c r="C1082" s="751"/>
      <c r="D1082" s="751"/>
      <c r="E1082" s="751"/>
      <c r="F1082" s="751"/>
      <c r="G1082" s="751"/>
      <c r="H1082" s="751"/>
      <c r="I1082" s="752"/>
      <c r="L1082" s="498"/>
    </row>
    <row r="1083" spans="2:12" s="317" customFormat="1" x14ac:dyDescent="0.3">
      <c r="B1083" s="750"/>
      <c r="C1083" s="751"/>
      <c r="D1083" s="751"/>
      <c r="E1083" s="751"/>
      <c r="F1083" s="751"/>
      <c r="G1083" s="751"/>
      <c r="H1083" s="751"/>
      <c r="I1083" s="752"/>
      <c r="L1083" s="498"/>
    </row>
    <row r="1084" spans="2:12" s="317" customFormat="1" x14ac:dyDescent="0.3">
      <c r="B1084" s="750"/>
      <c r="C1084" s="751"/>
      <c r="D1084" s="751"/>
      <c r="E1084" s="751"/>
      <c r="F1084" s="751"/>
      <c r="G1084" s="751"/>
      <c r="H1084" s="751"/>
      <c r="I1084" s="752"/>
      <c r="L1084" s="498"/>
    </row>
    <row r="1085" spans="2:12" s="317" customFormat="1" x14ac:dyDescent="0.3">
      <c r="B1085" s="750"/>
      <c r="C1085" s="751"/>
      <c r="D1085" s="751"/>
      <c r="E1085" s="751"/>
      <c r="F1085" s="751"/>
      <c r="G1085" s="751"/>
      <c r="H1085" s="751"/>
      <c r="I1085" s="752"/>
      <c r="L1085" s="498"/>
    </row>
    <row r="1086" spans="2:12" s="317" customFormat="1" x14ac:dyDescent="0.3">
      <c r="B1086" s="750"/>
      <c r="C1086" s="751"/>
      <c r="D1086" s="751"/>
      <c r="E1086" s="751"/>
      <c r="F1086" s="751"/>
      <c r="G1086" s="751"/>
      <c r="H1086" s="751"/>
      <c r="I1086" s="752"/>
      <c r="L1086" s="498"/>
    </row>
    <row r="1087" spans="2:12" s="317" customFormat="1" x14ac:dyDescent="0.3">
      <c r="B1087" s="750"/>
      <c r="C1087" s="751"/>
      <c r="D1087" s="751"/>
      <c r="E1087" s="751"/>
      <c r="F1087" s="751"/>
      <c r="G1087" s="751"/>
      <c r="H1087" s="751"/>
      <c r="I1087" s="752"/>
      <c r="L1087" s="498"/>
    </row>
    <row r="1088" spans="2:12" s="317" customFormat="1" x14ac:dyDescent="0.3">
      <c r="B1088" s="750"/>
      <c r="C1088" s="751"/>
      <c r="D1088" s="751"/>
      <c r="E1088" s="751"/>
      <c r="F1088" s="751"/>
      <c r="G1088" s="751"/>
      <c r="H1088" s="751"/>
      <c r="I1088" s="752"/>
      <c r="L1088" s="498"/>
    </row>
    <row r="1089" spans="2:12" s="317" customFormat="1" x14ac:dyDescent="0.3">
      <c r="B1089" s="750"/>
      <c r="C1089" s="751"/>
      <c r="D1089" s="751"/>
      <c r="E1089" s="751"/>
      <c r="F1089" s="751"/>
      <c r="G1089" s="751"/>
      <c r="H1089" s="751"/>
      <c r="I1089" s="752"/>
      <c r="L1089" s="498"/>
    </row>
    <row r="1090" spans="2:12" s="317" customFormat="1" x14ac:dyDescent="0.3">
      <c r="B1090" s="750"/>
      <c r="C1090" s="751"/>
      <c r="D1090" s="751"/>
      <c r="E1090" s="751"/>
      <c r="F1090" s="751"/>
      <c r="G1090" s="751"/>
      <c r="H1090" s="751"/>
      <c r="I1090" s="752"/>
      <c r="L1090" s="498"/>
    </row>
    <row r="1091" spans="2:12" s="317" customFormat="1" x14ac:dyDescent="0.3">
      <c r="B1091" s="750"/>
      <c r="C1091" s="751"/>
      <c r="D1091" s="751"/>
      <c r="E1091" s="751"/>
      <c r="F1091" s="751"/>
      <c r="G1091" s="751"/>
      <c r="H1091" s="751"/>
      <c r="I1091" s="752"/>
      <c r="L1091" s="498"/>
    </row>
    <row r="1092" spans="2:12" s="317" customFormat="1" x14ac:dyDescent="0.3">
      <c r="B1092" s="750"/>
      <c r="C1092" s="751"/>
      <c r="D1092" s="751"/>
      <c r="E1092" s="751"/>
      <c r="F1092" s="751"/>
      <c r="G1092" s="751"/>
      <c r="H1092" s="751"/>
      <c r="I1092" s="752"/>
      <c r="L1092" s="498"/>
    </row>
    <row r="1093" spans="2:12" s="317" customFormat="1" x14ac:dyDescent="0.3">
      <c r="B1093" s="750"/>
      <c r="C1093" s="751"/>
      <c r="D1093" s="751"/>
      <c r="E1093" s="751"/>
      <c r="F1093" s="751"/>
      <c r="G1093" s="751"/>
      <c r="H1093" s="751"/>
      <c r="I1093" s="752"/>
      <c r="L1093" s="498"/>
    </row>
    <row r="1094" spans="2:12" s="317" customFormat="1" x14ac:dyDescent="0.3">
      <c r="B1094" s="750"/>
      <c r="C1094" s="751"/>
      <c r="D1094" s="751"/>
      <c r="E1094" s="751"/>
      <c r="F1094" s="751"/>
      <c r="G1094" s="751"/>
      <c r="H1094" s="751"/>
      <c r="I1094" s="752"/>
      <c r="L1094" s="498"/>
    </row>
    <row r="1095" spans="2:12" s="317" customFormat="1" x14ac:dyDescent="0.3">
      <c r="B1095" s="750"/>
      <c r="C1095" s="751"/>
      <c r="D1095" s="751"/>
      <c r="E1095" s="751"/>
      <c r="F1095" s="751"/>
      <c r="G1095" s="751"/>
      <c r="H1095" s="751"/>
      <c r="I1095" s="752"/>
      <c r="L1095" s="498"/>
    </row>
    <row r="1096" spans="2:12" s="317" customFormat="1" x14ac:dyDescent="0.3">
      <c r="B1096" s="750"/>
      <c r="C1096" s="751"/>
      <c r="D1096" s="751"/>
      <c r="E1096" s="751"/>
      <c r="F1096" s="751"/>
      <c r="G1096" s="751"/>
      <c r="H1096" s="751"/>
      <c r="I1096" s="752"/>
      <c r="L1096" s="498"/>
    </row>
    <row r="1097" spans="2:12" s="317" customFormat="1" x14ac:dyDescent="0.3">
      <c r="B1097" s="750"/>
      <c r="C1097" s="751"/>
      <c r="D1097" s="751"/>
      <c r="E1097" s="751"/>
      <c r="F1097" s="751"/>
      <c r="G1097" s="751"/>
      <c r="H1097" s="751"/>
      <c r="I1097" s="752"/>
      <c r="L1097" s="498"/>
    </row>
    <row r="1098" spans="2:12" s="317" customFormat="1" x14ac:dyDescent="0.3">
      <c r="B1098" s="750"/>
      <c r="C1098" s="751"/>
      <c r="D1098" s="751"/>
      <c r="E1098" s="751"/>
      <c r="F1098" s="751"/>
      <c r="G1098" s="751"/>
      <c r="H1098" s="751"/>
      <c r="I1098" s="752"/>
      <c r="L1098" s="498"/>
    </row>
    <row r="1099" spans="2:12" s="317" customFormat="1" x14ac:dyDescent="0.3">
      <c r="B1099" s="750"/>
      <c r="C1099" s="751"/>
      <c r="D1099" s="751"/>
      <c r="E1099" s="751"/>
      <c r="F1099" s="751"/>
      <c r="G1099" s="751"/>
      <c r="H1099" s="751"/>
      <c r="I1099" s="752"/>
      <c r="L1099" s="498"/>
    </row>
    <row r="1100" spans="2:12" s="317" customFormat="1" x14ac:dyDescent="0.3">
      <c r="B1100" s="750"/>
      <c r="C1100" s="751"/>
      <c r="D1100" s="751"/>
      <c r="E1100" s="751"/>
      <c r="F1100" s="751"/>
      <c r="G1100" s="751"/>
      <c r="H1100" s="751"/>
      <c r="I1100" s="752"/>
      <c r="L1100" s="498"/>
    </row>
    <row r="1101" spans="2:12" s="317" customFormat="1" x14ac:dyDescent="0.3">
      <c r="B1101" s="750"/>
      <c r="C1101" s="751"/>
      <c r="D1101" s="751"/>
      <c r="E1101" s="751"/>
      <c r="F1101" s="751"/>
      <c r="G1101" s="751"/>
      <c r="H1101" s="751"/>
      <c r="I1101" s="752"/>
      <c r="L1101" s="498"/>
    </row>
    <row r="1102" spans="2:12" s="317" customFormat="1" x14ac:dyDescent="0.3">
      <c r="B1102" s="750"/>
      <c r="C1102" s="751"/>
      <c r="D1102" s="751"/>
      <c r="E1102" s="751"/>
      <c r="F1102" s="751"/>
      <c r="G1102" s="751"/>
      <c r="H1102" s="751"/>
      <c r="I1102" s="752"/>
      <c r="L1102" s="498"/>
    </row>
    <row r="1103" spans="2:12" s="317" customFormat="1" x14ac:dyDescent="0.3">
      <c r="B1103" s="750"/>
      <c r="C1103" s="751"/>
      <c r="D1103" s="751"/>
      <c r="E1103" s="751"/>
      <c r="F1103" s="751"/>
      <c r="G1103" s="751"/>
      <c r="H1103" s="751"/>
      <c r="I1103" s="752"/>
      <c r="L1103" s="498"/>
    </row>
    <row r="1104" spans="2:12" s="317" customFormat="1" x14ac:dyDescent="0.3">
      <c r="B1104" s="750"/>
      <c r="C1104" s="751"/>
      <c r="D1104" s="751"/>
      <c r="E1104" s="751"/>
      <c r="F1104" s="751"/>
      <c r="G1104" s="751"/>
      <c r="H1104" s="751"/>
      <c r="I1104" s="752"/>
      <c r="L1104" s="498"/>
    </row>
    <row r="1105" spans="2:12" s="317" customFormat="1" x14ac:dyDescent="0.3">
      <c r="B1105" s="750"/>
      <c r="C1105" s="751"/>
      <c r="D1105" s="751"/>
      <c r="E1105" s="751"/>
      <c r="F1105" s="751"/>
      <c r="G1105" s="751"/>
      <c r="H1105" s="751"/>
      <c r="I1105" s="752"/>
      <c r="L1105" s="498"/>
    </row>
    <row r="1106" spans="2:12" s="317" customFormat="1" x14ac:dyDescent="0.3">
      <c r="B1106" s="750"/>
      <c r="C1106" s="751"/>
      <c r="D1106" s="751"/>
      <c r="E1106" s="751"/>
      <c r="F1106" s="751"/>
      <c r="G1106" s="751"/>
      <c r="H1106" s="751"/>
      <c r="I1106" s="752"/>
      <c r="L1106" s="498"/>
    </row>
    <row r="1107" spans="2:12" s="317" customFormat="1" x14ac:dyDescent="0.3">
      <c r="B1107" s="750"/>
      <c r="C1107" s="751"/>
      <c r="D1107" s="751"/>
      <c r="E1107" s="751"/>
      <c r="F1107" s="751"/>
      <c r="G1107" s="751"/>
      <c r="H1107" s="751"/>
      <c r="I1107" s="752"/>
      <c r="L1107" s="498"/>
    </row>
    <row r="1108" spans="2:12" s="317" customFormat="1" x14ac:dyDescent="0.3">
      <c r="B1108" s="750"/>
      <c r="C1108" s="751"/>
      <c r="D1108" s="751"/>
      <c r="E1108" s="751"/>
      <c r="F1108" s="751"/>
      <c r="G1108" s="751"/>
      <c r="H1108" s="751"/>
      <c r="I1108" s="752"/>
      <c r="L1108" s="498"/>
    </row>
    <row r="1109" spans="2:12" s="317" customFormat="1" x14ac:dyDescent="0.3">
      <c r="B1109" s="750"/>
      <c r="C1109" s="751"/>
      <c r="D1109" s="751"/>
      <c r="E1109" s="751"/>
      <c r="F1109" s="751"/>
      <c r="G1109" s="751"/>
      <c r="H1109" s="751"/>
      <c r="I1109" s="752"/>
      <c r="L1109" s="498"/>
    </row>
    <row r="1110" spans="2:12" s="317" customFormat="1" x14ac:dyDescent="0.3">
      <c r="B1110" s="750"/>
      <c r="C1110" s="751"/>
      <c r="D1110" s="751"/>
      <c r="E1110" s="751"/>
      <c r="F1110" s="751"/>
      <c r="G1110" s="751"/>
      <c r="H1110" s="751"/>
      <c r="I1110" s="752"/>
      <c r="L1110" s="498"/>
    </row>
    <row r="1111" spans="2:12" s="317" customFormat="1" x14ac:dyDescent="0.3">
      <c r="B1111" s="750"/>
      <c r="C1111" s="751"/>
      <c r="D1111" s="751"/>
      <c r="E1111" s="751"/>
      <c r="F1111" s="751"/>
      <c r="G1111" s="751"/>
      <c r="H1111" s="751"/>
      <c r="I1111" s="752"/>
      <c r="L1111" s="498"/>
    </row>
    <row r="1112" spans="2:12" s="317" customFormat="1" x14ac:dyDescent="0.3">
      <c r="B1112" s="750"/>
      <c r="C1112" s="751"/>
      <c r="D1112" s="751"/>
      <c r="E1112" s="751"/>
      <c r="F1112" s="751"/>
      <c r="G1112" s="751"/>
      <c r="H1112" s="751"/>
      <c r="I1112" s="752"/>
      <c r="L1112" s="498"/>
    </row>
    <row r="1113" spans="2:12" s="317" customFormat="1" x14ac:dyDescent="0.3">
      <c r="B1113" s="750"/>
      <c r="C1113" s="751"/>
      <c r="D1113" s="751"/>
      <c r="E1113" s="751"/>
      <c r="F1113" s="751"/>
      <c r="G1113" s="751"/>
      <c r="H1113" s="751"/>
      <c r="I1113" s="752"/>
      <c r="L1113" s="498"/>
    </row>
    <row r="1114" spans="2:12" s="317" customFormat="1" x14ac:dyDescent="0.3">
      <c r="B1114" s="750"/>
      <c r="C1114" s="751"/>
      <c r="D1114" s="751"/>
      <c r="E1114" s="751"/>
      <c r="F1114" s="751"/>
      <c r="G1114" s="751"/>
      <c r="H1114" s="751"/>
      <c r="I1114" s="752"/>
      <c r="L1114" s="498"/>
    </row>
    <row r="1115" spans="2:12" s="317" customFormat="1" x14ac:dyDescent="0.3">
      <c r="B1115" s="750"/>
      <c r="C1115" s="751"/>
      <c r="D1115" s="751"/>
      <c r="E1115" s="751"/>
      <c r="F1115" s="751"/>
      <c r="G1115" s="751"/>
      <c r="H1115" s="751"/>
      <c r="I1115" s="752"/>
      <c r="L1115" s="498"/>
    </row>
    <row r="1116" spans="2:12" s="317" customFormat="1" x14ac:dyDescent="0.3">
      <c r="B1116" s="750"/>
      <c r="C1116" s="751"/>
      <c r="D1116" s="751"/>
      <c r="E1116" s="751"/>
      <c r="F1116" s="751"/>
      <c r="G1116" s="751"/>
      <c r="H1116" s="751"/>
      <c r="I1116" s="752"/>
      <c r="L1116" s="498"/>
    </row>
    <row r="1117" spans="2:12" s="317" customFormat="1" x14ac:dyDescent="0.3">
      <c r="B1117" s="750"/>
      <c r="C1117" s="751"/>
      <c r="D1117" s="751"/>
      <c r="E1117" s="751"/>
      <c r="F1117" s="751"/>
      <c r="G1117" s="751"/>
      <c r="H1117" s="751"/>
      <c r="I1117" s="752"/>
      <c r="L1117" s="498"/>
    </row>
    <row r="1118" spans="2:12" s="317" customFormat="1" x14ac:dyDescent="0.3">
      <c r="B1118" s="750"/>
      <c r="C1118" s="751"/>
      <c r="D1118" s="751"/>
      <c r="E1118" s="751"/>
      <c r="F1118" s="751"/>
      <c r="G1118" s="751"/>
      <c r="H1118" s="751"/>
      <c r="I1118" s="752"/>
      <c r="L1118" s="498"/>
    </row>
    <row r="1119" spans="2:12" s="317" customFormat="1" x14ac:dyDescent="0.3">
      <c r="B1119" s="750"/>
      <c r="C1119" s="751"/>
      <c r="D1119" s="751"/>
      <c r="E1119" s="751"/>
      <c r="F1119" s="751"/>
      <c r="G1119" s="751"/>
      <c r="H1119" s="751"/>
      <c r="I1119" s="752"/>
      <c r="L1119" s="498"/>
    </row>
    <row r="1120" spans="2:12" s="317" customFormat="1" x14ac:dyDescent="0.3">
      <c r="B1120" s="750"/>
      <c r="C1120" s="751"/>
      <c r="D1120" s="751"/>
      <c r="E1120" s="751"/>
      <c r="F1120" s="751"/>
      <c r="G1120" s="751"/>
      <c r="H1120" s="751"/>
      <c r="I1120" s="752"/>
      <c r="L1120" s="498"/>
    </row>
    <row r="1121" spans="2:12" s="317" customFormat="1" x14ac:dyDescent="0.3">
      <c r="B1121" s="750"/>
      <c r="C1121" s="751"/>
      <c r="D1121" s="751"/>
      <c r="E1121" s="751"/>
      <c r="F1121" s="751"/>
      <c r="G1121" s="751"/>
      <c r="H1121" s="751"/>
      <c r="I1121" s="752"/>
      <c r="L1121" s="498"/>
    </row>
    <row r="1122" spans="2:12" s="317" customFormat="1" x14ac:dyDescent="0.3">
      <c r="B1122" s="750"/>
      <c r="C1122" s="751"/>
      <c r="D1122" s="751"/>
      <c r="E1122" s="751"/>
      <c r="F1122" s="751"/>
      <c r="G1122" s="751"/>
      <c r="H1122" s="751"/>
      <c r="I1122" s="752"/>
      <c r="L1122" s="498"/>
    </row>
    <row r="1123" spans="2:12" s="317" customFormat="1" x14ac:dyDescent="0.3">
      <c r="B1123" s="750"/>
      <c r="C1123" s="751"/>
      <c r="D1123" s="751"/>
      <c r="E1123" s="751"/>
      <c r="F1123" s="751"/>
      <c r="G1123" s="751"/>
      <c r="H1123" s="751"/>
      <c r="I1123" s="752"/>
      <c r="L1123" s="498"/>
    </row>
    <row r="1124" spans="2:12" s="317" customFormat="1" x14ac:dyDescent="0.3">
      <c r="B1124" s="750"/>
      <c r="C1124" s="751"/>
      <c r="D1124" s="751"/>
      <c r="E1124" s="751"/>
      <c r="F1124" s="751"/>
      <c r="G1124" s="751"/>
      <c r="H1124" s="751"/>
      <c r="I1124" s="752"/>
      <c r="L1124" s="498"/>
    </row>
    <row r="1125" spans="2:12" s="317" customFormat="1" x14ac:dyDescent="0.3">
      <c r="B1125" s="750"/>
      <c r="C1125" s="751"/>
      <c r="D1125" s="751"/>
      <c r="E1125" s="751"/>
      <c r="F1125" s="751"/>
      <c r="G1125" s="751"/>
      <c r="H1125" s="751"/>
      <c r="I1125" s="752"/>
      <c r="L1125" s="498"/>
    </row>
    <row r="1126" spans="2:12" s="317" customFormat="1" x14ac:dyDescent="0.3">
      <c r="B1126" s="750"/>
      <c r="C1126" s="751"/>
      <c r="D1126" s="751"/>
      <c r="E1126" s="751"/>
      <c r="F1126" s="751"/>
      <c r="G1126" s="751"/>
      <c r="H1126" s="751"/>
      <c r="I1126" s="752"/>
      <c r="L1126" s="498"/>
    </row>
    <row r="1127" spans="2:12" s="317" customFormat="1" x14ac:dyDescent="0.3">
      <c r="B1127" s="750"/>
      <c r="C1127" s="751"/>
      <c r="D1127" s="751"/>
      <c r="E1127" s="751"/>
      <c r="F1127" s="751"/>
      <c r="G1127" s="751"/>
      <c r="H1127" s="751"/>
      <c r="I1127" s="752"/>
      <c r="L1127" s="498"/>
    </row>
    <row r="1128" spans="2:12" s="317" customFormat="1" x14ac:dyDescent="0.3">
      <c r="B1128" s="750"/>
      <c r="C1128" s="751"/>
      <c r="D1128" s="751"/>
      <c r="E1128" s="751"/>
      <c r="F1128" s="751"/>
      <c r="G1128" s="751"/>
      <c r="H1128" s="751"/>
      <c r="I1128" s="752"/>
      <c r="L1128" s="498"/>
    </row>
    <row r="1129" spans="2:12" s="317" customFormat="1" x14ac:dyDescent="0.3">
      <c r="B1129" s="750"/>
      <c r="C1129" s="751"/>
      <c r="D1129" s="751"/>
      <c r="E1129" s="751"/>
      <c r="F1129" s="751"/>
      <c r="G1129" s="751"/>
      <c r="H1129" s="751"/>
      <c r="I1129" s="752"/>
      <c r="L1129" s="498"/>
    </row>
    <row r="1130" spans="2:12" s="317" customFormat="1" x14ac:dyDescent="0.3">
      <c r="B1130" s="750"/>
      <c r="C1130" s="751"/>
      <c r="D1130" s="751"/>
      <c r="E1130" s="751"/>
      <c r="F1130" s="751"/>
      <c r="G1130" s="751"/>
      <c r="H1130" s="751"/>
      <c r="I1130" s="752"/>
      <c r="L1130" s="498"/>
    </row>
    <row r="1131" spans="2:12" s="317" customFormat="1" x14ac:dyDescent="0.3">
      <c r="B1131" s="750"/>
      <c r="C1131" s="751"/>
      <c r="D1131" s="751"/>
      <c r="E1131" s="751"/>
      <c r="F1131" s="751"/>
      <c r="G1131" s="751"/>
      <c r="H1131" s="751"/>
      <c r="I1131" s="752"/>
      <c r="L1131" s="498"/>
    </row>
    <row r="1132" spans="2:12" s="317" customFormat="1" x14ac:dyDescent="0.3">
      <c r="B1132" s="750"/>
      <c r="C1132" s="751"/>
      <c r="D1132" s="751"/>
      <c r="E1132" s="751"/>
      <c r="F1132" s="751"/>
      <c r="G1132" s="751"/>
      <c r="H1132" s="751"/>
      <c r="I1132" s="752"/>
      <c r="L1132" s="498"/>
    </row>
    <row r="1133" spans="2:12" s="317" customFormat="1" x14ac:dyDescent="0.3">
      <c r="B1133" s="750"/>
      <c r="C1133" s="751"/>
      <c r="D1133" s="751"/>
      <c r="E1133" s="751"/>
      <c r="F1133" s="751"/>
      <c r="G1133" s="751"/>
      <c r="H1133" s="751"/>
      <c r="I1133" s="752"/>
      <c r="L1133" s="498"/>
    </row>
    <row r="1134" spans="2:12" s="317" customFormat="1" x14ac:dyDescent="0.3">
      <c r="B1134" s="750"/>
      <c r="C1134" s="751"/>
      <c r="D1134" s="751"/>
      <c r="E1134" s="751"/>
      <c r="F1134" s="751"/>
      <c r="G1134" s="751"/>
      <c r="H1134" s="751"/>
      <c r="I1134" s="752"/>
      <c r="L1134" s="498"/>
    </row>
    <row r="1135" spans="2:12" s="317" customFormat="1" x14ac:dyDescent="0.3">
      <c r="B1135" s="750"/>
      <c r="C1135" s="751"/>
      <c r="D1135" s="751"/>
      <c r="E1135" s="751"/>
      <c r="F1135" s="751"/>
      <c r="G1135" s="751"/>
      <c r="H1135" s="751"/>
      <c r="I1135" s="752"/>
      <c r="L1135" s="498"/>
    </row>
    <row r="1136" spans="2:12" s="317" customFormat="1" x14ac:dyDescent="0.3">
      <c r="B1136" s="750"/>
      <c r="C1136" s="751"/>
      <c r="D1136" s="751"/>
      <c r="E1136" s="751"/>
      <c r="F1136" s="751"/>
      <c r="G1136" s="751"/>
      <c r="H1136" s="751"/>
      <c r="I1136" s="752"/>
      <c r="L1136" s="498"/>
    </row>
    <row r="1137" spans="2:12" s="317" customFormat="1" x14ac:dyDescent="0.3">
      <c r="B1137" s="750"/>
      <c r="C1137" s="751"/>
      <c r="D1137" s="751"/>
      <c r="E1137" s="751"/>
      <c r="F1137" s="751"/>
      <c r="G1137" s="751"/>
      <c r="H1137" s="751"/>
      <c r="I1137" s="752"/>
      <c r="L1137" s="498"/>
    </row>
    <row r="1138" spans="2:12" s="317" customFormat="1" x14ac:dyDescent="0.3">
      <c r="B1138" s="750"/>
      <c r="C1138" s="751"/>
      <c r="D1138" s="751"/>
      <c r="E1138" s="751"/>
      <c r="F1138" s="751"/>
      <c r="G1138" s="751"/>
      <c r="H1138" s="751"/>
      <c r="I1138" s="752"/>
      <c r="L1138" s="498"/>
    </row>
    <row r="1139" spans="2:12" s="317" customFormat="1" x14ac:dyDescent="0.3">
      <c r="B1139" s="750"/>
      <c r="C1139" s="751"/>
      <c r="D1139" s="751"/>
      <c r="E1139" s="751"/>
      <c r="F1139" s="751"/>
      <c r="G1139" s="751"/>
      <c r="H1139" s="751"/>
      <c r="I1139" s="752"/>
      <c r="L1139" s="498"/>
    </row>
    <row r="1140" spans="2:12" s="317" customFormat="1" x14ac:dyDescent="0.3">
      <c r="B1140" s="750"/>
      <c r="C1140" s="751"/>
      <c r="D1140" s="751"/>
      <c r="E1140" s="751"/>
      <c r="F1140" s="751"/>
      <c r="G1140" s="751"/>
      <c r="H1140" s="751"/>
      <c r="I1140" s="752"/>
      <c r="L1140" s="498"/>
    </row>
    <row r="1141" spans="2:12" s="317" customFormat="1" x14ac:dyDescent="0.3">
      <c r="B1141" s="750"/>
      <c r="C1141" s="751"/>
      <c r="D1141" s="751"/>
      <c r="E1141" s="751"/>
      <c r="F1141" s="751"/>
      <c r="G1141" s="751"/>
      <c r="H1141" s="751"/>
      <c r="I1141" s="752"/>
      <c r="L1141" s="498"/>
    </row>
    <row r="1142" spans="2:12" s="317" customFormat="1" x14ac:dyDescent="0.3">
      <c r="B1142" s="750"/>
      <c r="C1142" s="751"/>
      <c r="D1142" s="751"/>
      <c r="E1142" s="751"/>
      <c r="F1142" s="751"/>
      <c r="G1142" s="751"/>
      <c r="H1142" s="751"/>
      <c r="I1142" s="752"/>
      <c r="L1142" s="498"/>
    </row>
    <row r="1143" spans="2:12" s="317" customFormat="1" x14ac:dyDescent="0.3">
      <c r="B1143" s="750"/>
      <c r="C1143" s="751"/>
      <c r="D1143" s="751"/>
      <c r="E1143" s="751"/>
      <c r="F1143" s="751"/>
      <c r="G1143" s="751"/>
      <c r="H1143" s="751"/>
      <c r="I1143" s="752"/>
      <c r="L1143" s="498"/>
    </row>
    <row r="1144" spans="2:12" s="317" customFormat="1" x14ac:dyDescent="0.3">
      <c r="B1144" s="750"/>
      <c r="C1144" s="751"/>
      <c r="D1144" s="751"/>
      <c r="E1144" s="751"/>
      <c r="F1144" s="751"/>
      <c r="G1144" s="751"/>
      <c r="H1144" s="751"/>
      <c r="I1144" s="752"/>
      <c r="L1144" s="498"/>
    </row>
    <row r="1145" spans="2:12" s="317" customFormat="1" x14ac:dyDescent="0.3">
      <c r="B1145" s="750"/>
      <c r="C1145" s="751"/>
      <c r="D1145" s="751"/>
      <c r="E1145" s="751"/>
      <c r="F1145" s="751"/>
      <c r="G1145" s="751"/>
      <c r="H1145" s="751"/>
      <c r="I1145" s="752"/>
      <c r="L1145" s="498"/>
    </row>
    <row r="1146" spans="2:12" s="317" customFormat="1" x14ac:dyDescent="0.3">
      <c r="B1146" s="750"/>
      <c r="C1146" s="751"/>
      <c r="D1146" s="751"/>
      <c r="E1146" s="751"/>
      <c r="F1146" s="751"/>
      <c r="G1146" s="751"/>
      <c r="H1146" s="751"/>
      <c r="I1146" s="752"/>
      <c r="L1146" s="498"/>
    </row>
    <row r="1147" spans="2:12" s="317" customFormat="1" x14ac:dyDescent="0.3">
      <c r="B1147" s="750"/>
      <c r="C1147" s="751"/>
      <c r="D1147" s="751"/>
      <c r="E1147" s="751"/>
      <c r="F1147" s="751"/>
      <c r="G1147" s="751"/>
      <c r="H1147" s="751"/>
      <c r="I1147" s="752"/>
      <c r="L1147" s="498"/>
    </row>
    <row r="1148" spans="2:12" s="317" customFormat="1" x14ac:dyDescent="0.3">
      <c r="B1148" s="750"/>
      <c r="C1148" s="751"/>
      <c r="D1148" s="751"/>
      <c r="E1148" s="751"/>
      <c r="F1148" s="751"/>
      <c r="G1148" s="751"/>
      <c r="H1148" s="751"/>
      <c r="I1148" s="752"/>
      <c r="L1148" s="498"/>
    </row>
    <row r="1149" spans="2:12" s="317" customFormat="1" x14ac:dyDescent="0.3">
      <c r="B1149" s="750"/>
      <c r="C1149" s="751"/>
      <c r="D1149" s="751"/>
      <c r="E1149" s="751"/>
      <c r="F1149" s="751"/>
      <c r="G1149" s="751"/>
      <c r="H1149" s="751"/>
      <c r="I1149" s="752"/>
      <c r="L1149" s="498"/>
    </row>
    <row r="1150" spans="2:12" s="317" customFormat="1" x14ac:dyDescent="0.3">
      <c r="B1150" s="750"/>
      <c r="C1150" s="751"/>
      <c r="D1150" s="751"/>
      <c r="E1150" s="751"/>
      <c r="F1150" s="751"/>
      <c r="G1150" s="751"/>
      <c r="H1150" s="751"/>
      <c r="I1150" s="752"/>
      <c r="L1150" s="498"/>
    </row>
    <row r="1151" spans="2:12" s="317" customFormat="1" x14ac:dyDescent="0.3">
      <c r="B1151" s="750"/>
      <c r="C1151" s="751"/>
      <c r="D1151" s="751"/>
      <c r="E1151" s="751"/>
      <c r="F1151" s="751"/>
      <c r="G1151" s="751"/>
      <c r="H1151" s="751"/>
      <c r="I1151" s="752"/>
      <c r="L1151" s="498"/>
    </row>
    <row r="1152" spans="2:12" s="317" customFormat="1" x14ac:dyDescent="0.3">
      <c r="B1152" s="750"/>
      <c r="C1152" s="751"/>
      <c r="D1152" s="751"/>
      <c r="E1152" s="751"/>
      <c r="F1152" s="751"/>
      <c r="G1152" s="751"/>
      <c r="H1152" s="751"/>
      <c r="I1152" s="752"/>
      <c r="L1152" s="498"/>
    </row>
    <row r="1153" spans="2:12" s="317" customFormat="1" x14ac:dyDescent="0.3">
      <c r="B1153" s="750"/>
      <c r="C1153" s="751"/>
      <c r="D1153" s="751"/>
      <c r="E1153" s="751"/>
      <c r="F1153" s="751"/>
      <c r="G1153" s="751"/>
      <c r="H1153" s="751"/>
      <c r="I1153" s="752"/>
      <c r="L1153" s="498"/>
    </row>
    <row r="1154" spans="2:12" s="317" customFormat="1" x14ac:dyDescent="0.3">
      <c r="B1154" s="750"/>
      <c r="C1154" s="751"/>
      <c r="D1154" s="751"/>
      <c r="E1154" s="751"/>
      <c r="F1154" s="751"/>
      <c r="G1154" s="751"/>
      <c r="H1154" s="751"/>
      <c r="I1154" s="752"/>
      <c r="L1154" s="498"/>
    </row>
    <row r="1155" spans="2:12" s="317" customFormat="1" x14ac:dyDescent="0.3">
      <c r="B1155" s="750"/>
      <c r="C1155" s="751"/>
      <c r="D1155" s="751"/>
      <c r="E1155" s="751"/>
      <c r="F1155" s="751"/>
      <c r="G1155" s="751"/>
      <c r="H1155" s="751"/>
      <c r="I1155" s="752"/>
      <c r="L1155" s="498"/>
    </row>
    <row r="1156" spans="2:12" s="317" customFormat="1" x14ac:dyDescent="0.3">
      <c r="B1156" s="750"/>
      <c r="C1156" s="751"/>
      <c r="D1156" s="751"/>
      <c r="E1156" s="751"/>
      <c r="F1156" s="751"/>
      <c r="G1156" s="751"/>
      <c r="H1156" s="751"/>
      <c r="I1156" s="752"/>
      <c r="L1156" s="498"/>
    </row>
    <row r="1157" spans="2:12" s="317" customFormat="1" x14ac:dyDescent="0.3">
      <c r="B1157" s="750"/>
      <c r="C1157" s="751"/>
      <c r="D1157" s="751"/>
      <c r="E1157" s="751"/>
      <c r="F1157" s="751"/>
      <c r="G1157" s="751"/>
      <c r="H1157" s="751"/>
      <c r="I1157" s="752"/>
      <c r="L1157" s="498"/>
    </row>
    <row r="1158" spans="2:12" s="317" customFormat="1" x14ac:dyDescent="0.3">
      <c r="B1158" s="750"/>
      <c r="C1158" s="751"/>
      <c r="D1158" s="751"/>
      <c r="E1158" s="751"/>
      <c r="F1158" s="751"/>
      <c r="G1158" s="751"/>
      <c r="H1158" s="751"/>
      <c r="I1158" s="752"/>
      <c r="L1158" s="498"/>
    </row>
    <row r="1159" spans="2:12" s="317" customFormat="1" x14ac:dyDescent="0.3">
      <c r="B1159" s="750"/>
      <c r="C1159" s="751"/>
      <c r="D1159" s="751"/>
      <c r="E1159" s="751"/>
      <c r="F1159" s="751"/>
      <c r="G1159" s="751"/>
      <c r="H1159" s="751"/>
      <c r="I1159" s="752"/>
      <c r="L1159" s="498"/>
    </row>
    <row r="1160" spans="2:12" s="317" customFormat="1" x14ac:dyDescent="0.3">
      <c r="B1160" s="750"/>
      <c r="C1160" s="751"/>
      <c r="D1160" s="751"/>
      <c r="E1160" s="751"/>
      <c r="F1160" s="751"/>
      <c r="G1160" s="751"/>
      <c r="H1160" s="751"/>
      <c r="I1160" s="752"/>
      <c r="L1160" s="498"/>
    </row>
    <row r="1161" spans="2:12" s="317" customFormat="1" x14ac:dyDescent="0.3">
      <c r="B1161" s="750"/>
      <c r="C1161" s="751"/>
      <c r="D1161" s="751"/>
      <c r="E1161" s="751"/>
      <c r="F1161" s="751"/>
      <c r="G1161" s="751"/>
      <c r="H1161" s="751"/>
      <c r="I1161" s="752"/>
      <c r="L1161" s="498"/>
    </row>
    <row r="1162" spans="2:12" s="317" customFormat="1" x14ac:dyDescent="0.3">
      <c r="B1162" s="750"/>
      <c r="C1162" s="751"/>
      <c r="D1162" s="751"/>
      <c r="E1162" s="751"/>
      <c r="F1162" s="751"/>
      <c r="G1162" s="751"/>
      <c r="H1162" s="751"/>
      <c r="I1162" s="752"/>
      <c r="L1162" s="498"/>
    </row>
    <row r="1163" spans="2:12" s="317" customFormat="1" x14ac:dyDescent="0.3">
      <c r="B1163" s="750"/>
      <c r="C1163" s="751"/>
      <c r="D1163" s="751"/>
      <c r="E1163" s="751"/>
      <c r="F1163" s="751"/>
      <c r="G1163" s="751"/>
      <c r="H1163" s="751"/>
      <c r="I1163" s="752"/>
      <c r="L1163" s="498"/>
    </row>
    <row r="1164" spans="2:12" s="317" customFormat="1" x14ac:dyDescent="0.3">
      <c r="B1164" s="750"/>
      <c r="C1164" s="751"/>
      <c r="D1164" s="751"/>
      <c r="E1164" s="751"/>
      <c r="F1164" s="751"/>
      <c r="G1164" s="751"/>
      <c r="H1164" s="751"/>
      <c r="I1164" s="752"/>
      <c r="L1164" s="498"/>
    </row>
    <row r="1165" spans="2:12" s="317" customFormat="1" x14ac:dyDescent="0.3">
      <c r="B1165" s="750"/>
      <c r="C1165" s="751"/>
      <c r="D1165" s="751"/>
      <c r="E1165" s="751"/>
      <c r="F1165" s="751"/>
      <c r="G1165" s="751"/>
      <c r="H1165" s="751"/>
      <c r="I1165" s="752"/>
      <c r="L1165" s="498"/>
    </row>
    <row r="1166" spans="2:12" s="317" customFormat="1" x14ac:dyDescent="0.3">
      <c r="B1166" s="750"/>
      <c r="C1166" s="751"/>
      <c r="D1166" s="751"/>
      <c r="E1166" s="751"/>
      <c r="F1166" s="751"/>
      <c r="G1166" s="751"/>
      <c r="H1166" s="751"/>
      <c r="I1166" s="752"/>
      <c r="L1166" s="498"/>
    </row>
    <row r="1167" spans="2:12" s="317" customFormat="1" x14ac:dyDescent="0.3">
      <c r="B1167" s="750"/>
      <c r="C1167" s="751"/>
      <c r="D1167" s="751"/>
      <c r="E1167" s="751"/>
      <c r="F1167" s="751"/>
      <c r="G1167" s="751"/>
      <c r="H1167" s="751"/>
      <c r="I1167" s="752"/>
      <c r="L1167" s="498"/>
    </row>
    <row r="1168" spans="2:12" s="317" customFormat="1" x14ac:dyDescent="0.3">
      <c r="B1168" s="750"/>
      <c r="C1168" s="751"/>
      <c r="D1168" s="751"/>
      <c r="E1168" s="751"/>
      <c r="F1168" s="751"/>
      <c r="G1168" s="751"/>
      <c r="H1168" s="751"/>
      <c r="I1168" s="752"/>
      <c r="L1168" s="498"/>
    </row>
    <row r="1169" spans="2:12" s="317" customFormat="1" x14ac:dyDescent="0.3">
      <c r="B1169" s="750"/>
      <c r="C1169" s="751"/>
      <c r="D1169" s="751"/>
      <c r="E1169" s="751"/>
      <c r="F1169" s="751"/>
      <c r="G1169" s="751"/>
      <c r="H1169" s="751"/>
      <c r="I1169" s="752"/>
      <c r="L1169" s="498"/>
    </row>
    <row r="1170" spans="2:12" s="317" customFormat="1" x14ac:dyDescent="0.3">
      <c r="B1170" s="750"/>
      <c r="C1170" s="751"/>
      <c r="D1170" s="751"/>
      <c r="E1170" s="751"/>
      <c r="F1170" s="751"/>
      <c r="G1170" s="751"/>
      <c r="H1170" s="751"/>
      <c r="I1170" s="752"/>
      <c r="L1170" s="498"/>
    </row>
    <row r="1171" spans="2:12" s="317" customFormat="1" x14ac:dyDescent="0.3">
      <c r="B1171" s="750"/>
      <c r="C1171" s="751"/>
      <c r="D1171" s="751"/>
      <c r="E1171" s="751"/>
      <c r="F1171" s="751"/>
      <c r="G1171" s="751"/>
      <c r="H1171" s="751"/>
      <c r="I1171" s="752"/>
      <c r="L1171" s="498"/>
    </row>
    <row r="1172" spans="2:12" s="317" customFormat="1" x14ac:dyDescent="0.3">
      <c r="B1172" s="750"/>
      <c r="C1172" s="751"/>
      <c r="D1172" s="751"/>
      <c r="E1172" s="751"/>
      <c r="F1172" s="751"/>
      <c r="G1172" s="751"/>
      <c r="H1172" s="751"/>
      <c r="I1172" s="752"/>
      <c r="L1172" s="498"/>
    </row>
    <row r="1173" spans="2:12" s="317" customFormat="1" x14ac:dyDescent="0.3">
      <c r="B1173" s="750"/>
      <c r="C1173" s="751"/>
      <c r="D1173" s="751"/>
      <c r="E1173" s="751"/>
      <c r="F1173" s="751"/>
      <c r="G1173" s="751"/>
      <c r="H1173" s="751"/>
      <c r="I1173" s="752"/>
      <c r="L1173" s="498"/>
    </row>
    <row r="1174" spans="2:12" s="317" customFormat="1" x14ac:dyDescent="0.3">
      <c r="B1174" s="750"/>
      <c r="C1174" s="751"/>
      <c r="D1174" s="751"/>
      <c r="E1174" s="751"/>
      <c r="F1174" s="751"/>
      <c r="G1174" s="751"/>
      <c r="H1174" s="751"/>
      <c r="I1174" s="752"/>
      <c r="L1174" s="498"/>
    </row>
    <row r="1175" spans="2:12" s="317" customFormat="1" x14ac:dyDescent="0.3">
      <c r="B1175" s="750"/>
      <c r="C1175" s="751"/>
      <c r="D1175" s="751"/>
      <c r="E1175" s="751"/>
      <c r="F1175" s="751"/>
      <c r="G1175" s="751"/>
      <c r="H1175" s="751"/>
      <c r="I1175" s="752"/>
      <c r="L1175" s="498"/>
    </row>
    <row r="1176" spans="2:12" s="317" customFormat="1" x14ac:dyDescent="0.3">
      <c r="B1176" s="750"/>
      <c r="C1176" s="751"/>
      <c r="D1176" s="751"/>
      <c r="E1176" s="751"/>
      <c r="F1176" s="751"/>
      <c r="G1176" s="751"/>
      <c r="H1176" s="751"/>
      <c r="I1176" s="752"/>
      <c r="L1176" s="498"/>
    </row>
    <row r="1177" spans="2:12" s="317" customFormat="1" x14ac:dyDescent="0.3">
      <c r="B1177" s="750"/>
      <c r="C1177" s="751"/>
      <c r="D1177" s="751"/>
      <c r="E1177" s="751"/>
      <c r="F1177" s="751"/>
      <c r="G1177" s="751"/>
      <c r="H1177" s="751"/>
      <c r="I1177" s="752"/>
      <c r="L1177" s="498"/>
    </row>
    <row r="1178" spans="2:12" s="317" customFormat="1" x14ac:dyDescent="0.3">
      <c r="B1178" s="750"/>
      <c r="C1178" s="751"/>
      <c r="D1178" s="751"/>
      <c r="E1178" s="751"/>
      <c r="F1178" s="751"/>
      <c r="G1178" s="751"/>
      <c r="H1178" s="751"/>
      <c r="I1178" s="752"/>
      <c r="L1178" s="498"/>
    </row>
    <row r="1179" spans="2:12" s="317" customFormat="1" x14ac:dyDescent="0.3">
      <c r="B1179" s="750"/>
      <c r="C1179" s="751"/>
      <c r="D1179" s="751"/>
      <c r="E1179" s="751"/>
      <c r="F1179" s="751"/>
      <c r="G1179" s="751"/>
      <c r="H1179" s="751"/>
      <c r="I1179" s="752"/>
      <c r="L1179" s="498"/>
    </row>
    <row r="1180" spans="2:12" s="317" customFormat="1" x14ac:dyDescent="0.3">
      <c r="B1180" s="750"/>
      <c r="C1180" s="751"/>
      <c r="D1180" s="751"/>
      <c r="E1180" s="751"/>
      <c r="F1180" s="751"/>
      <c r="G1180" s="751"/>
      <c r="H1180" s="751"/>
      <c r="I1180" s="752"/>
      <c r="L1180" s="498"/>
    </row>
    <row r="1181" spans="2:12" s="317" customFormat="1" x14ac:dyDescent="0.3">
      <c r="B1181" s="750"/>
      <c r="C1181" s="751"/>
      <c r="D1181" s="751"/>
      <c r="E1181" s="751"/>
      <c r="F1181" s="751"/>
      <c r="G1181" s="751"/>
      <c r="H1181" s="751"/>
      <c r="I1181" s="752"/>
      <c r="L1181" s="498"/>
    </row>
    <row r="1182" spans="2:12" s="317" customFormat="1" x14ac:dyDescent="0.3">
      <c r="B1182" s="750"/>
      <c r="C1182" s="751"/>
      <c r="D1182" s="751"/>
      <c r="E1182" s="751"/>
      <c r="F1182" s="751"/>
      <c r="G1182" s="751"/>
      <c r="H1182" s="751"/>
      <c r="I1182" s="752"/>
      <c r="L1182" s="498"/>
    </row>
    <row r="1183" spans="2:12" s="317" customFormat="1" x14ac:dyDescent="0.3">
      <c r="B1183" s="750"/>
      <c r="C1183" s="751"/>
      <c r="D1183" s="751"/>
      <c r="E1183" s="751"/>
      <c r="F1183" s="751"/>
      <c r="G1183" s="751"/>
      <c r="H1183" s="751"/>
      <c r="I1183" s="752"/>
      <c r="L1183" s="498"/>
    </row>
    <row r="1184" spans="2:12" s="317" customFormat="1" x14ac:dyDescent="0.3">
      <c r="B1184" s="750"/>
      <c r="C1184" s="751"/>
      <c r="D1184" s="751"/>
      <c r="E1184" s="751"/>
      <c r="F1184" s="751"/>
      <c r="G1184" s="751"/>
      <c r="H1184" s="751"/>
      <c r="I1184" s="752"/>
      <c r="L1184" s="498"/>
    </row>
    <row r="1185" spans="2:12" s="317" customFormat="1" x14ac:dyDescent="0.3">
      <c r="B1185" s="750"/>
      <c r="C1185" s="751"/>
      <c r="D1185" s="751"/>
      <c r="E1185" s="751"/>
      <c r="F1185" s="751"/>
      <c r="G1185" s="751"/>
      <c r="H1185" s="751"/>
      <c r="I1185" s="752"/>
      <c r="L1185" s="498"/>
    </row>
    <row r="1186" spans="2:12" s="317" customFormat="1" x14ac:dyDescent="0.3">
      <c r="B1186" s="750"/>
      <c r="C1186" s="751"/>
      <c r="D1186" s="751"/>
      <c r="E1186" s="751"/>
      <c r="F1186" s="751"/>
      <c r="G1186" s="751"/>
      <c r="H1186" s="751"/>
      <c r="I1186" s="752"/>
      <c r="L1186" s="498"/>
    </row>
    <row r="1187" spans="2:12" s="317" customFormat="1" x14ac:dyDescent="0.3">
      <c r="B1187" s="750"/>
      <c r="C1187" s="751"/>
      <c r="D1187" s="751"/>
      <c r="E1187" s="751"/>
      <c r="F1187" s="751"/>
      <c r="G1187" s="751"/>
      <c r="H1187" s="751"/>
      <c r="I1187" s="752"/>
      <c r="L1187" s="498"/>
    </row>
    <row r="1188" spans="2:12" s="317" customFormat="1" x14ac:dyDescent="0.3">
      <c r="B1188" s="750"/>
      <c r="C1188" s="751"/>
      <c r="D1188" s="751"/>
      <c r="E1188" s="751"/>
      <c r="F1188" s="751"/>
      <c r="G1188" s="751"/>
      <c r="H1188" s="751"/>
      <c r="I1188" s="752"/>
      <c r="L1188" s="498"/>
    </row>
    <row r="1189" spans="2:12" s="317" customFormat="1" x14ac:dyDescent="0.3">
      <c r="B1189" s="750"/>
      <c r="C1189" s="751"/>
      <c r="D1189" s="751"/>
      <c r="E1189" s="751"/>
      <c r="F1189" s="751"/>
      <c r="G1189" s="751"/>
      <c r="H1189" s="751"/>
      <c r="I1189" s="752"/>
      <c r="L1189" s="498"/>
    </row>
    <row r="1190" spans="2:12" s="317" customFormat="1" x14ac:dyDescent="0.3">
      <c r="B1190" s="750"/>
      <c r="C1190" s="751"/>
      <c r="D1190" s="751"/>
      <c r="E1190" s="751"/>
      <c r="F1190" s="751"/>
      <c r="G1190" s="751"/>
      <c r="H1190" s="751"/>
      <c r="I1190" s="752"/>
      <c r="L1190" s="498"/>
    </row>
    <row r="1191" spans="2:12" s="317" customFormat="1" x14ac:dyDescent="0.3">
      <c r="B1191" s="750"/>
      <c r="C1191" s="751"/>
      <c r="D1191" s="751"/>
      <c r="E1191" s="751"/>
      <c r="F1191" s="751"/>
      <c r="G1191" s="751"/>
      <c r="H1191" s="751"/>
      <c r="I1191" s="752"/>
      <c r="L1191" s="498"/>
    </row>
    <row r="1192" spans="2:12" s="317" customFormat="1" x14ac:dyDescent="0.3">
      <c r="B1192" s="750"/>
      <c r="C1192" s="751"/>
      <c r="D1192" s="751"/>
      <c r="E1192" s="751"/>
      <c r="F1192" s="751"/>
      <c r="G1192" s="751"/>
      <c r="H1192" s="751"/>
      <c r="I1192" s="752"/>
      <c r="L1192" s="498"/>
    </row>
    <row r="1193" spans="2:12" s="317" customFormat="1" x14ac:dyDescent="0.3">
      <c r="B1193" s="750"/>
      <c r="C1193" s="751"/>
      <c r="D1193" s="751"/>
      <c r="E1193" s="751"/>
      <c r="F1193" s="751"/>
      <c r="G1193" s="751"/>
      <c r="H1193" s="751"/>
      <c r="I1193" s="752"/>
      <c r="L1193" s="498"/>
    </row>
    <row r="1194" spans="2:12" s="317" customFormat="1" x14ac:dyDescent="0.3">
      <c r="B1194" s="750"/>
      <c r="C1194" s="751"/>
      <c r="D1194" s="751"/>
      <c r="E1194" s="751"/>
      <c r="F1194" s="751"/>
      <c r="G1194" s="751"/>
      <c r="H1194" s="751"/>
      <c r="I1194" s="752"/>
      <c r="L1194" s="498"/>
    </row>
    <row r="1195" spans="2:12" s="317" customFormat="1" x14ac:dyDescent="0.3">
      <c r="B1195" s="750"/>
      <c r="C1195" s="751"/>
      <c r="D1195" s="751"/>
      <c r="E1195" s="751"/>
      <c r="F1195" s="751"/>
      <c r="G1195" s="751"/>
      <c r="H1195" s="751"/>
      <c r="I1195" s="752"/>
      <c r="L1195" s="498"/>
    </row>
    <row r="1196" spans="2:12" s="317" customFormat="1" x14ac:dyDescent="0.3">
      <c r="B1196" s="750"/>
      <c r="C1196" s="751"/>
      <c r="D1196" s="751"/>
      <c r="E1196" s="751"/>
      <c r="F1196" s="751"/>
      <c r="G1196" s="751"/>
      <c r="H1196" s="751"/>
      <c r="I1196" s="752"/>
      <c r="L1196" s="498"/>
    </row>
    <row r="1197" spans="2:12" s="317" customFormat="1" x14ac:dyDescent="0.3">
      <c r="B1197" s="750"/>
      <c r="C1197" s="751"/>
      <c r="D1197" s="751"/>
      <c r="E1197" s="751"/>
      <c r="F1197" s="751"/>
      <c r="G1197" s="751"/>
      <c r="H1197" s="751"/>
      <c r="I1197" s="752"/>
      <c r="L1197" s="498"/>
    </row>
    <row r="1198" spans="2:12" s="317" customFormat="1" x14ac:dyDescent="0.3">
      <c r="B1198" s="750"/>
      <c r="C1198" s="751"/>
      <c r="D1198" s="751"/>
      <c r="E1198" s="751"/>
      <c r="F1198" s="751"/>
      <c r="G1198" s="751"/>
      <c r="H1198" s="751"/>
      <c r="I1198" s="752"/>
      <c r="L1198" s="498"/>
    </row>
    <row r="1199" spans="2:12" s="317" customFormat="1" x14ac:dyDescent="0.3">
      <c r="B1199" s="750"/>
      <c r="C1199" s="751"/>
      <c r="D1199" s="751"/>
      <c r="E1199" s="751"/>
      <c r="F1199" s="751"/>
      <c r="G1199" s="751"/>
      <c r="H1199" s="751"/>
      <c r="I1199" s="752"/>
      <c r="L1199" s="498"/>
    </row>
    <row r="1200" spans="2:12" s="317" customFormat="1" x14ac:dyDescent="0.3">
      <c r="B1200" s="750"/>
      <c r="C1200" s="751"/>
      <c r="D1200" s="751"/>
      <c r="E1200" s="751"/>
      <c r="F1200" s="751"/>
      <c r="G1200" s="751"/>
      <c r="H1200" s="751"/>
      <c r="I1200" s="752"/>
      <c r="L1200" s="498"/>
    </row>
    <row r="1201" spans="2:12" s="317" customFormat="1" x14ac:dyDescent="0.3">
      <c r="B1201" s="750"/>
      <c r="C1201" s="751"/>
      <c r="D1201" s="751"/>
      <c r="E1201" s="751"/>
      <c r="F1201" s="751"/>
      <c r="G1201" s="751"/>
      <c r="H1201" s="751"/>
      <c r="I1201" s="752"/>
      <c r="L1201" s="498"/>
    </row>
    <row r="1202" spans="2:12" s="317" customFormat="1" x14ac:dyDescent="0.3">
      <c r="B1202" s="750"/>
      <c r="C1202" s="751"/>
      <c r="D1202" s="751"/>
      <c r="E1202" s="751"/>
      <c r="F1202" s="751"/>
      <c r="G1202" s="751"/>
      <c r="H1202" s="751"/>
      <c r="I1202" s="752"/>
      <c r="L1202" s="498"/>
    </row>
    <row r="1203" spans="2:12" s="317" customFormat="1" x14ac:dyDescent="0.3">
      <c r="B1203" s="750"/>
      <c r="C1203" s="751"/>
      <c r="D1203" s="751"/>
      <c r="E1203" s="751"/>
      <c r="F1203" s="751"/>
      <c r="G1203" s="751"/>
      <c r="H1203" s="751"/>
      <c r="I1203" s="752"/>
      <c r="L1203" s="498"/>
    </row>
    <row r="1204" spans="2:12" s="317" customFormat="1" x14ac:dyDescent="0.3">
      <c r="B1204" s="750"/>
      <c r="C1204" s="751"/>
      <c r="D1204" s="751"/>
      <c r="E1204" s="751"/>
      <c r="F1204" s="751"/>
      <c r="G1204" s="751"/>
      <c r="H1204" s="751"/>
      <c r="I1204" s="752"/>
      <c r="L1204" s="498"/>
    </row>
    <row r="1205" spans="2:12" s="317" customFormat="1" x14ac:dyDescent="0.3">
      <c r="B1205" s="750"/>
      <c r="C1205" s="751"/>
      <c r="D1205" s="751"/>
      <c r="E1205" s="751"/>
      <c r="F1205" s="751"/>
      <c r="G1205" s="751"/>
      <c r="H1205" s="751"/>
      <c r="I1205" s="752"/>
      <c r="L1205" s="498"/>
    </row>
    <row r="1206" spans="2:12" s="317" customFormat="1" x14ac:dyDescent="0.3">
      <c r="B1206" s="750"/>
      <c r="C1206" s="751"/>
      <c r="D1206" s="751"/>
      <c r="E1206" s="751"/>
      <c r="F1206" s="751"/>
      <c r="G1206" s="751"/>
      <c r="H1206" s="751"/>
      <c r="I1206" s="752"/>
      <c r="L1206" s="498"/>
    </row>
    <row r="1207" spans="2:12" s="317" customFormat="1" x14ac:dyDescent="0.3">
      <c r="B1207" s="750"/>
      <c r="C1207" s="751"/>
      <c r="D1207" s="751"/>
      <c r="E1207" s="751"/>
      <c r="F1207" s="751"/>
      <c r="G1207" s="751"/>
      <c r="H1207" s="751"/>
      <c r="I1207" s="752"/>
      <c r="L1207" s="498"/>
    </row>
    <row r="1208" spans="2:12" s="317" customFormat="1" x14ac:dyDescent="0.3">
      <c r="B1208" s="750"/>
      <c r="C1208" s="751"/>
      <c r="D1208" s="751"/>
      <c r="E1208" s="751"/>
      <c r="F1208" s="751"/>
      <c r="G1208" s="751"/>
      <c r="H1208" s="751"/>
      <c r="I1208" s="752"/>
      <c r="L1208" s="498"/>
    </row>
    <row r="1209" spans="2:12" s="317" customFormat="1" x14ac:dyDescent="0.3">
      <c r="B1209" s="750"/>
      <c r="C1209" s="751"/>
      <c r="D1209" s="751"/>
      <c r="E1209" s="751"/>
      <c r="F1209" s="751"/>
      <c r="G1209" s="751"/>
      <c r="H1209" s="751"/>
      <c r="I1209" s="752"/>
      <c r="L1209" s="498"/>
    </row>
    <row r="1210" spans="2:12" s="317" customFormat="1" x14ac:dyDescent="0.3">
      <c r="B1210" s="750"/>
      <c r="C1210" s="751"/>
      <c r="D1210" s="751"/>
      <c r="E1210" s="751"/>
      <c r="F1210" s="751"/>
      <c r="G1210" s="751"/>
      <c r="H1210" s="751"/>
      <c r="I1210" s="752"/>
      <c r="L1210" s="498"/>
    </row>
    <row r="1211" spans="2:12" s="317" customFormat="1" x14ac:dyDescent="0.3">
      <c r="B1211" s="750"/>
      <c r="C1211" s="751"/>
      <c r="D1211" s="751"/>
      <c r="E1211" s="751"/>
      <c r="F1211" s="751"/>
      <c r="G1211" s="751"/>
      <c r="H1211" s="751"/>
      <c r="I1211" s="752"/>
      <c r="L1211" s="498"/>
    </row>
    <row r="1212" spans="2:12" s="317" customFormat="1" x14ac:dyDescent="0.3">
      <c r="B1212" s="750"/>
      <c r="C1212" s="751"/>
      <c r="D1212" s="751"/>
      <c r="E1212" s="751"/>
      <c r="F1212" s="751"/>
      <c r="G1212" s="751"/>
      <c r="H1212" s="751"/>
      <c r="I1212" s="752"/>
      <c r="L1212" s="498"/>
    </row>
    <row r="1213" spans="2:12" s="317" customFormat="1" x14ac:dyDescent="0.3">
      <c r="B1213" s="750"/>
      <c r="C1213" s="751"/>
      <c r="D1213" s="751"/>
      <c r="E1213" s="751"/>
      <c r="F1213" s="751"/>
      <c r="G1213" s="751"/>
      <c r="H1213" s="751"/>
      <c r="I1213" s="752"/>
      <c r="L1213" s="498"/>
    </row>
    <row r="1214" spans="2:12" s="317" customFormat="1" x14ac:dyDescent="0.3">
      <c r="B1214" s="750"/>
      <c r="C1214" s="751"/>
      <c r="D1214" s="751"/>
      <c r="E1214" s="751"/>
      <c r="F1214" s="751"/>
      <c r="G1214" s="751"/>
      <c r="H1214" s="751"/>
      <c r="I1214" s="752"/>
      <c r="L1214" s="498"/>
    </row>
    <row r="1215" spans="2:12" s="317" customFormat="1" x14ac:dyDescent="0.3">
      <c r="B1215" s="750"/>
      <c r="C1215" s="751"/>
      <c r="D1215" s="751"/>
      <c r="E1215" s="751"/>
      <c r="F1215" s="751"/>
      <c r="G1215" s="751"/>
      <c r="H1215" s="751"/>
      <c r="I1215" s="752"/>
      <c r="L1215" s="498"/>
    </row>
    <row r="1216" spans="2:12" s="317" customFormat="1" x14ac:dyDescent="0.3">
      <c r="B1216" s="750"/>
      <c r="C1216" s="751"/>
      <c r="D1216" s="751"/>
      <c r="E1216" s="751"/>
      <c r="F1216" s="751"/>
      <c r="G1216" s="751"/>
      <c r="H1216" s="751"/>
      <c r="I1216" s="752"/>
      <c r="L1216" s="498"/>
    </row>
    <row r="1217" spans="2:12" s="317" customFormat="1" x14ac:dyDescent="0.3">
      <c r="B1217" s="750"/>
      <c r="C1217" s="751"/>
      <c r="D1217" s="751"/>
      <c r="E1217" s="751"/>
      <c r="F1217" s="751"/>
      <c r="G1217" s="751"/>
      <c r="H1217" s="751"/>
      <c r="I1217" s="752"/>
      <c r="L1217" s="498"/>
    </row>
    <row r="1218" spans="2:12" s="317" customFormat="1" x14ac:dyDescent="0.3">
      <c r="B1218" s="750"/>
      <c r="C1218" s="751"/>
      <c r="D1218" s="751"/>
      <c r="E1218" s="751"/>
      <c r="F1218" s="751"/>
      <c r="G1218" s="751"/>
      <c r="H1218" s="751"/>
      <c r="I1218" s="752"/>
      <c r="L1218" s="498"/>
    </row>
    <row r="1219" spans="2:12" s="317" customFormat="1" x14ac:dyDescent="0.3">
      <c r="B1219" s="750"/>
      <c r="C1219" s="751"/>
      <c r="D1219" s="751"/>
      <c r="E1219" s="751"/>
      <c r="F1219" s="751"/>
      <c r="G1219" s="751"/>
      <c r="H1219" s="751"/>
      <c r="I1219" s="752"/>
      <c r="L1219" s="498"/>
    </row>
    <row r="1220" spans="2:12" s="317" customFormat="1" x14ac:dyDescent="0.3">
      <c r="B1220" s="750"/>
      <c r="C1220" s="751"/>
      <c r="D1220" s="751"/>
      <c r="E1220" s="751"/>
      <c r="F1220" s="751"/>
      <c r="G1220" s="751"/>
      <c r="H1220" s="751"/>
      <c r="I1220" s="752"/>
      <c r="L1220" s="498"/>
    </row>
    <row r="1221" spans="2:12" s="317" customFormat="1" x14ac:dyDescent="0.3">
      <c r="B1221" s="750"/>
      <c r="C1221" s="751"/>
      <c r="D1221" s="751"/>
      <c r="E1221" s="751"/>
      <c r="F1221" s="751"/>
      <c r="G1221" s="751"/>
      <c r="H1221" s="751"/>
      <c r="I1221" s="752"/>
      <c r="L1221" s="498"/>
    </row>
    <row r="1222" spans="2:12" s="317" customFormat="1" x14ac:dyDescent="0.3">
      <c r="B1222" s="750"/>
      <c r="C1222" s="751"/>
      <c r="D1222" s="751"/>
      <c r="E1222" s="751"/>
      <c r="F1222" s="751"/>
      <c r="G1222" s="751"/>
      <c r="H1222" s="751"/>
      <c r="I1222" s="752"/>
      <c r="L1222" s="498"/>
    </row>
    <row r="1223" spans="2:12" s="317" customFormat="1" x14ac:dyDescent="0.3">
      <c r="B1223" s="750"/>
      <c r="C1223" s="751"/>
      <c r="D1223" s="751"/>
      <c r="E1223" s="751"/>
      <c r="F1223" s="751"/>
      <c r="G1223" s="751"/>
      <c r="H1223" s="751"/>
      <c r="I1223" s="752"/>
      <c r="L1223" s="498"/>
    </row>
    <row r="1224" spans="2:12" s="317" customFormat="1" x14ac:dyDescent="0.3">
      <c r="B1224" s="750"/>
      <c r="C1224" s="751"/>
      <c r="D1224" s="751"/>
      <c r="E1224" s="751"/>
      <c r="F1224" s="751"/>
      <c r="G1224" s="751"/>
      <c r="H1224" s="751"/>
      <c r="I1224" s="752"/>
      <c r="L1224" s="498"/>
    </row>
    <row r="1225" spans="2:12" s="317" customFormat="1" x14ac:dyDescent="0.3">
      <c r="B1225" s="750"/>
      <c r="C1225" s="751"/>
      <c r="D1225" s="751"/>
      <c r="E1225" s="751"/>
      <c r="F1225" s="751"/>
      <c r="G1225" s="751"/>
      <c r="H1225" s="751"/>
      <c r="I1225" s="752"/>
      <c r="L1225" s="498"/>
    </row>
    <row r="1226" spans="2:12" s="317" customFormat="1" x14ac:dyDescent="0.3">
      <c r="B1226" s="750"/>
      <c r="C1226" s="751"/>
      <c r="D1226" s="751"/>
      <c r="E1226" s="751"/>
      <c r="F1226" s="751"/>
      <c r="G1226" s="751"/>
      <c r="H1226" s="751"/>
      <c r="I1226" s="752"/>
      <c r="L1226" s="498"/>
    </row>
    <row r="1227" spans="2:12" s="317" customFormat="1" x14ac:dyDescent="0.3">
      <c r="B1227" s="750"/>
      <c r="C1227" s="751"/>
      <c r="D1227" s="751"/>
      <c r="E1227" s="751"/>
      <c r="F1227" s="751"/>
      <c r="G1227" s="751"/>
      <c r="H1227" s="751"/>
      <c r="I1227" s="752"/>
      <c r="L1227" s="498"/>
    </row>
    <row r="1228" spans="2:12" s="317" customFormat="1" x14ac:dyDescent="0.3">
      <c r="B1228" s="750"/>
      <c r="C1228" s="751"/>
      <c r="D1228" s="751"/>
      <c r="E1228" s="751"/>
      <c r="F1228" s="751"/>
      <c r="G1228" s="751"/>
      <c r="H1228" s="751"/>
      <c r="I1228" s="752"/>
      <c r="L1228" s="498"/>
    </row>
    <row r="1229" spans="2:12" s="317" customFormat="1" x14ac:dyDescent="0.3">
      <c r="B1229" s="750"/>
      <c r="C1229" s="751"/>
      <c r="D1229" s="751"/>
      <c r="E1229" s="751"/>
      <c r="F1229" s="751"/>
      <c r="G1229" s="751"/>
      <c r="H1229" s="751"/>
      <c r="I1229" s="752"/>
      <c r="L1229" s="498"/>
    </row>
    <row r="1230" spans="2:12" s="317" customFormat="1" x14ac:dyDescent="0.3">
      <c r="B1230" s="750"/>
      <c r="C1230" s="751"/>
      <c r="D1230" s="751"/>
      <c r="E1230" s="751"/>
      <c r="F1230" s="751"/>
      <c r="G1230" s="751"/>
      <c r="H1230" s="751"/>
      <c r="I1230" s="752"/>
      <c r="L1230" s="498"/>
    </row>
    <row r="1231" spans="2:12" s="317" customFormat="1" x14ac:dyDescent="0.3">
      <c r="B1231" s="750"/>
      <c r="C1231" s="751"/>
      <c r="D1231" s="751"/>
      <c r="E1231" s="751"/>
      <c r="F1231" s="751"/>
      <c r="G1231" s="751"/>
      <c r="H1231" s="751"/>
      <c r="I1231" s="752"/>
      <c r="L1231" s="498"/>
    </row>
    <row r="1232" spans="2:12" s="317" customFormat="1" x14ac:dyDescent="0.3">
      <c r="B1232" s="750"/>
      <c r="C1232" s="751"/>
      <c r="D1232" s="751"/>
      <c r="E1232" s="751"/>
      <c r="F1232" s="751"/>
      <c r="G1232" s="751"/>
      <c r="H1232" s="751"/>
      <c r="I1232" s="752"/>
      <c r="L1232" s="498"/>
    </row>
    <row r="1233" spans="2:12" s="317" customFormat="1" x14ac:dyDescent="0.3">
      <c r="B1233" s="750"/>
      <c r="C1233" s="751"/>
      <c r="D1233" s="751"/>
      <c r="E1233" s="751"/>
      <c r="F1233" s="751"/>
      <c r="G1233" s="751"/>
      <c r="H1233" s="751"/>
      <c r="I1233" s="752"/>
      <c r="L1233" s="498"/>
    </row>
    <row r="1234" spans="2:12" s="317" customFormat="1" x14ac:dyDescent="0.3">
      <c r="B1234" s="750"/>
      <c r="C1234" s="751"/>
      <c r="D1234" s="751"/>
      <c r="E1234" s="751"/>
      <c r="F1234" s="751"/>
      <c r="G1234" s="751"/>
      <c r="H1234" s="751"/>
      <c r="I1234" s="752"/>
      <c r="L1234" s="498"/>
    </row>
    <row r="1235" spans="2:12" s="317" customFormat="1" x14ac:dyDescent="0.3">
      <c r="B1235" s="750"/>
      <c r="C1235" s="751"/>
      <c r="D1235" s="751"/>
      <c r="E1235" s="751"/>
      <c r="F1235" s="751"/>
      <c r="G1235" s="751"/>
      <c r="H1235" s="751"/>
      <c r="I1235" s="752"/>
      <c r="L1235" s="498"/>
    </row>
    <row r="1236" spans="2:12" s="317" customFormat="1" x14ac:dyDescent="0.3">
      <c r="B1236" s="750"/>
      <c r="C1236" s="751"/>
      <c r="D1236" s="751"/>
      <c r="E1236" s="751"/>
      <c r="F1236" s="751"/>
      <c r="G1236" s="751"/>
      <c r="H1236" s="751"/>
      <c r="I1236" s="752"/>
      <c r="L1236" s="498"/>
    </row>
    <row r="1237" spans="2:12" s="317" customFormat="1" x14ac:dyDescent="0.3">
      <c r="B1237" s="750"/>
      <c r="C1237" s="751"/>
      <c r="D1237" s="751"/>
      <c r="E1237" s="751"/>
      <c r="F1237" s="751"/>
      <c r="G1237" s="751"/>
      <c r="H1237" s="751"/>
      <c r="I1237" s="752"/>
      <c r="L1237" s="498"/>
    </row>
    <row r="1238" spans="2:12" s="317" customFormat="1" x14ac:dyDescent="0.3">
      <c r="B1238" s="750"/>
      <c r="C1238" s="751"/>
      <c r="D1238" s="751"/>
      <c r="E1238" s="751"/>
      <c r="F1238" s="751"/>
      <c r="G1238" s="751"/>
      <c r="H1238" s="751"/>
      <c r="I1238" s="752"/>
      <c r="L1238" s="498"/>
    </row>
    <row r="1239" spans="2:12" s="317" customFormat="1" x14ac:dyDescent="0.3">
      <c r="B1239" s="750"/>
      <c r="C1239" s="751"/>
      <c r="D1239" s="751"/>
      <c r="E1239" s="751"/>
      <c r="F1239" s="751"/>
      <c r="G1239" s="751"/>
      <c r="H1239" s="751"/>
      <c r="I1239" s="752"/>
      <c r="L1239" s="498"/>
    </row>
    <row r="1240" spans="2:12" s="317" customFormat="1" x14ac:dyDescent="0.3">
      <c r="B1240" s="750"/>
      <c r="C1240" s="751"/>
      <c r="D1240" s="751"/>
      <c r="E1240" s="751"/>
      <c r="F1240" s="751"/>
      <c r="G1240" s="751"/>
      <c r="H1240" s="751"/>
      <c r="I1240" s="752"/>
      <c r="L1240" s="498"/>
    </row>
    <row r="1241" spans="2:12" s="317" customFormat="1" x14ac:dyDescent="0.3">
      <c r="B1241" s="750"/>
      <c r="C1241" s="751"/>
      <c r="D1241" s="751"/>
      <c r="E1241" s="751"/>
      <c r="F1241" s="751"/>
      <c r="G1241" s="751"/>
      <c r="H1241" s="751"/>
      <c r="I1241" s="752"/>
      <c r="L1241" s="498"/>
    </row>
    <row r="1242" spans="2:12" s="317" customFormat="1" x14ac:dyDescent="0.3">
      <c r="B1242" s="750"/>
      <c r="C1242" s="751"/>
      <c r="D1242" s="751"/>
      <c r="E1242" s="751"/>
      <c r="F1242" s="751"/>
      <c r="G1242" s="751"/>
      <c r="H1242" s="751"/>
      <c r="I1242" s="752"/>
      <c r="L1242" s="498"/>
    </row>
    <row r="1243" spans="2:12" s="317" customFormat="1" x14ac:dyDescent="0.3">
      <c r="B1243" s="750"/>
      <c r="C1243" s="751"/>
      <c r="D1243" s="751"/>
      <c r="E1243" s="751"/>
      <c r="F1243" s="751"/>
      <c r="G1243" s="751"/>
      <c r="H1243" s="751"/>
      <c r="I1243" s="752"/>
      <c r="L1243" s="498"/>
    </row>
    <row r="1244" spans="2:12" s="317" customFormat="1" x14ac:dyDescent="0.3">
      <c r="B1244" s="750"/>
      <c r="C1244" s="751"/>
      <c r="D1244" s="751"/>
      <c r="E1244" s="751"/>
      <c r="F1244" s="751"/>
      <c r="G1244" s="751"/>
      <c r="H1244" s="751"/>
      <c r="I1244" s="752"/>
      <c r="L1244" s="498"/>
    </row>
    <row r="1245" spans="2:12" s="317" customFormat="1" x14ac:dyDescent="0.3">
      <c r="B1245" s="750"/>
      <c r="C1245" s="751"/>
      <c r="D1245" s="751"/>
      <c r="E1245" s="751"/>
      <c r="F1245" s="751"/>
      <c r="G1245" s="751"/>
      <c r="H1245" s="751"/>
      <c r="I1245" s="752"/>
      <c r="L1245" s="498"/>
    </row>
    <row r="1246" spans="2:12" s="317" customFormat="1" x14ac:dyDescent="0.3">
      <c r="B1246" s="750"/>
      <c r="C1246" s="751"/>
      <c r="D1246" s="751"/>
      <c r="E1246" s="751"/>
      <c r="F1246" s="751"/>
      <c r="G1246" s="751"/>
      <c r="H1246" s="751"/>
      <c r="I1246" s="752"/>
      <c r="L1246" s="498"/>
    </row>
    <row r="1247" spans="2:12" s="317" customFormat="1" x14ac:dyDescent="0.3">
      <c r="B1247" s="750"/>
      <c r="C1247" s="751"/>
      <c r="D1247" s="751"/>
      <c r="E1247" s="751"/>
      <c r="F1247" s="751"/>
      <c r="G1247" s="751"/>
      <c r="H1247" s="751"/>
      <c r="I1247" s="752"/>
      <c r="L1247" s="498"/>
    </row>
    <row r="1248" spans="2:12" s="317" customFormat="1" x14ac:dyDescent="0.3">
      <c r="B1248" s="750"/>
      <c r="C1248" s="751"/>
      <c r="D1248" s="751"/>
      <c r="E1248" s="751"/>
      <c r="F1248" s="751"/>
      <c r="G1248" s="751"/>
      <c r="H1248" s="751"/>
      <c r="I1248" s="752"/>
      <c r="L1248" s="498"/>
    </row>
    <row r="1249" spans="2:12" s="317" customFormat="1" x14ac:dyDescent="0.3">
      <c r="B1249" s="750"/>
      <c r="C1249" s="751"/>
      <c r="D1249" s="751"/>
      <c r="E1249" s="751"/>
      <c r="F1249" s="751"/>
      <c r="G1249" s="751"/>
      <c r="H1249" s="751"/>
      <c r="I1249" s="752"/>
      <c r="L1249" s="498"/>
    </row>
    <row r="1250" spans="2:12" s="317" customFormat="1" x14ac:dyDescent="0.3">
      <c r="B1250" s="750"/>
      <c r="C1250" s="751"/>
      <c r="D1250" s="751"/>
      <c r="E1250" s="751"/>
      <c r="F1250" s="751"/>
      <c r="G1250" s="751"/>
      <c r="H1250" s="751"/>
      <c r="I1250" s="752"/>
      <c r="L1250" s="498"/>
    </row>
    <row r="1251" spans="2:12" s="317" customFormat="1" x14ac:dyDescent="0.3">
      <c r="B1251" s="750"/>
      <c r="C1251" s="751"/>
      <c r="D1251" s="751"/>
      <c r="E1251" s="751"/>
      <c r="F1251" s="751"/>
      <c r="G1251" s="751"/>
      <c r="H1251" s="751"/>
      <c r="I1251" s="752"/>
      <c r="L1251" s="498"/>
    </row>
    <row r="1252" spans="2:12" s="317" customFormat="1" x14ac:dyDescent="0.3">
      <c r="B1252" s="750"/>
      <c r="C1252" s="751"/>
      <c r="D1252" s="751"/>
      <c r="E1252" s="751"/>
      <c r="F1252" s="751"/>
      <c r="G1252" s="751"/>
      <c r="H1252" s="751"/>
      <c r="I1252" s="752"/>
      <c r="L1252" s="498"/>
    </row>
    <row r="1253" spans="2:12" s="317" customFormat="1" x14ac:dyDescent="0.3">
      <c r="B1253" s="750"/>
      <c r="C1253" s="751"/>
      <c r="D1253" s="751"/>
      <c r="E1253" s="751"/>
      <c r="F1253" s="751"/>
      <c r="G1253" s="751"/>
      <c r="H1253" s="751"/>
      <c r="I1253" s="752"/>
      <c r="L1253" s="498"/>
    </row>
    <row r="1254" spans="2:12" s="317" customFormat="1" x14ac:dyDescent="0.3">
      <c r="B1254" s="750"/>
      <c r="C1254" s="751"/>
      <c r="D1254" s="751"/>
      <c r="E1254" s="751"/>
      <c r="F1254" s="751"/>
      <c r="G1254" s="751"/>
      <c r="H1254" s="751"/>
      <c r="I1254" s="752"/>
      <c r="L1254" s="498"/>
    </row>
    <row r="1255" spans="2:12" s="317" customFormat="1" x14ac:dyDescent="0.3">
      <c r="B1255" s="750"/>
      <c r="C1255" s="751"/>
      <c r="D1255" s="751"/>
      <c r="E1255" s="751"/>
      <c r="F1255" s="751"/>
      <c r="G1255" s="751"/>
      <c r="H1255" s="751"/>
      <c r="I1255" s="752"/>
      <c r="L1255" s="498"/>
    </row>
    <row r="1256" spans="2:12" s="317" customFormat="1" x14ac:dyDescent="0.3">
      <c r="B1256" s="750"/>
      <c r="C1256" s="751"/>
      <c r="D1256" s="751"/>
      <c r="E1256" s="751"/>
      <c r="F1256" s="751"/>
      <c r="G1256" s="751"/>
      <c r="H1256" s="751"/>
      <c r="I1256" s="752"/>
      <c r="L1256" s="498"/>
    </row>
    <row r="1257" spans="2:12" s="317" customFormat="1" x14ac:dyDescent="0.3">
      <c r="B1257" s="750"/>
      <c r="C1257" s="751"/>
      <c r="D1257" s="751"/>
      <c r="E1257" s="751"/>
      <c r="F1257" s="751"/>
      <c r="G1257" s="751"/>
      <c r="H1257" s="751"/>
      <c r="I1257" s="752"/>
      <c r="L1257" s="498"/>
    </row>
    <row r="1258" spans="2:12" s="317" customFormat="1" x14ac:dyDescent="0.3">
      <c r="B1258" s="750"/>
      <c r="C1258" s="751"/>
      <c r="D1258" s="751"/>
      <c r="E1258" s="751"/>
      <c r="F1258" s="751"/>
      <c r="G1258" s="751"/>
      <c r="H1258" s="751"/>
      <c r="I1258" s="752"/>
      <c r="L1258" s="498"/>
    </row>
    <row r="1259" spans="2:12" s="317" customFormat="1" x14ac:dyDescent="0.3">
      <c r="B1259" s="750"/>
      <c r="C1259" s="751"/>
      <c r="D1259" s="751"/>
      <c r="E1259" s="751"/>
      <c r="F1259" s="751"/>
      <c r="G1259" s="751"/>
      <c r="H1259" s="751"/>
      <c r="I1259" s="752"/>
      <c r="L1259" s="498"/>
    </row>
    <row r="1260" spans="2:12" s="317" customFormat="1" x14ac:dyDescent="0.3">
      <c r="B1260" s="750"/>
      <c r="C1260" s="751"/>
      <c r="D1260" s="751"/>
      <c r="E1260" s="751"/>
      <c r="F1260" s="751"/>
      <c r="G1260" s="751"/>
      <c r="H1260" s="751"/>
      <c r="I1260" s="752"/>
      <c r="L1260" s="498"/>
    </row>
    <row r="1261" spans="2:12" s="317" customFormat="1" x14ac:dyDescent="0.3">
      <c r="B1261" s="750"/>
      <c r="C1261" s="751"/>
      <c r="D1261" s="751"/>
      <c r="E1261" s="751"/>
      <c r="F1261" s="751"/>
      <c r="G1261" s="751"/>
      <c r="H1261" s="751"/>
      <c r="I1261" s="752"/>
      <c r="L1261" s="498"/>
    </row>
    <row r="1262" spans="2:12" s="317" customFormat="1" x14ac:dyDescent="0.3">
      <c r="B1262" s="750"/>
      <c r="C1262" s="751"/>
      <c r="D1262" s="751"/>
      <c r="E1262" s="751"/>
      <c r="F1262" s="751"/>
      <c r="G1262" s="751"/>
      <c r="H1262" s="751"/>
      <c r="I1262" s="752"/>
      <c r="L1262" s="498"/>
    </row>
    <row r="1263" spans="2:12" s="317" customFormat="1" x14ac:dyDescent="0.3">
      <c r="B1263" s="750"/>
      <c r="C1263" s="751"/>
      <c r="D1263" s="751"/>
      <c r="E1263" s="751"/>
      <c r="F1263" s="751"/>
      <c r="G1263" s="751"/>
      <c r="H1263" s="751"/>
      <c r="I1263" s="752"/>
      <c r="L1263" s="498"/>
    </row>
    <row r="1264" spans="2:12" s="317" customFormat="1" x14ac:dyDescent="0.3">
      <c r="B1264" s="750"/>
      <c r="C1264" s="751"/>
      <c r="D1264" s="751"/>
      <c r="E1264" s="751"/>
      <c r="F1264" s="751"/>
      <c r="G1264" s="751"/>
      <c r="H1264" s="751"/>
      <c r="I1264" s="752"/>
      <c r="L1264" s="498"/>
    </row>
    <row r="1265" spans="2:12" s="317" customFormat="1" x14ac:dyDescent="0.3">
      <c r="B1265" s="750"/>
      <c r="C1265" s="751"/>
      <c r="D1265" s="751"/>
      <c r="E1265" s="751"/>
      <c r="F1265" s="751"/>
      <c r="G1265" s="751"/>
      <c r="H1265" s="751"/>
      <c r="I1265" s="752"/>
      <c r="L1265" s="498"/>
    </row>
    <row r="1266" spans="2:12" s="317" customFormat="1" x14ac:dyDescent="0.3">
      <c r="B1266" s="750"/>
      <c r="C1266" s="751"/>
      <c r="D1266" s="751"/>
      <c r="E1266" s="751"/>
      <c r="F1266" s="751"/>
      <c r="G1266" s="751"/>
      <c r="H1266" s="751"/>
      <c r="I1266" s="752"/>
      <c r="L1266" s="498"/>
    </row>
    <row r="1267" spans="2:12" s="317" customFormat="1" x14ac:dyDescent="0.3">
      <c r="B1267" s="750"/>
      <c r="C1267" s="751"/>
      <c r="D1267" s="751"/>
      <c r="E1267" s="751"/>
      <c r="F1267" s="751"/>
      <c r="G1267" s="751"/>
      <c r="H1267" s="751"/>
      <c r="I1267" s="752"/>
      <c r="L1267" s="498"/>
    </row>
    <row r="1268" spans="2:12" s="317" customFormat="1" x14ac:dyDescent="0.3">
      <c r="B1268" s="750"/>
      <c r="C1268" s="751"/>
      <c r="D1268" s="751"/>
      <c r="E1268" s="751"/>
      <c r="F1268" s="751"/>
      <c r="G1268" s="751"/>
      <c r="H1268" s="751"/>
      <c r="I1268" s="752"/>
      <c r="L1268" s="498"/>
    </row>
    <row r="1269" spans="2:12" s="317" customFormat="1" x14ac:dyDescent="0.3">
      <c r="B1269" s="750"/>
      <c r="C1269" s="751"/>
      <c r="D1269" s="751"/>
      <c r="E1269" s="751"/>
      <c r="F1269" s="751"/>
      <c r="G1269" s="751"/>
      <c r="H1269" s="751"/>
      <c r="I1269" s="752"/>
      <c r="L1269" s="498"/>
    </row>
    <row r="1270" spans="2:12" s="317" customFormat="1" x14ac:dyDescent="0.3">
      <c r="B1270" s="750"/>
      <c r="C1270" s="751"/>
      <c r="D1270" s="751"/>
      <c r="E1270" s="751"/>
      <c r="F1270" s="751"/>
      <c r="G1270" s="751"/>
      <c r="H1270" s="751"/>
      <c r="I1270" s="752"/>
      <c r="L1270" s="498"/>
    </row>
    <row r="1271" spans="2:12" s="317" customFormat="1" x14ac:dyDescent="0.3">
      <c r="B1271" s="750"/>
      <c r="C1271" s="751"/>
      <c r="D1271" s="751"/>
      <c r="E1271" s="751"/>
      <c r="F1271" s="751"/>
      <c r="G1271" s="751"/>
      <c r="H1271" s="751"/>
      <c r="I1271" s="752"/>
      <c r="L1271" s="498"/>
    </row>
    <row r="1272" spans="2:12" s="317" customFormat="1" x14ac:dyDescent="0.3">
      <c r="B1272" s="750"/>
      <c r="C1272" s="751"/>
      <c r="D1272" s="751"/>
      <c r="E1272" s="751"/>
      <c r="F1272" s="751"/>
      <c r="G1272" s="751"/>
      <c r="H1272" s="751"/>
      <c r="I1272" s="752"/>
      <c r="L1272" s="498"/>
    </row>
    <row r="1273" spans="2:12" s="317" customFormat="1" x14ac:dyDescent="0.3">
      <c r="B1273" s="750"/>
      <c r="C1273" s="751"/>
      <c r="D1273" s="751"/>
      <c r="E1273" s="751"/>
      <c r="F1273" s="751"/>
      <c r="G1273" s="751"/>
      <c r="H1273" s="751"/>
      <c r="I1273" s="752"/>
      <c r="L1273" s="498"/>
    </row>
    <row r="1274" spans="2:12" s="317" customFormat="1" x14ac:dyDescent="0.3">
      <c r="B1274" s="750"/>
      <c r="C1274" s="751"/>
      <c r="D1274" s="751"/>
      <c r="E1274" s="751"/>
      <c r="F1274" s="751"/>
      <c r="G1274" s="751"/>
      <c r="H1274" s="751"/>
      <c r="I1274" s="752"/>
      <c r="L1274" s="498"/>
    </row>
    <row r="1275" spans="2:12" s="317" customFormat="1" x14ac:dyDescent="0.3">
      <c r="B1275" s="750"/>
      <c r="C1275" s="751"/>
      <c r="D1275" s="751"/>
      <c r="E1275" s="751"/>
      <c r="F1275" s="751"/>
      <c r="G1275" s="751"/>
      <c r="H1275" s="751"/>
      <c r="I1275" s="752"/>
      <c r="L1275" s="498"/>
    </row>
    <row r="1276" spans="2:12" s="317" customFormat="1" x14ac:dyDescent="0.3">
      <c r="B1276" s="750"/>
      <c r="C1276" s="751"/>
      <c r="D1276" s="751"/>
      <c r="E1276" s="751"/>
      <c r="F1276" s="751"/>
      <c r="G1276" s="751"/>
      <c r="H1276" s="751"/>
      <c r="I1276" s="752"/>
      <c r="L1276" s="498"/>
    </row>
    <row r="1277" spans="2:12" s="317" customFormat="1" x14ac:dyDescent="0.3">
      <c r="B1277" s="750"/>
      <c r="C1277" s="751"/>
      <c r="D1277" s="751"/>
      <c r="E1277" s="751"/>
      <c r="F1277" s="751"/>
      <c r="G1277" s="751"/>
      <c r="H1277" s="751"/>
      <c r="I1277" s="752"/>
      <c r="L1277" s="498"/>
    </row>
    <row r="1278" spans="2:12" s="317" customFormat="1" x14ac:dyDescent="0.3">
      <c r="B1278" s="750"/>
      <c r="C1278" s="751"/>
      <c r="D1278" s="751"/>
      <c r="E1278" s="751"/>
      <c r="F1278" s="751"/>
      <c r="G1278" s="751"/>
      <c r="H1278" s="751"/>
      <c r="I1278" s="752"/>
      <c r="L1278" s="498"/>
    </row>
    <row r="1279" spans="2:12" s="317" customFormat="1" x14ac:dyDescent="0.3">
      <c r="B1279" s="750"/>
      <c r="C1279" s="751"/>
      <c r="D1279" s="751"/>
      <c r="E1279" s="751"/>
      <c r="F1279" s="751"/>
      <c r="G1279" s="751"/>
      <c r="H1279" s="751"/>
      <c r="I1279" s="752"/>
      <c r="L1279" s="498"/>
    </row>
    <row r="1280" spans="2:12" s="317" customFormat="1" x14ac:dyDescent="0.3">
      <c r="B1280" s="750"/>
      <c r="C1280" s="751"/>
      <c r="D1280" s="751"/>
      <c r="E1280" s="751"/>
      <c r="F1280" s="751"/>
      <c r="G1280" s="751"/>
      <c r="H1280" s="751"/>
      <c r="I1280" s="752"/>
      <c r="L1280" s="498"/>
    </row>
    <row r="1281" spans="2:12" s="317" customFormat="1" x14ac:dyDescent="0.3">
      <c r="B1281" s="750"/>
      <c r="C1281" s="751"/>
      <c r="D1281" s="751"/>
      <c r="E1281" s="751"/>
      <c r="F1281" s="751"/>
      <c r="G1281" s="751"/>
      <c r="H1281" s="751"/>
      <c r="I1281" s="752"/>
      <c r="L1281" s="498"/>
    </row>
    <row r="1282" spans="2:12" s="317" customFormat="1" x14ac:dyDescent="0.3">
      <c r="B1282" s="750"/>
      <c r="C1282" s="751"/>
      <c r="D1282" s="751"/>
      <c r="E1282" s="751"/>
      <c r="F1282" s="751"/>
      <c r="G1282" s="751"/>
      <c r="H1282" s="751"/>
      <c r="I1282" s="752"/>
      <c r="L1282" s="498"/>
    </row>
    <row r="1283" spans="2:12" s="317" customFormat="1" x14ac:dyDescent="0.3">
      <c r="B1283" s="750"/>
      <c r="C1283" s="751"/>
      <c r="D1283" s="751"/>
      <c r="E1283" s="751"/>
      <c r="F1283" s="751"/>
      <c r="G1283" s="751"/>
      <c r="H1283" s="751"/>
      <c r="I1283" s="752"/>
      <c r="L1283" s="498"/>
    </row>
    <row r="1284" spans="2:12" s="317" customFormat="1" x14ac:dyDescent="0.3">
      <c r="B1284" s="750"/>
      <c r="C1284" s="751"/>
      <c r="D1284" s="751"/>
      <c r="E1284" s="751"/>
      <c r="F1284" s="751"/>
      <c r="G1284" s="751"/>
      <c r="H1284" s="751"/>
      <c r="I1284" s="752"/>
      <c r="L1284" s="498"/>
    </row>
    <row r="1285" spans="2:12" s="317" customFormat="1" x14ac:dyDescent="0.3">
      <c r="B1285" s="750"/>
      <c r="C1285" s="751"/>
      <c r="D1285" s="751"/>
      <c r="E1285" s="751"/>
      <c r="F1285" s="751"/>
      <c r="G1285" s="751"/>
      <c r="H1285" s="751"/>
      <c r="I1285" s="752"/>
      <c r="L1285" s="498"/>
    </row>
    <row r="1286" spans="2:12" s="317" customFormat="1" x14ac:dyDescent="0.3">
      <c r="B1286" s="750"/>
      <c r="C1286" s="751"/>
      <c r="D1286" s="751"/>
      <c r="E1286" s="751"/>
      <c r="F1286" s="751"/>
      <c r="G1286" s="751"/>
      <c r="H1286" s="751"/>
      <c r="I1286" s="752"/>
      <c r="L1286" s="498"/>
    </row>
    <row r="1287" spans="2:12" s="317" customFormat="1" x14ac:dyDescent="0.3">
      <c r="B1287" s="750"/>
      <c r="C1287" s="751"/>
      <c r="D1287" s="751"/>
      <c r="E1287" s="751"/>
      <c r="F1287" s="751"/>
      <c r="G1287" s="751"/>
      <c r="H1287" s="751"/>
      <c r="I1287" s="752"/>
      <c r="L1287" s="498"/>
    </row>
    <row r="1288" spans="2:12" s="317" customFormat="1" x14ac:dyDescent="0.3">
      <c r="B1288" s="750"/>
      <c r="C1288" s="751"/>
      <c r="D1288" s="751"/>
      <c r="E1288" s="751"/>
      <c r="F1288" s="751"/>
      <c r="G1288" s="751"/>
      <c r="H1288" s="751"/>
      <c r="I1288" s="752"/>
      <c r="L1288" s="498"/>
    </row>
    <row r="1289" spans="2:12" s="317" customFormat="1" x14ac:dyDescent="0.3">
      <c r="B1289" s="750"/>
      <c r="C1289" s="751"/>
      <c r="D1289" s="751"/>
      <c r="E1289" s="751"/>
      <c r="F1289" s="751"/>
      <c r="G1289" s="751"/>
      <c r="H1289" s="751"/>
      <c r="I1289" s="752"/>
      <c r="L1289" s="498"/>
    </row>
    <row r="1290" spans="2:12" s="317" customFormat="1" x14ac:dyDescent="0.3">
      <c r="B1290" s="750"/>
      <c r="C1290" s="751"/>
      <c r="D1290" s="751"/>
      <c r="E1290" s="751"/>
      <c r="F1290" s="751"/>
      <c r="G1290" s="751"/>
      <c r="H1290" s="751"/>
      <c r="I1290" s="752"/>
      <c r="L1290" s="498"/>
    </row>
    <row r="1291" spans="2:12" s="317" customFormat="1" x14ac:dyDescent="0.3">
      <c r="B1291" s="750"/>
      <c r="C1291" s="751"/>
      <c r="D1291" s="751"/>
      <c r="E1291" s="751"/>
      <c r="F1291" s="751"/>
      <c r="G1291" s="751"/>
      <c r="H1291" s="751"/>
      <c r="I1291" s="752"/>
      <c r="L1291" s="498"/>
    </row>
    <row r="1292" spans="2:12" s="317" customFormat="1" x14ac:dyDescent="0.3">
      <c r="B1292" s="750"/>
      <c r="C1292" s="751"/>
      <c r="D1292" s="751"/>
      <c r="E1292" s="751"/>
      <c r="F1292" s="751"/>
      <c r="G1292" s="751"/>
      <c r="H1292" s="751"/>
      <c r="I1292" s="752"/>
      <c r="L1292" s="498"/>
    </row>
    <row r="1293" spans="2:12" s="317" customFormat="1" x14ac:dyDescent="0.3">
      <c r="B1293" s="750"/>
      <c r="C1293" s="751"/>
      <c r="D1293" s="751"/>
      <c r="E1293" s="751"/>
      <c r="F1293" s="751"/>
      <c r="G1293" s="751"/>
      <c r="H1293" s="751"/>
      <c r="I1293" s="752"/>
      <c r="L1293" s="498"/>
    </row>
    <row r="1294" spans="2:12" s="317" customFormat="1" x14ac:dyDescent="0.3">
      <c r="B1294" s="750"/>
      <c r="C1294" s="751"/>
      <c r="D1294" s="751"/>
      <c r="E1294" s="751"/>
      <c r="F1294" s="751"/>
      <c r="G1294" s="751"/>
      <c r="H1294" s="751"/>
      <c r="I1294" s="752"/>
      <c r="L1294" s="498"/>
    </row>
    <row r="1295" spans="2:12" s="317" customFormat="1" x14ac:dyDescent="0.3">
      <c r="B1295" s="750"/>
      <c r="C1295" s="751"/>
      <c r="D1295" s="751"/>
      <c r="E1295" s="751"/>
      <c r="F1295" s="751"/>
      <c r="G1295" s="751"/>
      <c r="H1295" s="751"/>
      <c r="I1295" s="752"/>
      <c r="L1295" s="498"/>
    </row>
    <row r="1296" spans="2:12" s="317" customFormat="1" x14ac:dyDescent="0.3">
      <c r="B1296" s="750"/>
      <c r="C1296" s="751"/>
      <c r="D1296" s="751"/>
      <c r="E1296" s="751"/>
      <c r="F1296" s="751"/>
      <c r="G1296" s="751"/>
      <c r="H1296" s="751"/>
      <c r="I1296" s="752"/>
      <c r="L1296" s="498"/>
    </row>
    <row r="1297" spans="2:12" s="317" customFormat="1" x14ac:dyDescent="0.3">
      <c r="B1297" s="750"/>
      <c r="C1297" s="751"/>
      <c r="D1297" s="751"/>
      <c r="E1297" s="751"/>
      <c r="F1297" s="751"/>
      <c r="G1297" s="751"/>
      <c r="H1297" s="751"/>
      <c r="I1297" s="752"/>
      <c r="L1297" s="498"/>
    </row>
    <row r="1298" spans="2:12" s="317" customFormat="1" x14ac:dyDescent="0.3">
      <c r="B1298" s="750"/>
      <c r="C1298" s="751"/>
      <c r="D1298" s="751"/>
      <c r="E1298" s="751"/>
      <c r="F1298" s="751"/>
      <c r="G1298" s="751"/>
      <c r="H1298" s="751"/>
      <c r="I1298" s="752"/>
      <c r="L1298" s="498"/>
    </row>
    <row r="1299" spans="2:12" s="317" customFormat="1" x14ac:dyDescent="0.3">
      <c r="B1299" s="750"/>
      <c r="C1299" s="751"/>
      <c r="D1299" s="751"/>
      <c r="E1299" s="751"/>
      <c r="F1299" s="751"/>
      <c r="G1299" s="751"/>
      <c r="H1299" s="751"/>
      <c r="I1299" s="752"/>
      <c r="L1299" s="498"/>
    </row>
    <row r="1300" spans="2:12" s="317" customFormat="1" x14ac:dyDescent="0.3">
      <c r="B1300" s="750"/>
      <c r="C1300" s="751"/>
      <c r="D1300" s="751"/>
      <c r="E1300" s="751"/>
      <c r="F1300" s="751"/>
      <c r="G1300" s="751"/>
      <c r="H1300" s="751"/>
      <c r="I1300" s="752"/>
      <c r="L1300" s="498"/>
    </row>
    <row r="1301" spans="2:12" s="317" customFormat="1" x14ac:dyDescent="0.3">
      <c r="B1301" s="750"/>
      <c r="C1301" s="751"/>
      <c r="D1301" s="751"/>
      <c r="E1301" s="751"/>
      <c r="F1301" s="751"/>
      <c r="G1301" s="751"/>
      <c r="H1301" s="751"/>
      <c r="I1301" s="752"/>
      <c r="L1301" s="498"/>
    </row>
    <row r="1302" spans="2:12" s="317" customFormat="1" x14ac:dyDescent="0.3">
      <c r="B1302" s="750"/>
      <c r="C1302" s="751"/>
      <c r="D1302" s="751"/>
      <c r="E1302" s="751"/>
      <c r="F1302" s="751"/>
      <c r="G1302" s="751"/>
      <c r="H1302" s="751"/>
      <c r="I1302" s="752"/>
      <c r="L1302" s="498"/>
    </row>
    <row r="1303" spans="2:12" s="317" customFormat="1" x14ac:dyDescent="0.3">
      <c r="B1303" s="750"/>
      <c r="C1303" s="751"/>
      <c r="D1303" s="751"/>
      <c r="E1303" s="751"/>
      <c r="F1303" s="751"/>
      <c r="G1303" s="751"/>
      <c r="H1303" s="751"/>
      <c r="I1303" s="752"/>
      <c r="L1303" s="498"/>
    </row>
    <row r="1304" spans="2:12" s="317" customFormat="1" x14ac:dyDescent="0.3">
      <c r="B1304" s="750"/>
      <c r="C1304" s="751"/>
      <c r="D1304" s="751"/>
      <c r="E1304" s="751"/>
      <c r="F1304" s="751"/>
      <c r="G1304" s="751"/>
      <c r="H1304" s="751"/>
      <c r="I1304" s="752"/>
      <c r="L1304" s="498"/>
    </row>
    <row r="1305" spans="2:12" s="317" customFormat="1" x14ac:dyDescent="0.3">
      <c r="B1305" s="750"/>
      <c r="C1305" s="751"/>
      <c r="D1305" s="751"/>
      <c r="E1305" s="751"/>
      <c r="F1305" s="751"/>
      <c r="G1305" s="751"/>
      <c r="H1305" s="751"/>
      <c r="I1305" s="752"/>
      <c r="L1305" s="498"/>
    </row>
    <row r="1306" spans="2:12" s="317" customFormat="1" x14ac:dyDescent="0.3">
      <c r="B1306" s="750"/>
      <c r="C1306" s="751"/>
      <c r="D1306" s="751"/>
      <c r="E1306" s="751"/>
      <c r="F1306" s="751"/>
      <c r="G1306" s="751"/>
      <c r="H1306" s="751"/>
      <c r="I1306" s="752"/>
      <c r="L1306" s="498"/>
    </row>
    <row r="1307" spans="2:12" s="317" customFormat="1" x14ac:dyDescent="0.3">
      <c r="B1307" s="750"/>
      <c r="C1307" s="751"/>
      <c r="D1307" s="751"/>
      <c r="E1307" s="751"/>
      <c r="F1307" s="751"/>
      <c r="G1307" s="751"/>
      <c r="H1307" s="751"/>
      <c r="I1307" s="752"/>
      <c r="L1307" s="498"/>
    </row>
    <row r="1308" spans="2:12" s="317" customFormat="1" x14ac:dyDescent="0.3">
      <c r="B1308" s="750"/>
      <c r="C1308" s="751"/>
      <c r="D1308" s="751"/>
      <c r="E1308" s="751"/>
      <c r="F1308" s="751"/>
      <c r="G1308" s="751"/>
      <c r="H1308" s="751"/>
      <c r="I1308" s="752"/>
      <c r="L1308" s="498"/>
    </row>
    <row r="1309" spans="2:12" s="317" customFormat="1" x14ac:dyDescent="0.3">
      <c r="B1309" s="750"/>
      <c r="C1309" s="751"/>
      <c r="D1309" s="751"/>
      <c r="E1309" s="751"/>
      <c r="F1309" s="751"/>
      <c r="G1309" s="751"/>
      <c r="H1309" s="751"/>
      <c r="I1309" s="752"/>
      <c r="L1309" s="498"/>
    </row>
    <row r="1310" spans="2:12" s="317" customFormat="1" x14ac:dyDescent="0.3">
      <c r="B1310" s="750"/>
      <c r="C1310" s="751"/>
      <c r="D1310" s="751"/>
      <c r="E1310" s="751"/>
      <c r="F1310" s="751"/>
      <c r="G1310" s="751"/>
      <c r="H1310" s="751"/>
      <c r="I1310" s="752"/>
      <c r="L1310" s="498"/>
    </row>
    <row r="1311" spans="2:12" s="317" customFormat="1" x14ac:dyDescent="0.3">
      <c r="B1311" s="750"/>
      <c r="C1311" s="751"/>
      <c r="D1311" s="751"/>
      <c r="E1311" s="751"/>
      <c r="F1311" s="751"/>
      <c r="G1311" s="751"/>
      <c r="H1311" s="751"/>
      <c r="I1311" s="752"/>
      <c r="L1311" s="498"/>
    </row>
    <row r="1312" spans="2:12" s="317" customFormat="1" x14ac:dyDescent="0.3">
      <c r="B1312" s="750"/>
      <c r="C1312" s="751"/>
      <c r="D1312" s="751"/>
      <c r="E1312" s="751"/>
      <c r="F1312" s="751"/>
      <c r="G1312" s="751"/>
      <c r="H1312" s="751"/>
      <c r="I1312" s="752"/>
      <c r="L1312" s="498"/>
    </row>
    <row r="1313" spans="2:12" s="317" customFormat="1" x14ac:dyDescent="0.3">
      <c r="B1313" s="750"/>
      <c r="C1313" s="751"/>
      <c r="D1313" s="751"/>
      <c r="E1313" s="751"/>
      <c r="F1313" s="751"/>
      <c r="G1313" s="751"/>
      <c r="H1313" s="751"/>
      <c r="I1313" s="752"/>
      <c r="L1313" s="498"/>
    </row>
    <row r="1314" spans="2:12" s="317" customFormat="1" x14ac:dyDescent="0.3">
      <c r="B1314" s="750"/>
      <c r="C1314" s="751"/>
      <c r="D1314" s="751"/>
      <c r="E1314" s="751"/>
      <c r="F1314" s="751"/>
      <c r="G1314" s="751"/>
      <c r="H1314" s="751"/>
      <c r="I1314" s="752"/>
      <c r="L1314" s="498"/>
    </row>
    <row r="1315" spans="2:12" s="317" customFormat="1" x14ac:dyDescent="0.3">
      <c r="B1315" s="750"/>
      <c r="C1315" s="751"/>
      <c r="D1315" s="751"/>
      <c r="E1315" s="751"/>
      <c r="F1315" s="751"/>
      <c r="G1315" s="751"/>
      <c r="H1315" s="751"/>
      <c r="I1315" s="752"/>
      <c r="L1315" s="498"/>
    </row>
    <row r="1316" spans="2:12" s="317" customFormat="1" x14ac:dyDescent="0.3">
      <c r="B1316" s="750"/>
      <c r="C1316" s="751"/>
      <c r="D1316" s="751"/>
      <c r="E1316" s="751"/>
      <c r="F1316" s="751"/>
      <c r="G1316" s="751"/>
      <c r="H1316" s="751"/>
      <c r="I1316" s="752"/>
      <c r="L1316" s="498"/>
    </row>
    <row r="1317" spans="2:12" s="317" customFormat="1" x14ac:dyDescent="0.3">
      <c r="B1317" s="750"/>
      <c r="C1317" s="751"/>
      <c r="D1317" s="751"/>
      <c r="E1317" s="751"/>
      <c r="F1317" s="751"/>
      <c r="G1317" s="751"/>
      <c r="H1317" s="751"/>
      <c r="I1317" s="752"/>
      <c r="L1317" s="498"/>
    </row>
    <row r="1318" spans="2:12" s="317" customFormat="1" x14ac:dyDescent="0.3">
      <c r="B1318" s="750"/>
      <c r="C1318" s="751"/>
      <c r="D1318" s="751"/>
      <c r="E1318" s="751"/>
      <c r="F1318" s="751"/>
      <c r="G1318" s="751"/>
      <c r="H1318" s="751"/>
      <c r="I1318" s="752"/>
      <c r="L1318" s="498"/>
    </row>
    <row r="1319" spans="2:12" s="317" customFormat="1" x14ac:dyDescent="0.3">
      <c r="B1319" s="750"/>
      <c r="C1319" s="751"/>
      <c r="D1319" s="751"/>
      <c r="E1319" s="751"/>
      <c r="F1319" s="751"/>
      <c r="G1319" s="751"/>
      <c r="H1319" s="751"/>
      <c r="I1319" s="752"/>
      <c r="L1319" s="498"/>
    </row>
    <row r="1320" spans="2:12" s="317" customFormat="1" x14ac:dyDescent="0.3">
      <c r="B1320" s="750"/>
      <c r="C1320" s="751"/>
      <c r="D1320" s="751"/>
      <c r="E1320" s="751"/>
      <c r="F1320" s="751"/>
      <c r="G1320" s="751"/>
      <c r="H1320" s="751"/>
      <c r="I1320" s="752"/>
      <c r="L1320" s="498"/>
    </row>
    <row r="1321" spans="2:12" s="317" customFormat="1" x14ac:dyDescent="0.3">
      <c r="B1321" s="750"/>
      <c r="C1321" s="751"/>
      <c r="D1321" s="751"/>
      <c r="E1321" s="751"/>
      <c r="F1321" s="751"/>
      <c r="G1321" s="751"/>
      <c r="H1321" s="751"/>
      <c r="I1321" s="752"/>
      <c r="L1321" s="498"/>
    </row>
    <row r="1322" spans="2:12" s="317" customFormat="1" x14ac:dyDescent="0.3">
      <c r="B1322" s="750"/>
      <c r="C1322" s="751"/>
      <c r="D1322" s="751"/>
      <c r="E1322" s="751"/>
      <c r="F1322" s="751"/>
      <c r="G1322" s="751"/>
      <c r="H1322" s="751"/>
      <c r="I1322" s="752"/>
      <c r="L1322" s="498"/>
    </row>
    <row r="1323" spans="2:12" s="317" customFormat="1" x14ac:dyDescent="0.3">
      <c r="B1323" s="750"/>
      <c r="C1323" s="751"/>
      <c r="D1323" s="751"/>
      <c r="E1323" s="751"/>
      <c r="F1323" s="751"/>
      <c r="G1323" s="751"/>
      <c r="H1323" s="751"/>
      <c r="I1323" s="752"/>
      <c r="L1323" s="498"/>
    </row>
    <row r="1324" spans="2:12" s="317" customFormat="1" x14ac:dyDescent="0.3">
      <c r="B1324" s="750"/>
      <c r="C1324" s="751"/>
      <c r="D1324" s="751"/>
      <c r="E1324" s="751"/>
      <c r="F1324" s="751"/>
      <c r="G1324" s="751"/>
      <c r="H1324" s="751"/>
      <c r="I1324" s="752"/>
      <c r="L1324" s="498"/>
    </row>
    <row r="1325" spans="2:12" s="317" customFormat="1" x14ac:dyDescent="0.3">
      <c r="B1325" s="750"/>
      <c r="C1325" s="751"/>
      <c r="D1325" s="751"/>
      <c r="E1325" s="751"/>
      <c r="F1325" s="751"/>
      <c r="G1325" s="751"/>
      <c r="H1325" s="751"/>
      <c r="I1325" s="752"/>
      <c r="L1325" s="498"/>
    </row>
    <row r="1326" spans="2:12" s="317" customFormat="1" x14ac:dyDescent="0.3">
      <c r="B1326" s="750"/>
      <c r="C1326" s="751"/>
      <c r="D1326" s="751"/>
      <c r="E1326" s="751"/>
      <c r="F1326" s="751"/>
      <c r="G1326" s="751"/>
      <c r="H1326" s="751"/>
      <c r="I1326" s="752"/>
      <c r="L1326" s="498"/>
    </row>
    <row r="1327" spans="2:12" s="317" customFormat="1" x14ac:dyDescent="0.3">
      <c r="B1327" s="750"/>
      <c r="C1327" s="751"/>
      <c r="D1327" s="751"/>
      <c r="E1327" s="751"/>
      <c r="F1327" s="751"/>
      <c r="G1327" s="751"/>
      <c r="H1327" s="751"/>
      <c r="I1327" s="752"/>
      <c r="L1327" s="498"/>
    </row>
    <row r="1328" spans="2:12" s="317" customFormat="1" x14ac:dyDescent="0.3">
      <c r="B1328" s="750"/>
      <c r="C1328" s="751"/>
      <c r="D1328" s="751"/>
      <c r="E1328" s="751"/>
      <c r="F1328" s="751"/>
      <c r="G1328" s="751"/>
      <c r="H1328" s="751"/>
      <c r="I1328" s="752"/>
      <c r="L1328" s="498"/>
    </row>
    <row r="1329" spans="2:12" s="317" customFormat="1" x14ac:dyDescent="0.3">
      <c r="B1329" s="750"/>
      <c r="C1329" s="751"/>
      <c r="D1329" s="751"/>
      <c r="E1329" s="751"/>
      <c r="F1329" s="751"/>
      <c r="G1329" s="751"/>
      <c r="H1329" s="751"/>
      <c r="I1329" s="752"/>
      <c r="L1329" s="498"/>
    </row>
    <row r="1330" spans="2:12" s="317" customFormat="1" x14ac:dyDescent="0.3">
      <c r="B1330" s="750"/>
      <c r="C1330" s="751"/>
      <c r="D1330" s="751"/>
      <c r="E1330" s="751"/>
      <c r="F1330" s="751"/>
      <c r="G1330" s="751"/>
      <c r="H1330" s="751"/>
      <c r="I1330" s="752"/>
      <c r="L1330" s="498"/>
    </row>
    <row r="1331" spans="2:12" s="317" customFormat="1" x14ac:dyDescent="0.3">
      <c r="B1331" s="750"/>
      <c r="C1331" s="751"/>
      <c r="D1331" s="751"/>
      <c r="E1331" s="751"/>
      <c r="F1331" s="751"/>
      <c r="G1331" s="751"/>
      <c r="H1331" s="751"/>
      <c r="I1331" s="752"/>
      <c r="L1331" s="498"/>
    </row>
    <row r="1332" spans="2:12" s="317" customFormat="1" x14ac:dyDescent="0.3">
      <c r="B1332" s="750"/>
      <c r="C1332" s="751"/>
      <c r="D1332" s="751"/>
      <c r="E1332" s="751"/>
      <c r="F1332" s="751"/>
      <c r="G1332" s="751"/>
      <c r="H1332" s="751"/>
      <c r="I1332" s="752"/>
      <c r="L1332" s="498"/>
    </row>
    <row r="1333" spans="2:12" s="317" customFormat="1" x14ac:dyDescent="0.3">
      <c r="B1333" s="750"/>
      <c r="C1333" s="751"/>
      <c r="D1333" s="751"/>
      <c r="E1333" s="751"/>
      <c r="F1333" s="751"/>
      <c r="G1333" s="751"/>
      <c r="H1333" s="751"/>
      <c r="I1333" s="752"/>
      <c r="L1333" s="498"/>
    </row>
    <row r="1334" spans="2:12" s="317" customFormat="1" x14ac:dyDescent="0.3">
      <c r="B1334" s="750"/>
      <c r="C1334" s="751"/>
      <c r="D1334" s="751"/>
      <c r="E1334" s="751"/>
      <c r="F1334" s="751"/>
      <c r="G1334" s="751"/>
      <c r="H1334" s="751"/>
      <c r="I1334" s="752"/>
      <c r="L1334" s="498"/>
    </row>
    <row r="1335" spans="2:12" s="317" customFormat="1" x14ac:dyDescent="0.3">
      <c r="B1335" s="750"/>
      <c r="C1335" s="751"/>
      <c r="D1335" s="751"/>
      <c r="E1335" s="751"/>
      <c r="F1335" s="751"/>
      <c r="G1335" s="751"/>
      <c r="H1335" s="751"/>
      <c r="I1335" s="752"/>
      <c r="L1335" s="498"/>
    </row>
    <row r="1336" spans="2:12" s="317" customFormat="1" x14ac:dyDescent="0.3">
      <c r="B1336" s="750"/>
      <c r="C1336" s="751"/>
      <c r="D1336" s="751"/>
      <c r="E1336" s="751"/>
      <c r="F1336" s="751"/>
      <c r="G1336" s="751"/>
      <c r="H1336" s="751"/>
      <c r="I1336" s="752"/>
      <c r="L1336" s="498"/>
    </row>
    <row r="1337" spans="2:12" s="317" customFormat="1" x14ac:dyDescent="0.3">
      <c r="B1337" s="750"/>
      <c r="C1337" s="751"/>
      <c r="D1337" s="751"/>
      <c r="E1337" s="751"/>
      <c r="F1337" s="751"/>
      <c r="G1337" s="751"/>
      <c r="H1337" s="751"/>
      <c r="I1337" s="752"/>
      <c r="L1337" s="498"/>
    </row>
    <row r="1338" spans="2:12" s="317" customFormat="1" x14ac:dyDescent="0.3">
      <c r="B1338" s="750"/>
      <c r="C1338" s="751"/>
      <c r="D1338" s="751"/>
      <c r="E1338" s="751"/>
      <c r="F1338" s="751"/>
      <c r="G1338" s="751"/>
      <c r="H1338" s="751"/>
      <c r="I1338" s="752"/>
      <c r="L1338" s="498"/>
    </row>
    <row r="1339" spans="2:12" s="317" customFormat="1" x14ac:dyDescent="0.3">
      <c r="B1339" s="750"/>
      <c r="C1339" s="751"/>
      <c r="D1339" s="751"/>
      <c r="E1339" s="751"/>
      <c r="F1339" s="751"/>
      <c r="G1339" s="751"/>
      <c r="H1339" s="751"/>
      <c r="I1339" s="752"/>
      <c r="L1339" s="498"/>
    </row>
    <row r="1340" spans="2:12" s="317" customFormat="1" x14ac:dyDescent="0.3">
      <c r="B1340" s="750"/>
      <c r="C1340" s="751"/>
      <c r="D1340" s="751"/>
      <c r="E1340" s="751"/>
      <c r="F1340" s="751"/>
      <c r="G1340" s="751"/>
      <c r="H1340" s="751"/>
      <c r="I1340" s="752"/>
      <c r="L1340" s="498"/>
    </row>
    <row r="1341" spans="2:12" s="317" customFormat="1" x14ac:dyDescent="0.3">
      <c r="B1341" s="750"/>
      <c r="C1341" s="751"/>
      <c r="D1341" s="751"/>
      <c r="E1341" s="751"/>
      <c r="F1341" s="751"/>
      <c r="G1341" s="751"/>
      <c r="H1341" s="751"/>
      <c r="I1341" s="752"/>
      <c r="L1341" s="498"/>
    </row>
    <row r="1342" spans="2:12" s="317" customFormat="1" x14ac:dyDescent="0.3">
      <c r="B1342" s="750"/>
      <c r="C1342" s="751"/>
      <c r="D1342" s="751"/>
      <c r="E1342" s="751"/>
      <c r="F1342" s="751"/>
      <c r="G1342" s="751"/>
      <c r="H1342" s="751"/>
      <c r="I1342" s="752"/>
      <c r="L1342" s="498"/>
    </row>
    <row r="1343" spans="2:12" s="317" customFormat="1" x14ac:dyDescent="0.3">
      <c r="B1343" s="750"/>
      <c r="C1343" s="751"/>
      <c r="D1343" s="751"/>
      <c r="E1343" s="751"/>
      <c r="F1343" s="751"/>
      <c r="G1343" s="751"/>
      <c r="H1343" s="751"/>
      <c r="I1343" s="752"/>
      <c r="L1343" s="498"/>
    </row>
    <row r="1344" spans="2:12" s="317" customFormat="1" x14ac:dyDescent="0.3">
      <c r="B1344" s="750"/>
      <c r="C1344" s="751"/>
      <c r="D1344" s="751"/>
      <c r="E1344" s="751"/>
      <c r="F1344" s="751"/>
      <c r="G1344" s="751"/>
      <c r="H1344" s="751"/>
      <c r="I1344" s="752"/>
      <c r="L1344" s="498"/>
    </row>
    <row r="1345" spans="2:12" s="317" customFormat="1" x14ac:dyDescent="0.3">
      <c r="B1345" s="750"/>
      <c r="C1345" s="751"/>
      <c r="D1345" s="751"/>
      <c r="E1345" s="751"/>
      <c r="F1345" s="751"/>
      <c r="G1345" s="751"/>
      <c r="H1345" s="751"/>
      <c r="I1345" s="752"/>
      <c r="L1345" s="498"/>
    </row>
    <row r="1346" spans="2:12" s="317" customFormat="1" x14ac:dyDescent="0.3">
      <c r="B1346" s="750"/>
      <c r="C1346" s="751"/>
      <c r="D1346" s="751"/>
      <c r="E1346" s="751"/>
      <c r="F1346" s="751"/>
      <c r="G1346" s="751"/>
      <c r="H1346" s="751"/>
      <c r="I1346" s="752"/>
      <c r="L1346" s="498"/>
    </row>
    <row r="1347" spans="2:12" s="317" customFormat="1" x14ac:dyDescent="0.3">
      <c r="B1347" s="750"/>
      <c r="C1347" s="751"/>
      <c r="D1347" s="751"/>
      <c r="E1347" s="751"/>
      <c r="F1347" s="751"/>
      <c r="G1347" s="751"/>
      <c r="H1347" s="751"/>
      <c r="I1347" s="752"/>
      <c r="L1347" s="498"/>
    </row>
    <row r="1348" spans="2:12" s="317" customFormat="1" x14ac:dyDescent="0.3">
      <c r="B1348" s="750"/>
      <c r="C1348" s="751"/>
      <c r="D1348" s="751"/>
      <c r="E1348" s="751"/>
      <c r="F1348" s="751"/>
      <c r="G1348" s="751"/>
      <c r="H1348" s="751"/>
      <c r="I1348" s="752"/>
      <c r="L1348" s="498"/>
    </row>
    <row r="1349" spans="2:12" s="317" customFormat="1" x14ac:dyDescent="0.3">
      <c r="B1349" s="750"/>
      <c r="C1349" s="751"/>
      <c r="D1349" s="751"/>
      <c r="E1349" s="751"/>
      <c r="F1349" s="751"/>
      <c r="G1349" s="751"/>
      <c r="H1349" s="751"/>
      <c r="I1349" s="752"/>
      <c r="L1349" s="498"/>
    </row>
    <row r="1350" spans="2:12" s="317" customFormat="1" x14ac:dyDescent="0.3">
      <c r="B1350" s="750"/>
      <c r="C1350" s="751"/>
      <c r="D1350" s="751"/>
      <c r="E1350" s="751"/>
      <c r="F1350" s="751"/>
      <c r="G1350" s="751"/>
      <c r="H1350" s="751"/>
      <c r="I1350" s="752"/>
      <c r="L1350" s="498"/>
    </row>
    <row r="1351" spans="2:12" s="317" customFormat="1" x14ac:dyDescent="0.3">
      <c r="B1351" s="750"/>
      <c r="C1351" s="751"/>
      <c r="D1351" s="751"/>
      <c r="E1351" s="751"/>
      <c r="F1351" s="751"/>
      <c r="G1351" s="751"/>
      <c r="H1351" s="751"/>
      <c r="I1351" s="752"/>
      <c r="L1351" s="498"/>
    </row>
    <row r="1352" spans="2:12" s="317" customFormat="1" x14ac:dyDescent="0.3">
      <c r="B1352" s="750"/>
      <c r="C1352" s="751"/>
      <c r="D1352" s="751"/>
      <c r="E1352" s="751"/>
      <c r="F1352" s="751"/>
      <c r="G1352" s="751"/>
      <c r="H1352" s="751"/>
      <c r="I1352" s="752"/>
      <c r="L1352" s="498"/>
    </row>
    <row r="1353" spans="2:12" s="317" customFormat="1" x14ac:dyDescent="0.3">
      <c r="B1353" s="750"/>
      <c r="C1353" s="751"/>
      <c r="D1353" s="751"/>
      <c r="E1353" s="751"/>
      <c r="F1353" s="751"/>
      <c r="G1353" s="751"/>
      <c r="H1353" s="751"/>
      <c r="I1353" s="752"/>
      <c r="L1353" s="498"/>
    </row>
    <row r="1354" spans="2:12" s="317" customFormat="1" x14ac:dyDescent="0.3">
      <c r="B1354" s="750"/>
      <c r="C1354" s="751"/>
      <c r="D1354" s="751"/>
      <c r="E1354" s="751"/>
      <c r="F1354" s="751"/>
      <c r="G1354" s="751"/>
      <c r="H1354" s="751"/>
      <c r="I1354" s="752"/>
      <c r="L1354" s="498"/>
    </row>
    <row r="1355" spans="2:12" s="317" customFormat="1" x14ac:dyDescent="0.3">
      <c r="B1355" s="750"/>
      <c r="C1355" s="751"/>
      <c r="D1355" s="751"/>
      <c r="E1355" s="751"/>
      <c r="F1355" s="751"/>
      <c r="G1355" s="751"/>
      <c r="H1355" s="751"/>
      <c r="I1355" s="752"/>
      <c r="L1355" s="498"/>
    </row>
    <row r="1356" spans="2:12" s="317" customFormat="1" x14ac:dyDescent="0.3">
      <c r="B1356" s="750"/>
      <c r="C1356" s="751"/>
      <c r="D1356" s="751"/>
      <c r="E1356" s="751"/>
      <c r="F1356" s="751"/>
      <c r="G1356" s="751"/>
      <c r="H1356" s="751"/>
      <c r="I1356" s="752"/>
      <c r="L1356" s="498"/>
    </row>
    <row r="1357" spans="2:12" s="317" customFormat="1" x14ac:dyDescent="0.3">
      <c r="B1357" s="750"/>
      <c r="C1357" s="751"/>
      <c r="D1357" s="751"/>
      <c r="E1357" s="751"/>
      <c r="F1357" s="751"/>
      <c r="G1357" s="751"/>
      <c r="H1357" s="751"/>
      <c r="I1357" s="752"/>
      <c r="L1357" s="498"/>
    </row>
    <row r="1358" spans="2:12" s="317" customFormat="1" x14ac:dyDescent="0.3">
      <c r="B1358" s="750"/>
      <c r="C1358" s="751"/>
      <c r="D1358" s="751"/>
      <c r="E1358" s="751"/>
      <c r="F1358" s="751"/>
      <c r="G1358" s="751"/>
      <c r="H1358" s="751"/>
      <c r="I1358" s="752"/>
      <c r="L1358" s="498"/>
    </row>
    <row r="1359" spans="2:12" s="317" customFormat="1" x14ac:dyDescent="0.3">
      <c r="B1359" s="750"/>
      <c r="C1359" s="751"/>
      <c r="D1359" s="751"/>
      <c r="E1359" s="751"/>
      <c r="F1359" s="751"/>
      <c r="G1359" s="751"/>
      <c r="H1359" s="751"/>
      <c r="I1359" s="752"/>
      <c r="L1359" s="498"/>
    </row>
    <row r="1360" spans="2:12" s="317" customFormat="1" x14ac:dyDescent="0.3">
      <c r="B1360" s="750"/>
      <c r="C1360" s="751"/>
      <c r="D1360" s="751"/>
      <c r="E1360" s="751"/>
      <c r="F1360" s="751"/>
      <c r="G1360" s="751"/>
      <c r="H1360" s="751"/>
      <c r="I1360" s="752"/>
      <c r="L1360" s="498"/>
    </row>
    <row r="1361" spans="2:12" s="317" customFormat="1" x14ac:dyDescent="0.3">
      <c r="B1361" s="750"/>
      <c r="C1361" s="751"/>
      <c r="D1361" s="751"/>
      <c r="E1361" s="751"/>
      <c r="F1361" s="751"/>
      <c r="G1361" s="751"/>
      <c r="H1361" s="751"/>
      <c r="I1361" s="752"/>
      <c r="L1361" s="498"/>
    </row>
    <row r="1362" spans="2:12" s="317" customFormat="1" x14ac:dyDescent="0.3">
      <c r="B1362" s="750"/>
      <c r="C1362" s="751"/>
      <c r="D1362" s="751"/>
      <c r="E1362" s="751"/>
      <c r="F1362" s="751"/>
      <c r="G1362" s="751"/>
      <c r="H1362" s="751"/>
      <c r="I1362" s="752"/>
      <c r="L1362" s="498"/>
    </row>
    <row r="1363" spans="2:12" s="317" customFormat="1" x14ac:dyDescent="0.3">
      <c r="B1363" s="750"/>
      <c r="C1363" s="751"/>
      <c r="D1363" s="751"/>
      <c r="E1363" s="751"/>
      <c r="F1363" s="751"/>
      <c r="G1363" s="751"/>
      <c r="H1363" s="751"/>
      <c r="I1363" s="752"/>
      <c r="L1363" s="498"/>
    </row>
    <row r="1364" spans="2:12" s="317" customFormat="1" x14ac:dyDescent="0.3">
      <c r="B1364" s="750"/>
      <c r="C1364" s="751"/>
      <c r="D1364" s="751"/>
      <c r="E1364" s="751"/>
      <c r="F1364" s="751"/>
      <c r="G1364" s="751"/>
      <c r="H1364" s="751"/>
      <c r="I1364" s="752"/>
      <c r="L1364" s="498"/>
    </row>
    <row r="1365" spans="2:12" s="317" customFormat="1" x14ac:dyDescent="0.3">
      <c r="B1365" s="750"/>
      <c r="C1365" s="751"/>
      <c r="D1365" s="751"/>
      <c r="E1365" s="751"/>
      <c r="F1365" s="751"/>
      <c r="G1365" s="751"/>
      <c r="H1365" s="751"/>
      <c r="I1365" s="752"/>
      <c r="L1365" s="498"/>
    </row>
    <row r="1366" spans="2:12" s="317" customFormat="1" x14ac:dyDescent="0.3">
      <c r="B1366" s="750"/>
      <c r="C1366" s="751"/>
      <c r="D1366" s="751"/>
      <c r="E1366" s="751"/>
      <c r="F1366" s="751"/>
      <c r="G1366" s="751"/>
      <c r="H1366" s="751"/>
      <c r="I1366" s="752"/>
      <c r="L1366" s="498"/>
    </row>
    <row r="1367" spans="2:12" s="317" customFormat="1" x14ac:dyDescent="0.3">
      <c r="B1367" s="750"/>
      <c r="C1367" s="751"/>
      <c r="D1367" s="751"/>
      <c r="E1367" s="751"/>
      <c r="F1367" s="751"/>
      <c r="G1367" s="751"/>
      <c r="H1367" s="751"/>
      <c r="I1367" s="752"/>
      <c r="L1367" s="498"/>
    </row>
    <row r="1368" spans="2:12" s="317" customFormat="1" x14ac:dyDescent="0.3">
      <c r="B1368" s="750"/>
      <c r="C1368" s="751"/>
      <c r="D1368" s="751"/>
      <c r="E1368" s="751"/>
      <c r="F1368" s="751"/>
      <c r="G1368" s="751"/>
      <c r="H1368" s="751"/>
      <c r="I1368" s="752"/>
      <c r="L1368" s="498"/>
    </row>
    <row r="1369" spans="2:12" s="317" customFormat="1" x14ac:dyDescent="0.3">
      <c r="B1369" s="750"/>
      <c r="C1369" s="751"/>
      <c r="D1369" s="751"/>
      <c r="E1369" s="751"/>
      <c r="F1369" s="751"/>
      <c r="G1369" s="751"/>
      <c r="H1369" s="751"/>
      <c r="I1369" s="752"/>
      <c r="L1369" s="498"/>
    </row>
    <row r="1370" spans="2:12" s="317" customFormat="1" x14ac:dyDescent="0.3">
      <c r="B1370" s="750"/>
      <c r="C1370" s="751"/>
      <c r="D1370" s="751"/>
      <c r="E1370" s="751"/>
      <c r="F1370" s="751"/>
      <c r="G1370" s="751"/>
      <c r="H1370" s="751"/>
      <c r="I1370" s="752"/>
      <c r="L1370" s="498"/>
    </row>
    <row r="1371" spans="2:12" s="317" customFormat="1" x14ac:dyDescent="0.3">
      <c r="B1371" s="750"/>
      <c r="C1371" s="751"/>
      <c r="D1371" s="751"/>
      <c r="E1371" s="751"/>
      <c r="F1371" s="751"/>
      <c r="G1371" s="751"/>
      <c r="H1371" s="751"/>
      <c r="I1371" s="752"/>
      <c r="L1371" s="498"/>
    </row>
    <row r="1372" spans="2:12" s="317" customFormat="1" x14ac:dyDescent="0.3">
      <c r="B1372" s="750"/>
      <c r="C1372" s="751"/>
      <c r="D1372" s="751"/>
      <c r="E1372" s="751"/>
      <c r="F1372" s="751"/>
      <c r="G1372" s="751"/>
      <c r="H1372" s="751"/>
      <c r="I1372" s="752"/>
      <c r="L1372" s="498"/>
    </row>
    <row r="1373" spans="2:12" s="317" customFormat="1" x14ac:dyDescent="0.3">
      <c r="B1373" s="750"/>
      <c r="C1373" s="751"/>
      <c r="D1373" s="751"/>
      <c r="E1373" s="751"/>
      <c r="F1373" s="751"/>
      <c r="G1373" s="751"/>
      <c r="H1373" s="751"/>
      <c r="I1373" s="752"/>
      <c r="L1373" s="498"/>
    </row>
    <row r="1374" spans="2:12" s="317" customFormat="1" x14ac:dyDescent="0.3">
      <c r="B1374" s="750"/>
      <c r="C1374" s="751"/>
      <c r="D1374" s="751"/>
      <c r="E1374" s="751"/>
      <c r="F1374" s="751"/>
      <c r="G1374" s="751"/>
      <c r="H1374" s="751"/>
      <c r="I1374" s="752"/>
      <c r="L1374" s="498"/>
    </row>
    <row r="1375" spans="2:12" s="317" customFormat="1" x14ac:dyDescent="0.3">
      <c r="B1375" s="750"/>
      <c r="C1375" s="751"/>
      <c r="D1375" s="751"/>
      <c r="E1375" s="751"/>
      <c r="F1375" s="751"/>
      <c r="G1375" s="751"/>
      <c r="H1375" s="751"/>
      <c r="I1375" s="752"/>
      <c r="L1375" s="498"/>
    </row>
    <row r="1376" spans="2:12" s="317" customFormat="1" x14ac:dyDescent="0.3">
      <c r="B1376" s="750"/>
      <c r="C1376" s="751"/>
      <c r="D1376" s="751"/>
      <c r="E1376" s="751"/>
      <c r="F1376" s="751"/>
      <c r="G1376" s="751"/>
      <c r="H1376" s="751"/>
      <c r="I1376" s="752"/>
      <c r="L1376" s="498"/>
    </row>
    <row r="1377" spans="2:12" s="317" customFormat="1" x14ac:dyDescent="0.3">
      <c r="B1377" s="750"/>
      <c r="C1377" s="751"/>
      <c r="D1377" s="751"/>
      <c r="E1377" s="751"/>
      <c r="F1377" s="751"/>
      <c r="G1377" s="751"/>
      <c r="H1377" s="751"/>
      <c r="I1377" s="752"/>
      <c r="L1377" s="498"/>
    </row>
    <row r="1378" spans="2:12" s="317" customFormat="1" x14ac:dyDescent="0.3">
      <c r="B1378" s="750"/>
      <c r="C1378" s="751"/>
      <c r="D1378" s="751"/>
      <c r="E1378" s="751"/>
      <c r="F1378" s="751"/>
      <c r="G1378" s="751"/>
      <c r="H1378" s="751"/>
      <c r="I1378" s="752"/>
      <c r="L1378" s="498"/>
    </row>
    <row r="1379" spans="2:12" s="317" customFormat="1" x14ac:dyDescent="0.3">
      <c r="B1379" s="750"/>
      <c r="C1379" s="751"/>
      <c r="D1379" s="751"/>
      <c r="E1379" s="751"/>
      <c r="F1379" s="751"/>
      <c r="G1379" s="751"/>
      <c r="H1379" s="751"/>
      <c r="I1379" s="752"/>
      <c r="L1379" s="498"/>
    </row>
    <row r="1380" spans="2:12" s="317" customFormat="1" x14ac:dyDescent="0.3">
      <c r="B1380" s="750"/>
      <c r="C1380" s="751"/>
      <c r="D1380" s="751"/>
      <c r="E1380" s="751"/>
      <c r="F1380" s="751"/>
      <c r="G1380" s="751"/>
      <c r="H1380" s="751"/>
      <c r="I1380" s="752"/>
      <c r="L1380" s="498"/>
    </row>
    <row r="1381" spans="2:12" s="317" customFormat="1" x14ac:dyDescent="0.3">
      <c r="B1381" s="750"/>
      <c r="C1381" s="751"/>
      <c r="D1381" s="751"/>
      <c r="E1381" s="751"/>
      <c r="F1381" s="751"/>
      <c r="G1381" s="751"/>
      <c r="H1381" s="751"/>
      <c r="I1381" s="752"/>
      <c r="L1381" s="498"/>
    </row>
    <row r="1382" spans="2:12" s="317" customFormat="1" x14ac:dyDescent="0.3">
      <c r="B1382" s="750"/>
      <c r="C1382" s="751"/>
      <c r="D1382" s="751"/>
      <c r="E1382" s="751"/>
      <c r="F1382" s="751"/>
      <c r="G1382" s="751"/>
      <c r="H1382" s="751"/>
      <c r="I1382" s="752"/>
      <c r="L1382" s="498"/>
    </row>
    <row r="1383" spans="2:12" s="317" customFormat="1" x14ac:dyDescent="0.3">
      <c r="B1383" s="750"/>
      <c r="C1383" s="751"/>
      <c r="D1383" s="751"/>
      <c r="E1383" s="751"/>
      <c r="F1383" s="751"/>
      <c r="G1383" s="751"/>
      <c r="H1383" s="751"/>
      <c r="I1383" s="752"/>
      <c r="L1383" s="498"/>
    </row>
    <row r="1384" spans="2:12" s="317" customFormat="1" x14ac:dyDescent="0.3">
      <c r="B1384" s="750"/>
      <c r="C1384" s="751"/>
      <c r="D1384" s="751"/>
      <c r="E1384" s="751"/>
      <c r="F1384" s="751"/>
      <c r="G1384" s="751"/>
      <c r="H1384" s="751"/>
      <c r="I1384" s="752"/>
      <c r="L1384" s="498"/>
    </row>
    <row r="1385" spans="2:12" s="317" customFormat="1" x14ac:dyDescent="0.3">
      <c r="B1385" s="750"/>
      <c r="C1385" s="751"/>
      <c r="D1385" s="751"/>
      <c r="E1385" s="751"/>
      <c r="F1385" s="751"/>
      <c r="G1385" s="751"/>
      <c r="H1385" s="751"/>
      <c r="I1385" s="752"/>
      <c r="L1385" s="498"/>
    </row>
    <row r="1386" spans="2:12" s="317" customFormat="1" x14ac:dyDescent="0.3">
      <c r="B1386" s="750"/>
      <c r="C1386" s="751"/>
      <c r="D1386" s="751"/>
      <c r="E1386" s="751"/>
      <c r="F1386" s="751"/>
      <c r="G1386" s="751"/>
      <c r="H1386" s="751"/>
      <c r="I1386" s="752"/>
      <c r="L1386" s="498"/>
    </row>
    <row r="1387" spans="2:12" s="317" customFormat="1" x14ac:dyDescent="0.3">
      <c r="B1387" s="750"/>
      <c r="C1387" s="751"/>
      <c r="D1387" s="751"/>
      <c r="E1387" s="751"/>
      <c r="F1387" s="751"/>
      <c r="G1387" s="751"/>
      <c r="H1387" s="751"/>
      <c r="I1387" s="752"/>
      <c r="L1387" s="498"/>
    </row>
    <row r="1388" spans="2:12" s="317" customFormat="1" x14ac:dyDescent="0.3">
      <c r="B1388" s="750"/>
      <c r="C1388" s="751"/>
      <c r="D1388" s="751"/>
      <c r="E1388" s="751"/>
      <c r="F1388" s="751"/>
      <c r="G1388" s="751"/>
      <c r="H1388" s="751"/>
      <c r="I1388" s="752"/>
      <c r="L1388" s="498"/>
    </row>
    <row r="1389" spans="2:12" s="317" customFormat="1" x14ac:dyDescent="0.3">
      <c r="B1389" s="750"/>
      <c r="C1389" s="751"/>
      <c r="D1389" s="751"/>
      <c r="E1389" s="751"/>
      <c r="F1389" s="751"/>
      <c r="G1389" s="751"/>
      <c r="H1389" s="751"/>
      <c r="I1389" s="752"/>
      <c r="L1389" s="498"/>
    </row>
    <row r="1390" spans="2:12" s="317" customFormat="1" x14ac:dyDescent="0.3">
      <c r="B1390" s="750"/>
      <c r="C1390" s="751"/>
      <c r="D1390" s="751"/>
      <c r="E1390" s="751"/>
      <c r="F1390" s="751"/>
      <c r="G1390" s="751"/>
      <c r="H1390" s="751"/>
      <c r="I1390" s="752"/>
      <c r="L1390" s="498"/>
    </row>
    <row r="1391" spans="2:12" s="317" customFormat="1" x14ac:dyDescent="0.3">
      <c r="B1391" s="750"/>
      <c r="C1391" s="751"/>
      <c r="D1391" s="751"/>
      <c r="E1391" s="751"/>
      <c r="F1391" s="751"/>
      <c r="G1391" s="751"/>
      <c r="H1391" s="751"/>
      <c r="I1391" s="752"/>
      <c r="L1391" s="498"/>
    </row>
    <row r="1392" spans="2:12" s="317" customFormat="1" x14ac:dyDescent="0.3">
      <c r="B1392" s="750"/>
      <c r="C1392" s="751"/>
      <c r="D1392" s="751"/>
      <c r="E1392" s="751"/>
      <c r="F1392" s="751"/>
      <c r="G1392" s="751"/>
      <c r="H1392" s="751"/>
      <c r="I1392" s="752"/>
      <c r="L1392" s="498"/>
    </row>
    <row r="1393" spans="2:12" s="317" customFormat="1" x14ac:dyDescent="0.3">
      <c r="B1393" s="750"/>
      <c r="C1393" s="751"/>
      <c r="D1393" s="751"/>
      <c r="E1393" s="751"/>
      <c r="F1393" s="751"/>
      <c r="G1393" s="751"/>
      <c r="H1393" s="751"/>
      <c r="I1393" s="752"/>
      <c r="L1393" s="498"/>
    </row>
    <row r="1394" spans="2:12" s="317" customFormat="1" x14ac:dyDescent="0.3">
      <c r="B1394" s="750"/>
      <c r="C1394" s="751"/>
      <c r="D1394" s="751"/>
      <c r="E1394" s="751"/>
      <c r="F1394" s="751"/>
      <c r="G1394" s="751"/>
      <c r="H1394" s="751"/>
      <c r="I1394" s="752"/>
      <c r="L1394" s="498"/>
    </row>
    <row r="1395" spans="2:12" s="317" customFormat="1" x14ac:dyDescent="0.3">
      <c r="B1395" s="750"/>
      <c r="C1395" s="751"/>
      <c r="D1395" s="751"/>
      <c r="E1395" s="751"/>
      <c r="F1395" s="751"/>
      <c r="G1395" s="751"/>
      <c r="H1395" s="751"/>
      <c r="I1395" s="752"/>
      <c r="L1395" s="498"/>
    </row>
    <row r="1396" spans="2:12" s="317" customFormat="1" x14ac:dyDescent="0.3">
      <c r="B1396" s="750"/>
      <c r="C1396" s="751"/>
      <c r="D1396" s="751"/>
      <c r="E1396" s="751"/>
      <c r="F1396" s="751"/>
      <c r="G1396" s="751"/>
      <c r="H1396" s="751"/>
      <c r="I1396" s="752"/>
      <c r="L1396" s="498"/>
    </row>
    <row r="1397" spans="2:12" s="317" customFormat="1" x14ac:dyDescent="0.3">
      <c r="B1397" s="750"/>
      <c r="C1397" s="751"/>
      <c r="D1397" s="751"/>
      <c r="E1397" s="751"/>
      <c r="F1397" s="751"/>
      <c r="G1397" s="751"/>
      <c r="H1397" s="751"/>
      <c r="I1397" s="752"/>
      <c r="L1397" s="498"/>
    </row>
    <row r="1398" spans="2:12" s="317" customFormat="1" x14ac:dyDescent="0.3">
      <c r="B1398" s="750"/>
      <c r="C1398" s="751"/>
      <c r="D1398" s="751"/>
      <c r="E1398" s="751"/>
      <c r="F1398" s="751"/>
      <c r="G1398" s="751"/>
      <c r="H1398" s="751"/>
      <c r="I1398" s="752"/>
      <c r="L1398" s="498"/>
    </row>
    <row r="1399" spans="2:12" s="317" customFormat="1" x14ac:dyDescent="0.3">
      <c r="B1399" s="750"/>
      <c r="C1399" s="751"/>
      <c r="D1399" s="751"/>
      <c r="E1399" s="751"/>
      <c r="F1399" s="751"/>
      <c r="G1399" s="751"/>
      <c r="H1399" s="751"/>
      <c r="I1399" s="752"/>
      <c r="L1399" s="498"/>
    </row>
    <row r="1400" spans="2:12" s="317" customFormat="1" x14ac:dyDescent="0.3">
      <c r="B1400" s="750"/>
      <c r="C1400" s="751"/>
      <c r="D1400" s="751"/>
      <c r="E1400" s="751"/>
      <c r="F1400" s="751"/>
      <c r="G1400" s="751"/>
      <c r="H1400" s="751"/>
      <c r="I1400" s="752"/>
      <c r="L1400" s="498"/>
    </row>
    <row r="1401" spans="2:12" s="317" customFormat="1" x14ac:dyDescent="0.3">
      <c r="B1401" s="750"/>
      <c r="C1401" s="751"/>
      <c r="D1401" s="751"/>
      <c r="E1401" s="751"/>
      <c r="F1401" s="751"/>
      <c r="G1401" s="751"/>
      <c r="H1401" s="751"/>
      <c r="I1401" s="752"/>
      <c r="L1401" s="498"/>
    </row>
    <row r="1402" spans="2:12" s="317" customFormat="1" x14ac:dyDescent="0.3">
      <c r="B1402" s="750"/>
      <c r="C1402" s="751"/>
      <c r="D1402" s="751"/>
      <c r="E1402" s="751"/>
      <c r="F1402" s="751"/>
      <c r="G1402" s="751"/>
      <c r="H1402" s="751"/>
      <c r="I1402" s="752"/>
      <c r="L1402" s="498"/>
    </row>
    <row r="1403" spans="2:12" s="317" customFormat="1" x14ac:dyDescent="0.3">
      <c r="B1403" s="750"/>
      <c r="C1403" s="751"/>
      <c r="D1403" s="751"/>
      <c r="E1403" s="751"/>
      <c r="F1403" s="751"/>
      <c r="G1403" s="751"/>
      <c r="H1403" s="751"/>
      <c r="I1403" s="752"/>
      <c r="L1403" s="498"/>
    </row>
    <row r="1404" spans="2:12" s="317" customFormat="1" x14ac:dyDescent="0.3">
      <c r="B1404" s="750"/>
      <c r="C1404" s="751"/>
      <c r="D1404" s="751"/>
      <c r="E1404" s="751"/>
      <c r="F1404" s="751"/>
      <c r="G1404" s="751"/>
      <c r="H1404" s="751"/>
      <c r="I1404" s="752"/>
      <c r="L1404" s="498"/>
    </row>
    <row r="1405" spans="2:12" s="317" customFormat="1" x14ac:dyDescent="0.3">
      <c r="B1405" s="750"/>
      <c r="C1405" s="751"/>
      <c r="D1405" s="751"/>
      <c r="E1405" s="751"/>
      <c r="F1405" s="751"/>
      <c r="G1405" s="751"/>
      <c r="H1405" s="751"/>
      <c r="I1405" s="752"/>
      <c r="L1405" s="498"/>
    </row>
    <row r="1406" spans="2:12" s="317" customFormat="1" x14ac:dyDescent="0.3">
      <c r="B1406" s="750"/>
      <c r="C1406" s="751"/>
      <c r="D1406" s="751"/>
      <c r="E1406" s="751"/>
      <c r="F1406" s="751"/>
      <c r="G1406" s="751"/>
      <c r="H1406" s="751"/>
      <c r="I1406" s="752"/>
      <c r="L1406" s="498"/>
    </row>
    <row r="1407" spans="2:12" s="317" customFormat="1" x14ac:dyDescent="0.3">
      <c r="B1407" s="750"/>
      <c r="C1407" s="751"/>
      <c r="D1407" s="751"/>
      <c r="E1407" s="751"/>
      <c r="F1407" s="751"/>
      <c r="G1407" s="751"/>
      <c r="H1407" s="751"/>
      <c r="I1407" s="752"/>
      <c r="L1407" s="498"/>
    </row>
    <row r="1408" spans="2:12" s="317" customFormat="1" x14ac:dyDescent="0.3">
      <c r="B1408" s="750"/>
      <c r="C1408" s="751"/>
      <c r="D1408" s="751"/>
      <c r="E1408" s="751"/>
      <c r="F1408" s="751"/>
      <c r="G1408" s="751"/>
      <c r="H1408" s="751"/>
      <c r="I1408" s="752"/>
      <c r="L1408" s="498"/>
    </row>
    <row r="1409" spans="2:12" s="317" customFormat="1" x14ac:dyDescent="0.3">
      <c r="B1409" s="750"/>
      <c r="C1409" s="751"/>
      <c r="D1409" s="751"/>
      <c r="E1409" s="751"/>
      <c r="F1409" s="751"/>
      <c r="G1409" s="751"/>
      <c r="H1409" s="751"/>
      <c r="I1409" s="752"/>
      <c r="L1409" s="498"/>
    </row>
    <row r="1410" spans="2:12" s="317" customFormat="1" x14ac:dyDescent="0.3">
      <c r="B1410" s="750"/>
      <c r="C1410" s="751"/>
      <c r="D1410" s="751"/>
      <c r="E1410" s="751"/>
      <c r="F1410" s="751"/>
      <c r="G1410" s="751"/>
      <c r="H1410" s="751"/>
      <c r="I1410" s="752"/>
      <c r="L1410" s="498"/>
    </row>
    <row r="1411" spans="2:12" s="317" customFormat="1" x14ac:dyDescent="0.3">
      <c r="B1411" s="750"/>
      <c r="C1411" s="751"/>
      <c r="D1411" s="751"/>
      <c r="E1411" s="751"/>
      <c r="F1411" s="751"/>
      <c r="G1411" s="751"/>
      <c r="H1411" s="751"/>
      <c r="I1411" s="752"/>
      <c r="L1411" s="498"/>
    </row>
    <row r="1412" spans="2:12" s="317" customFormat="1" x14ac:dyDescent="0.3">
      <c r="B1412" s="750"/>
      <c r="C1412" s="751"/>
      <c r="D1412" s="751"/>
      <c r="E1412" s="751"/>
      <c r="F1412" s="751"/>
      <c r="G1412" s="751"/>
      <c r="H1412" s="751"/>
      <c r="I1412" s="752"/>
      <c r="L1412" s="498"/>
    </row>
    <row r="1413" spans="2:12" s="317" customFormat="1" x14ac:dyDescent="0.3">
      <c r="B1413" s="750"/>
      <c r="C1413" s="751"/>
      <c r="D1413" s="751"/>
      <c r="E1413" s="751"/>
      <c r="F1413" s="751"/>
      <c r="G1413" s="751"/>
      <c r="H1413" s="751"/>
      <c r="I1413" s="752"/>
      <c r="L1413" s="498"/>
    </row>
    <row r="1414" spans="2:12" s="317" customFormat="1" x14ac:dyDescent="0.3">
      <c r="B1414" s="750"/>
      <c r="C1414" s="751"/>
      <c r="D1414" s="751"/>
      <c r="E1414" s="751"/>
      <c r="F1414" s="751"/>
      <c r="G1414" s="751"/>
      <c r="H1414" s="751"/>
      <c r="I1414" s="752"/>
      <c r="L1414" s="498"/>
    </row>
    <row r="1415" spans="2:12" s="317" customFormat="1" x14ac:dyDescent="0.3">
      <c r="B1415" s="750"/>
      <c r="C1415" s="751"/>
      <c r="D1415" s="751"/>
      <c r="E1415" s="751"/>
      <c r="F1415" s="751"/>
      <c r="G1415" s="751"/>
      <c r="H1415" s="751"/>
      <c r="I1415" s="752"/>
      <c r="L1415" s="498"/>
    </row>
    <row r="1416" spans="2:12" s="317" customFormat="1" x14ac:dyDescent="0.3">
      <c r="B1416" s="750"/>
      <c r="C1416" s="751"/>
      <c r="D1416" s="751"/>
      <c r="E1416" s="751"/>
      <c r="F1416" s="751"/>
      <c r="G1416" s="751"/>
      <c r="H1416" s="751"/>
      <c r="I1416" s="752"/>
      <c r="L1416" s="498"/>
    </row>
    <row r="1417" spans="2:12" s="317" customFormat="1" x14ac:dyDescent="0.3">
      <c r="B1417" s="750"/>
      <c r="C1417" s="751"/>
      <c r="D1417" s="751"/>
      <c r="E1417" s="751"/>
      <c r="F1417" s="751"/>
      <c r="G1417" s="751"/>
      <c r="H1417" s="751"/>
      <c r="I1417" s="752"/>
      <c r="L1417" s="498"/>
    </row>
    <row r="1418" spans="2:12" s="317" customFormat="1" x14ac:dyDescent="0.3">
      <c r="B1418" s="750"/>
      <c r="C1418" s="751"/>
      <c r="D1418" s="751"/>
      <c r="E1418" s="751"/>
      <c r="F1418" s="751"/>
      <c r="G1418" s="751"/>
      <c r="H1418" s="751"/>
      <c r="I1418" s="752"/>
      <c r="L1418" s="498"/>
    </row>
    <row r="1419" spans="2:12" s="317" customFormat="1" x14ac:dyDescent="0.3">
      <c r="B1419" s="750"/>
      <c r="C1419" s="751"/>
      <c r="D1419" s="751"/>
      <c r="E1419" s="751"/>
      <c r="F1419" s="751"/>
      <c r="G1419" s="751"/>
      <c r="H1419" s="751"/>
      <c r="I1419" s="752"/>
      <c r="L1419" s="498"/>
    </row>
    <row r="1420" spans="2:12" s="317" customFormat="1" x14ac:dyDescent="0.3">
      <c r="B1420" s="750"/>
      <c r="C1420" s="751"/>
      <c r="D1420" s="751"/>
      <c r="E1420" s="751"/>
      <c r="F1420" s="751"/>
      <c r="G1420" s="751"/>
      <c r="H1420" s="751"/>
      <c r="I1420" s="752"/>
      <c r="L1420" s="498"/>
    </row>
    <row r="1421" spans="2:12" s="317" customFormat="1" x14ac:dyDescent="0.3">
      <c r="B1421" s="750"/>
      <c r="C1421" s="751"/>
      <c r="D1421" s="751"/>
      <c r="E1421" s="751"/>
      <c r="F1421" s="751"/>
      <c r="G1421" s="751"/>
      <c r="H1421" s="751"/>
      <c r="I1421" s="752"/>
      <c r="L1421" s="498"/>
    </row>
    <row r="1422" spans="2:12" s="317" customFormat="1" x14ac:dyDescent="0.3">
      <c r="B1422" s="750"/>
      <c r="C1422" s="751"/>
      <c r="D1422" s="751"/>
      <c r="E1422" s="751"/>
      <c r="F1422" s="751"/>
      <c r="G1422" s="751"/>
      <c r="H1422" s="751"/>
      <c r="I1422" s="752"/>
      <c r="L1422" s="498"/>
    </row>
    <row r="1423" spans="2:12" s="317" customFormat="1" x14ac:dyDescent="0.3">
      <c r="B1423" s="750"/>
      <c r="C1423" s="751"/>
      <c r="D1423" s="751"/>
      <c r="E1423" s="751"/>
      <c r="F1423" s="751"/>
      <c r="G1423" s="751"/>
      <c r="H1423" s="751"/>
      <c r="I1423" s="752"/>
      <c r="L1423" s="498"/>
    </row>
    <row r="1424" spans="2:12" s="317" customFormat="1" x14ac:dyDescent="0.3">
      <c r="B1424" s="750"/>
      <c r="C1424" s="751"/>
      <c r="D1424" s="751"/>
      <c r="E1424" s="751"/>
      <c r="F1424" s="751"/>
      <c r="G1424" s="751"/>
      <c r="H1424" s="751"/>
      <c r="I1424" s="752"/>
      <c r="L1424" s="498"/>
    </row>
    <row r="1425" spans="2:12" s="317" customFormat="1" x14ac:dyDescent="0.3">
      <c r="B1425" s="750"/>
      <c r="C1425" s="751"/>
      <c r="D1425" s="751"/>
      <c r="E1425" s="751"/>
      <c r="F1425" s="751"/>
      <c r="G1425" s="751"/>
      <c r="H1425" s="751"/>
      <c r="I1425" s="752"/>
      <c r="L1425" s="498"/>
    </row>
    <row r="1426" spans="2:12" s="317" customFormat="1" x14ac:dyDescent="0.3">
      <c r="B1426" s="750"/>
      <c r="C1426" s="751"/>
      <c r="D1426" s="751"/>
      <c r="E1426" s="751"/>
      <c r="F1426" s="751"/>
      <c r="G1426" s="751"/>
      <c r="H1426" s="751"/>
      <c r="I1426" s="752"/>
      <c r="L1426" s="498"/>
    </row>
    <row r="1427" spans="2:12" s="317" customFormat="1" x14ac:dyDescent="0.3">
      <c r="B1427" s="750"/>
      <c r="C1427" s="751"/>
      <c r="D1427" s="751"/>
      <c r="E1427" s="751"/>
      <c r="F1427" s="751"/>
      <c r="G1427" s="751"/>
      <c r="H1427" s="751"/>
      <c r="I1427" s="752"/>
      <c r="L1427" s="498"/>
    </row>
    <row r="1428" spans="2:12" s="317" customFormat="1" x14ac:dyDescent="0.3">
      <c r="B1428" s="750"/>
      <c r="C1428" s="751"/>
      <c r="D1428" s="751"/>
      <c r="E1428" s="751"/>
      <c r="F1428" s="751"/>
      <c r="G1428" s="751"/>
      <c r="H1428" s="751"/>
      <c r="I1428" s="752"/>
      <c r="L1428" s="498"/>
    </row>
    <row r="1429" spans="2:12" s="317" customFormat="1" x14ac:dyDescent="0.3">
      <c r="B1429" s="750"/>
      <c r="C1429" s="751"/>
      <c r="D1429" s="751"/>
      <c r="E1429" s="751"/>
      <c r="F1429" s="751"/>
      <c r="G1429" s="751"/>
      <c r="H1429" s="751"/>
      <c r="I1429" s="752"/>
      <c r="L1429" s="498"/>
    </row>
    <row r="1430" spans="2:12" s="317" customFormat="1" x14ac:dyDescent="0.3">
      <c r="B1430" s="750"/>
      <c r="C1430" s="751"/>
      <c r="D1430" s="751"/>
      <c r="E1430" s="751"/>
      <c r="F1430" s="751"/>
      <c r="G1430" s="751"/>
      <c r="H1430" s="751"/>
      <c r="I1430" s="752"/>
      <c r="L1430" s="498"/>
    </row>
    <row r="1431" spans="2:12" s="317" customFormat="1" x14ac:dyDescent="0.3">
      <c r="B1431" s="750"/>
      <c r="C1431" s="751"/>
      <c r="D1431" s="751"/>
      <c r="E1431" s="751"/>
      <c r="F1431" s="751"/>
      <c r="G1431" s="751"/>
      <c r="H1431" s="751"/>
      <c r="I1431" s="752"/>
      <c r="L1431" s="498"/>
    </row>
    <row r="1432" spans="2:12" s="317" customFormat="1" x14ac:dyDescent="0.3">
      <c r="B1432" s="750"/>
      <c r="C1432" s="751"/>
      <c r="D1432" s="751"/>
      <c r="E1432" s="751"/>
      <c r="F1432" s="751"/>
      <c r="G1432" s="751"/>
      <c r="H1432" s="751"/>
      <c r="I1432" s="752"/>
      <c r="L1432" s="498"/>
    </row>
    <row r="1433" spans="2:12" s="317" customFormat="1" x14ac:dyDescent="0.3">
      <c r="B1433" s="750"/>
      <c r="C1433" s="751"/>
      <c r="D1433" s="751"/>
      <c r="E1433" s="751"/>
      <c r="F1433" s="751"/>
      <c r="G1433" s="751"/>
      <c r="H1433" s="751"/>
      <c r="I1433" s="752"/>
      <c r="L1433" s="498"/>
    </row>
    <row r="1434" spans="2:12" s="317" customFormat="1" x14ac:dyDescent="0.3">
      <c r="B1434" s="750"/>
      <c r="C1434" s="751"/>
      <c r="D1434" s="751"/>
      <c r="E1434" s="751"/>
      <c r="F1434" s="751"/>
      <c r="G1434" s="751"/>
      <c r="H1434" s="751"/>
      <c r="I1434" s="752"/>
      <c r="L1434" s="498"/>
    </row>
    <row r="1435" spans="2:12" s="317" customFormat="1" x14ac:dyDescent="0.3">
      <c r="B1435" s="750"/>
      <c r="C1435" s="751"/>
      <c r="D1435" s="751"/>
      <c r="E1435" s="751"/>
      <c r="F1435" s="751"/>
      <c r="G1435" s="751"/>
      <c r="H1435" s="751"/>
      <c r="I1435" s="752"/>
      <c r="L1435" s="498"/>
    </row>
    <row r="1436" spans="2:12" s="317" customFormat="1" x14ac:dyDescent="0.3">
      <c r="B1436" s="750"/>
      <c r="C1436" s="751"/>
      <c r="D1436" s="751"/>
      <c r="E1436" s="751"/>
      <c r="F1436" s="751"/>
      <c r="G1436" s="751"/>
      <c r="H1436" s="751"/>
      <c r="I1436" s="752"/>
      <c r="L1436" s="498"/>
    </row>
    <row r="1437" spans="2:12" s="317" customFormat="1" x14ac:dyDescent="0.3">
      <c r="B1437" s="750"/>
      <c r="C1437" s="751"/>
      <c r="D1437" s="751"/>
      <c r="E1437" s="751"/>
      <c r="F1437" s="751"/>
      <c r="G1437" s="751"/>
      <c r="H1437" s="751"/>
      <c r="I1437" s="752"/>
      <c r="L1437" s="498"/>
    </row>
    <row r="1438" spans="2:12" s="317" customFormat="1" x14ac:dyDescent="0.3">
      <c r="B1438" s="750"/>
      <c r="C1438" s="751"/>
      <c r="D1438" s="751"/>
      <c r="E1438" s="751"/>
      <c r="F1438" s="751"/>
      <c r="G1438" s="751"/>
      <c r="H1438" s="751"/>
      <c r="I1438" s="752"/>
      <c r="L1438" s="498"/>
    </row>
    <row r="1439" spans="2:12" s="317" customFormat="1" x14ac:dyDescent="0.3">
      <c r="B1439" s="750"/>
      <c r="C1439" s="751"/>
      <c r="D1439" s="751"/>
      <c r="E1439" s="751"/>
      <c r="F1439" s="751"/>
      <c r="G1439" s="751"/>
      <c r="H1439" s="751"/>
      <c r="I1439" s="752"/>
      <c r="L1439" s="498"/>
    </row>
    <row r="1440" spans="2:12" s="317" customFormat="1" x14ac:dyDescent="0.3">
      <c r="B1440" s="750"/>
      <c r="C1440" s="751"/>
      <c r="D1440" s="751"/>
      <c r="E1440" s="751"/>
      <c r="F1440" s="751"/>
      <c r="G1440" s="751"/>
      <c r="H1440" s="751"/>
      <c r="I1440" s="752"/>
      <c r="L1440" s="498"/>
    </row>
    <row r="1441" spans="2:12" s="317" customFormat="1" x14ac:dyDescent="0.3">
      <c r="B1441" s="750"/>
      <c r="C1441" s="751"/>
      <c r="D1441" s="751"/>
      <c r="E1441" s="751"/>
      <c r="F1441" s="751"/>
      <c r="G1441" s="751"/>
      <c r="H1441" s="751"/>
      <c r="I1441" s="752"/>
      <c r="L1441" s="498"/>
    </row>
    <row r="1442" spans="2:12" s="317" customFormat="1" x14ac:dyDescent="0.3">
      <c r="B1442" s="750"/>
      <c r="C1442" s="751"/>
      <c r="D1442" s="751"/>
      <c r="E1442" s="751"/>
      <c r="F1442" s="751"/>
      <c r="G1442" s="751"/>
      <c r="H1442" s="751"/>
      <c r="I1442" s="752"/>
      <c r="L1442" s="498"/>
    </row>
    <row r="1443" spans="2:12" s="317" customFormat="1" x14ac:dyDescent="0.3">
      <c r="B1443" s="750"/>
      <c r="C1443" s="751"/>
      <c r="D1443" s="751"/>
      <c r="E1443" s="751"/>
      <c r="F1443" s="751"/>
      <c r="G1443" s="751"/>
      <c r="H1443" s="751"/>
      <c r="I1443" s="752"/>
      <c r="L1443" s="498"/>
    </row>
    <row r="1444" spans="2:12" s="317" customFormat="1" x14ac:dyDescent="0.3">
      <c r="B1444" s="750"/>
      <c r="C1444" s="751"/>
      <c r="D1444" s="751"/>
      <c r="E1444" s="751"/>
      <c r="F1444" s="751"/>
      <c r="G1444" s="751"/>
      <c r="H1444" s="751"/>
      <c r="I1444" s="752"/>
      <c r="L1444" s="498"/>
    </row>
    <row r="1445" spans="2:12" s="317" customFormat="1" x14ac:dyDescent="0.3">
      <c r="B1445" s="750"/>
      <c r="C1445" s="751"/>
      <c r="D1445" s="751"/>
      <c r="E1445" s="751"/>
      <c r="F1445" s="751"/>
      <c r="G1445" s="751"/>
      <c r="H1445" s="751"/>
      <c r="I1445" s="752"/>
      <c r="L1445" s="498"/>
    </row>
    <row r="1446" spans="2:12" s="317" customFormat="1" x14ac:dyDescent="0.3">
      <c r="B1446" s="750"/>
      <c r="C1446" s="751"/>
      <c r="D1446" s="751"/>
      <c r="E1446" s="751"/>
      <c r="F1446" s="751"/>
      <c r="G1446" s="751"/>
      <c r="H1446" s="751"/>
      <c r="I1446" s="752"/>
      <c r="L1446" s="498"/>
    </row>
    <row r="1447" spans="2:12" s="317" customFormat="1" x14ac:dyDescent="0.3">
      <c r="B1447" s="750"/>
      <c r="C1447" s="751"/>
      <c r="D1447" s="751"/>
      <c r="E1447" s="751"/>
      <c r="F1447" s="751"/>
      <c r="G1447" s="751"/>
      <c r="H1447" s="751"/>
      <c r="I1447" s="752"/>
      <c r="L1447" s="498"/>
    </row>
    <row r="1448" spans="2:12" s="317" customFormat="1" x14ac:dyDescent="0.3">
      <c r="B1448" s="750"/>
      <c r="C1448" s="751"/>
      <c r="D1448" s="751"/>
      <c r="E1448" s="751"/>
      <c r="F1448" s="751"/>
      <c r="G1448" s="751"/>
      <c r="H1448" s="751"/>
      <c r="I1448" s="752"/>
      <c r="L1448" s="498"/>
    </row>
    <row r="1449" spans="2:12" s="317" customFormat="1" x14ac:dyDescent="0.3">
      <c r="B1449" s="750"/>
      <c r="C1449" s="751"/>
      <c r="D1449" s="751"/>
      <c r="E1449" s="751"/>
      <c r="F1449" s="751"/>
      <c r="G1449" s="751"/>
      <c r="H1449" s="751"/>
      <c r="I1449" s="752"/>
      <c r="L1449" s="498"/>
    </row>
    <row r="1450" spans="2:12" s="317" customFormat="1" x14ac:dyDescent="0.3">
      <c r="B1450" s="750"/>
      <c r="C1450" s="751"/>
      <c r="D1450" s="751"/>
      <c r="E1450" s="751"/>
      <c r="F1450" s="751"/>
      <c r="G1450" s="751"/>
      <c r="H1450" s="751"/>
      <c r="I1450" s="752"/>
      <c r="L1450" s="498"/>
    </row>
    <row r="1451" spans="2:12" s="317" customFormat="1" x14ac:dyDescent="0.3">
      <c r="B1451" s="750"/>
      <c r="C1451" s="751"/>
      <c r="D1451" s="751"/>
      <c r="E1451" s="751"/>
      <c r="F1451" s="751"/>
      <c r="G1451" s="751"/>
      <c r="H1451" s="751"/>
      <c r="I1451" s="752"/>
      <c r="L1451" s="498"/>
    </row>
    <row r="1452" spans="2:12" s="317" customFormat="1" x14ac:dyDescent="0.3">
      <c r="B1452" s="750"/>
      <c r="C1452" s="751"/>
      <c r="D1452" s="751"/>
      <c r="E1452" s="751"/>
      <c r="F1452" s="751"/>
      <c r="G1452" s="751"/>
      <c r="H1452" s="751"/>
      <c r="I1452" s="752"/>
      <c r="L1452" s="498"/>
    </row>
    <row r="1453" spans="2:12" s="317" customFormat="1" x14ac:dyDescent="0.3">
      <c r="B1453" s="750"/>
      <c r="C1453" s="751"/>
      <c r="D1453" s="751"/>
      <c r="E1453" s="751"/>
      <c r="F1453" s="751"/>
      <c r="G1453" s="751"/>
      <c r="H1453" s="751"/>
      <c r="I1453" s="752"/>
      <c r="L1453" s="498"/>
    </row>
    <row r="1454" spans="2:12" s="317" customFormat="1" x14ac:dyDescent="0.3">
      <c r="B1454" s="750"/>
      <c r="C1454" s="751"/>
      <c r="D1454" s="751"/>
      <c r="E1454" s="751"/>
      <c r="F1454" s="751"/>
      <c r="G1454" s="751"/>
      <c r="H1454" s="751"/>
      <c r="I1454" s="752"/>
      <c r="L1454" s="498"/>
    </row>
    <row r="1455" spans="2:12" s="317" customFormat="1" x14ac:dyDescent="0.3">
      <c r="B1455" s="750"/>
      <c r="C1455" s="751"/>
      <c r="D1455" s="751"/>
      <c r="E1455" s="751"/>
      <c r="F1455" s="751"/>
      <c r="G1455" s="751"/>
      <c r="H1455" s="751"/>
      <c r="I1455" s="752"/>
      <c r="L1455" s="498"/>
    </row>
    <row r="1456" spans="2:12" s="317" customFormat="1" x14ac:dyDescent="0.3">
      <c r="B1456" s="750"/>
      <c r="C1456" s="751"/>
      <c r="D1456" s="751"/>
      <c r="E1456" s="751"/>
      <c r="F1456" s="751"/>
      <c r="G1456" s="751"/>
      <c r="H1456" s="751"/>
      <c r="I1456" s="752"/>
      <c r="L1456" s="498"/>
    </row>
    <row r="1457" spans="2:12" s="317" customFormat="1" x14ac:dyDescent="0.3">
      <c r="B1457" s="750"/>
      <c r="C1457" s="751"/>
      <c r="D1457" s="751"/>
      <c r="E1457" s="751"/>
      <c r="F1457" s="751"/>
      <c r="G1457" s="751"/>
      <c r="H1457" s="751"/>
      <c r="I1457" s="752"/>
      <c r="L1457" s="498"/>
    </row>
    <row r="1458" spans="2:12" s="317" customFormat="1" x14ac:dyDescent="0.3">
      <c r="B1458" s="750"/>
      <c r="C1458" s="751"/>
      <c r="D1458" s="751"/>
      <c r="E1458" s="751"/>
      <c r="F1458" s="751"/>
      <c r="G1458" s="751"/>
      <c r="H1458" s="751"/>
      <c r="I1458" s="752"/>
      <c r="L1458" s="498"/>
    </row>
    <row r="1459" spans="2:12" s="317" customFormat="1" x14ac:dyDescent="0.3">
      <c r="B1459" s="750"/>
      <c r="C1459" s="751"/>
      <c r="D1459" s="751"/>
      <c r="E1459" s="751"/>
      <c r="F1459" s="751"/>
      <c r="G1459" s="751"/>
      <c r="H1459" s="751"/>
      <c r="I1459" s="752"/>
      <c r="L1459" s="498"/>
    </row>
    <row r="1460" spans="2:12" s="317" customFormat="1" x14ac:dyDescent="0.3">
      <c r="B1460" s="750"/>
      <c r="C1460" s="751"/>
      <c r="D1460" s="751"/>
      <c r="E1460" s="751"/>
      <c r="F1460" s="751"/>
      <c r="G1460" s="751"/>
      <c r="H1460" s="751"/>
      <c r="I1460" s="752"/>
      <c r="L1460" s="498"/>
    </row>
    <row r="1461" spans="2:12" s="317" customFormat="1" x14ac:dyDescent="0.3">
      <c r="B1461" s="750"/>
      <c r="C1461" s="751"/>
      <c r="D1461" s="751"/>
      <c r="E1461" s="751"/>
      <c r="F1461" s="751"/>
      <c r="G1461" s="751"/>
      <c r="H1461" s="751"/>
      <c r="I1461" s="752"/>
      <c r="L1461" s="498"/>
    </row>
    <row r="1462" spans="2:12" s="317" customFormat="1" x14ac:dyDescent="0.3">
      <c r="B1462" s="750"/>
      <c r="C1462" s="751"/>
      <c r="D1462" s="751"/>
      <c r="E1462" s="751"/>
      <c r="F1462" s="751"/>
      <c r="G1462" s="751"/>
      <c r="H1462" s="751"/>
      <c r="I1462" s="752"/>
      <c r="L1462" s="498"/>
    </row>
    <row r="1463" spans="2:12" s="317" customFormat="1" x14ac:dyDescent="0.3">
      <c r="B1463" s="750"/>
      <c r="C1463" s="751"/>
      <c r="D1463" s="751"/>
      <c r="E1463" s="751"/>
      <c r="F1463" s="751"/>
      <c r="G1463" s="751"/>
      <c r="H1463" s="751"/>
      <c r="I1463" s="752"/>
      <c r="L1463" s="498"/>
    </row>
    <row r="1464" spans="2:12" s="317" customFormat="1" x14ac:dyDescent="0.3">
      <c r="B1464" s="750"/>
      <c r="C1464" s="751"/>
      <c r="D1464" s="751"/>
      <c r="E1464" s="751"/>
      <c r="F1464" s="751"/>
      <c r="G1464" s="751"/>
      <c r="H1464" s="751"/>
      <c r="I1464" s="752"/>
      <c r="L1464" s="498"/>
    </row>
    <row r="1465" spans="2:12" s="317" customFormat="1" x14ac:dyDescent="0.3">
      <c r="B1465" s="750"/>
      <c r="C1465" s="751"/>
      <c r="D1465" s="751"/>
      <c r="E1465" s="751"/>
      <c r="F1465" s="751"/>
      <c r="G1465" s="751"/>
      <c r="H1465" s="751"/>
      <c r="I1465" s="752"/>
      <c r="L1465" s="498"/>
    </row>
    <row r="1466" spans="2:12" s="317" customFormat="1" x14ac:dyDescent="0.3">
      <c r="B1466" s="750"/>
      <c r="C1466" s="751"/>
      <c r="D1466" s="751"/>
      <c r="E1466" s="751"/>
      <c r="F1466" s="751"/>
      <c r="G1466" s="751"/>
      <c r="H1466" s="751"/>
      <c r="I1466" s="752"/>
      <c r="L1466" s="498"/>
    </row>
    <row r="1467" spans="2:12" s="317" customFormat="1" x14ac:dyDescent="0.3">
      <c r="B1467" s="750"/>
      <c r="C1467" s="751"/>
      <c r="D1467" s="751"/>
      <c r="E1467" s="751"/>
      <c r="F1467" s="751"/>
      <c r="G1467" s="751"/>
      <c r="H1467" s="751"/>
      <c r="I1467" s="752"/>
      <c r="L1467" s="498"/>
    </row>
    <row r="1468" spans="2:12" s="317" customFormat="1" x14ac:dyDescent="0.3">
      <c r="B1468" s="750"/>
      <c r="C1468" s="751"/>
      <c r="D1468" s="751"/>
      <c r="E1468" s="751"/>
      <c r="F1468" s="751"/>
      <c r="G1468" s="751"/>
      <c r="H1468" s="751"/>
      <c r="I1468" s="752"/>
      <c r="L1468" s="498"/>
    </row>
    <row r="1469" spans="2:12" s="317" customFormat="1" x14ac:dyDescent="0.3">
      <c r="B1469" s="750"/>
      <c r="C1469" s="751"/>
      <c r="D1469" s="751"/>
      <c r="E1469" s="751"/>
      <c r="F1469" s="751"/>
      <c r="G1469" s="751"/>
      <c r="H1469" s="751"/>
      <c r="I1469" s="752"/>
      <c r="L1469" s="498"/>
    </row>
    <row r="1470" spans="2:12" s="317" customFormat="1" x14ac:dyDescent="0.3">
      <c r="B1470" s="750"/>
      <c r="C1470" s="751"/>
      <c r="D1470" s="751"/>
      <c r="E1470" s="751"/>
      <c r="F1470" s="751"/>
      <c r="G1470" s="751"/>
      <c r="H1470" s="751"/>
      <c r="I1470" s="752"/>
      <c r="L1470" s="498"/>
    </row>
    <row r="1471" spans="2:12" s="317" customFormat="1" x14ac:dyDescent="0.3">
      <c r="B1471" s="750"/>
      <c r="C1471" s="751"/>
      <c r="D1471" s="751"/>
      <c r="E1471" s="751"/>
      <c r="F1471" s="751"/>
      <c r="G1471" s="751"/>
      <c r="H1471" s="751"/>
      <c r="I1471" s="752"/>
      <c r="L1471" s="498"/>
    </row>
    <row r="1472" spans="2:12" s="317" customFormat="1" x14ac:dyDescent="0.3">
      <c r="B1472" s="750"/>
      <c r="C1472" s="751"/>
      <c r="D1472" s="751"/>
      <c r="E1472" s="751"/>
      <c r="F1472" s="751"/>
      <c r="G1472" s="751"/>
      <c r="H1472" s="751"/>
      <c r="I1472" s="752"/>
      <c r="L1472" s="498"/>
    </row>
    <row r="1473" spans="2:12" s="317" customFormat="1" x14ac:dyDescent="0.3">
      <c r="B1473" s="750"/>
      <c r="C1473" s="751"/>
      <c r="D1473" s="751"/>
      <c r="E1473" s="751"/>
      <c r="F1473" s="751"/>
      <c r="G1473" s="751"/>
      <c r="H1473" s="751"/>
      <c r="I1473" s="752"/>
      <c r="L1473" s="498"/>
    </row>
    <row r="1474" spans="2:12" s="317" customFormat="1" x14ac:dyDescent="0.3">
      <c r="B1474" s="750"/>
      <c r="C1474" s="751"/>
      <c r="D1474" s="751"/>
      <c r="E1474" s="751"/>
      <c r="F1474" s="751"/>
      <c r="G1474" s="751"/>
      <c r="H1474" s="751"/>
      <c r="I1474" s="752"/>
      <c r="L1474" s="498"/>
    </row>
    <row r="1475" spans="2:12" s="317" customFormat="1" x14ac:dyDescent="0.3">
      <c r="B1475" s="750"/>
      <c r="C1475" s="751"/>
      <c r="D1475" s="751"/>
      <c r="E1475" s="751"/>
      <c r="F1475" s="751"/>
      <c r="G1475" s="751"/>
      <c r="H1475" s="751"/>
      <c r="I1475" s="752"/>
      <c r="L1475" s="498"/>
    </row>
    <row r="1476" spans="2:12" s="317" customFormat="1" x14ac:dyDescent="0.3">
      <c r="B1476" s="750"/>
      <c r="C1476" s="751"/>
      <c r="D1476" s="751"/>
      <c r="E1476" s="751"/>
      <c r="F1476" s="751"/>
      <c r="G1476" s="751"/>
      <c r="H1476" s="751"/>
      <c r="I1476" s="752"/>
      <c r="L1476" s="498"/>
    </row>
    <row r="1477" spans="2:12" s="317" customFormat="1" x14ac:dyDescent="0.3">
      <c r="B1477" s="750"/>
      <c r="C1477" s="751"/>
      <c r="D1477" s="751"/>
      <c r="E1477" s="751"/>
      <c r="F1477" s="751"/>
      <c r="G1477" s="751"/>
      <c r="H1477" s="751"/>
      <c r="I1477" s="752"/>
      <c r="L1477" s="498"/>
    </row>
    <row r="1478" spans="2:12" s="317" customFormat="1" x14ac:dyDescent="0.3">
      <c r="B1478" s="750"/>
      <c r="C1478" s="751"/>
      <c r="D1478" s="751"/>
      <c r="E1478" s="751"/>
      <c r="F1478" s="751"/>
      <c r="G1478" s="751"/>
      <c r="H1478" s="751"/>
      <c r="I1478" s="752"/>
      <c r="L1478" s="498"/>
    </row>
    <row r="1479" spans="2:12" s="317" customFormat="1" x14ac:dyDescent="0.3">
      <c r="B1479" s="750"/>
      <c r="C1479" s="751"/>
      <c r="D1479" s="751"/>
      <c r="E1479" s="751"/>
      <c r="F1479" s="751"/>
      <c r="G1479" s="751"/>
      <c r="H1479" s="751"/>
      <c r="I1479" s="752"/>
      <c r="L1479" s="498"/>
    </row>
    <row r="1480" spans="2:12" s="317" customFormat="1" x14ac:dyDescent="0.3">
      <c r="B1480" s="750"/>
      <c r="C1480" s="751"/>
      <c r="D1480" s="751"/>
      <c r="E1480" s="751"/>
      <c r="F1480" s="751"/>
      <c r="G1480" s="751"/>
      <c r="H1480" s="751"/>
      <c r="I1480" s="752"/>
      <c r="L1480" s="498"/>
    </row>
    <row r="1481" spans="2:12" s="317" customFormat="1" x14ac:dyDescent="0.3">
      <c r="B1481" s="750"/>
      <c r="C1481" s="751"/>
      <c r="D1481" s="751"/>
      <c r="E1481" s="751"/>
      <c r="F1481" s="751"/>
      <c r="G1481" s="751"/>
      <c r="H1481" s="751"/>
      <c r="I1481" s="752"/>
      <c r="L1481" s="498"/>
    </row>
    <row r="1482" spans="2:12" s="317" customFormat="1" x14ac:dyDescent="0.3">
      <c r="B1482" s="750"/>
      <c r="C1482" s="751"/>
      <c r="D1482" s="751"/>
      <c r="E1482" s="751"/>
      <c r="F1482" s="751"/>
      <c r="G1482" s="751"/>
      <c r="H1482" s="751"/>
      <c r="I1482" s="752"/>
      <c r="L1482" s="498"/>
    </row>
    <row r="1483" spans="2:12" s="317" customFormat="1" x14ac:dyDescent="0.3">
      <c r="B1483" s="750"/>
      <c r="C1483" s="751"/>
      <c r="D1483" s="751"/>
      <c r="E1483" s="751"/>
      <c r="F1483" s="751"/>
      <c r="G1483" s="751"/>
      <c r="H1483" s="751"/>
      <c r="I1483" s="752"/>
      <c r="L1483" s="498"/>
    </row>
    <row r="1484" spans="2:12" s="317" customFormat="1" x14ac:dyDescent="0.3">
      <c r="B1484" s="750"/>
      <c r="C1484" s="751"/>
      <c r="D1484" s="751"/>
      <c r="E1484" s="751"/>
      <c r="F1484" s="751"/>
      <c r="G1484" s="751"/>
      <c r="H1484" s="751"/>
      <c r="I1484" s="752"/>
      <c r="L1484" s="498"/>
    </row>
    <row r="1485" spans="2:12" s="317" customFormat="1" x14ac:dyDescent="0.3">
      <c r="B1485" s="750"/>
      <c r="C1485" s="751"/>
      <c r="D1485" s="751"/>
      <c r="E1485" s="751"/>
      <c r="F1485" s="751"/>
      <c r="G1485" s="751"/>
      <c r="H1485" s="751"/>
      <c r="I1485" s="752"/>
      <c r="L1485" s="498"/>
    </row>
    <row r="1486" spans="2:12" s="317" customFormat="1" x14ac:dyDescent="0.3">
      <c r="B1486" s="750"/>
      <c r="C1486" s="751"/>
      <c r="D1486" s="751"/>
      <c r="E1486" s="751"/>
      <c r="F1486" s="751"/>
      <c r="G1486" s="751"/>
      <c r="H1486" s="751"/>
      <c r="I1486" s="752"/>
      <c r="L1486" s="498"/>
    </row>
    <row r="1487" spans="2:12" s="317" customFormat="1" x14ac:dyDescent="0.3">
      <c r="B1487" s="750"/>
      <c r="C1487" s="751"/>
      <c r="D1487" s="751"/>
      <c r="E1487" s="751"/>
      <c r="F1487" s="751"/>
      <c r="G1487" s="751"/>
      <c r="H1487" s="751"/>
      <c r="I1487" s="752"/>
      <c r="L1487" s="498"/>
    </row>
    <row r="1488" spans="2:12" s="317" customFormat="1" x14ac:dyDescent="0.3">
      <c r="B1488" s="750"/>
      <c r="C1488" s="751"/>
      <c r="D1488" s="751"/>
      <c r="E1488" s="751"/>
      <c r="F1488" s="751"/>
      <c r="G1488" s="751"/>
      <c r="H1488" s="751"/>
      <c r="I1488" s="752"/>
      <c r="L1488" s="498"/>
    </row>
    <row r="1489" spans="2:12" s="317" customFormat="1" x14ac:dyDescent="0.3">
      <c r="B1489" s="750"/>
      <c r="C1489" s="751"/>
      <c r="D1489" s="751"/>
      <c r="E1489" s="751"/>
      <c r="F1489" s="751"/>
      <c r="G1489" s="751"/>
      <c r="H1489" s="751"/>
      <c r="I1489" s="752"/>
      <c r="L1489" s="498"/>
    </row>
    <row r="1490" spans="2:12" s="317" customFormat="1" x14ac:dyDescent="0.3">
      <c r="B1490" s="750"/>
      <c r="C1490" s="751"/>
      <c r="D1490" s="751"/>
      <c r="E1490" s="751"/>
      <c r="F1490" s="751"/>
      <c r="G1490" s="751"/>
      <c r="H1490" s="751"/>
      <c r="I1490" s="752"/>
      <c r="L1490" s="498"/>
    </row>
    <row r="1491" spans="2:12" s="317" customFormat="1" x14ac:dyDescent="0.3">
      <c r="B1491" s="750"/>
      <c r="C1491" s="751"/>
      <c r="D1491" s="751"/>
      <c r="E1491" s="751"/>
      <c r="F1491" s="751"/>
      <c r="G1491" s="751"/>
      <c r="H1491" s="751"/>
      <c r="I1491" s="752"/>
      <c r="L1491" s="498"/>
    </row>
    <row r="1492" spans="2:12" s="317" customFormat="1" x14ac:dyDescent="0.3">
      <c r="B1492" s="750"/>
      <c r="C1492" s="751"/>
      <c r="D1492" s="751"/>
      <c r="E1492" s="751"/>
      <c r="F1492" s="751"/>
      <c r="G1492" s="751"/>
      <c r="H1492" s="751"/>
      <c r="I1492" s="752"/>
      <c r="L1492" s="498"/>
    </row>
    <row r="1493" spans="2:12" s="317" customFormat="1" x14ac:dyDescent="0.3">
      <c r="B1493" s="750"/>
      <c r="C1493" s="751"/>
      <c r="D1493" s="751"/>
      <c r="E1493" s="751"/>
      <c r="F1493" s="751"/>
      <c r="G1493" s="751"/>
      <c r="H1493" s="751"/>
      <c r="I1493" s="752"/>
      <c r="L1493" s="498"/>
    </row>
    <row r="1494" spans="2:12" s="317" customFormat="1" x14ac:dyDescent="0.3">
      <c r="B1494" s="750"/>
      <c r="C1494" s="751"/>
      <c r="D1494" s="751"/>
      <c r="E1494" s="751"/>
      <c r="F1494" s="751"/>
      <c r="G1494" s="751"/>
      <c r="H1494" s="751"/>
      <c r="I1494" s="752"/>
      <c r="L1494" s="498"/>
    </row>
    <row r="1495" spans="2:12" s="317" customFormat="1" x14ac:dyDescent="0.3">
      <c r="B1495" s="750"/>
      <c r="C1495" s="751"/>
      <c r="D1495" s="751"/>
      <c r="E1495" s="751"/>
      <c r="F1495" s="751"/>
      <c r="G1495" s="751"/>
      <c r="H1495" s="751"/>
      <c r="I1495" s="752"/>
      <c r="L1495" s="498"/>
    </row>
    <row r="1496" spans="2:12" s="317" customFormat="1" x14ac:dyDescent="0.3">
      <c r="B1496" s="750"/>
      <c r="C1496" s="751"/>
      <c r="D1496" s="751"/>
      <c r="E1496" s="751"/>
      <c r="F1496" s="751"/>
      <c r="G1496" s="751"/>
      <c r="H1496" s="751"/>
      <c r="I1496" s="752"/>
      <c r="L1496" s="498"/>
    </row>
    <row r="1497" spans="2:12" s="317" customFormat="1" x14ac:dyDescent="0.3">
      <c r="B1497" s="750"/>
      <c r="C1497" s="751"/>
      <c r="D1497" s="751"/>
      <c r="E1497" s="751"/>
      <c r="F1497" s="751"/>
      <c r="G1497" s="751"/>
      <c r="H1497" s="751"/>
      <c r="I1497" s="752"/>
      <c r="L1497" s="498"/>
    </row>
    <row r="1498" spans="2:12" s="317" customFormat="1" x14ac:dyDescent="0.3">
      <c r="B1498" s="750"/>
      <c r="C1498" s="751"/>
      <c r="D1498" s="751"/>
      <c r="E1498" s="751"/>
      <c r="F1498" s="751"/>
      <c r="G1498" s="751"/>
      <c r="H1498" s="751"/>
      <c r="I1498" s="752"/>
      <c r="L1498" s="498"/>
    </row>
    <row r="1499" spans="2:12" s="317" customFormat="1" x14ac:dyDescent="0.3">
      <c r="B1499" s="750"/>
      <c r="C1499" s="751"/>
      <c r="D1499" s="751"/>
      <c r="E1499" s="751"/>
      <c r="F1499" s="751"/>
      <c r="G1499" s="751"/>
      <c r="H1499" s="751"/>
      <c r="I1499" s="752"/>
      <c r="L1499" s="498"/>
    </row>
    <row r="1500" spans="2:12" s="317" customFormat="1" x14ac:dyDescent="0.3">
      <c r="B1500" s="750"/>
      <c r="C1500" s="751"/>
      <c r="D1500" s="751"/>
      <c r="E1500" s="751"/>
      <c r="F1500" s="751"/>
      <c r="G1500" s="751"/>
      <c r="H1500" s="751"/>
      <c r="I1500" s="752"/>
      <c r="L1500" s="498"/>
    </row>
    <row r="1501" spans="2:12" s="317" customFormat="1" x14ac:dyDescent="0.3">
      <c r="B1501" s="750"/>
      <c r="C1501" s="751"/>
      <c r="D1501" s="751"/>
      <c r="E1501" s="751"/>
      <c r="F1501" s="751"/>
      <c r="G1501" s="751"/>
      <c r="H1501" s="751"/>
      <c r="I1501" s="752"/>
      <c r="L1501" s="498"/>
    </row>
    <row r="1502" spans="2:12" s="317" customFormat="1" x14ac:dyDescent="0.3">
      <c r="B1502" s="750"/>
      <c r="C1502" s="751"/>
      <c r="D1502" s="751"/>
      <c r="E1502" s="751"/>
      <c r="F1502" s="751"/>
      <c r="G1502" s="751"/>
      <c r="H1502" s="751"/>
      <c r="I1502" s="752"/>
      <c r="L1502" s="498"/>
    </row>
    <row r="1503" spans="2:12" s="317" customFormat="1" x14ac:dyDescent="0.3">
      <c r="B1503" s="750"/>
      <c r="C1503" s="751"/>
      <c r="D1503" s="751"/>
      <c r="E1503" s="751"/>
      <c r="F1503" s="751"/>
      <c r="G1503" s="751"/>
      <c r="H1503" s="751"/>
      <c r="I1503" s="752"/>
      <c r="L1503" s="498"/>
    </row>
    <row r="1504" spans="2:12" s="317" customFormat="1" x14ac:dyDescent="0.3">
      <c r="B1504" s="750"/>
      <c r="C1504" s="751"/>
      <c r="D1504" s="751"/>
      <c r="E1504" s="751"/>
      <c r="F1504" s="751"/>
      <c r="G1504" s="751"/>
      <c r="H1504" s="751"/>
      <c r="I1504" s="752"/>
      <c r="L1504" s="498"/>
    </row>
    <row r="1505" spans="2:12" s="317" customFormat="1" x14ac:dyDescent="0.3">
      <c r="B1505" s="750"/>
      <c r="C1505" s="751"/>
      <c r="D1505" s="751"/>
      <c r="E1505" s="751"/>
      <c r="F1505" s="751"/>
      <c r="G1505" s="751"/>
      <c r="H1505" s="751"/>
      <c r="I1505" s="752"/>
      <c r="L1505" s="498"/>
    </row>
    <row r="1506" spans="2:12" s="317" customFormat="1" x14ac:dyDescent="0.3">
      <c r="B1506" s="750"/>
      <c r="C1506" s="751"/>
      <c r="D1506" s="751"/>
      <c r="E1506" s="751"/>
      <c r="F1506" s="751"/>
      <c r="G1506" s="751"/>
      <c r="H1506" s="751"/>
      <c r="I1506" s="752"/>
      <c r="L1506" s="498"/>
    </row>
    <row r="1507" spans="2:12" s="317" customFormat="1" x14ac:dyDescent="0.3">
      <c r="B1507" s="750"/>
      <c r="C1507" s="751"/>
      <c r="D1507" s="751"/>
      <c r="E1507" s="751"/>
      <c r="F1507" s="751"/>
      <c r="G1507" s="751"/>
      <c r="H1507" s="751"/>
      <c r="I1507" s="752"/>
      <c r="L1507" s="498"/>
    </row>
    <row r="1508" spans="2:12" s="317" customFormat="1" x14ac:dyDescent="0.3">
      <c r="B1508" s="750"/>
      <c r="C1508" s="751"/>
      <c r="D1508" s="751"/>
      <c r="E1508" s="751"/>
      <c r="F1508" s="751"/>
      <c r="G1508" s="751"/>
      <c r="H1508" s="751"/>
      <c r="I1508" s="752"/>
      <c r="L1508" s="498"/>
    </row>
    <row r="1509" spans="2:12" s="317" customFormat="1" x14ac:dyDescent="0.3">
      <c r="B1509" s="750"/>
      <c r="C1509" s="751"/>
      <c r="D1509" s="751"/>
      <c r="E1509" s="751"/>
      <c r="F1509" s="751"/>
      <c r="G1509" s="751"/>
      <c r="H1509" s="751"/>
      <c r="I1509" s="752"/>
      <c r="L1509" s="498"/>
    </row>
    <row r="1510" spans="2:12" s="317" customFormat="1" x14ac:dyDescent="0.3">
      <c r="B1510" s="750"/>
      <c r="C1510" s="751"/>
      <c r="D1510" s="751"/>
      <c r="E1510" s="751"/>
      <c r="F1510" s="751"/>
      <c r="G1510" s="751"/>
      <c r="H1510" s="751"/>
      <c r="I1510" s="752"/>
      <c r="L1510" s="498"/>
    </row>
    <row r="1511" spans="2:12" s="317" customFormat="1" x14ac:dyDescent="0.3">
      <c r="B1511" s="750"/>
      <c r="C1511" s="751"/>
      <c r="D1511" s="751"/>
      <c r="E1511" s="751"/>
      <c r="F1511" s="751"/>
      <c r="G1511" s="751"/>
      <c r="H1511" s="751"/>
      <c r="I1511" s="752"/>
      <c r="L1511" s="498"/>
    </row>
    <row r="1512" spans="2:12" s="317" customFormat="1" x14ac:dyDescent="0.3">
      <c r="B1512" s="750"/>
      <c r="C1512" s="751"/>
      <c r="D1512" s="751"/>
      <c r="E1512" s="751"/>
      <c r="F1512" s="751"/>
      <c r="G1512" s="751"/>
      <c r="H1512" s="751"/>
      <c r="I1512" s="752"/>
      <c r="L1512" s="498"/>
    </row>
    <row r="1513" spans="2:12" s="317" customFormat="1" x14ac:dyDescent="0.3">
      <c r="B1513" s="750"/>
      <c r="C1513" s="751"/>
      <c r="D1513" s="751"/>
      <c r="E1513" s="751"/>
      <c r="F1513" s="751"/>
      <c r="G1513" s="751"/>
      <c r="H1513" s="751"/>
      <c r="I1513" s="752"/>
      <c r="L1513" s="498"/>
    </row>
    <row r="1514" spans="2:12" s="317" customFormat="1" x14ac:dyDescent="0.3">
      <c r="B1514" s="750"/>
      <c r="C1514" s="751"/>
      <c r="D1514" s="751"/>
      <c r="E1514" s="751"/>
      <c r="F1514" s="751"/>
      <c r="G1514" s="751"/>
      <c r="H1514" s="751"/>
      <c r="I1514" s="752"/>
      <c r="L1514" s="498"/>
    </row>
    <row r="1515" spans="2:12" s="317" customFormat="1" x14ac:dyDescent="0.3">
      <c r="B1515" s="750"/>
      <c r="C1515" s="751"/>
      <c r="D1515" s="751"/>
      <c r="E1515" s="751"/>
      <c r="F1515" s="751"/>
      <c r="G1515" s="751"/>
      <c r="H1515" s="751"/>
      <c r="I1515" s="752"/>
      <c r="L1515" s="498"/>
    </row>
    <row r="1516" spans="2:12" s="317" customFormat="1" x14ac:dyDescent="0.3">
      <c r="B1516" s="750"/>
      <c r="C1516" s="751"/>
      <c r="D1516" s="751"/>
      <c r="E1516" s="751"/>
      <c r="F1516" s="751"/>
      <c r="G1516" s="751"/>
      <c r="H1516" s="751"/>
      <c r="I1516" s="752"/>
      <c r="L1516" s="498"/>
    </row>
    <row r="1517" spans="2:12" s="317" customFormat="1" x14ac:dyDescent="0.3">
      <c r="B1517" s="750"/>
      <c r="C1517" s="751"/>
      <c r="D1517" s="751"/>
      <c r="E1517" s="751"/>
      <c r="F1517" s="751"/>
      <c r="G1517" s="751"/>
      <c r="H1517" s="751"/>
      <c r="I1517" s="752"/>
      <c r="L1517" s="498"/>
    </row>
    <row r="1518" spans="2:12" s="317" customFormat="1" x14ac:dyDescent="0.3">
      <c r="B1518" s="750"/>
      <c r="C1518" s="751"/>
      <c r="D1518" s="751"/>
      <c r="E1518" s="751"/>
      <c r="F1518" s="751"/>
      <c r="G1518" s="751"/>
      <c r="H1518" s="751"/>
      <c r="I1518" s="752"/>
      <c r="L1518" s="498"/>
    </row>
    <row r="1519" spans="2:12" s="317" customFormat="1" x14ac:dyDescent="0.3">
      <c r="B1519" s="750"/>
      <c r="C1519" s="751"/>
      <c r="D1519" s="751"/>
      <c r="E1519" s="751"/>
      <c r="F1519" s="751"/>
      <c r="G1519" s="751"/>
      <c r="H1519" s="751"/>
      <c r="I1519" s="752"/>
      <c r="L1519" s="498"/>
    </row>
    <row r="1520" spans="2:12" s="317" customFormat="1" x14ac:dyDescent="0.3">
      <c r="B1520" s="750"/>
      <c r="C1520" s="751"/>
      <c r="D1520" s="751"/>
      <c r="E1520" s="751"/>
      <c r="F1520" s="751"/>
      <c r="G1520" s="751"/>
      <c r="H1520" s="751"/>
      <c r="I1520" s="752"/>
      <c r="L1520" s="498"/>
    </row>
    <row r="1521" spans="2:12" s="317" customFormat="1" x14ac:dyDescent="0.3">
      <c r="B1521" s="750"/>
      <c r="C1521" s="751"/>
      <c r="D1521" s="751"/>
      <c r="E1521" s="751"/>
      <c r="F1521" s="751"/>
      <c r="G1521" s="751"/>
      <c r="H1521" s="751"/>
      <c r="I1521" s="752"/>
      <c r="L1521" s="498"/>
    </row>
    <row r="1522" spans="2:12" s="317" customFormat="1" x14ac:dyDescent="0.3">
      <c r="B1522" s="750"/>
      <c r="C1522" s="751"/>
      <c r="D1522" s="751"/>
      <c r="E1522" s="751"/>
      <c r="F1522" s="751"/>
      <c r="G1522" s="751"/>
      <c r="H1522" s="751"/>
      <c r="I1522" s="752"/>
      <c r="L1522" s="498"/>
    </row>
    <row r="1523" spans="2:12" s="317" customFormat="1" x14ac:dyDescent="0.3">
      <c r="B1523" s="750"/>
      <c r="C1523" s="751"/>
      <c r="D1523" s="751"/>
      <c r="E1523" s="751"/>
      <c r="F1523" s="751"/>
      <c r="G1523" s="751"/>
      <c r="H1523" s="751"/>
      <c r="I1523" s="752"/>
      <c r="L1523" s="498"/>
    </row>
    <row r="1524" spans="2:12" s="317" customFormat="1" x14ac:dyDescent="0.3">
      <c r="B1524" s="750"/>
      <c r="C1524" s="751"/>
      <c r="D1524" s="751"/>
      <c r="E1524" s="751"/>
      <c r="F1524" s="751"/>
      <c r="G1524" s="751"/>
      <c r="H1524" s="751"/>
      <c r="I1524" s="752"/>
      <c r="L1524" s="498"/>
    </row>
    <row r="1525" spans="2:12" s="317" customFormat="1" x14ac:dyDescent="0.3">
      <c r="B1525" s="750"/>
      <c r="C1525" s="751"/>
      <c r="D1525" s="751"/>
      <c r="E1525" s="751"/>
      <c r="F1525" s="751"/>
      <c r="G1525" s="751"/>
      <c r="H1525" s="751"/>
      <c r="I1525" s="752"/>
      <c r="L1525" s="498"/>
    </row>
    <row r="1526" spans="2:12" s="317" customFormat="1" x14ac:dyDescent="0.3">
      <c r="B1526" s="750"/>
      <c r="C1526" s="751"/>
      <c r="D1526" s="751"/>
      <c r="E1526" s="751"/>
      <c r="F1526" s="751"/>
      <c r="G1526" s="751"/>
      <c r="H1526" s="751"/>
      <c r="I1526" s="752"/>
      <c r="L1526" s="498"/>
    </row>
    <row r="1527" spans="2:12" s="317" customFormat="1" x14ac:dyDescent="0.3">
      <c r="B1527" s="750"/>
      <c r="C1527" s="751"/>
      <c r="D1527" s="751"/>
      <c r="E1527" s="751"/>
      <c r="F1527" s="751"/>
      <c r="G1527" s="751"/>
      <c r="H1527" s="751"/>
      <c r="I1527" s="752"/>
      <c r="L1527" s="498"/>
    </row>
    <row r="1528" spans="2:12" s="317" customFormat="1" x14ac:dyDescent="0.3">
      <c r="B1528" s="750"/>
      <c r="C1528" s="751"/>
      <c r="D1528" s="751"/>
      <c r="E1528" s="751"/>
      <c r="F1528" s="751"/>
      <c r="G1528" s="751"/>
      <c r="H1528" s="751"/>
      <c r="I1528" s="752"/>
      <c r="L1528" s="498"/>
    </row>
    <row r="1529" spans="2:12" s="317" customFormat="1" x14ac:dyDescent="0.3">
      <c r="B1529" s="750"/>
      <c r="C1529" s="751"/>
      <c r="D1529" s="751"/>
      <c r="E1529" s="751"/>
      <c r="F1529" s="751"/>
      <c r="G1529" s="751"/>
      <c r="H1529" s="751"/>
      <c r="I1529" s="752"/>
      <c r="L1529" s="498"/>
    </row>
    <row r="1530" spans="2:12" s="317" customFormat="1" x14ac:dyDescent="0.3">
      <c r="B1530" s="750"/>
      <c r="C1530" s="751"/>
      <c r="D1530" s="751"/>
      <c r="E1530" s="751"/>
      <c r="F1530" s="751"/>
      <c r="G1530" s="751"/>
      <c r="H1530" s="751"/>
      <c r="I1530" s="752"/>
      <c r="L1530" s="498"/>
    </row>
    <row r="1531" spans="2:12" s="317" customFormat="1" x14ac:dyDescent="0.3">
      <c r="B1531" s="750"/>
      <c r="C1531" s="751"/>
      <c r="D1531" s="751"/>
      <c r="E1531" s="751"/>
      <c r="F1531" s="751"/>
      <c r="G1531" s="751"/>
      <c r="H1531" s="751"/>
      <c r="I1531" s="752"/>
      <c r="L1531" s="498"/>
    </row>
    <row r="1532" spans="2:12" s="317" customFormat="1" x14ac:dyDescent="0.3">
      <c r="B1532" s="750"/>
      <c r="C1532" s="751"/>
      <c r="D1532" s="751"/>
      <c r="E1532" s="751"/>
      <c r="F1532" s="751"/>
      <c r="G1532" s="751"/>
      <c r="H1532" s="751"/>
      <c r="I1532" s="752"/>
      <c r="L1532" s="498"/>
    </row>
    <row r="1533" spans="2:12" s="317" customFormat="1" x14ac:dyDescent="0.3">
      <c r="B1533" s="750"/>
      <c r="C1533" s="751"/>
      <c r="D1533" s="751"/>
      <c r="E1533" s="751"/>
      <c r="F1533" s="751"/>
      <c r="G1533" s="751"/>
      <c r="H1533" s="751"/>
      <c r="I1533" s="752"/>
      <c r="L1533" s="498"/>
    </row>
    <row r="1534" spans="2:12" s="317" customFormat="1" x14ac:dyDescent="0.3">
      <c r="B1534" s="750"/>
      <c r="C1534" s="751"/>
      <c r="D1534" s="751"/>
      <c r="E1534" s="751"/>
      <c r="F1534" s="751"/>
      <c r="G1534" s="751"/>
      <c r="H1534" s="751"/>
      <c r="I1534" s="752"/>
      <c r="L1534" s="498"/>
    </row>
    <row r="1535" spans="2:12" s="317" customFormat="1" x14ac:dyDescent="0.3">
      <c r="B1535" s="750"/>
      <c r="C1535" s="751"/>
      <c r="D1535" s="751"/>
      <c r="E1535" s="751"/>
      <c r="F1535" s="751"/>
      <c r="G1535" s="751"/>
      <c r="H1535" s="751"/>
      <c r="I1535" s="752"/>
      <c r="L1535" s="498"/>
    </row>
    <row r="1536" spans="2:12" s="317" customFormat="1" x14ac:dyDescent="0.3">
      <c r="B1536" s="750"/>
      <c r="C1536" s="751"/>
      <c r="D1536" s="751"/>
      <c r="E1536" s="751"/>
      <c r="F1536" s="751"/>
      <c r="G1536" s="751"/>
      <c r="H1536" s="751"/>
      <c r="I1536" s="752"/>
      <c r="L1536" s="498"/>
    </row>
    <row r="1537" spans="2:12" s="317" customFormat="1" x14ac:dyDescent="0.3">
      <c r="B1537" s="750"/>
      <c r="C1537" s="751"/>
      <c r="D1537" s="751"/>
      <c r="E1537" s="751"/>
      <c r="F1537" s="751"/>
      <c r="G1537" s="751"/>
      <c r="H1537" s="751"/>
      <c r="I1537" s="752"/>
      <c r="L1537" s="498"/>
    </row>
    <row r="1538" spans="2:12" s="317" customFormat="1" x14ac:dyDescent="0.3">
      <c r="B1538" s="750"/>
      <c r="C1538" s="751"/>
      <c r="D1538" s="751"/>
      <c r="E1538" s="751"/>
      <c r="F1538" s="751"/>
      <c r="G1538" s="751"/>
      <c r="H1538" s="751"/>
      <c r="I1538" s="752"/>
      <c r="L1538" s="498"/>
    </row>
    <row r="1539" spans="2:12" s="317" customFormat="1" x14ac:dyDescent="0.3">
      <c r="B1539" s="750"/>
      <c r="C1539" s="751"/>
      <c r="D1539" s="751"/>
      <c r="E1539" s="751"/>
      <c r="F1539" s="751"/>
      <c r="G1539" s="751"/>
      <c r="H1539" s="751"/>
      <c r="I1539" s="752"/>
      <c r="L1539" s="498"/>
    </row>
    <row r="1540" spans="2:12" s="317" customFormat="1" x14ac:dyDescent="0.3">
      <c r="B1540" s="750"/>
      <c r="C1540" s="751"/>
      <c r="D1540" s="751"/>
      <c r="E1540" s="751"/>
      <c r="F1540" s="751"/>
      <c r="G1540" s="751"/>
      <c r="H1540" s="751"/>
      <c r="I1540" s="752"/>
      <c r="L1540" s="498"/>
    </row>
    <row r="1541" spans="2:12" s="317" customFormat="1" x14ac:dyDescent="0.3">
      <c r="B1541" s="750"/>
      <c r="C1541" s="751"/>
      <c r="D1541" s="751"/>
      <c r="E1541" s="751"/>
      <c r="F1541" s="751"/>
      <c r="G1541" s="751"/>
      <c r="H1541" s="751"/>
      <c r="I1541" s="752"/>
      <c r="L1541" s="498"/>
    </row>
    <row r="1542" spans="2:12" s="317" customFormat="1" x14ac:dyDescent="0.3">
      <c r="B1542" s="750"/>
      <c r="C1542" s="751"/>
      <c r="D1542" s="751"/>
      <c r="E1542" s="751"/>
      <c r="F1542" s="751"/>
      <c r="G1542" s="751"/>
      <c r="H1542" s="751"/>
      <c r="I1542" s="752"/>
      <c r="L1542" s="498"/>
    </row>
    <row r="1543" spans="2:12" s="317" customFormat="1" x14ac:dyDescent="0.3">
      <c r="B1543" s="750"/>
      <c r="C1543" s="751"/>
      <c r="D1543" s="751"/>
      <c r="E1543" s="751"/>
      <c r="F1543" s="751"/>
      <c r="G1543" s="751"/>
      <c r="H1543" s="751"/>
      <c r="I1543" s="752"/>
      <c r="L1543" s="498"/>
    </row>
    <row r="1544" spans="2:12" s="317" customFormat="1" x14ac:dyDescent="0.3">
      <c r="B1544" s="750"/>
      <c r="C1544" s="751"/>
      <c r="D1544" s="751"/>
      <c r="E1544" s="751"/>
      <c r="F1544" s="751"/>
      <c r="G1544" s="751"/>
      <c r="H1544" s="751"/>
      <c r="I1544" s="752"/>
      <c r="L1544" s="498"/>
    </row>
    <row r="1545" spans="2:12" s="317" customFormat="1" x14ac:dyDescent="0.3">
      <c r="B1545" s="750"/>
      <c r="C1545" s="751"/>
      <c r="D1545" s="751"/>
      <c r="E1545" s="751"/>
      <c r="F1545" s="751"/>
      <c r="G1545" s="751"/>
      <c r="H1545" s="751"/>
      <c r="I1545" s="752"/>
      <c r="L1545" s="498"/>
    </row>
    <row r="1546" spans="2:12" s="317" customFormat="1" x14ac:dyDescent="0.3">
      <c r="B1546" s="750"/>
      <c r="C1546" s="751"/>
      <c r="D1546" s="751"/>
      <c r="E1546" s="751"/>
      <c r="F1546" s="751"/>
      <c r="G1546" s="751"/>
      <c r="H1546" s="751"/>
      <c r="I1546" s="752"/>
      <c r="L1546" s="498"/>
    </row>
    <row r="1547" spans="2:12" s="317" customFormat="1" x14ac:dyDescent="0.3">
      <c r="B1547" s="750"/>
      <c r="C1547" s="751"/>
      <c r="D1547" s="751"/>
      <c r="E1547" s="751"/>
      <c r="F1547" s="751"/>
      <c r="G1547" s="751"/>
      <c r="H1547" s="751"/>
      <c r="I1547" s="752"/>
      <c r="L1547" s="498"/>
    </row>
    <row r="1548" spans="2:12" s="317" customFormat="1" x14ac:dyDescent="0.3">
      <c r="B1548" s="750"/>
      <c r="C1548" s="751"/>
      <c r="D1548" s="751"/>
      <c r="E1548" s="751"/>
      <c r="F1548" s="751"/>
      <c r="G1548" s="751"/>
      <c r="H1548" s="751"/>
      <c r="I1548" s="752"/>
      <c r="L1548" s="498"/>
    </row>
    <row r="1549" spans="2:12" s="317" customFormat="1" x14ac:dyDescent="0.3">
      <c r="B1549" s="750"/>
      <c r="C1549" s="751"/>
      <c r="D1549" s="751"/>
      <c r="E1549" s="751"/>
      <c r="F1549" s="751"/>
      <c r="G1549" s="751"/>
      <c r="H1549" s="751"/>
      <c r="I1549" s="752"/>
      <c r="L1549" s="498"/>
    </row>
    <row r="1550" spans="2:12" s="317" customFormat="1" x14ac:dyDescent="0.3">
      <c r="B1550" s="750"/>
      <c r="C1550" s="751"/>
      <c r="D1550" s="751"/>
      <c r="E1550" s="751"/>
      <c r="F1550" s="751"/>
      <c r="G1550" s="751"/>
      <c r="H1550" s="751"/>
      <c r="I1550" s="752"/>
      <c r="L1550" s="498"/>
    </row>
    <row r="1551" spans="2:12" s="317" customFormat="1" x14ac:dyDescent="0.3">
      <c r="B1551" s="750"/>
      <c r="C1551" s="751"/>
      <c r="D1551" s="751"/>
      <c r="E1551" s="751"/>
      <c r="F1551" s="751"/>
      <c r="G1551" s="751"/>
      <c r="H1551" s="751"/>
      <c r="I1551" s="752"/>
      <c r="L1551" s="498"/>
    </row>
    <row r="1552" spans="2:12" s="317" customFormat="1" x14ac:dyDescent="0.3">
      <c r="B1552" s="750"/>
      <c r="C1552" s="751"/>
      <c r="D1552" s="751"/>
      <c r="E1552" s="751"/>
      <c r="F1552" s="751"/>
      <c r="G1552" s="751"/>
      <c r="H1552" s="751"/>
      <c r="I1552" s="752"/>
      <c r="L1552" s="498"/>
    </row>
    <row r="1553" spans="2:12" s="317" customFormat="1" x14ac:dyDescent="0.3">
      <c r="B1553" s="750"/>
      <c r="C1553" s="751"/>
      <c r="D1553" s="751"/>
      <c r="E1553" s="751"/>
      <c r="F1553" s="751"/>
      <c r="G1553" s="751"/>
      <c r="H1553" s="751"/>
      <c r="I1553" s="752"/>
      <c r="L1553" s="498"/>
    </row>
    <row r="1554" spans="2:12" s="317" customFormat="1" x14ac:dyDescent="0.3">
      <c r="B1554" s="750"/>
      <c r="C1554" s="751"/>
      <c r="D1554" s="751"/>
      <c r="E1554" s="751"/>
      <c r="F1554" s="751"/>
      <c r="G1554" s="751"/>
      <c r="H1554" s="751"/>
      <c r="I1554" s="752"/>
      <c r="L1554" s="498"/>
    </row>
    <row r="1555" spans="2:12" s="317" customFormat="1" x14ac:dyDescent="0.3">
      <c r="B1555" s="750"/>
      <c r="C1555" s="751"/>
      <c r="D1555" s="751"/>
      <c r="E1555" s="751"/>
      <c r="F1555" s="751"/>
      <c r="G1555" s="751"/>
      <c r="H1555" s="751"/>
      <c r="I1555" s="752"/>
      <c r="L1555" s="498"/>
    </row>
    <row r="1556" spans="2:12" s="317" customFormat="1" x14ac:dyDescent="0.3">
      <c r="B1556" s="750"/>
      <c r="C1556" s="751"/>
      <c r="D1556" s="751"/>
      <c r="E1556" s="751"/>
      <c r="F1556" s="751"/>
      <c r="G1556" s="751"/>
      <c r="H1556" s="751"/>
      <c r="I1556" s="752"/>
      <c r="L1556" s="498"/>
    </row>
    <row r="1557" spans="2:12" s="317" customFormat="1" x14ac:dyDescent="0.3">
      <c r="B1557" s="750"/>
      <c r="C1557" s="751"/>
      <c r="D1557" s="751"/>
      <c r="E1557" s="751"/>
      <c r="F1557" s="751"/>
      <c r="G1557" s="751"/>
      <c r="H1557" s="751"/>
      <c r="I1557" s="752"/>
      <c r="L1557" s="498"/>
    </row>
    <row r="1558" spans="2:12" s="317" customFormat="1" x14ac:dyDescent="0.3">
      <c r="B1558" s="750"/>
      <c r="C1558" s="751"/>
      <c r="D1558" s="751"/>
      <c r="E1558" s="751"/>
      <c r="F1558" s="751"/>
      <c r="G1558" s="751"/>
      <c r="H1558" s="751"/>
      <c r="I1558" s="752"/>
      <c r="L1558" s="498"/>
    </row>
    <row r="1559" spans="2:12" s="317" customFormat="1" x14ac:dyDescent="0.3">
      <c r="B1559" s="750"/>
      <c r="C1559" s="751"/>
      <c r="D1559" s="751"/>
      <c r="E1559" s="751"/>
      <c r="F1559" s="751"/>
      <c r="G1559" s="751"/>
      <c r="H1559" s="751"/>
      <c r="I1559" s="752"/>
      <c r="L1559" s="498"/>
    </row>
    <row r="1560" spans="2:12" s="317" customFormat="1" x14ac:dyDescent="0.3">
      <c r="B1560" s="750"/>
      <c r="C1560" s="751"/>
      <c r="D1560" s="751"/>
      <c r="E1560" s="751"/>
      <c r="F1560" s="751"/>
      <c r="G1560" s="751"/>
      <c r="H1560" s="751"/>
      <c r="I1560" s="752"/>
      <c r="L1560" s="498"/>
    </row>
    <row r="1561" spans="2:12" s="317" customFormat="1" x14ac:dyDescent="0.3">
      <c r="B1561" s="750"/>
      <c r="C1561" s="751"/>
      <c r="D1561" s="751"/>
      <c r="E1561" s="751"/>
      <c r="F1561" s="751"/>
      <c r="G1561" s="751"/>
      <c r="H1561" s="751"/>
      <c r="I1561" s="752"/>
      <c r="L1561" s="498"/>
    </row>
    <row r="1562" spans="2:12" s="317" customFormat="1" x14ac:dyDescent="0.3">
      <c r="B1562" s="750"/>
      <c r="C1562" s="751"/>
      <c r="D1562" s="751"/>
      <c r="E1562" s="751"/>
      <c r="F1562" s="751"/>
      <c r="G1562" s="751"/>
      <c r="H1562" s="751"/>
      <c r="I1562" s="752"/>
      <c r="L1562" s="498"/>
    </row>
    <row r="1563" spans="2:12" s="317" customFormat="1" x14ac:dyDescent="0.3">
      <c r="B1563" s="750"/>
      <c r="C1563" s="751"/>
      <c r="D1563" s="751"/>
      <c r="E1563" s="751"/>
      <c r="F1563" s="751"/>
      <c r="G1563" s="751"/>
      <c r="H1563" s="751"/>
      <c r="I1563" s="752"/>
      <c r="L1563" s="498"/>
    </row>
    <row r="1564" spans="2:12" s="317" customFormat="1" x14ac:dyDescent="0.3">
      <c r="B1564" s="750"/>
      <c r="C1564" s="751"/>
      <c r="D1564" s="751"/>
      <c r="E1564" s="751"/>
      <c r="F1564" s="751"/>
      <c r="G1564" s="751"/>
      <c r="H1564" s="751"/>
      <c r="I1564" s="752"/>
      <c r="L1564" s="498"/>
    </row>
    <row r="1565" spans="2:12" s="317" customFormat="1" x14ac:dyDescent="0.3">
      <c r="B1565" s="750"/>
      <c r="C1565" s="751"/>
      <c r="D1565" s="751"/>
      <c r="E1565" s="751"/>
      <c r="F1565" s="751"/>
      <c r="G1565" s="751"/>
      <c r="H1565" s="751"/>
      <c r="I1565" s="752"/>
      <c r="L1565" s="498"/>
    </row>
    <row r="1566" spans="2:12" s="317" customFormat="1" x14ac:dyDescent="0.3">
      <c r="B1566" s="750"/>
      <c r="C1566" s="751"/>
      <c r="D1566" s="751"/>
      <c r="E1566" s="751"/>
      <c r="F1566" s="751"/>
      <c r="G1566" s="751"/>
      <c r="H1566" s="751"/>
      <c r="I1566" s="752"/>
      <c r="L1566" s="498"/>
    </row>
    <row r="1567" spans="2:12" s="317" customFormat="1" x14ac:dyDescent="0.3">
      <c r="B1567" s="750"/>
      <c r="C1567" s="751"/>
      <c r="D1567" s="751"/>
      <c r="E1567" s="751"/>
      <c r="F1567" s="751"/>
      <c r="G1567" s="751"/>
      <c r="H1567" s="751"/>
      <c r="I1567" s="752"/>
      <c r="L1567" s="498"/>
    </row>
    <row r="1568" spans="2:12" s="317" customFormat="1" x14ac:dyDescent="0.3">
      <c r="B1568" s="750"/>
      <c r="C1568" s="751"/>
      <c r="D1568" s="751"/>
      <c r="E1568" s="751"/>
      <c r="F1568" s="751"/>
      <c r="G1568" s="751"/>
      <c r="H1568" s="751"/>
      <c r="I1568" s="752"/>
      <c r="L1568" s="498"/>
    </row>
    <row r="1569" spans="2:12" s="317" customFormat="1" x14ac:dyDescent="0.3">
      <c r="B1569" s="750"/>
      <c r="C1569" s="751"/>
      <c r="D1569" s="751"/>
      <c r="E1569" s="751"/>
      <c r="F1569" s="751"/>
      <c r="G1569" s="751"/>
      <c r="H1569" s="751"/>
      <c r="I1569" s="752"/>
      <c r="L1569" s="498"/>
    </row>
    <row r="1570" spans="2:12" s="317" customFormat="1" x14ac:dyDescent="0.3">
      <c r="B1570" s="750"/>
      <c r="C1570" s="751"/>
      <c r="D1570" s="751"/>
      <c r="E1570" s="751"/>
      <c r="F1570" s="751"/>
      <c r="G1570" s="751"/>
      <c r="H1570" s="751"/>
      <c r="I1570" s="752"/>
      <c r="L1570" s="498"/>
    </row>
    <row r="1571" spans="2:12" s="317" customFormat="1" x14ac:dyDescent="0.3">
      <c r="B1571" s="750"/>
      <c r="C1571" s="751"/>
      <c r="D1571" s="751"/>
      <c r="E1571" s="751"/>
      <c r="F1571" s="751"/>
      <c r="G1571" s="751"/>
      <c r="H1571" s="751"/>
      <c r="I1571" s="752"/>
      <c r="L1571" s="498"/>
    </row>
    <row r="1572" spans="2:12" s="317" customFormat="1" x14ac:dyDescent="0.3">
      <c r="B1572" s="750"/>
      <c r="C1572" s="751"/>
      <c r="D1572" s="751"/>
      <c r="E1572" s="751"/>
      <c r="F1572" s="751"/>
      <c r="G1572" s="751"/>
      <c r="H1572" s="751"/>
      <c r="I1572" s="752"/>
      <c r="L1572" s="498"/>
    </row>
    <row r="1573" spans="2:12" s="317" customFormat="1" x14ac:dyDescent="0.3">
      <c r="B1573" s="750"/>
      <c r="C1573" s="751"/>
      <c r="D1573" s="751"/>
      <c r="E1573" s="751"/>
      <c r="F1573" s="751"/>
      <c r="G1573" s="751"/>
      <c r="H1573" s="751"/>
      <c r="I1573" s="752"/>
      <c r="L1573" s="498"/>
    </row>
    <row r="1574" spans="2:12" s="317" customFormat="1" x14ac:dyDescent="0.3">
      <c r="B1574" s="750"/>
      <c r="C1574" s="751"/>
      <c r="D1574" s="751"/>
      <c r="E1574" s="751"/>
      <c r="F1574" s="751"/>
      <c r="G1574" s="751"/>
      <c r="H1574" s="751"/>
      <c r="I1574" s="752"/>
      <c r="L1574" s="498"/>
    </row>
    <row r="1575" spans="2:12" s="317" customFormat="1" x14ac:dyDescent="0.3">
      <c r="B1575" s="750"/>
      <c r="C1575" s="751"/>
      <c r="D1575" s="751"/>
      <c r="E1575" s="751"/>
      <c r="F1575" s="751"/>
      <c r="G1575" s="751"/>
      <c r="H1575" s="751"/>
      <c r="I1575" s="752"/>
      <c r="L1575" s="498"/>
    </row>
    <row r="1576" spans="2:12" s="317" customFormat="1" x14ac:dyDescent="0.3">
      <c r="B1576" s="750"/>
      <c r="C1576" s="751"/>
      <c r="D1576" s="751"/>
      <c r="E1576" s="751"/>
      <c r="F1576" s="751"/>
      <c r="G1576" s="751"/>
      <c r="H1576" s="751"/>
      <c r="I1576" s="752"/>
      <c r="L1576" s="498"/>
    </row>
    <row r="1577" spans="2:12" s="317" customFormat="1" x14ac:dyDescent="0.3">
      <c r="B1577" s="750"/>
      <c r="C1577" s="751"/>
      <c r="D1577" s="751"/>
      <c r="E1577" s="751"/>
      <c r="F1577" s="751"/>
      <c r="G1577" s="751"/>
      <c r="H1577" s="751"/>
      <c r="I1577" s="752"/>
      <c r="L1577" s="498"/>
    </row>
    <row r="1578" spans="2:12" s="317" customFormat="1" x14ac:dyDescent="0.3">
      <c r="B1578" s="750"/>
      <c r="C1578" s="751"/>
      <c r="D1578" s="751"/>
      <c r="E1578" s="751"/>
      <c r="F1578" s="751"/>
      <c r="G1578" s="751"/>
      <c r="H1578" s="751"/>
      <c r="I1578" s="752"/>
      <c r="L1578" s="498"/>
    </row>
    <row r="1579" spans="2:12" s="317" customFormat="1" x14ac:dyDescent="0.3">
      <c r="B1579" s="750"/>
      <c r="C1579" s="751"/>
      <c r="D1579" s="751"/>
      <c r="E1579" s="751"/>
      <c r="F1579" s="751"/>
      <c r="G1579" s="751"/>
      <c r="H1579" s="751"/>
      <c r="I1579" s="752"/>
      <c r="L1579" s="498"/>
    </row>
    <row r="1580" spans="2:12" s="317" customFormat="1" x14ac:dyDescent="0.3">
      <c r="B1580" s="750"/>
      <c r="C1580" s="751"/>
      <c r="D1580" s="751"/>
      <c r="E1580" s="751"/>
      <c r="F1580" s="751"/>
      <c r="G1580" s="751"/>
      <c r="H1580" s="751"/>
      <c r="I1580" s="752"/>
      <c r="L1580" s="498"/>
    </row>
    <row r="1581" spans="2:12" s="317" customFormat="1" x14ac:dyDescent="0.3">
      <c r="B1581" s="750"/>
      <c r="C1581" s="751"/>
      <c r="D1581" s="751"/>
      <c r="E1581" s="751"/>
      <c r="F1581" s="751"/>
      <c r="G1581" s="751"/>
      <c r="H1581" s="751"/>
      <c r="I1581" s="752"/>
      <c r="L1581" s="498"/>
    </row>
    <row r="1582" spans="2:12" s="317" customFormat="1" x14ac:dyDescent="0.3">
      <c r="B1582" s="750"/>
      <c r="C1582" s="751"/>
      <c r="D1582" s="751"/>
      <c r="E1582" s="751"/>
      <c r="F1582" s="751"/>
      <c r="G1582" s="751"/>
      <c r="H1582" s="751"/>
      <c r="I1582" s="752"/>
      <c r="L1582" s="498"/>
    </row>
    <row r="1583" spans="2:12" s="317" customFormat="1" x14ac:dyDescent="0.3">
      <c r="B1583" s="750"/>
      <c r="C1583" s="751"/>
      <c r="D1583" s="751"/>
      <c r="E1583" s="751"/>
      <c r="F1583" s="751"/>
      <c r="G1583" s="751"/>
      <c r="H1583" s="751"/>
      <c r="I1583" s="752"/>
      <c r="L1583" s="498"/>
    </row>
    <row r="1584" spans="2:12" s="317" customFormat="1" x14ac:dyDescent="0.3">
      <c r="B1584" s="750"/>
      <c r="C1584" s="751"/>
      <c r="D1584" s="751"/>
      <c r="E1584" s="751"/>
      <c r="F1584" s="751"/>
      <c r="G1584" s="751"/>
      <c r="H1584" s="751"/>
      <c r="I1584" s="752"/>
      <c r="L1584" s="498"/>
    </row>
    <row r="1585" spans="2:12" s="317" customFormat="1" x14ac:dyDescent="0.3">
      <c r="B1585" s="750"/>
      <c r="C1585" s="751"/>
      <c r="D1585" s="751"/>
      <c r="E1585" s="751"/>
      <c r="F1585" s="751"/>
      <c r="G1585" s="751"/>
      <c r="H1585" s="751"/>
      <c r="I1585" s="752"/>
      <c r="L1585" s="498"/>
    </row>
    <row r="1586" spans="2:12" s="317" customFormat="1" x14ac:dyDescent="0.3">
      <c r="B1586" s="750"/>
      <c r="C1586" s="751"/>
      <c r="D1586" s="751"/>
      <c r="E1586" s="751"/>
      <c r="F1586" s="751"/>
      <c r="G1586" s="751"/>
      <c r="H1586" s="751"/>
      <c r="I1586" s="752"/>
      <c r="L1586" s="498"/>
    </row>
    <row r="1587" spans="2:12" s="317" customFormat="1" x14ac:dyDescent="0.3">
      <c r="B1587" s="750"/>
      <c r="C1587" s="751"/>
      <c r="D1587" s="751"/>
      <c r="E1587" s="751"/>
      <c r="F1587" s="751"/>
      <c r="G1587" s="751"/>
      <c r="H1587" s="751"/>
      <c r="I1587" s="752"/>
      <c r="L1587" s="498"/>
    </row>
    <row r="1588" spans="2:12" s="317" customFormat="1" x14ac:dyDescent="0.3">
      <c r="B1588" s="750"/>
      <c r="C1588" s="751"/>
      <c r="D1588" s="751"/>
      <c r="E1588" s="751"/>
      <c r="F1588" s="751"/>
      <c r="G1588" s="751"/>
      <c r="H1588" s="751"/>
      <c r="I1588" s="752"/>
      <c r="L1588" s="498"/>
    </row>
    <row r="1589" spans="2:12" s="317" customFormat="1" x14ac:dyDescent="0.3">
      <c r="B1589" s="750"/>
      <c r="C1589" s="751"/>
      <c r="D1589" s="751"/>
      <c r="E1589" s="751"/>
      <c r="F1589" s="751"/>
      <c r="G1589" s="751"/>
      <c r="H1589" s="751"/>
      <c r="I1589" s="752"/>
      <c r="L1589" s="498"/>
    </row>
    <row r="1590" spans="2:12" s="317" customFormat="1" x14ac:dyDescent="0.3">
      <c r="B1590" s="750"/>
      <c r="C1590" s="751"/>
      <c r="D1590" s="751"/>
      <c r="E1590" s="751"/>
      <c r="F1590" s="751"/>
      <c r="G1590" s="751"/>
      <c r="H1590" s="751"/>
      <c r="I1590" s="752"/>
      <c r="L1590" s="498"/>
    </row>
    <row r="1591" spans="2:12" s="317" customFormat="1" x14ac:dyDescent="0.3">
      <c r="B1591" s="750"/>
      <c r="C1591" s="751"/>
      <c r="D1591" s="751"/>
      <c r="E1591" s="751"/>
      <c r="F1591" s="751"/>
      <c r="G1591" s="751"/>
      <c r="H1591" s="751"/>
      <c r="I1591" s="752"/>
      <c r="L1591" s="498"/>
    </row>
    <row r="1592" spans="2:12" s="317" customFormat="1" x14ac:dyDescent="0.3">
      <c r="B1592" s="750"/>
      <c r="C1592" s="751"/>
      <c r="D1592" s="751"/>
      <c r="E1592" s="751"/>
      <c r="F1592" s="751"/>
      <c r="G1592" s="751"/>
      <c r="H1592" s="751"/>
      <c r="I1592" s="752"/>
      <c r="L1592" s="498"/>
    </row>
    <row r="1593" spans="2:12" s="317" customFormat="1" x14ac:dyDescent="0.3">
      <c r="B1593" s="750"/>
      <c r="C1593" s="751"/>
      <c r="D1593" s="751"/>
      <c r="E1593" s="751"/>
      <c r="F1593" s="751"/>
      <c r="G1593" s="751"/>
      <c r="H1593" s="751"/>
      <c r="I1593" s="752"/>
      <c r="L1593" s="498"/>
    </row>
    <row r="1594" spans="2:12" s="317" customFormat="1" x14ac:dyDescent="0.3">
      <c r="B1594" s="750"/>
      <c r="C1594" s="751"/>
      <c r="D1594" s="751"/>
      <c r="E1594" s="751"/>
      <c r="F1594" s="751"/>
      <c r="G1594" s="751"/>
      <c r="H1594" s="751"/>
      <c r="I1594" s="752"/>
      <c r="L1594" s="498"/>
    </row>
    <row r="1595" spans="2:12" s="317" customFormat="1" x14ac:dyDescent="0.3">
      <c r="B1595" s="750"/>
      <c r="C1595" s="751"/>
      <c r="D1595" s="751"/>
      <c r="E1595" s="751"/>
      <c r="F1595" s="751"/>
      <c r="G1595" s="751"/>
      <c r="H1595" s="751"/>
      <c r="I1595" s="752"/>
      <c r="L1595" s="498"/>
    </row>
    <row r="1596" spans="2:12" s="317" customFormat="1" x14ac:dyDescent="0.3">
      <c r="B1596" s="750"/>
      <c r="C1596" s="751"/>
      <c r="D1596" s="751"/>
      <c r="E1596" s="751"/>
      <c r="F1596" s="751"/>
      <c r="G1596" s="751"/>
      <c r="H1596" s="751"/>
      <c r="I1596" s="752"/>
      <c r="L1596" s="498"/>
    </row>
    <row r="1597" spans="2:12" s="317" customFormat="1" x14ac:dyDescent="0.3">
      <c r="B1597" s="750"/>
      <c r="C1597" s="751"/>
      <c r="D1597" s="751"/>
      <c r="E1597" s="751"/>
      <c r="F1597" s="751"/>
      <c r="G1597" s="751"/>
      <c r="H1597" s="751"/>
      <c r="I1597" s="752"/>
      <c r="L1597" s="498"/>
    </row>
    <row r="1598" spans="2:12" s="317" customFormat="1" x14ac:dyDescent="0.3">
      <c r="B1598" s="750"/>
      <c r="C1598" s="751"/>
      <c r="D1598" s="751"/>
      <c r="E1598" s="751"/>
      <c r="F1598" s="751"/>
      <c r="G1598" s="751"/>
      <c r="H1598" s="751"/>
      <c r="I1598" s="752"/>
      <c r="L1598" s="498"/>
    </row>
    <row r="1599" spans="2:12" s="317" customFormat="1" x14ac:dyDescent="0.3">
      <c r="B1599" s="750"/>
      <c r="C1599" s="751"/>
      <c r="D1599" s="751"/>
      <c r="E1599" s="751"/>
      <c r="F1599" s="751"/>
      <c r="G1599" s="751"/>
      <c r="H1599" s="751"/>
      <c r="I1599" s="752"/>
      <c r="L1599" s="498"/>
    </row>
    <row r="1600" spans="2:12" s="317" customFormat="1" x14ac:dyDescent="0.3">
      <c r="B1600" s="750"/>
      <c r="C1600" s="751"/>
      <c r="D1600" s="751"/>
      <c r="E1600" s="751"/>
      <c r="F1600" s="751"/>
      <c r="G1600" s="751"/>
      <c r="H1600" s="751"/>
      <c r="I1600" s="752"/>
      <c r="L1600" s="498"/>
    </row>
    <row r="1601" spans="2:12" s="317" customFormat="1" x14ac:dyDescent="0.3">
      <c r="B1601" s="750"/>
      <c r="C1601" s="751"/>
      <c r="D1601" s="751"/>
      <c r="E1601" s="751"/>
      <c r="F1601" s="751"/>
      <c r="G1601" s="751"/>
      <c r="H1601" s="751"/>
      <c r="I1601" s="752"/>
      <c r="L1601" s="498"/>
    </row>
    <row r="1602" spans="2:12" s="317" customFormat="1" x14ac:dyDescent="0.3">
      <c r="B1602" s="750"/>
      <c r="C1602" s="751"/>
      <c r="D1602" s="751"/>
      <c r="E1602" s="751"/>
      <c r="F1602" s="751"/>
      <c r="G1602" s="751"/>
      <c r="H1602" s="751"/>
      <c r="I1602" s="752"/>
      <c r="L1602" s="498"/>
    </row>
    <row r="1603" spans="2:12" s="317" customFormat="1" x14ac:dyDescent="0.3">
      <c r="B1603" s="750"/>
      <c r="C1603" s="751"/>
      <c r="D1603" s="751"/>
      <c r="E1603" s="751"/>
      <c r="F1603" s="751"/>
      <c r="G1603" s="751"/>
      <c r="H1603" s="751"/>
      <c r="I1603" s="752"/>
      <c r="L1603" s="498"/>
    </row>
    <row r="1604" spans="2:12" s="317" customFormat="1" x14ac:dyDescent="0.3">
      <c r="B1604" s="750"/>
      <c r="C1604" s="751"/>
      <c r="D1604" s="751"/>
      <c r="E1604" s="751"/>
      <c r="F1604" s="751"/>
      <c r="G1604" s="751"/>
      <c r="H1604" s="751"/>
      <c r="I1604" s="752"/>
      <c r="L1604" s="498"/>
    </row>
    <row r="1605" spans="2:12" s="317" customFormat="1" x14ac:dyDescent="0.3">
      <c r="B1605" s="750"/>
      <c r="C1605" s="751"/>
      <c r="D1605" s="751"/>
      <c r="E1605" s="751"/>
      <c r="F1605" s="751"/>
      <c r="G1605" s="751"/>
      <c r="H1605" s="751"/>
      <c r="I1605" s="752"/>
      <c r="L1605" s="498"/>
    </row>
    <row r="1606" spans="2:12" s="317" customFormat="1" x14ac:dyDescent="0.3">
      <c r="B1606" s="750"/>
      <c r="C1606" s="751"/>
      <c r="D1606" s="751"/>
      <c r="E1606" s="751"/>
      <c r="F1606" s="751"/>
      <c r="G1606" s="751"/>
      <c r="H1606" s="751"/>
      <c r="I1606" s="752"/>
      <c r="L1606" s="498"/>
    </row>
    <row r="1607" spans="2:12" s="317" customFormat="1" x14ac:dyDescent="0.3">
      <c r="B1607" s="750"/>
      <c r="C1607" s="751"/>
      <c r="D1607" s="751"/>
      <c r="E1607" s="751"/>
      <c r="F1607" s="751"/>
      <c r="G1607" s="751"/>
      <c r="H1607" s="751"/>
      <c r="I1607" s="752"/>
      <c r="L1607" s="498"/>
    </row>
    <row r="1608" spans="2:12" s="317" customFormat="1" x14ac:dyDescent="0.3">
      <c r="B1608" s="750"/>
      <c r="C1608" s="751"/>
      <c r="D1608" s="751"/>
      <c r="E1608" s="751"/>
      <c r="F1608" s="751"/>
      <c r="G1608" s="751"/>
      <c r="H1608" s="751"/>
      <c r="I1608" s="752"/>
      <c r="L1608" s="498"/>
    </row>
    <row r="1609" spans="2:12" s="317" customFormat="1" x14ac:dyDescent="0.3">
      <c r="B1609" s="750"/>
      <c r="C1609" s="751"/>
      <c r="D1609" s="751"/>
      <c r="E1609" s="751"/>
      <c r="F1609" s="751"/>
      <c r="G1609" s="751"/>
      <c r="H1609" s="751"/>
      <c r="I1609" s="752"/>
      <c r="L1609" s="498"/>
    </row>
    <row r="1610" spans="2:12" s="317" customFormat="1" x14ac:dyDescent="0.3">
      <c r="B1610" s="750"/>
      <c r="C1610" s="751"/>
      <c r="D1610" s="751"/>
      <c r="E1610" s="751"/>
      <c r="F1610" s="751"/>
      <c r="G1610" s="751"/>
      <c r="H1610" s="751"/>
      <c r="I1610" s="752"/>
      <c r="L1610" s="498"/>
    </row>
    <row r="1611" spans="2:12" s="317" customFormat="1" x14ac:dyDescent="0.3">
      <c r="B1611" s="750"/>
      <c r="C1611" s="751"/>
      <c r="D1611" s="751"/>
      <c r="E1611" s="751"/>
      <c r="F1611" s="751"/>
      <c r="G1611" s="751"/>
      <c r="H1611" s="751"/>
      <c r="I1611" s="752"/>
      <c r="L1611" s="498"/>
    </row>
    <row r="1612" spans="2:12" s="317" customFormat="1" x14ac:dyDescent="0.3">
      <c r="B1612" s="750"/>
      <c r="C1612" s="751"/>
      <c r="D1612" s="751"/>
      <c r="E1612" s="751"/>
      <c r="F1612" s="751"/>
      <c r="G1612" s="751"/>
      <c r="H1612" s="751"/>
      <c r="I1612" s="752"/>
      <c r="L1612" s="498"/>
    </row>
    <row r="1613" spans="2:12" s="317" customFormat="1" x14ac:dyDescent="0.3">
      <c r="B1613" s="750"/>
      <c r="C1613" s="751"/>
      <c r="D1613" s="751"/>
      <c r="E1613" s="751"/>
      <c r="F1613" s="751"/>
      <c r="G1613" s="751"/>
      <c r="H1613" s="751"/>
      <c r="I1613" s="752"/>
      <c r="L1613" s="498"/>
    </row>
    <row r="1614" spans="2:12" s="317" customFormat="1" x14ac:dyDescent="0.3">
      <c r="B1614" s="750"/>
      <c r="C1614" s="751"/>
      <c r="D1614" s="751"/>
      <c r="E1614" s="751"/>
      <c r="F1614" s="751"/>
      <c r="G1614" s="751"/>
      <c r="H1614" s="751"/>
      <c r="I1614" s="752"/>
      <c r="L1614" s="498"/>
    </row>
    <row r="1615" spans="2:12" s="317" customFormat="1" x14ac:dyDescent="0.3">
      <c r="B1615" s="750"/>
      <c r="C1615" s="751"/>
      <c r="D1615" s="751"/>
      <c r="E1615" s="751"/>
      <c r="F1615" s="751"/>
      <c r="G1615" s="751"/>
      <c r="H1615" s="751"/>
      <c r="I1615" s="752"/>
      <c r="L1615" s="498"/>
    </row>
    <row r="1616" spans="2:12" s="317" customFormat="1" x14ac:dyDescent="0.3">
      <c r="B1616" s="750"/>
      <c r="C1616" s="751"/>
      <c r="D1616" s="751"/>
      <c r="E1616" s="751"/>
      <c r="F1616" s="751"/>
      <c r="G1616" s="751"/>
      <c r="H1616" s="751"/>
      <c r="I1616" s="752"/>
      <c r="L1616" s="498"/>
    </row>
    <row r="1617" spans="2:12" s="317" customFormat="1" x14ac:dyDescent="0.3">
      <c r="B1617" s="750"/>
      <c r="C1617" s="751"/>
      <c r="D1617" s="751"/>
      <c r="E1617" s="751"/>
      <c r="F1617" s="751"/>
      <c r="G1617" s="751"/>
      <c r="H1617" s="751"/>
      <c r="I1617" s="752"/>
      <c r="L1617" s="498"/>
    </row>
    <row r="1618" spans="2:12" s="317" customFormat="1" x14ac:dyDescent="0.3">
      <c r="B1618" s="750"/>
      <c r="C1618" s="751"/>
      <c r="D1618" s="751"/>
      <c r="E1618" s="751"/>
      <c r="F1618" s="751"/>
      <c r="G1618" s="751"/>
      <c r="H1618" s="751"/>
      <c r="I1618" s="752"/>
      <c r="L1618" s="498"/>
    </row>
    <row r="1619" spans="2:12" s="317" customFormat="1" x14ac:dyDescent="0.3">
      <c r="B1619" s="750"/>
      <c r="C1619" s="751"/>
      <c r="D1619" s="751"/>
      <c r="E1619" s="751"/>
      <c r="F1619" s="751"/>
      <c r="G1619" s="751"/>
      <c r="H1619" s="751"/>
      <c r="I1619" s="752"/>
      <c r="L1619" s="498"/>
    </row>
    <row r="1620" spans="2:12" s="317" customFormat="1" x14ac:dyDescent="0.3">
      <c r="B1620" s="750"/>
      <c r="C1620" s="751"/>
      <c r="D1620" s="751"/>
      <c r="E1620" s="751"/>
      <c r="F1620" s="751"/>
      <c r="G1620" s="751"/>
      <c r="H1620" s="751"/>
      <c r="I1620" s="752"/>
      <c r="L1620" s="498"/>
    </row>
    <row r="1621" spans="2:12" s="317" customFormat="1" x14ac:dyDescent="0.3">
      <c r="B1621" s="750"/>
      <c r="C1621" s="751"/>
      <c r="D1621" s="751"/>
      <c r="E1621" s="751"/>
      <c r="F1621" s="751"/>
      <c r="G1621" s="751"/>
      <c r="H1621" s="751"/>
      <c r="I1621" s="752"/>
      <c r="L1621" s="498"/>
    </row>
    <row r="1622" spans="2:12" s="317" customFormat="1" x14ac:dyDescent="0.3">
      <c r="B1622" s="750"/>
      <c r="C1622" s="751"/>
      <c r="D1622" s="751"/>
      <c r="E1622" s="751"/>
      <c r="F1622" s="751"/>
      <c r="G1622" s="751"/>
      <c r="H1622" s="751"/>
      <c r="I1622" s="752"/>
      <c r="L1622" s="498"/>
    </row>
    <row r="1623" spans="2:12" s="317" customFormat="1" x14ac:dyDescent="0.3">
      <c r="B1623" s="750"/>
      <c r="C1623" s="751"/>
      <c r="D1623" s="751"/>
      <c r="E1623" s="751"/>
      <c r="F1623" s="751"/>
      <c r="G1623" s="751"/>
      <c r="H1623" s="751"/>
      <c r="I1623" s="752"/>
      <c r="L1623" s="498"/>
    </row>
    <row r="1624" spans="2:12" s="317" customFormat="1" x14ac:dyDescent="0.3">
      <c r="B1624" s="750"/>
      <c r="C1624" s="751"/>
      <c r="D1624" s="751"/>
      <c r="E1624" s="751"/>
      <c r="F1624" s="751"/>
      <c r="G1624" s="751"/>
      <c r="H1624" s="751"/>
      <c r="I1624" s="752"/>
      <c r="L1624" s="498"/>
    </row>
    <row r="1625" spans="2:12" s="317" customFormat="1" x14ac:dyDescent="0.3">
      <c r="B1625" s="750"/>
      <c r="C1625" s="751"/>
      <c r="D1625" s="751"/>
      <c r="E1625" s="751"/>
      <c r="F1625" s="751"/>
      <c r="G1625" s="751"/>
      <c r="H1625" s="751"/>
      <c r="I1625" s="752"/>
      <c r="L1625" s="498"/>
    </row>
    <row r="1626" spans="2:12" s="317" customFormat="1" x14ac:dyDescent="0.3">
      <c r="B1626" s="750"/>
      <c r="C1626" s="751"/>
      <c r="D1626" s="751"/>
      <c r="E1626" s="751"/>
      <c r="F1626" s="751"/>
      <c r="G1626" s="751"/>
      <c r="H1626" s="751"/>
      <c r="I1626" s="752"/>
      <c r="L1626" s="498"/>
    </row>
    <row r="1627" spans="2:12" s="317" customFormat="1" x14ac:dyDescent="0.3">
      <c r="B1627" s="750"/>
      <c r="C1627" s="751"/>
      <c r="D1627" s="751"/>
      <c r="E1627" s="751"/>
      <c r="F1627" s="751"/>
      <c r="G1627" s="751"/>
      <c r="H1627" s="751"/>
      <c r="I1627" s="752"/>
      <c r="L1627" s="498"/>
    </row>
    <row r="1628" spans="2:12" s="317" customFormat="1" x14ac:dyDescent="0.3">
      <c r="B1628" s="750"/>
      <c r="C1628" s="751"/>
      <c r="D1628" s="751"/>
      <c r="E1628" s="751"/>
      <c r="F1628" s="751"/>
      <c r="G1628" s="751"/>
      <c r="H1628" s="751"/>
      <c r="I1628" s="752"/>
      <c r="L1628" s="498"/>
    </row>
    <row r="1629" spans="2:12" s="317" customFormat="1" x14ac:dyDescent="0.3">
      <c r="B1629" s="750"/>
      <c r="C1629" s="751"/>
      <c r="D1629" s="751"/>
      <c r="E1629" s="751"/>
      <c r="F1629" s="751"/>
      <c r="G1629" s="751"/>
      <c r="H1629" s="751"/>
      <c r="I1629" s="752"/>
      <c r="L1629" s="498"/>
    </row>
    <row r="1630" spans="2:12" s="317" customFormat="1" x14ac:dyDescent="0.3">
      <c r="B1630" s="750"/>
      <c r="C1630" s="751"/>
      <c r="D1630" s="751"/>
      <c r="E1630" s="751"/>
      <c r="F1630" s="751"/>
      <c r="G1630" s="751"/>
      <c r="H1630" s="751"/>
      <c r="I1630" s="752"/>
      <c r="L1630" s="498"/>
    </row>
    <row r="1631" spans="2:12" s="317" customFormat="1" x14ac:dyDescent="0.3">
      <c r="B1631" s="750"/>
      <c r="C1631" s="751"/>
      <c r="D1631" s="751"/>
      <c r="E1631" s="751"/>
      <c r="F1631" s="751"/>
      <c r="G1631" s="751"/>
      <c r="H1631" s="751"/>
      <c r="I1631" s="752"/>
      <c r="L1631" s="498"/>
    </row>
    <row r="1632" spans="2:12" s="317" customFormat="1" x14ac:dyDescent="0.3">
      <c r="B1632" s="750"/>
      <c r="C1632" s="751"/>
      <c r="D1632" s="751"/>
      <c r="E1632" s="751"/>
      <c r="F1632" s="751"/>
      <c r="G1632" s="751"/>
      <c r="H1632" s="751"/>
      <c r="I1632" s="752"/>
      <c r="L1632" s="498"/>
    </row>
    <row r="1633" spans="2:12" s="317" customFormat="1" x14ac:dyDescent="0.3">
      <c r="B1633" s="750"/>
      <c r="C1633" s="751"/>
      <c r="D1633" s="751"/>
      <c r="E1633" s="751"/>
      <c r="F1633" s="751"/>
      <c r="G1633" s="751"/>
      <c r="H1633" s="751"/>
      <c r="I1633" s="752"/>
      <c r="L1633" s="498"/>
    </row>
    <row r="1634" spans="2:12" s="317" customFormat="1" x14ac:dyDescent="0.3">
      <c r="B1634" s="750"/>
      <c r="C1634" s="751"/>
      <c r="D1634" s="751"/>
      <c r="E1634" s="751"/>
      <c r="F1634" s="751"/>
      <c r="G1634" s="751"/>
      <c r="H1634" s="751"/>
      <c r="I1634" s="752"/>
      <c r="L1634" s="498"/>
    </row>
    <row r="1635" spans="2:12" s="317" customFormat="1" x14ac:dyDescent="0.3">
      <c r="B1635" s="750"/>
      <c r="C1635" s="751"/>
      <c r="D1635" s="751"/>
      <c r="E1635" s="751"/>
      <c r="F1635" s="751"/>
      <c r="G1635" s="751"/>
      <c r="H1635" s="751"/>
      <c r="I1635" s="752"/>
      <c r="L1635" s="498"/>
    </row>
    <row r="1636" spans="2:12" s="317" customFormat="1" x14ac:dyDescent="0.3">
      <c r="B1636" s="750"/>
      <c r="C1636" s="751"/>
      <c r="D1636" s="751"/>
      <c r="E1636" s="751"/>
      <c r="F1636" s="751"/>
      <c r="G1636" s="751"/>
      <c r="H1636" s="751"/>
      <c r="I1636" s="752"/>
      <c r="L1636" s="498"/>
    </row>
    <row r="1637" spans="2:12" s="317" customFormat="1" x14ac:dyDescent="0.3">
      <c r="B1637" s="750"/>
      <c r="C1637" s="751"/>
      <c r="D1637" s="751"/>
      <c r="E1637" s="751"/>
      <c r="F1637" s="751"/>
      <c r="G1637" s="751"/>
      <c r="H1637" s="751"/>
      <c r="I1637" s="752"/>
      <c r="L1637" s="498"/>
    </row>
    <row r="1638" spans="2:12" s="317" customFormat="1" x14ac:dyDescent="0.3">
      <c r="B1638" s="750"/>
      <c r="C1638" s="751"/>
      <c r="D1638" s="751"/>
      <c r="E1638" s="751"/>
      <c r="F1638" s="751"/>
      <c r="G1638" s="751"/>
      <c r="H1638" s="751"/>
      <c r="I1638" s="752"/>
      <c r="L1638" s="498"/>
    </row>
    <row r="1639" spans="2:12" s="317" customFormat="1" x14ac:dyDescent="0.3">
      <c r="B1639" s="750"/>
      <c r="C1639" s="751"/>
      <c r="D1639" s="751"/>
      <c r="E1639" s="751"/>
      <c r="F1639" s="751"/>
      <c r="G1639" s="751"/>
      <c r="H1639" s="751"/>
      <c r="I1639" s="752"/>
      <c r="L1639" s="498"/>
    </row>
    <row r="1640" spans="2:12" s="317" customFormat="1" x14ac:dyDescent="0.3">
      <c r="B1640" s="750"/>
      <c r="C1640" s="751"/>
      <c r="D1640" s="751"/>
      <c r="E1640" s="751"/>
      <c r="F1640" s="751"/>
      <c r="G1640" s="751"/>
      <c r="H1640" s="751"/>
      <c r="I1640" s="752"/>
      <c r="L1640" s="498"/>
    </row>
    <row r="1641" spans="2:12" s="317" customFormat="1" x14ac:dyDescent="0.3">
      <c r="B1641" s="750"/>
      <c r="C1641" s="751"/>
      <c r="D1641" s="751"/>
      <c r="E1641" s="751"/>
      <c r="F1641" s="751"/>
      <c r="G1641" s="751"/>
      <c r="H1641" s="751"/>
      <c r="I1641" s="752"/>
      <c r="L1641" s="498"/>
    </row>
    <row r="1642" spans="2:12" s="317" customFormat="1" x14ac:dyDescent="0.3">
      <c r="B1642" s="750"/>
      <c r="C1642" s="751"/>
      <c r="D1642" s="751"/>
      <c r="E1642" s="751"/>
      <c r="F1642" s="751"/>
      <c r="G1642" s="751"/>
      <c r="H1642" s="751"/>
      <c r="I1642" s="752"/>
      <c r="L1642" s="498"/>
    </row>
    <row r="1643" spans="2:12" s="317" customFormat="1" x14ac:dyDescent="0.3">
      <c r="B1643" s="750"/>
      <c r="C1643" s="751"/>
      <c r="D1643" s="751"/>
      <c r="E1643" s="751"/>
      <c r="F1643" s="751"/>
      <c r="G1643" s="751"/>
      <c r="H1643" s="751"/>
      <c r="I1643" s="752"/>
      <c r="L1643" s="498"/>
    </row>
    <row r="1644" spans="2:12" s="317" customFormat="1" x14ac:dyDescent="0.3">
      <c r="B1644" s="750"/>
      <c r="C1644" s="751"/>
      <c r="D1644" s="751"/>
      <c r="E1644" s="751"/>
      <c r="F1644" s="751"/>
      <c r="G1644" s="751"/>
      <c r="H1644" s="751"/>
      <c r="I1644" s="752"/>
      <c r="L1644" s="498"/>
    </row>
    <row r="1645" spans="2:12" s="317" customFormat="1" x14ac:dyDescent="0.3">
      <c r="B1645" s="750"/>
      <c r="C1645" s="751"/>
      <c r="D1645" s="751"/>
      <c r="E1645" s="751"/>
      <c r="F1645" s="751"/>
      <c r="G1645" s="751"/>
      <c r="H1645" s="751"/>
      <c r="I1645" s="752"/>
      <c r="L1645" s="498"/>
    </row>
    <row r="1646" spans="2:12" s="317" customFormat="1" x14ac:dyDescent="0.3">
      <c r="B1646" s="750"/>
      <c r="C1646" s="751"/>
      <c r="D1646" s="751"/>
      <c r="E1646" s="751"/>
      <c r="F1646" s="751"/>
      <c r="G1646" s="751"/>
      <c r="H1646" s="751"/>
      <c r="I1646" s="752"/>
      <c r="L1646" s="498"/>
    </row>
    <row r="1647" spans="2:12" s="317" customFormat="1" x14ac:dyDescent="0.3">
      <c r="B1647" s="750"/>
      <c r="C1647" s="751"/>
      <c r="D1647" s="751"/>
      <c r="E1647" s="751"/>
      <c r="F1647" s="751"/>
      <c r="G1647" s="751"/>
      <c r="H1647" s="751"/>
      <c r="I1647" s="752"/>
      <c r="L1647" s="498"/>
    </row>
    <row r="1648" spans="2:12" s="317" customFormat="1" x14ac:dyDescent="0.3">
      <c r="B1648" s="750"/>
      <c r="C1648" s="751"/>
      <c r="D1648" s="751"/>
      <c r="E1648" s="751"/>
      <c r="F1648" s="751"/>
      <c r="G1648" s="751"/>
      <c r="H1648" s="751"/>
      <c r="I1648" s="752"/>
      <c r="L1648" s="498"/>
    </row>
    <row r="1649" spans="2:12" s="317" customFormat="1" x14ac:dyDescent="0.3">
      <c r="B1649" s="750"/>
      <c r="C1649" s="751"/>
      <c r="D1649" s="751"/>
      <c r="E1649" s="751"/>
      <c r="F1649" s="751"/>
      <c r="G1649" s="751"/>
      <c r="H1649" s="751"/>
      <c r="I1649" s="752"/>
      <c r="L1649" s="498"/>
    </row>
    <row r="1650" spans="2:12" s="317" customFormat="1" x14ac:dyDescent="0.3">
      <c r="B1650" s="750"/>
      <c r="C1650" s="751"/>
      <c r="D1650" s="751"/>
      <c r="E1650" s="751"/>
      <c r="F1650" s="751"/>
      <c r="G1650" s="751"/>
      <c r="H1650" s="751"/>
      <c r="I1650" s="752"/>
      <c r="L1650" s="498"/>
    </row>
    <row r="1651" spans="2:12" s="317" customFormat="1" x14ac:dyDescent="0.3">
      <c r="B1651" s="750"/>
      <c r="C1651" s="751"/>
      <c r="D1651" s="751"/>
      <c r="E1651" s="751"/>
      <c r="F1651" s="751"/>
      <c r="G1651" s="751"/>
      <c r="H1651" s="751"/>
      <c r="I1651" s="752"/>
      <c r="L1651" s="498"/>
    </row>
    <row r="1652" spans="2:12" s="317" customFormat="1" x14ac:dyDescent="0.3">
      <c r="B1652" s="750"/>
      <c r="C1652" s="751"/>
      <c r="D1652" s="751"/>
      <c r="E1652" s="751"/>
      <c r="F1652" s="751"/>
      <c r="G1652" s="751"/>
      <c r="H1652" s="751"/>
      <c r="I1652" s="752"/>
      <c r="L1652" s="498"/>
    </row>
    <row r="1653" spans="2:12" s="317" customFormat="1" x14ac:dyDescent="0.3">
      <c r="B1653" s="750"/>
      <c r="C1653" s="751"/>
      <c r="D1653" s="751"/>
      <c r="E1653" s="751"/>
      <c r="F1653" s="751"/>
      <c r="G1653" s="751"/>
      <c r="H1653" s="751"/>
      <c r="I1653" s="752"/>
      <c r="L1653" s="498"/>
    </row>
    <row r="1654" spans="2:12" s="317" customFormat="1" x14ac:dyDescent="0.3">
      <c r="B1654" s="750"/>
      <c r="C1654" s="751"/>
      <c r="D1654" s="751"/>
      <c r="E1654" s="751"/>
      <c r="F1654" s="751"/>
      <c r="G1654" s="751"/>
      <c r="H1654" s="751"/>
      <c r="I1654" s="752"/>
      <c r="L1654" s="498"/>
    </row>
    <row r="1655" spans="2:12" s="317" customFormat="1" x14ac:dyDescent="0.3">
      <c r="B1655" s="750"/>
      <c r="C1655" s="751"/>
      <c r="D1655" s="751"/>
      <c r="E1655" s="751"/>
      <c r="F1655" s="751"/>
      <c r="G1655" s="751"/>
      <c r="H1655" s="751"/>
      <c r="I1655" s="752"/>
      <c r="L1655" s="498"/>
    </row>
    <row r="1656" spans="2:12" s="317" customFormat="1" x14ac:dyDescent="0.3">
      <c r="B1656" s="750"/>
      <c r="C1656" s="751"/>
      <c r="D1656" s="751"/>
      <c r="E1656" s="751"/>
      <c r="F1656" s="751"/>
      <c r="G1656" s="751"/>
      <c r="H1656" s="751"/>
      <c r="I1656" s="752"/>
      <c r="L1656" s="498"/>
    </row>
    <row r="1657" spans="2:12" s="317" customFormat="1" x14ac:dyDescent="0.3">
      <c r="B1657" s="750"/>
      <c r="C1657" s="751"/>
      <c r="D1657" s="751"/>
      <c r="E1657" s="751"/>
      <c r="F1657" s="751"/>
      <c r="G1657" s="751"/>
      <c r="H1657" s="751"/>
      <c r="I1657" s="752"/>
      <c r="L1657" s="498"/>
    </row>
    <row r="1658" spans="2:12" s="317" customFormat="1" x14ac:dyDescent="0.3">
      <c r="B1658" s="750"/>
      <c r="C1658" s="751"/>
      <c r="D1658" s="751"/>
      <c r="E1658" s="751"/>
      <c r="F1658" s="751"/>
      <c r="G1658" s="751"/>
      <c r="H1658" s="751"/>
      <c r="I1658" s="752"/>
      <c r="L1658" s="498"/>
    </row>
    <row r="1659" spans="2:12" s="317" customFormat="1" x14ac:dyDescent="0.3">
      <c r="B1659" s="750"/>
      <c r="C1659" s="751"/>
      <c r="D1659" s="751"/>
      <c r="E1659" s="751"/>
      <c r="F1659" s="751"/>
      <c r="G1659" s="751"/>
      <c r="H1659" s="751"/>
      <c r="I1659" s="752"/>
      <c r="L1659" s="498"/>
    </row>
    <row r="1660" spans="2:12" s="317" customFormat="1" x14ac:dyDescent="0.3">
      <c r="B1660" s="750"/>
      <c r="C1660" s="751"/>
      <c r="D1660" s="751"/>
      <c r="E1660" s="751"/>
      <c r="F1660" s="751"/>
      <c r="G1660" s="751"/>
      <c r="H1660" s="751"/>
      <c r="I1660" s="752"/>
      <c r="L1660" s="498"/>
    </row>
    <row r="1661" spans="2:12" s="317" customFormat="1" x14ac:dyDescent="0.3">
      <c r="B1661" s="750"/>
      <c r="C1661" s="751"/>
      <c r="D1661" s="751"/>
      <c r="E1661" s="751"/>
      <c r="F1661" s="751"/>
      <c r="G1661" s="751"/>
      <c r="H1661" s="751"/>
      <c r="I1661" s="752"/>
      <c r="L1661" s="498"/>
    </row>
    <row r="1662" spans="2:12" s="317" customFormat="1" x14ac:dyDescent="0.3">
      <c r="B1662" s="750"/>
      <c r="C1662" s="751"/>
      <c r="D1662" s="751"/>
      <c r="E1662" s="751"/>
      <c r="F1662" s="751"/>
      <c r="G1662" s="751"/>
      <c r="H1662" s="751"/>
      <c r="I1662" s="752"/>
      <c r="L1662" s="498"/>
    </row>
    <row r="1663" spans="2:12" s="317" customFormat="1" x14ac:dyDescent="0.3">
      <c r="B1663" s="750"/>
      <c r="C1663" s="751"/>
      <c r="D1663" s="751"/>
      <c r="E1663" s="751"/>
      <c r="F1663" s="751"/>
      <c r="G1663" s="751"/>
      <c r="H1663" s="751"/>
      <c r="I1663" s="752"/>
      <c r="L1663" s="498"/>
    </row>
    <row r="1664" spans="2:12" s="317" customFormat="1" x14ac:dyDescent="0.3">
      <c r="B1664" s="750"/>
      <c r="C1664" s="751"/>
      <c r="D1664" s="751"/>
      <c r="E1664" s="751"/>
      <c r="F1664" s="751"/>
      <c r="G1664" s="751"/>
      <c r="H1664" s="751"/>
      <c r="I1664" s="752"/>
      <c r="L1664" s="498"/>
    </row>
    <row r="1665" spans="2:12" s="317" customFormat="1" x14ac:dyDescent="0.3">
      <c r="B1665" s="750"/>
      <c r="C1665" s="751"/>
      <c r="D1665" s="751"/>
      <c r="E1665" s="751"/>
      <c r="F1665" s="751"/>
      <c r="G1665" s="751"/>
      <c r="H1665" s="751"/>
      <c r="I1665" s="752"/>
      <c r="L1665" s="498"/>
    </row>
    <row r="1666" spans="2:12" s="317" customFormat="1" x14ac:dyDescent="0.3">
      <c r="B1666" s="750"/>
      <c r="C1666" s="751"/>
      <c r="D1666" s="751"/>
      <c r="E1666" s="751"/>
      <c r="F1666" s="751"/>
      <c r="G1666" s="751"/>
      <c r="H1666" s="751"/>
      <c r="I1666" s="752"/>
      <c r="L1666" s="498"/>
    </row>
    <row r="1667" spans="2:12" s="317" customFormat="1" x14ac:dyDescent="0.3">
      <c r="B1667" s="750"/>
      <c r="C1667" s="751"/>
      <c r="D1667" s="751"/>
      <c r="E1667" s="751"/>
      <c r="F1667" s="751"/>
      <c r="G1667" s="751"/>
      <c r="H1667" s="751"/>
      <c r="I1667" s="752"/>
      <c r="L1667" s="498"/>
    </row>
    <row r="1668" spans="2:12" s="317" customFormat="1" x14ac:dyDescent="0.3">
      <c r="B1668" s="750"/>
      <c r="C1668" s="751"/>
      <c r="D1668" s="751"/>
      <c r="E1668" s="751"/>
      <c r="F1668" s="751"/>
      <c r="G1668" s="751"/>
      <c r="H1668" s="751"/>
      <c r="I1668" s="752"/>
      <c r="L1668" s="498"/>
    </row>
    <row r="1669" spans="2:12" s="317" customFormat="1" x14ac:dyDescent="0.3">
      <c r="B1669" s="750"/>
      <c r="C1669" s="751"/>
      <c r="D1669" s="751"/>
      <c r="E1669" s="751"/>
      <c r="F1669" s="751"/>
      <c r="G1669" s="751"/>
      <c r="H1669" s="751"/>
      <c r="I1669" s="752"/>
      <c r="L1669" s="498"/>
    </row>
    <row r="1670" spans="2:12" s="317" customFormat="1" x14ac:dyDescent="0.3">
      <c r="B1670" s="750"/>
      <c r="C1670" s="751"/>
      <c r="D1670" s="751"/>
      <c r="E1670" s="751"/>
      <c r="F1670" s="751"/>
      <c r="G1670" s="751"/>
      <c r="H1670" s="751"/>
      <c r="I1670" s="752"/>
      <c r="L1670" s="498"/>
    </row>
    <row r="1671" spans="2:12" s="317" customFormat="1" x14ac:dyDescent="0.3">
      <c r="B1671" s="750"/>
      <c r="C1671" s="751"/>
      <c r="D1671" s="751"/>
      <c r="E1671" s="751"/>
      <c r="F1671" s="751"/>
      <c r="G1671" s="751"/>
      <c r="H1671" s="751"/>
      <c r="I1671" s="752"/>
      <c r="L1671" s="498"/>
    </row>
    <row r="1672" spans="2:12" s="317" customFormat="1" x14ac:dyDescent="0.3">
      <c r="B1672" s="750"/>
      <c r="C1672" s="751"/>
      <c r="D1672" s="751"/>
      <c r="E1672" s="751"/>
      <c r="F1672" s="751"/>
      <c r="G1672" s="751"/>
      <c r="H1672" s="751"/>
      <c r="I1672" s="752"/>
      <c r="L1672" s="498"/>
    </row>
    <row r="1673" spans="2:12" s="317" customFormat="1" x14ac:dyDescent="0.3">
      <c r="B1673" s="750"/>
      <c r="C1673" s="751"/>
      <c r="D1673" s="751"/>
      <c r="E1673" s="751"/>
      <c r="F1673" s="751"/>
      <c r="G1673" s="751"/>
      <c r="H1673" s="751"/>
      <c r="I1673" s="752"/>
      <c r="L1673" s="498"/>
    </row>
    <row r="1674" spans="2:12" s="317" customFormat="1" x14ac:dyDescent="0.3">
      <c r="B1674" s="750"/>
      <c r="C1674" s="751"/>
      <c r="D1674" s="751"/>
      <c r="E1674" s="751"/>
      <c r="F1674" s="751"/>
      <c r="G1674" s="751"/>
      <c r="H1674" s="751"/>
      <c r="I1674" s="752"/>
      <c r="L1674" s="498"/>
    </row>
    <row r="1675" spans="2:12" s="317" customFormat="1" x14ac:dyDescent="0.3">
      <c r="B1675" s="750"/>
      <c r="C1675" s="751"/>
      <c r="D1675" s="751"/>
      <c r="E1675" s="751"/>
      <c r="F1675" s="751"/>
      <c r="G1675" s="751"/>
      <c r="H1675" s="751"/>
      <c r="I1675" s="752"/>
      <c r="L1675" s="498"/>
    </row>
    <row r="1676" spans="2:12" s="317" customFormat="1" x14ac:dyDescent="0.3">
      <c r="B1676" s="750"/>
      <c r="C1676" s="751"/>
      <c r="D1676" s="751"/>
      <c r="E1676" s="751"/>
      <c r="F1676" s="751"/>
      <c r="G1676" s="751"/>
      <c r="H1676" s="751"/>
      <c r="I1676" s="752"/>
      <c r="L1676" s="498"/>
    </row>
    <row r="1677" spans="2:12" s="317" customFormat="1" x14ac:dyDescent="0.3">
      <c r="B1677" s="750"/>
      <c r="C1677" s="751"/>
      <c r="D1677" s="751"/>
      <c r="E1677" s="751"/>
      <c r="F1677" s="751"/>
      <c r="G1677" s="751"/>
      <c r="H1677" s="751"/>
      <c r="I1677" s="752"/>
      <c r="L1677" s="498"/>
    </row>
    <row r="1678" spans="2:12" s="317" customFormat="1" x14ac:dyDescent="0.3">
      <c r="B1678" s="750"/>
      <c r="C1678" s="751"/>
      <c r="D1678" s="751"/>
      <c r="E1678" s="751"/>
      <c r="F1678" s="751"/>
      <c r="G1678" s="751"/>
      <c r="H1678" s="751"/>
      <c r="I1678" s="752"/>
      <c r="L1678" s="498"/>
    </row>
    <row r="1679" spans="2:12" s="317" customFormat="1" x14ac:dyDescent="0.3">
      <c r="B1679" s="750"/>
      <c r="C1679" s="751"/>
      <c r="D1679" s="751"/>
      <c r="E1679" s="751"/>
      <c r="F1679" s="751"/>
      <c r="G1679" s="751"/>
      <c r="H1679" s="751"/>
      <c r="I1679" s="752"/>
      <c r="L1679" s="498"/>
    </row>
    <row r="1680" spans="2:12" s="317" customFormat="1" x14ac:dyDescent="0.3">
      <c r="B1680" s="750"/>
      <c r="C1680" s="751"/>
      <c r="D1680" s="751"/>
      <c r="E1680" s="751"/>
      <c r="F1680" s="751"/>
      <c r="G1680" s="751"/>
      <c r="H1680" s="751"/>
      <c r="I1680" s="752"/>
      <c r="L1680" s="498"/>
    </row>
    <row r="1681" spans="2:12" s="317" customFormat="1" x14ac:dyDescent="0.3">
      <c r="B1681" s="750"/>
      <c r="C1681" s="751"/>
      <c r="D1681" s="751"/>
      <c r="E1681" s="751"/>
      <c r="F1681" s="751"/>
      <c r="G1681" s="751"/>
      <c r="H1681" s="751"/>
      <c r="I1681" s="752"/>
      <c r="L1681" s="498"/>
    </row>
    <row r="1682" spans="2:12" s="317" customFormat="1" x14ac:dyDescent="0.3">
      <c r="B1682" s="750"/>
      <c r="C1682" s="751"/>
      <c r="D1682" s="751"/>
      <c r="E1682" s="751"/>
      <c r="F1682" s="751"/>
      <c r="G1682" s="751"/>
      <c r="H1682" s="751"/>
      <c r="I1682" s="752"/>
      <c r="L1682" s="498"/>
    </row>
    <row r="1683" spans="2:12" s="317" customFormat="1" x14ac:dyDescent="0.3">
      <c r="B1683" s="750"/>
      <c r="C1683" s="751"/>
      <c r="D1683" s="751"/>
      <c r="E1683" s="751"/>
      <c r="F1683" s="751"/>
      <c r="G1683" s="751"/>
      <c r="H1683" s="751"/>
      <c r="I1683" s="752"/>
      <c r="L1683" s="498"/>
    </row>
    <row r="1684" spans="2:12" s="317" customFormat="1" x14ac:dyDescent="0.3">
      <c r="B1684" s="750"/>
      <c r="C1684" s="751"/>
      <c r="D1684" s="751"/>
      <c r="E1684" s="751"/>
      <c r="F1684" s="751"/>
      <c r="G1684" s="751"/>
      <c r="H1684" s="751"/>
      <c r="I1684" s="752"/>
      <c r="L1684" s="498"/>
    </row>
    <row r="1685" spans="2:12" s="317" customFormat="1" x14ac:dyDescent="0.3">
      <c r="B1685" s="750"/>
      <c r="C1685" s="751"/>
      <c r="D1685" s="751"/>
      <c r="E1685" s="751"/>
      <c r="F1685" s="751"/>
      <c r="G1685" s="751"/>
      <c r="H1685" s="751"/>
      <c r="I1685" s="752"/>
      <c r="L1685" s="498"/>
    </row>
    <row r="1686" spans="2:12" s="317" customFormat="1" x14ac:dyDescent="0.3">
      <c r="B1686" s="750"/>
      <c r="C1686" s="751"/>
      <c r="D1686" s="751"/>
      <c r="E1686" s="751"/>
      <c r="F1686" s="751"/>
      <c r="G1686" s="751"/>
      <c r="H1686" s="751"/>
      <c r="I1686" s="752"/>
      <c r="L1686" s="498"/>
    </row>
    <row r="1687" spans="2:12" s="317" customFormat="1" x14ac:dyDescent="0.3">
      <c r="B1687" s="750"/>
      <c r="C1687" s="751"/>
      <c r="D1687" s="751"/>
      <c r="E1687" s="751"/>
      <c r="F1687" s="751"/>
      <c r="G1687" s="751"/>
      <c r="H1687" s="751"/>
      <c r="I1687" s="752"/>
      <c r="L1687" s="498"/>
    </row>
    <row r="1688" spans="2:12" s="317" customFormat="1" x14ac:dyDescent="0.3">
      <c r="B1688" s="750"/>
      <c r="C1688" s="751"/>
      <c r="D1688" s="751"/>
      <c r="E1688" s="751"/>
      <c r="F1688" s="751"/>
      <c r="G1688" s="751"/>
      <c r="H1688" s="751"/>
      <c r="I1688" s="752"/>
      <c r="L1688" s="498"/>
    </row>
    <row r="1689" spans="2:12" s="317" customFormat="1" x14ac:dyDescent="0.3">
      <c r="B1689" s="750"/>
      <c r="C1689" s="751"/>
      <c r="D1689" s="751"/>
      <c r="E1689" s="751"/>
      <c r="F1689" s="751"/>
      <c r="G1689" s="751"/>
      <c r="H1689" s="751"/>
      <c r="I1689" s="752"/>
      <c r="L1689" s="498"/>
    </row>
    <row r="1690" spans="2:12" s="317" customFormat="1" x14ac:dyDescent="0.3">
      <c r="B1690" s="750"/>
      <c r="C1690" s="751"/>
      <c r="D1690" s="751"/>
      <c r="E1690" s="751"/>
      <c r="F1690" s="751"/>
      <c r="G1690" s="751"/>
      <c r="H1690" s="751"/>
      <c r="I1690" s="752"/>
      <c r="L1690" s="498"/>
    </row>
    <row r="1691" spans="2:12" s="317" customFormat="1" x14ac:dyDescent="0.3">
      <c r="B1691" s="750"/>
      <c r="C1691" s="751"/>
      <c r="D1691" s="751"/>
      <c r="E1691" s="751"/>
      <c r="F1691" s="751"/>
      <c r="G1691" s="751"/>
      <c r="H1691" s="751"/>
      <c r="I1691" s="752"/>
      <c r="L1691" s="498"/>
    </row>
    <row r="1692" spans="2:12" s="317" customFormat="1" x14ac:dyDescent="0.3">
      <c r="B1692" s="750"/>
      <c r="C1692" s="751"/>
      <c r="D1692" s="751"/>
      <c r="E1692" s="751"/>
      <c r="F1692" s="751"/>
      <c r="G1692" s="751"/>
      <c r="H1692" s="751"/>
      <c r="I1692" s="752"/>
      <c r="L1692" s="498"/>
    </row>
    <row r="1693" spans="2:12" s="317" customFormat="1" x14ac:dyDescent="0.3">
      <c r="B1693" s="750"/>
      <c r="C1693" s="751"/>
      <c r="D1693" s="751"/>
      <c r="E1693" s="751"/>
      <c r="F1693" s="751"/>
      <c r="G1693" s="751"/>
      <c r="H1693" s="751"/>
      <c r="I1693" s="752"/>
      <c r="L1693" s="498"/>
    </row>
    <row r="1694" spans="2:12" s="317" customFormat="1" x14ac:dyDescent="0.3">
      <c r="B1694" s="750"/>
      <c r="C1694" s="751"/>
      <c r="D1694" s="751"/>
      <c r="E1694" s="751"/>
      <c r="F1694" s="751"/>
      <c r="G1694" s="751"/>
      <c r="H1694" s="751"/>
      <c r="I1694" s="752"/>
      <c r="L1694" s="498"/>
    </row>
    <row r="1695" spans="2:12" s="317" customFormat="1" x14ac:dyDescent="0.3">
      <c r="B1695" s="750"/>
      <c r="C1695" s="751"/>
      <c r="D1695" s="751"/>
      <c r="E1695" s="751"/>
      <c r="F1695" s="751"/>
      <c r="G1695" s="751"/>
      <c r="H1695" s="751"/>
      <c r="I1695" s="752"/>
      <c r="L1695" s="498"/>
    </row>
    <row r="1696" spans="2:12" s="317" customFormat="1" x14ac:dyDescent="0.3">
      <c r="B1696" s="750"/>
      <c r="C1696" s="751"/>
      <c r="D1696" s="751"/>
      <c r="E1696" s="751"/>
      <c r="F1696" s="751"/>
      <c r="G1696" s="751"/>
      <c r="H1696" s="751"/>
      <c r="I1696" s="752"/>
      <c r="L1696" s="498"/>
    </row>
    <row r="1697" spans="2:12" s="317" customFormat="1" x14ac:dyDescent="0.3">
      <c r="B1697" s="750"/>
      <c r="C1697" s="751"/>
      <c r="D1697" s="751"/>
      <c r="E1697" s="751"/>
      <c r="F1697" s="751"/>
      <c r="G1697" s="751"/>
      <c r="H1697" s="751"/>
      <c r="I1697" s="752"/>
      <c r="L1697" s="498"/>
    </row>
    <row r="1698" spans="2:12" s="317" customFormat="1" x14ac:dyDescent="0.3">
      <c r="B1698" s="750"/>
      <c r="C1698" s="751"/>
      <c r="D1698" s="751"/>
      <c r="E1698" s="751"/>
      <c r="F1698" s="751"/>
      <c r="G1698" s="751"/>
      <c r="H1698" s="751"/>
      <c r="I1698" s="752"/>
      <c r="L1698" s="498"/>
    </row>
    <row r="1699" spans="2:12" s="317" customFormat="1" x14ac:dyDescent="0.3">
      <c r="B1699" s="750"/>
      <c r="C1699" s="751"/>
      <c r="D1699" s="751"/>
      <c r="E1699" s="751"/>
      <c r="F1699" s="751"/>
      <c r="G1699" s="751"/>
      <c r="H1699" s="751"/>
      <c r="I1699" s="752"/>
      <c r="L1699" s="498"/>
    </row>
    <row r="1700" spans="2:12" s="317" customFormat="1" x14ac:dyDescent="0.3">
      <c r="B1700" s="750"/>
      <c r="C1700" s="751"/>
      <c r="D1700" s="751"/>
      <c r="E1700" s="751"/>
      <c r="F1700" s="751"/>
      <c r="G1700" s="751"/>
      <c r="H1700" s="751"/>
      <c r="I1700" s="752"/>
      <c r="L1700" s="498"/>
    </row>
    <row r="1701" spans="2:12" s="317" customFormat="1" x14ac:dyDescent="0.3">
      <c r="B1701" s="750"/>
      <c r="C1701" s="751"/>
      <c r="D1701" s="751"/>
      <c r="E1701" s="751"/>
      <c r="F1701" s="751"/>
      <c r="G1701" s="751"/>
      <c r="H1701" s="751"/>
      <c r="I1701" s="752"/>
      <c r="L1701" s="498"/>
    </row>
    <row r="1702" spans="2:12" s="317" customFormat="1" x14ac:dyDescent="0.3">
      <c r="B1702" s="750"/>
      <c r="C1702" s="751"/>
      <c r="D1702" s="751"/>
      <c r="E1702" s="751"/>
      <c r="F1702" s="751"/>
      <c r="G1702" s="751"/>
      <c r="H1702" s="751"/>
      <c r="I1702" s="752"/>
      <c r="L1702" s="498"/>
    </row>
    <row r="1703" spans="2:12" s="317" customFormat="1" x14ac:dyDescent="0.3">
      <c r="B1703" s="750"/>
      <c r="C1703" s="751"/>
      <c r="D1703" s="751"/>
      <c r="E1703" s="751"/>
      <c r="F1703" s="751"/>
      <c r="G1703" s="751"/>
      <c r="H1703" s="751"/>
      <c r="I1703" s="752"/>
      <c r="L1703" s="498"/>
    </row>
    <row r="1704" spans="2:12" s="317" customFormat="1" x14ac:dyDescent="0.3">
      <c r="B1704" s="750"/>
      <c r="C1704" s="751"/>
      <c r="D1704" s="751"/>
      <c r="E1704" s="751"/>
      <c r="F1704" s="751"/>
      <c r="G1704" s="751"/>
      <c r="H1704" s="751"/>
      <c r="I1704" s="752"/>
      <c r="L1704" s="498"/>
    </row>
    <row r="1705" spans="2:12" s="317" customFormat="1" x14ac:dyDescent="0.3">
      <c r="B1705" s="750"/>
      <c r="C1705" s="751"/>
      <c r="D1705" s="751"/>
      <c r="E1705" s="751"/>
      <c r="F1705" s="751"/>
      <c r="G1705" s="751"/>
      <c r="H1705" s="751"/>
      <c r="I1705" s="752"/>
      <c r="L1705" s="498"/>
    </row>
    <row r="1706" spans="2:12" s="317" customFormat="1" x14ac:dyDescent="0.3">
      <c r="B1706" s="750"/>
      <c r="C1706" s="751"/>
      <c r="D1706" s="751"/>
      <c r="E1706" s="751"/>
      <c r="F1706" s="751"/>
      <c r="G1706" s="751"/>
      <c r="H1706" s="751"/>
      <c r="I1706" s="752"/>
      <c r="L1706" s="498"/>
    </row>
    <row r="1707" spans="2:12" s="317" customFormat="1" x14ac:dyDescent="0.3">
      <c r="B1707" s="750"/>
      <c r="C1707" s="751"/>
      <c r="D1707" s="751"/>
      <c r="E1707" s="751"/>
      <c r="F1707" s="751"/>
      <c r="G1707" s="751"/>
      <c r="H1707" s="751"/>
      <c r="I1707" s="752"/>
      <c r="L1707" s="498"/>
    </row>
    <row r="1708" spans="2:12" s="317" customFormat="1" x14ac:dyDescent="0.3">
      <c r="B1708" s="750"/>
      <c r="C1708" s="751"/>
      <c r="D1708" s="751"/>
      <c r="E1708" s="751"/>
      <c r="F1708" s="751"/>
      <c r="G1708" s="751"/>
      <c r="H1708" s="751"/>
      <c r="I1708" s="752"/>
      <c r="L1708" s="498"/>
    </row>
    <row r="1709" spans="2:12" s="317" customFormat="1" x14ac:dyDescent="0.3">
      <c r="B1709" s="750"/>
      <c r="C1709" s="751"/>
      <c r="D1709" s="751"/>
      <c r="E1709" s="751"/>
      <c r="F1709" s="751"/>
      <c r="G1709" s="751"/>
      <c r="H1709" s="751"/>
      <c r="I1709" s="752"/>
      <c r="L1709" s="498"/>
    </row>
    <row r="1710" spans="2:12" s="317" customFormat="1" x14ac:dyDescent="0.3">
      <c r="B1710" s="750"/>
      <c r="C1710" s="751"/>
      <c r="D1710" s="751"/>
      <c r="E1710" s="751"/>
      <c r="F1710" s="751"/>
      <c r="G1710" s="751"/>
      <c r="H1710" s="751"/>
      <c r="I1710" s="752"/>
      <c r="L1710" s="498"/>
    </row>
    <row r="1711" spans="2:12" s="317" customFormat="1" x14ac:dyDescent="0.3">
      <c r="B1711" s="750"/>
      <c r="C1711" s="751"/>
      <c r="D1711" s="751"/>
      <c r="E1711" s="751"/>
      <c r="F1711" s="751"/>
      <c r="G1711" s="751"/>
      <c r="H1711" s="751"/>
      <c r="I1711" s="752"/>
      <c r="L1711" s="498"/>
    </row>
    <row r="1712" spans="2:12" s="317" customFormat="1" x14ac:dyDescent="0.3">
      <c r="B1712" s="750"/>
      <c r="C1712" s="751"/>
      <c r="D1712" s="751"/>
      <c r="E1712" s="751"/>
      <c r="F1712" s="751"/>
      <c r="G1712" s="751"/>
      <c r="H1712" s="751"/>
      <c r="I1712" s="752"/>
      <c r="L1712" s="498"/>
    </row>
    <row r="1713" spans="2:12" s="317" customFormat="1" x14ac:dyDescent="0.3">
      <c r="B1713" s="750"/>
      <c r="C1713" s="751"/>
      <c r="D1713" s="751"/>
      <c r="E1713" s="751"/>
      <c r="F1713" s="751"/>
      <c r="G1713" s="751"/>
      <c r="H1713" s="751"/>
      <c r="I1713" s="752"/>
      <c r="L1713" s="498"/>
    </row>
    <row r="1714" spans="2:12" s="317" customFormat="1" x14ac:dyDescent="0.3">
      <c r="B1714" s="750"/>
      <c r="C1714" s="751"/>
      <c r="D1714" s="751"/>
      <c r="E1714" s="751"/>
      <c r="F1714" s="751"/>
      <c r="G1714" s="751"/>
      <c r="H1714" s="751"/>
      <c r="I1714" s="752"/>
      <c r="L1714" s="498"/>
    </row>
    <row r="1715" spans="2:12" s="317" customFormat="1" x14ac:dyDescent="0.3">
      <c r="B1715" s="750"/>
      <c r="C1715" s="751"/>
      <c r="D1715" s="751"/>
      <c r="E1715" s="751"/>
      <c r="F1715" s="751"/>
      <c r="G1715" s="751"/>
      <c r="H1715" s="751"/>
      <c r="I1715" s="752"/>
      <c r="L1715" s="498"/>
    </row>
    <row r="1716" spans="2:12" s="317" customFormat="1" x14ac:dyDescent="0.3">
      <c r="B1716" s="750"/>
      <c r="C1716" s="751"/>
      <c r="D1716" s="751"/>
      <c r="E1716" s="751"/>
      <c r="F1716" s="751"/>
      <c r="G1716" s="751"/>
      <c r="H1716" s="751"/>
      <c r="I1716" s="752"/>
      <c r="L1716" s="498"/>
    </row>
    <row r="1717" spans="2:12" s="317" customFormat="1" x14ac:dyDescent="0.3">
      <c r="B1717" s="750"/>
      <c r="C1717" s="751"/>
      <c r="D1717" s="751"/>
      <c r="E1717" s="751"/>
      <c r="F1717" s="751"/>
      <c r="G1717" s="751"/>
      <c r="H1717" s="751"/>
      <c r="I1717" s="752"/>
      <c r="L1717" s="498"/>
    </row>
    <row r="1718" spans="2:12" s="317" customFormat="1" x14ac:dyDescent="0.3">
      <c r="B1718" s="750"/>
      <c r="C1718" s="751"/>
      <c r="D1718" s="751"/>
      <c r="E1718" s="751"/>
      <c r="F1718" s="751"/>
      <c r="G1718" s="751"/>
      <c r="H1718" s="751"/>
      <c r="I1718" s="752"/>
      <c r="L1718" s="498"/>
    </row>
    <row r="1719" spans="2:12" s="317" customFormat="1" x14ac:dyDescent="0.3">
      <c r="B1719" s="750"/>
      <c r="C1719" s="751"/>
      <c r="D1719" s="751"/>
      <c r="E1719" s="751"/>
      <c r="F1719" s="751"/>
      <c r="G1719" s="751"/>
      <c r="H1719" s="751"/>
      <c r="I1719" s="752"/>
      <c r="L1719" s="498"/>
    </row>
    <row r="1720" spans="2:12" s="317" customFormat="1" x14ac:dyDescent="0.3">
      <c r="B1720" s="750"/>
      <c r="C1720" s="751"/>
      <c r="D1720" s="751"/>
      <c r="E1720" s="751"/>
      <c r="F1720" s="751"/>
      <c r="G1720" s="751"/>
      <c r="H1720" s="751"/>
      <c r="I1720" s="752"/>
      <c r="L1720" s="498"/>
    </row>
    <row r="1721" spans="2:12" s="317" customFormat="1" x14ac:dyDescent="0.3">
      <c r="B1721" s="750"/>
      <c r="C1721" s="751"/>
      <c r="D1721" s="751"/>
      <c r="E1721" s="751"/>
      <c r="F1721" s="751"/>
      <c r="G1721" s="751"/>
      <c r="H1721" s="751"/>
      <c r="I1721" s="752"/>
      <c r="L1721" s="498"/>
    </row>
    <row r="1722" spans="2:12" s="317" customFormat="1" x14ac:dyDescent="0.3">
      <c r="B1722" s="750"/>
      <c r="C1722" s="751"/>
      <c r="D1722" s="751"/>
      <c r="E1722" s="751"/>
      <c r="F1722" s="751"/>
      <c r="G1722" s="751"/>
      <c r="H1722" s="751"/>
      <c r="I1722" s="752"/>
      <c r="L1722" s="498"/>
    </row>
    <row r="1723" spans="2:12" s="317" customFormat="1" x14ac:dyDescent="0.3">
      <c r="B1723" s="750"/>
      <c r="C1723" s="751"/>
      <c r="D1723" s="751"/>
      <c r="E1723" s="751"/>
      <c r="F1723" s="751"/>
      <c r="G1723" s="751"/>
      <c r="H1723" s="751"/>
      <c r="I1723" s="752"/>
      <c r="L1723" s="498"/>
    </row>
    <row r="1724" spans="2:12" s="317" customFormat="1" x14ac:dyDescent="0.3">
      <c r="B1724" s="750"/>
      <c r="C1724" s="751"/>
      <c r="D1724" s="751"/>
      <c r="E1724" s="751"/>
      <c r="F1724" s="751"/>
      <c r="G1724" s="751"/>
      <c r="H1724" s="751"/>
      <c r="I1724" s="752"/>
      <c r="L1724" s="498"/>
    </row>
    <row r="1725" spans="2:12" s="317" customFormat="1" x14ac:dyDescent="0.3">
      <c r="B1725" s="750"/>
      <c r="C1725" s="751"/>
      <c r="D1725" s="751"/>
      <c r="E1725" s="751"/>
      <c r="F1725" s="751"/>
      <c r="G1725" s="751"/>
      <c r="H1725" s="751"/>
      <c r="I1725" s="752"/>
      <c r="L1725" s="498"/>
    </row>
    <row r="1726" spans="2:12" s="317" customFormat="1" x14ac:dyDescent="0.3">
      <c r="B1726" s="750"/>
      <c r="C1726" s="751"/>
      <c r="D1726" s="751"/>
      <c r="E1726" s="751"/>
      <c r="F1726" s="751"/>
      <c r="G1726" s="751"/>
      <c r="H1726" s="751"/>
      <c r="I1726" s="752"/>
      <c r="L1726" s="498"/>
    </row>
    <row r="1727" spans="2:12" s="317" customFormat="1" x14ac:dyDescent="0.3">
      <c r="B1727" s="750"/>
      <c r="C1727" s="751"/>
      <c r="D1727" s="751"/>
      <c r="E1727" s="751"/>
      <c r="F1727" s="751"/>
      <c r="G1727" s="751"/>
      <c r="H1727" s="751"/>
      <c r="I1727" s="752"/>
      <c r="L1727" s="498"/>
    </row>
    <row r="1728" spans="2:12" s="317" customFormat="1" x14ac:dyDescent="0.3">
      <c r="B1728" s="750"/>
      <c r="C1728" s="751"/>
      <c r="D1728" s="751"/>
      <c r="E1728" s="751"/>
      <c r="F1728" s="751"/>
      <c r="G1728" s="751"/>
      <c r="H1728" s="751"/>
      <c r="I1728" s="752"/>
      <c r="L1728" s="498"/>
    </row>
    <row r="1729" spans="2:12" s="317" customFormat="1" x14ac:dyDescent="0.3">
      <c r="B1729" s="750"/>
      <c r="C1729" s="751"/>
      <c r="D1729" s="751"/>
      <c r="E1729" s="751"/>
      <c r="F1729" s="751"/>
      <c r="G1729" s="751"/>
      <c r="H1729" s="751"/>
      <c r="I1729" s="752"/>
      <c r="L1729" s="498"/>
    </row>
    <row r="1730" spans="2:12" s="317" customFormat="1" x14ac:dyDescent="0.3">
      <c r="B1730" s="750"/>
      <c r="C1730" s="751"/>
      <c r="D1730" s="751"/>
      <c r="E1730" s="751"/>
      <c r="F1730" s="751"/>
      <c r="G1730" s="751"/>
      <c r="H1730" s="751"/>
      <c r="I1730" s="752"/>
      <c r="L1730" s="498"/>
    </row>
    <row r="1731" spans="2:12" s="317" customFormat="1" x14ac:dyDescent="0.3">
      <c r="B1731" s="750"/>
      <c r="C1731" s="751"/>
      <c r="D1731" s="751"/>
      <c r="E1731" s="751"/>
      <c r="F1731" s="751"/>
      <c r="G1731" s="751"/>
      <c r="H1731" s="751"/>
      <c r="I1731" s="752"/>
      <c r="L1731" s="498"/>
    </row>
    <row r="1732" spans="2:12" s="317" customFormat="1" x14ac:dyDescent="0.3">
      <c r="B1732" s="750"/>
      <c r="C1732" s="751"/>
      <c r="D1732" s="751"/>
      <c r="E1732" s="751"/>
      <c r="F1732" s="751"/>
      <c r="G1732" s="751"/>
      <c r="H1732" s="751"/>
      <c r="I1732" s="752"/>
      <c r="L1732" s="498"/>
    </row>
    <row r="1733" spans="2:12" s="317" customFormat="1" x14ac:dyDescent="0.3">
      <c r="B1733" s="750"/>
      <c r="C1733" s="751"/>
      <c r="D1733" s="751"/>
      <c r="E1733" s="751"/>
      <c r="F1733" s="751"/>
      <c r="G1733" s="751"/>
      <c r="H1733" s="751"/>
      <c r="I1733" s="752"/>
      <c r="L1733" s="498"/>
    </row>
    <row r="1734" spans="2:12" s="317" customFormat="1" x14ac:dyDescent="0.3">
      <c r="B1734" s="750"/>
      <c r="C1734" s="751"/>
      <c r="D1734" s="751"/>
      <c r="E1734" s="751"/>
      <c r="F1734" s="751"/>
      <c r="G1734" s="751"/>
      <c r="H1734" s="751"/>
      <c r="I1734" s="752"/>
      <c r="L1734" s="498"/>
    </row>
    <row r="1735" spans="2:12" s="317" customFormat="1" x14ac:dyDescent="0.3">
      <c r="B1735" s="750"/>
      <c r="C1735" s="751"/>
      <c r="D1735" s="751"/>
      <c r="E1735" s="751"/>
      <c r="F1735" s="751"/>
      <c r="G1735" s="751"/>
      <c r="H1735" s="751"/>
      <c r="I1735" s="752"/>
      <c r="L1735" s="498"/>
    </row>
    <row r="1736" spans="2:12" s="317" customFormat="1" x14ac:dyDescent="0.3">
      <c r="B1736" s="750"/>
      <c r="C1736" s="751"/>
      <c r="D1736" s="751"/>
      <c r="E1736" s="751"/>
      <c r="F1736" s="751"/>
      <c r="G1736" s="751"/>
      <c r="H1736" s="751"/>
      <c r="I1736" s="752"/>
      <c r="L1736" s="498"/>
    </row>
    <row r="1737" spans="2:12" s="317" customFormat="1" x14ac:dyDescent="0.3">
      <c r="B1737" s="750"/>
      <c r="C1737" s="751"/>
      <c r="D1737" s="751"/>
      <c r="E1737" s="751"/>
      <c r="F1737" s="751"/>
      <c r="G1737" s="751"/>
      <c r="H1737" s="751"/>
      <c r="I1737" s="752"/>
      <c r="L1737" s="498"/>
    </row>
    <row r="1738" spans="2:12" s="317" customFormat="1" x14ac:dyDescent="0.3">
      <c r="B1738" s="750"/>
      <c r="C1738" s="751"/>
      <c r="D1738" s="751"/>
      <c r="E1738" s="751"/>
      <c r="F1738" s="751"/>
      <c r="G1738" s="751"/>
      <c r="H1738" s="751"/>
      <c r="I1738" s="752"/>
      <c r="L1738" s="498"/>
    </row>
    <row r="1739" spans="2:12" s="317" customFormat="1" x14ac:dyDescent="0.3">
      <c r="B1739" s="750"/>
      <c r="C1739" s="751"/>
      <c r="D1739" s="751"/>
      <c r="E1739" s="751"/>
      <c r="F1739" s="751"/>
      <c r="G1739" s="751"/>
      <c r="H1739" s="751"/>
      <c r="I1739" s="752"/>
      <c r="L1739" s="498"/>
    </row>
    <row r="1740" spans="2:12" s="317" customFormat="1" x14ac:dyDescent="0.3">
      <c r="B1740" s="750"/>
      <c r="C1740" s="751"/>
      <c r="D1740" s="751"/>
      <c r="E1740" s="751"/>
      <c r="F1740" s="751"/>
      <c r="G1740" s="751"/>
      <c r="H1740" s="751"/>
      <c r="I1740" s="752"/>
      <c r="L1740" s="498"/>
    </row>
    <row r="1741" spans="2:12" s="317" customFormat="1" x14ac:dyDescent="0.3">
      <c r="B1741" s="750"/>
      <c r="C1741" s="751"/>
      <c r="D1741" s="751"/>
      <c r="E1741" s="751"/>
      <c r="F1741" s="751"/>
      <c r="G1741" s="751"/>
      <c r="H1741" s="751"/>
      <c r="I1741" s="752"/>
      <c r="L1741" s="498"/>
    </row>
    <row r="1742" spans="2:12" s="317" customFormat="1" x14ac:dyDescent="0.3">
      <c r="B1742" s="750"/>
      <c r="C1742" s="751"/>
      <c r="D1742" s="751"/>
      <c r="E1742" s="751"/>
      <c r="F1742" s="751"/>
      <c r="G1742" s="751"/>
      <c r="H1742" s="751"/>
      <c r="I1742" s="752"/>
      <c r="L1742" s="498"/>
    </row>
    <row r="1743" spans="2:12" s="317" customFormat="1" x14ac:dyDescent="0.3">
      <c r="B1743" s="750"/>
      <c r="C1743" s="751"/>
      <c r="D1743" s="751"/>
      <c r="E1743" s="751"/>
      <c r="F1743" s="751"/>
      <c r="G1743" s="751"/>
      <c r="H1743" s="751"/>
      <c r="I1743" s="752"/>
      <c r="L1743" s="498"/>
    </row>
    <row r="1744" spans="2:12" s="317" customFormat="1" x14ac:dyDescent="0.3">
      <c r="B1744" s="750"/>
      <c r="C1744" s="751"/>
      <c r="D1744" s="751"/>
      <c r="E1744" s="751"/>
      <c r="F1744" s="751"/>
      <c r="G1744" s="751"/>
      <c r="H1744" s="751"/>
      <c r="I1744" s="752"/>
      <c r="L1744" s="498"/>
    </row>
    <row r="1745" spans="2:12" s="317" customFormat="1" x14ac:dyDescent="0.3">
      <c r="B1745" s="750"/>
      <c r="C1745" s="751"/>
      <c r="D1745" s="751"/>
      <c r="E1745" s="751"/>
      <c r="F1745" s="751"/>
      <c r="G1745" s="751"/>
      <c r="H1745" s="751"/>
      <c r="I1745" s="752"/>
      <c r="L1745" s="498"/>
    </row>
    <row r="1746" spans="2:12" s="317" customFormat="1" x14ac:dyDescent="0.3">
      <c r="B1746" s="750"/>
      <c r="C1746" s="751"/>
      <c r="D1746" s="751"/>
      <c r="E1746" s="751"/>
      <c r="F1746" s="751"/>
      <c r="G1746" s="751"/>
      <c r="H1746" s="751"/>
      <c r="I1746" s="752"/>
      <c r="L1746" s="498"/>
    </row>
    <row r="1747" spans="2:12" s="317" customFormat="1" x14ac:dyDescent="0.3">
      <c r="B1747" s="750"/>
      <c r="C1747" s="751"/>
      <c r="D1747" s="751"/>
      <c r="E1747" s="751"/>
      <c r="F1747" s="751"/>
      <c r="G1747" s="751"/>
      <c r="H1747" s="751"/>
      <c r="I1747" s="752"/>
      <c r="L1747" s="498"/>
    </row>
    <row r="1748" spans="2:12" s="317" customFormat="1" x14ac:dyDescent="0.3">
      <c r="B1748" s="750"/>
      <c r="C1748" s="751"/>
      <c r="D1748" s="751"/>
      <c r="E1748" s="751"/>
      <c r="F1748" s="751"/>
      <c r="G1748" s="751"/>
      <c r="H1748" s="751"/>
      <c r="I1748" s="752"/>
      <c r="L1748" s="498"/>
    </row>
    <row r="1749" spans="2:12" s="317" customFormat="1" x14ac:dyDescent="0.3">
      <c r="B1749" s="750"/>
      <c r="C1749" s="751"/>
      <c r="D1749" s="751"/>
      <c r="E1749" s="751"/>
      <c r="F1749" s="751"/>
      <c r="G1749" s="751"/>
      <c r="H1749" s="751"/>
      <c r="I1749" s="752"/>
      <c r="L1749" s="498"/>
    </row>
    <row r="1750" spans="2:12" s="317" customFormat="1" x14ac:dyDescent="0.3">
      <c r="B1750" s="750"/>
      <c r="C1750" s="751"/>
      <c r="D1750" s="751"/>
      <c r="E1750" s="751"/>
      <c r="F1750" s="751"/>
      <c r="G1750" s="751"/>
      <c r="H1750" s="751"/>
      <c r="I1750" s="752"/>
      <c r="L1750" s="498"/>
    </row>
    <row r="1751" spans="2:12" s="317" customFormat="1" x14ac:dyDescent="0.3">
      <c r="B1751" s="750"/>
      <c r="C1751" s="751"/>
      <c r="D1751" s="751"/>
      <c r="E1751" s="751"/>
      <c r="F1751" s="751"/>
      <c r="G1751" s="751"/>
      <c r="H1751" s="751"/>
      <c r="I1751" s="752"/>
      <c r="L1751" s="498"/>
    </row>
    <row r="1752" spans="2:12" s="317" customFormat="1" x14ac:dyDescent="0.3">
      <c r="B1752" s="750"/>
      <c r="C1752" s="751"/>
      <c r="D1752" s="751"/>
      <c r="E1752" s="751"/>
      <c r="F1752" s="751"/>
      <c r="G1752" s="751"/>
      <c r="H1752" s="751"/>
      <c r="I1752" s="752"/>
      <c r="L1752" s="498"/>
    </row>
    <row r="1753" spans="2:12" s="317" customFormat="1" x14ac:dyDescent="0.3">
      <c r="B1753" s="750"/>
      <c r="C1753" s="751"/>
      <c r="D1753" s="751"/>
      <c r="E1753" s="751"/>
      <c r="F1753" s="751"/>
      <c r="G1753" s="751"/>
      <c r="H1753" s="751"/>
      <c r="I1753" s="752"/>
      <c r="L1753" s="498"/>
    </row>
    <row r="1754" spans="2:12" s="317" customFormat="1" x14ac:dyDescent="0.3">
      <c r="B1754" s="750"/>
      <c r="C1754" s="751"/>
      <c r="D1754" s="751"/>
      <c r="E1754" s="751"/>
      <c r="F1754" s="751"/>
      <c r="G1754" s="751"/>
      <c r="H1754" s="751"/>
      <c r="I1754" s="752"/>
      <c r="L1754" s="498"/>
    </row>
    <row r="1755" spans="2:12" s="317" customFormat="1" x14ac:dyDescent="0.3">
      <c r="B1755" s="750"/>
      <c r="C1755" s="751"/>
      <c r="D1755" s="751"/>
      <c r="E1755" s="751"/>
      <c r="F1755" s="751"/>
      <c r="G1755" s="751"/>
      <c r="H1755" s="751"/>
      <c r="I1755" s="752"/>
      <c r="L1755" s="498"/>
    </row>
    <row r="1756" spans="2:12" s="317" customFormat="1" x14ac:dyDescent="0.3">
      <c r="B1756" s="750"/>
      <c r="C1756" s="751"/>
      <c r="D1756" s="751"/>
      <c r="E1756" s="751"/>
      <c r="F1756" s="751"/>
      <c r="G1756" s="751"/>
      <c r="H1756" s="751"/>
      <c r="I1756" s="752"/>
      <c r="L1756" s="498"/>
    </row>
    <row r="1757" spans="2:12" s="317" customFormat="1" x14ac:dyDescent="0.3">
      <c r="B1757" s="750"/>
      <c r="C1757" s="751"/>
      <c r="D1757" s="751"/>
      <c r="E1757" s="751"/>
      <c r="F1757" s="751"/>
      <c r="G1757" s="751"/>
      <c r="H1757" s="751"/>
      <c r="I1757" s="752"/>
      <c r="L1757" s="498"/>
    </row>
    <row r="1758" spans="2:12" s="317" customFormat="1" x14ac:dyDescent="0.3">
      <c r="B1758" s="750"/>
      <c r="C1758" s="751"/>
      <c r="D1758" s="751"/>
      <c r="E1758" s="751"/>
      <c r="F1758" s="751"/>
      <c r="G1758" s="751"/>
      <c r="H1758" s="751"/>
      <c r="I1758" s="752"/>
      <c r="L1758" s="498"/>
    </row>
    <row r="1759" spans="2:12" s="317" customFormat="1" x14ac:dyDescent="0.3">
      <c r="B1759" s="750"/>
      <c r="C1759" s="751"/>
      <c r="D1759" s="751"/>
      <c r="E1759" s="751"/>
      <c r="F1759" s="751"/>
      <c r="G1759" s="751"/>
      <c r="H1759" s="751"/>
      <c r="I1759" s="752"/>
      <c r="L1759" s="498"/>
    </row>
    <row r="1760" spans="2:12" s="317" customFormat="1" x14ac:dyDescent="0.3">
      <c r="B1760" s="750"/>
      <c r="C1760" s="751"/>
      <c r="D1760" s="751"/>
      <c r="E1760" s="751"/>
      <c r="F1760" s="751"/>
      <c r="G1760" s="751"/>
      <c r="H1760" s="751"/>
      <c r="I1760" s="752"/>
      <c r="L1760" s="498"/>
    </row>
    <row r="1761" spans="2:12" s="317" customFormat="1" x14ac:dyDescent="0.3">
      <c r="B1761" s="750"/>
      <c r="C1761" s="751"/>
      <c r="D1761" s="751"/>
      <c r="E1761" s="751"/>
      <c r="F1761" s="751"/>
      <c r="G1761" s="751"/>
      <c r="H1761" s="751"/>
      <c r="I1761" s="752"/>
      <c r="L1761" s="498"/>
    </row>
    <row r="1762" spans="2:12" s="317" customFormat="1" x14ac:dyDescent="0.3">
      <c r="B1762" s="750"/>
      <c r="C1762" s="751"/>
      <c r="D1762" s="751"/>
      <c r="E1762" s="751"/>
      <c r="F1762" s="751"/>
      <c r="G1762" s="751"/>
      <c r="H1762" s="751"/>
      <c r="I1762" s="752"/>
      <c r="L1762" s="498"/>
    </row>
    <row r="1763" spans="2:12" s="317" customFormat="1" x14ac:dyDescent="0.3">
      <c r="B1763" s="750"/>
      <c r="C1763" s="751"/>
      <c r="D1763" s="751"/>
      <c r="E1763" s="751"/>
      <c r="F1763" s="751"/>
      <c r="G1763" s="751"/>
      <c r="H1763" s="751"/>
      <c r="I1763" s="752"/>
      <c r="L1763" s="498"/>
    </row>
    <row r="1764" spans="2:12" s="317" customFormat="1" x14ac:dyDescent="0.3">
      <c r="B1764" s="750"/>
      <c r="C1764" s="751"/>
      <c r="D1764" s="751"/>
      <c r="E1764" s="751"/>
      <c r="F1764" s="751"/>
      <c r="G1764" s="751"/>
      <c r="H1764" s="751"/>
      <c r="I1764" s="752"/>
      <c r="L1764" s="498"/>
    </row>
    <row r="1765" spans="2:12" s="317" customFormat="1" x14ac:dyDescent="0.3">
      <c r="B1765" s="750"/>
      <c r="C1765" s="751"/>
      <c r="D1765" s="751"/>
      <c r="E1765" s="751"/>
      <c r="F1765" s="751"/>
      <c r="G1765" s="751"/>
      <c r="H1765" s="751"/>
      <c r="I1765" s="752"/>
      <c r="L1765" s="498"/>
    </row>
    <row r="1766" spans="2:12" s="317" customFormat="1" x14ac:dyDescent="0.3">
      <c r="B1766" s="750"/>
      <c r="C1766" s="751"/>
      <c r="D1766" s="751"/>
      <c r="E1766" s="751"/>
      <c r="F1766" s="751"/>
      <c r="G1766" s="751"/>
      <c r="H1766" s="751"/>
      <c r="I1766" s="752"/>
      <c r="L1766" s="498"/>
    </row>
    <row r="1767" spans="2:12" s="317" customFormat="1" x14ac:dyDescent="0.3">
      <c r="B1767" s="750"/>
      <c r="C1767" s="751"/>
      <c r="D1767" s="751"/>
      <c r="E1767" s="751"/>
      <c r="F1767" s="751"/>
      <c r="G1767" s="751"/>
      <c r="H1767" s="751"/>
      <c r="I1767" s="752"/>
      <c r="L1767" s="498"/>
    </row>
    <row r="1768" spans="2:12" s="317" customFormat="1" x14ac:dyDescent="0.3">
      <c r="B1768" s="750"/>
      <c r="C1768" s="751"/>
      <c r="D1768" s="751"/>
      <c r="E1768" s="751"/>
      <c r="F1768" s="751"/>
      <c r="G1768" s="751"/>
      <c r="H1768" s="751"/>
      <c r="I1768" s="752"/>
      <c r="L1768" s="498"/>
    </row>
    <row r="1769" spans="2:12" s="317" customFormat="1" x14ac:dyDescent="0.3">
      <c r="B1769" s="750"/>
      <c r="C1769" s="751"/>
      <c r="D1769" s="751"/>
      <c r="E1769" s="751"/>
      <c r="F1769" s="751"/>
      <c r="G1769" s="751"/>
      <c r="H1769" s="751"/>
      <c r="I1769" s="752"/>
      <c r="L1769" s="498"/>
    </row>
    <row r="1770" spans="2:12" s="317" customFormat="1" x14ac:dyDescent="0.3">
      <c r="B1770" s="750"/>
      <c r="C1770" s="751"/>
      <c r="D1770" s="751"/>
      <c r="E1770" s="751"/>
      <c r="F1770" s="751"/>
      <c r="G1770" s="751"/>
      <c r="H1770" s="751"/>
      <c r="I1770" s="752"/>
      <c r="L1770" s="498"/>
    </row>
    <row r="1771" spans="2:12" s="317" customFormat="1" x14ac:dyDescent="0.3">
      <c r="B1771" s="750"/>
      <c r="C1771" s="751"/>
      <c r="D1771" s="751"/>
      <c r="E1771" s="751"/>
      <c r="F1771" s="751"/>
      <c r="G1771" s="751"/>
      <c r="H1771" s="751"/>
      <c r="I1771" s="752"/>
      <c r="L1771" s="498"/>
    </row>
    <row r="1772" spans="2:12" s="317" customFormat="1" x14ac:dyDescent="0.3">
      <c r="B1772" s="750"/>
      <c r="C1772" s="751"/>
      <c r="D1772" s="751"/>
      <c r="E1772" s="751"/>
      <c r="F1772" s="751"/>
      <c r="G1772" s="751"/>
      <c r="H1772" s="751"/>
      <c r="I1772" s="752"/>
      <c r="L1772" s="498"/>
    </row>
    <row r="1773" spans="2:12" s="317" customFormat="1" x14ac:dyDescent="0.3">
      <c r="B1773" s="750"/>
      <c r="C1773" s="751"/>
      <c r="D1773" s="751"/>
      <c r="E1773" s="751"/>
      <c r="F1773" s="751"/>
      <c r="G1773" s="751"/>
      <c r="H1773" s="751"/>
      <c r="I1773" s="752"/>
      <c r="L1773" s="498"/>
    </row>
    <row r="1774" spans="2:12" s="317" customFormat="1" x14ac:dyDescent="0.3">
      <c r="B1774" s="750"/>
      <c r="C1774" s="751"/>
      <c r="D1774" s="751"/>
      <c r="E1774" s="751"/>
      <c r="F1774" s="751"/>
      <c r="G1774" s="751"/>
      <c r="H1774" s="751"/>
      <c r="I1774" s="752"/>
      <c r="L1774" s="498"/>
    </row>
    <row r="1775" spans="2:12" s="317" customFormat="1" x14ac:dyDescent="0.3">
      <c r="B1775" s="750"/>
      <c r="C1775" s="751"/>
      <c r="D1775" s="751"/>
      <c r="E1775" s="751"/>
      <c r="F1775" s="751"/>
      <c r="G1775" s="751"/>
      <c r="H1775" s="751"/>
      <c r="I1775" s="752"/>
      <c r="L1775" s="498"/>
    </row>
    <row r="1776" spans="2:12" s="317" customFormat="1" x14ac:dyDescent="0.3">
      <c r="B1776" s="750"/>
      <c r="C1776" s="751"/>
      <c r="D1776" s="751"/>
      <c r="E1776" s="751"/>
      <c r="F1776" s="751"/>
      <c r="G1776" s="751"/>
      <c r="H1776" s="751"/>
      <c r="I1776" s="752"/>
      <c r="L1776" s="498"/>
    </row>
    <row r="1777" spans="2:12" s="317" customFormat="1" x14ac:dyDescent="0.3">
      <c r="B1777" s="750"/>
      <c r="C1777" s="751"/>
      <c r="D1777" s="751"/>
      <c r="E1777" s="751"/>
      <c r="F1777" s="751"/>
      <c r="G1777" s="751"/>
      <c r="H1777" s="751"/>
      <c r="I1777" s="752"/>
      <c r="L1777" s="498"/>
    </row>
    <row r="1778" spans="2:12" s="317" customFormat="1" x14ac:dyDescent="0.3">
      <c r="B1778" s="750"/>
      <c r="C1778" s="751"/>
      <c r="D1778" s="751"/>
      <c r="E1778" s="751"/>
      <c r="F1778" s="751"/>
      <c r="G1778" s="751"/>
      <c r="H1778" s="751"/>
      <c r="I1778" s="752"/>
      <c r="L1778" s="498"/>
    </row>
    <row r="1779" spans="2:12" s="317" customFormat="1" x14ac:dyDescent="0.3">
      <c r="B1779" s="750"/>
      <c r="C1779" s="751"/>
      <c r="D1779" s="751"/>
      <c r="E1779" s="751"/>
      <c r="F1779" s="751"/>
      <c r="G1779" s="751"/>
      <c r="H1779" s="751"/>
      <c r="I1779" s="752"/>
      <c r="L1779" s="498"/>
    </row>
    <row r="1780" spans="2:12" s="317" customFormat="1" x14ac:dyDescent="0.3">
      <c r="B1780" s="750"/>
      <c r="C1780" s="751"/>
      <c r="D1780" s="751"/>
      <c r="E1780" s="751"/>
      <c r="F1780" s="751"/>
      <c r="G1780" s="751"/>
      <c r="H1780" s="751"/>
      <c r="I1780" s="752"/>
      <c r="L1780" s="498"/>
    </row>
    <row r="1781" spans="2:12" s="317" customFormat="1" x14ac:dyDescent="0.3">
      <c r="B1781" s="750"/>
      <c r="C1781" s="751"/>
      <c r="D1781" s="751"/>
      <c r="E1781" s="751"/>
      <c r="F1781" s="751"/>
      <c r="G1781" s="751"/>
      <c r="H1781" s="751"/>
      <c r="I1781" s="752"/>
      <c r="L1781" s="498"/>
    </row>
    <row r="1782" spans="2:12" s="317" customFormat="1" x14ac:dyDescent="0.3">
      <c r="B1782" s="750"/>
      <c r="C1782" s="751"/>
      <c r="D1782" s="751"/>
      <c r="E1782" s="751"/>
      <c r="F1782" s="751"/>
      <c r="G1782" s="751"/>
      <c r="H1782" s="751"/>
      <c r="I1782" s="752"/>
      <c r="L1782" s="498"/>
    </row>
    <row r="1783" spans="2:12" s="317" customFormat="1" x14ac:dyDescent="0.3">
      <c r="B1783" s="750"/>
      <c r="C1783" s="751"/>
      <c r="D1783" s="751"/>
      <c r="E1783" s="751"/>
      <c r="F1783" s="751"/>
      <c r="G1783" s="751"/>
      <c r="H1783" s="751"/>
      <c r="I1783" s="752"/>
      <c r="L1783" s="498"/>
    </row>
    <row r="1784" spans="2:12" s="317" customFormat="1" x14ac:dyDescent="0.3">
      <c r="B1784" s="750"/>
      <c r="C1784" s="751"/>
      <c r="D1784" s="751"/>
      <c r="E1784" s="751"/>
      <c r="F1784" s="751"/>
      <c r="G1784" s="751"/>
      <c r="H1784" s="751"/>
      <c r="I1784" s="752"/>
      <c r="L1784" s="498"/>
    </row>
    <row r="1785" spans="2:12" s="317" customFormat="1" x14ac:dyDescent="0.3">
      <c r="B1785" s="750"/>
      <c r="C1785" s="751"/>
      <c r="D1785" s="751"/>
      <c r="E1785" s="751"/>
      <c r="F1785" s="751"/>
      <c r="G1785" s="751"/>
      <c r="H1785" s="751"/>
      <c r="I1785" s="752"/>
      <c r="L1785" s="498"/>
    </row>
    <row r="1786" spans="2:12" s="317" customFormat="1" x14ac:dyDescent="0.3">
      <c r="B1786" s="750"/>
      <c r="C1786" s="751"/>
      <c r="D1786" s="751"/>
      <c r="E1786" s="751"/>
      <c r="F1786" s="751"/>
      <c r="G1786" s="751"/>
      <c r="H1786" s="751"/>
      <c r="I1786" s="752"/>
      <c r="L1786" s="498"/>
    </row>
    <row r="1787" spans="2:12" s="317" customFormat="1" x14ac:dyDescent="0.3">
      <c r="B1787" s="750"/>
      <c r="C1787" s="751"/>
      <c r="D1787" s="751"/>
      <c r="E1787" s="751"/>
      <c r="F1787" s="751"/>
      <c r="G1787" s="751"/>
      <c r="H1787" s="751"/>
      <c r="I1787" s="752"/>
      <c r="L1787" s="498"/>
    </row>
    <row r="1788" spans="2:12" s="317" customFormat="1" x14ac:dyDescent="0.3">
      <c r="B1788" s="750"/>
      <c r="C1788" s="751"/>
      <c r="D1788" s="751"/>
      <c r="E1788" s="751"/>
      <c r="F1788" s="751"/>
      <c r="G1788" s="751"/>
      <c r="H1788" s="751"/>
      <c r="I1788" s="752"/>
      <c r="L1788" s="498"/>
    </row>
    <row r="1789" spans="2:12" s="317" customFormat="1" x14ac:dyDescent="0.3">
      <c r="B1789" s="750"/>
      <c r="C1789" s="751"/>
      <c r="D1789" s="751"/>
      <c r="E1789" s="751"/>
      <c r="F1789" s="751"/>
      <c r="G1789" s="751"/>
      <c r="H1789" s="751"/>
      <c r="I1789" s="752"/>
      <c r="L1789" s="498"/>
    </row>
    <row r="1790" spans="2:12" s="317" customFormat="1" x14ac:dyDescent="0.3">
      <c r="B1790" s="750"/>
      <c r="C1790" s="751"/>
      <c r="D1790" s="751"/>
      <c r="E1790" s="751"/>
      <c r="F1790" s="751"/>
      <c r="G1790" s="751"/>
      <c r="H1790" s="751"/>
      <c r="I1790" s="752"/>
      <c r="L1790" s="498"/>
    </row>
    <row r="1791" spans="2:12" s="317" customFormat="1" x14ac:dyDescent="0.3">
      <c r="B1791" s="750"/>
      <c r="C1791" s="751"/>
      <c r="D1791" s="751"/>
      <c r="E1791" s="751"/>
      <c r="F1791" s="751"/>
      <c r="G1791" s="751"/>
      <c r="H1791" s="751"/>
      <c r="I1791" s="752"/>
      <c r="L1791" s="498"/>
    </row>
    <row r="1792" spans="2:12" s="317" customFormat="1" x14ac:dyDescent="0.3">
      <c r="B1792" s="750"/>
      <c r="C1792" s="751"/>
      <c r="D1792" s="751"/>
      <c r="E1792" s="751"/>
      <c r="F1792" s="751"/>
      <c r="G1792" s="751"/>
      <c r="H1792" s="751"/>
      <c r="I1792" s="752"/>
      <c r="L1792" s="498"/>
    </row>
    <row r="1793" spans="2:12" s="317" customFormat="1" x14ac:dyDescent="0.3">
      <c r="B1793" s="750"/>
      <c r="C1793" s="751"/>
      <c r="D1793" s="751"/>
      <c r="E1793" s="751"/>
      <c r="F1793" s="751"/>
      <c r="G1793" s="751"/>
      <c r="H1793" s="751"/>
      <c r="I1793" s="752"/>
      <c r="L1793" s="498"/>
    </row>
    <row r="1794" spans="2:12" s="317" customFormat="1" x14ac:dyDescent="0.3">
      <c r="B1794" s="750"/>
      <c r="C1794" s="751"/>
      <c r="D1794" s="751"/>
      <c r="E1794" s="751"/>
      <c r="F1794" s="751"/>
      <c r="G1794" s="751"/>
      <c r="H1794" s="751"/>
      <c r="I1794" s="752"/>
      <c r="L1794" s="498"/>
    </row>
    <row r="1795" spans="2:12" s="317" customFormat="1" x14ac:dyDescent="0.3">
      <c r="B1795" s="750"/>
      <c r="C1795" s="751"/>
      <c r="D1795" s="751"/>
      <c r="E1795" s="751"/>
      <c r="F1795" s="751"/>
      <c r="G1795" s="751"/>
      <c r="H1795" s="751"/>
      <c r="I1795" s="752"/>
      <c r="L1795" s="498"/>
    </row>
    <row r="1796" spans="2:12" s="317" customFormat="1" x14ac:dyDescent="0.3">
      <c r="B1796" s="750"/>
      <c r="C1796" s="751"/>
      <c r="D1796" s="751"/>
      <c r="E1796" s="751"/>
      <c r="F1796" s="751"/>
      <c r="G1796" s="751"/>
      <c r="H1796" s="751"/>
      <c r="I1796" s="752"/>
      <c r="L1796" s="498"/>
    </row>
    <row r="1797" spans="2:12" s="317" customFormat="1" x14ac:dyDescent="0.3">
      <c r="B1797" s="750"/>
      <c r="C1797" s="751"/>
      <c r="D1797" s="751"/>
      <c r="E1797" s="751"/>
      <c r="F1797" s="751"/>
      <c r="G1797" s="751"/>
      <c r="H1797" s="751"/>
      <c r="I1797" s="752"/>
      <c r="L1797" s="498"/>
    </row>
    <row r="1798" spans="2:12" s="317" customFormat="1" x14ac:dyDescent="0.3">
      <c r="B1798" s="750"/>
      <c r="C1798" s="751"/>
      <c r="D1798" s="751"/>
      <c r="E1798" s="751"/>
      <c r="F1798" s="751"/>
      <c r="G1798" s="751"/>
      <c r="H1798" s="751"/>
      <c r="I1798" s="752"/>
      <c r="L1798" s="498"/>
    </row>
    <row r="1799" spans="2:12" s="317" customFormat="1" x14ac:dyDescent="0.3">
      <c r="B1799" s="750"/>
      <c r="C1799" s="751"/>
      <c r="D1799" s="751"/>
      <c r="E1799" s="751"/>
      <c r="F1799" s="751"/>
      <c r="G1799" s="751"/>
      <c r="H1799" s="751"/>
      <c r="I1799" s="752"/>
      <c r="L1799" s="498"/>
    </row>
    <row r="1800" spans="2:12" s="317" customFormat="1" x14ac:dyDescent="0.3">
      <c r="B1800" s="750"/>
      <c r="C1800" s="751"/>
      <c r="D1800" s="751"/>
      <c r="E1800" s="751"/>
      <c r="F1800" s="751"/>
      <c r="G1800" s="751"/>
      <c r="H1800" s="751"/>
      <c r="I1800" s="752"/>
      <c r="L1800" s="498"/>
    </row>
    <row r="1801" spans="2:12" s="317" customFormat="1" x14ac:dyDescent="0.3">
      <c r="B1801" s="750"/>
      <c r="C1801" s="751"/>
      <c r="D1801" s="751"/>
      <c r="E1801" s="751"/>
      <c r="F1801" s="751"/>
      <c r="G1801" s="751"/>
      <c r="H1801" s="751"/>
      <c r="I1801" s="752"/>
      <c r="L1801" s="498"/>
    </row>
    <row r="1802" spans="2:12" s="317" customFormat="1" x14ac:dyDescent="0.3">
      <c r="B1802" s="750"/>
      <c r="C1802" s="751"/>
      <c r="D1802" s="751"/>
      <c r="E1802" s="751"/>
      <c r="F1802" s="751"/>
      <c r="G1802" s="751"/>
      <c r="H1802" s="751"/>
      <c r="I1802" s="752"/>
      <c r="L1802" s="498"/>
    </row>
    <row r="1803" spans="2:12" s="317" customFormat="1" x14ac:dyDescent="0.3">
      <c r="B1803" s="750"/>
      <c r="C1803" s="751"/>
      <c r="D1803" s="751"/>
      <c r="E1803" s="751"/>
      <c r="F1803" s="751"/>
      <c r="G1803" s="751"/>
      <c r="H1803" s="751"/>
      <c r="I1803" s="752"/>
      <c r="L1803" s="498"/>
    </row>
    <row r="1804" spans="2:12" s="317" customFormat="1" x14ac:dyDescent="0.3">
      <c r="B1804" s="750"/>
      <c r="C1804" s="751"/>
      <c r="D1804" s="751"/>
      <c r="E1804" s="751"/>
      <c r="F1804" s="751"/>
      <c r="G1804" s="751"/>
      <c r="H1804" s="751"/>
      <c r="I1804" s="752"/>
      <c r="L1804" s="498"/>
    </row>
    <row r="1805" spans="2:12" s="317" customFormat="1" x14ac:dyDescent="0.3">
      <c r="B1805" s="750"/>
      <c r="C1805" s="751"/>
      <c r="D1805" s="751"/>
      <c r="E1805" s="751"/>
      <c r="F1805" s="751"/>
      <c r="G1805" s="751"/>
      <c r="H1805" s="751"/>
      <c r="I1805" s="752"/>
      <c r="L1805" s="498"/>
    </row>
    <row r="1806" spans="2:12" s="317" customFormat="1" x14ac:dyDescent="0.3">
      <c r="B1806" s="750"/>
      <c r="C1806" s="751"/>
      <c r="D1806" s="751"/>
      <c r="E1806" s="751"/>
      <c r="F1806" s="751"/>
      <c r="G1806" s="751"/>
      <c r="H1806" s="751"/>
      <c r="I1806" s="752"/>
      <c r="L1806" s="498"/>
    </row>
    <row r="1807" spans="2:12" s="317" customFormat="1" x14ac:dyDescent="0.3">
      <c r="B1807" s="750"/>
      <c r="C1807" s="751"/>
      <c r="D1807" s="751"/>
      <c r="E1807" s="751"/>
      <c r="F1807" s="751"/>
      <c r="G1807" s="751"/>
      <c r="H1807" s="751"/>
      <c r="I1807" s="752"/>
      <c r="L1807" s="498"/>
    </row>
    <row r="1808" spans="2:12" s="317" customFormat="1" x14ac:dyDescent="0.3">
      <c r="B1808" s="750"/>
      <c r="C1808" s="751"/>
      <c r="D1808" s="751"/>
      <c r="E1808" s="751"/>
      <c r="F1808" s="751"/>
      <c r="G1808" s="751"/>
      <c r="H1808" s="751"/>
      <c r="I1808" s="752"/>
      <c r="L1808" s="498"/>
    </row>
    <row r="1809" spans="2:12" s="317" customFormat="1" x14ac:dyDescent="0.3">
      <c r="B1809" s="750"/>
      <c r="C1809" s="751"/>
      <c r="D1809" s="751"/>
      <c r="E1809" s="751"/>
      <c r="F1809" s="751"/>
      <c r="G1809" s="751"/>
      <c r="H1809" s="751"/>
      <c r="I1809" s="752"/>
      <c r="L1809" s="498"/>
    </row>
    <row r="1810" spans="2:12" s="317" customFormat="1" x14ac:dyDescent="0.3">
      <c r="B1810" s="750"/>
      <c r="C1810" s="751"/>
      <c r="D1810" s="751"/>
      <c r="E1810" s="751"/>
      <c r="F1810" s="751"/>
      <c r="G1810" s="751"/>
      <c r="H1810" s="751"/>
      <c r="I1810" s="752"/>
      <c r="L1810" s="498"/>
    </row>
    <row r="1811" spans="2:12" s="317" customFormat="1" x14ac:dyDescent="0.3">
      <c r="B1811" s="750"/>
      <c r="C1811" s="751"/>
      <c r="D1811" s="751"/>
      <c r="E1811" s="751"/>
      <c r="F1811" s="751"/>
      <c r="G1811" s="751"/>
      <c r="H1811" s="751"/>
      <c r="I1811" s="752"/>
      <c r="L1811" s="498"/>
    </row>
    <row r="1812" spans="2:12" s="317" customFormat="1" x14ac:dyDescent="0.3">
      <c r="B1812" s="750"/>
      <c r="C1812" s="751"/>
      <c r="D1812" s="751"/>
      <c r="E1812" s="751"/>
      <c r="F1812" s="751"/>
      <c r="G1812" s="751"/>
      <c r="H1812" s="751"/>
      <c r="I1812" s="752"/>
      <c r="L1812" s="498"/>
    </row>
    <row r="1813" spans="2:12" s="317" customFormat="1" x14ac:dyDescent="0.3">
      <c r="B1813" s="750"/>
      <c r="C1813" s="751"/>
      <c r="D1813" s="751"/>
      <c r="E1813" s="751"/>
      <c r="F1813" s="751"/>
      <c r="G1813" s="751"/>
      <c r="H1813" s="751"/>
      <c r="I1813" s="752"/>
      <c r="L1813" s="498"/>
    </row>
    <row r="1814" spans="2:12" s="317" customFormat="1" x14ac:dyDescent="0.3">
      <c r="B1814" s="750"/>
      <c r="C1814" s="751"/>
      <c r="D1814" s="751"/>
      <c r="E1814" s="751"/>
      <c r="F1814" s="751"/>
      <c r="G1814" s="751"/>
      <c r="H1814" s="751"/>
      <c r="I1814" s="752"/>
      <c r="L1814" s="498"/>
    </row>
    <row r="1815" spans="2:12" s="317" customFormat="1" x14ac:dyDescent="0.3">
      <c r="B1815" s="750"/>
      <c r="C1815" s="751"/>
      <c r="D1815" s="751"/>
      <c r="E1815" s="751"/>
      <c r="F1815" s="751"/>
      <c r="G1815" s="751"/>
      <c r="H1815" s="751"/>
      <c r="I1815" s="752"/>
      <c r="L1815" s="498"/>
    </row>
    <row r="1816" spans="2:12" s="317" customFormat="1" x14ac:dyDescent="0.3">
      <c r="B1816" s="750"/>
      <c r="C1816" s="751"/>
      <c r="D1816" s="751"/>
      <c r="E1816" s="751"/>
      <c r="F1816" s="751"/>
      <c r="G1816" s="751"/>
      <c r="H1816" s="751"/>
      <c r="I1816" s="752"/>
      <c r="L1816" s="498"/>
    </row>
    <row r="1817" spans="2:12" s="317" customFormat="1" x14ac:dyDescent="0.3">
      <c r="B1817" s="750"/>
      <c r="C1817" s="751"/>
      <c r="D1817" s="751"/>
      <c r="E1817" s="751"/>
      <c r="F1817" s="751"/>
      <c r="G1817" s="751"/>
      <c r="H1817" s="751"/>
      <c r="I1817" s="752"/>
      <c r="L1817" s="498"/>
    </row>
    <row r="1818" spans="2:12" s="317" customFormat="1" x14ac:dyDescent="0.3">
      <c r="B1818" s="750"/>
      <c r="C1818" s="751"/>
      <c r="D1818" s="751"/>
      <c r="E1818" s="751"/>
      <c r="F1818" s="751"/>
      <c r="G1818" s="751"/>
      <c r="H1818" s="751"/>
      <c r="I1818" s="752"/>
      <c r="L1818" s="498"/>
    </row>
    <row r="1819" spans="2:12" s="317" customFormat="1" x14ac:dyDescent="0.3">
      <c r="B1819" s="750"/>
      <c r="C1819" s="751"/>
      <c r="D1819" s="751"/>
      <c r="E1819" s="751"/>
      <c r="F1819" s="751"/>
      <c r="G1819" s="751"/>
      <c r="H1819" s="751"/>
      <c r="I1819" s="752"/>
      <c r="L1819" s="498"/>
    </row>
    <row r="1820" spans="2:12" s="317" customFormat="1" x14ac:dyDescent="0.3">
      <c r="B1820" s="750"/>
      <c r="C1820" s="751"/>
      <c r="D1820" s="751"/>
      <c r="E1820" s="751"/>
      <c r="F1820" s="751"/>
      <c r="G1820" s="751"/>
      <c r="H1820" s="751"/>
      <c r="I1820" s="752"/>
      <c r="L1820" s="498"/>
    </row>
    <row r="1821" spans="2:12" s="317" customFormat="1" x14ac:dyDescent="0.3">
      <c r="B1821" s="750"/>
      <c r="C1821" s="751"/>
      <c r="D1821" s="751"/>
      <c r="E1821" s="751"/>
      <c r="F1821" s="751"/>
      <c r="G1821" s="751"/>
      <c r="H1821" s="751"/>
      <c r="I1821" s="752"/>
      <c r="L1821" s="498"/>
    </row>
    <row r="1822" spans="2:12" s="317" customFormat="1" x14ac:dyDescent="0.3">
      <c r="B1822" s="750"/>
      <c r="C1822" s="751"/>
      <c r="D1822" s="751"/>
      <c r="E1822" s="751"/>
      <c r="F1822" s="751"/>
      <c r="G1822" s="751"/>
      <c r="H1822" s="751"/>
      <c r="I1822" s="752"/>
      <c r="L1822" s="498"/>
    </row>
    <row r="1823" spans="2:12" s="317" customFormat="1" x14ac:dyDescent="0.3">
      <c r="B1823" s="750"/>
      <c r="C1823" s="751"/>
      <c r="D1823" s="751"/>
      <c r="E1823" s="751"/>
      <c r="F1823" s="751"/>
      <c r="G1823" s="751"/>
      <c r="H1823" s="751"/>
      <c r="I1823" s="752"/>
      <c r="L1823" s="498"/>
    </row>
    <row r="1824" spans="2:12" s="317" customFormat="1" x14ac:dyDescent="0.3">
      <c r="B1824" s="750"/>
      <c r="C1824" s="751"/>
      <c r="D1824" s="751"/>
      <c r="E1824" s="751"/>
      <c r="F1824" s="751"/>
      <c r="G1824" s="751"/>
      <c r="H1824" s="751"/>
      <c r="I1824" s="752"/>
      <c r="L1824" s="498"/>
    </row>
    <row r="1825" spans="2:12" s="317" customFormat="1" x14ac:dyDescent="0.3">
      <c r="B1825" s="750"/>
      <c r="C1825" s="751"/>
      <c r="D1825" s="751"/>
      <c r="E1825" s="751"/>
      <c r="F1825" s="751"/>
      <c r="G1825" s="751"/>
      <c r="H1825" s="751"/>
      <c r="I1825" s="752"/>
      <c r="L1825" s="498"/>
    </row>
    <row r="1826" spans="2:12" s="317" customFormat="1" x14ac:dyDescent="0.3">
      <c r="B1826" s="750"/>
      <c r="C1826" s="751"/>
      <c r="D1826" s="751"/>
      <c r="E1826" s="751"/>
      <c r="F1826" s="751"/>
      <c r="G1826" s="751"/>
      <c r="H1826" s="751"/>
      <c r="I1826" s="752"/>
      <c r="L1826" s="498"/>
    </row>
    <row r="1827" spans="2:12" s="317" customFormat="1" x14ac:dyDescent="0.3">
      <c r="B1827" s="750"/>
      <c r="C1827" s="751"/>
      <c r="D1827" s="751"/>
      <c r="E1827" s="751"/>
      <c r="F1827" s="751"/>
      <c r="G1827" s="751"/>
      <c r="H1827" s="751"/>
      <c r="I1827" s="752"/>
      <c r="L1827" s="498"/>
    </row>
    <row r="1828" spans="2:12" s="317" customFormat="1" x14ac:dyDescent="0.3">
      <c r="B1828" s="750"/>
      <c r="C1828" s="751"/>
      <c r="D1828" s="751"/>
      <c r="E1828" s="751"/>
      <c r="F1828" s="751"/>
      <c r="G1828" s="751"/>
      <c r="H1828" s="751"/>
      <c r="I1828" s="752"/>
      <c r="L1828" s="498"/>
    </row>
    <row r="1829" spans="2:12" s="317" customFormat="1" x14ac:dyDescent="0.3">
      <c r="B1829" s="750"/>
      <c r="C1829" s="751"/>
      <c r="D1829" s="751"/>
      <c r="E1829" s="751"/>
      <c r="F1829" s="751"/>
      <c r="G1829" s="751"/>
      <c r="H1829" s="751"/>
      <c r="I1829" s="752"/>
      <c r="L1829" s="498"/>
    </row>
    <row r="1830" spans="2:12" s="317" customFormat="1" x14ac:dyDescent="0.3">
      <c r="B1830" s="750"/>
      <c r="C1830" s="751"/>
      <c r="D1830" s="751"/>
      <c r="E1830" s="751"/>
      <c r="F1830" s="751"/>
      <c r="G1830" s="751"/>
      <c r="H1830" s="751"/>
      <c r="I1830" s="752"/>
      <c r="L1830" s="498"/>
    </row>
    <row r="1831" spans="2:12" s="317" customFormat="1" x14ac:dyDescent="0.3">
      <c r="B1831" s="750"/>
      <c r="C1831" s="751"/>
      <c r="D1831" s="751"/>
      <c r="E1831" s="751"/>
      <c r="F1831" s="751"/>
      <c r="G1831" s="751"/>
      <c r="H1831" s="751"/>
      <c r="I1831" s="752"/>
      <c r="L1831" s="498"/>
    </row>
    <row r="1832" spans="2:12" s="317" customFormat="1" x14ac:dyDescent="0.3">
      <c r="B1832" s="750"/>
      <c r="C1832" s="751"/>
      <c r="D1832" s="751"/>
      <c r="E1832" s="751"/>
      <c r="F1832" s="751"/>
      <c r="G1832" s="751"/>
      <c r="H1832" s="751"/>
      <c r="I1832" s="752"/>
      <c r="L1832" s="498"/>
    </row>
    <row r="1833" spans="2:12" s="317" customFormat="1" x14ac:dyDescent="0.3">
      <c r="B1833" s="750"/>
      <c r="C1833" s="751"/>
      <c r="D1833" s="751"/>
      <c r="E1833" s="751"/>
      <c r="F1833" s="751"/>
      <c r="G1833" s="751"/>
      <c r="H1833" s="751"/>
      <c r="I1833" s="752"/>
      <c r="L1833" s="498"/>
    </row>
    <row r="1834" spans="2:12" s="317" customFormat="1" x14ac:dyDescent="0.3">
      <c r="B1834" s="750"/>
      <c r="C1834" s="751"/>
      <c r="D1834" s="751"/>
      <c r="E1834" s="751"/>
      <c r="F1834" s="751"/>
      <c r="G1834" s="751"/>
      <c r="H1834" s="751"/>
      <c r="I1834" s="752"/>
      <c r="L1834" s="498"/>
    </row>
    <row r="1835" spans="2:12" s="317" customFormat="1" x14ac:dyDescent="0.3">
      <c r="B1835" s="750"/>
      <c r="C1835" s="751"/>
      <c r="D1835" s="751"/>
      <c r="E1835" s="751"/>
      <c r="F1835" s="751"/>
      <c r="G1835" s="751"/>
      <c r="H1835" s="751"/>
      <c r="I1835" s="752"/>
      <c r="L1835" s="498"/>
    </row>
    <row r="1836" spans="2:12" s="317" customFormat="1" x14ac:dyDescent="0.3">
      <c r="B1836" s="750"/>
      <c r="C1836" s="751"/>
      <c r="D1836" s="751"/>
      <c r="E1836" s="751"/>
      <c r="F1836" s="751"/>
      <c r="G1836" s="751"/>
      <c r="H1836" s="751"/>
      <c r="I1836" s="752"/>
      <c r="L1836" s="498"/>
    </row>
    <row r="1837" spans="2:12" s="317" customFormat="1" x14ac:dyDescent="0.3">
      <c r="B1837" s="750"/>
      <c r="C1837" s="751"/>
      <c r="D1837" s="751"/>
      <c r="E1837" s="751"/>
      <c r="F1837" s="751"/>
      <c r="G1837" s="751"/>
      <c r="H1837" s="751"/>
      <c r="I1837" s="752"/>
      <c r="L1837" s="498"/>
    </row>
    <row r="1838" spans="2:12" s="317" customFormat="1" x14ac:dyDescent="0.3">
      <c r="B1838" s="750"/>
      <c r="C1838" s="751"/>
      <c r="D1838" s="751"/>
      <c r="E1838" s="751"/>
      <c r="F1838" s="751"/>
      <c r="G1838" s="751"/>
      <c r="H1838" s="751"/>
      <c r="I1838" s="752"/>
      <c r="L1838" s="498"/>
    </row>
    <row r="1839" spans="2:12" s="317" customFormat="1" x14ac:dyDescent="0.3">
      <c r="B1839" s="750"/>
      <c r="C1839" s="751"/>
      <c r="D1839" s="751"/>
      <c r="E1839" s="751"/>
      <c r="F1839" s="751"/>
      <c r="G1839" s="751"/>
      <c r="H1839" s="751"/>
      <c r="I1839" s="752"/>
      <c r="L1839" s="498"/>
    </row>
    <row r="1840" spans="2:12" s="317" customFormat="1" x14ac:dyDescent="0.3">
      <c r="B1840" s="750"/>
      <c r="C1840" s="751"/>
      <c r="D1840" s="751"/>
      <c r="E1840" s="751"/>
      <c r="F1840" s="751"/>
      <c r="G1840" s="751"/>
      <c r="H1840" s="751"/>
      <c r="I1840" s="752"/>
      <c r="L1840" s="498"/>
    </row>
    <row r="1841" spans="2:12" s="317" customFormat="1" x14ac:dyDescent="0.3">
      <c r="B1841" s="750"/>
      <c r="C1841" s="751"/>
      <c r="D1841" s="751"/>
      <c r="E1841" s="751"/>
      <c r="F1841" s="751"/>
      <c r="G1841" s="751"/>
      <c r="H1841" s="751"/>
      <c r="I1841" s="752"/>
      <c r="L1841" s="498"/>
    </row>
    <row r="1842" spans="2:12" s="317" customFormat="1" x14ac:dyDescent="0.3">
      <c r="B1842" s="750"/>
      <c r="C1842" s="751"/>
      <c r="D1842" s="751"/>
      <c r="E1842" s="751"/>
      <c r="F1842" s="751"/>
      <c r="G1842" s="751"/>
      <c r="H1842" s="751"/>
      <c r="I1842" s="752"/>
      <c r="L1842" s="498"/>
    </row>
    <row r="1843" spans="2:12" s="317" customFormat="1" x14ac:dyDescent="0.3">
      <c r="B1843" s="750"/>
      <c r="C1843" s="751"/>
      <c r="D1843" s="751"/>
      <c r="E1843" s="751"/>
      <c r="F1843" s="751"/>
      <c r="G1843" s="751"/>
      <c r="H1843" s="751"/>
      <c r="I1843" s="752"/>
      <c r="L1843" s="498"/>
    </row>
    <row r="1844" spans="2:12" s="317" customFormat="1" x14ac:dyDescent="0.3">
      <c r="B1844" s="750"/>
      <c r="C1844" s="751"/>
      <c r="D1844" s="751"/>
      <c r="E1844" s="751"/>
      <c r="F1844" s="751"/>
      <c r="G1844" s="751"/>
      <c r="H1844" s="751"/>
      <c r="I1844" s="752"/>
      <c r="L1844" s="498"/>
    </row>
    <row r="1845" spans="2:12" s="317" customFormat="1" x14ac:dyDescent="0.3">
      <c r="B1845" s="750"/>
      <c r="C1845" s="751"/>
      <c r="D1845" s="751"/>
      <c r="E1845" s="751"/>
      <c r="F1845" s="751"/>
      <c r="G1845" s="751"/>
      <c r="H1845" s="751"/>
      <c r="I1845" s="752"/>
      <c r="L1845" s="498"/>
    </row>
    <row r="1846" spans="2:12" s="317" customFormat="1" x14ac:dyDescent="0.3">
      <c r="B1846" s="750"/>
      <c r="C1846" s="751"/>
      <c r="D1846" s="751"/>
      <c r="E1846" s="751"/>
      <c r="F1846" s="751"/>
      <c r="G1846" s="751"/>
      <c r="H1846" s="751"/>
      <c r="I1846" s="752"/>
      <c r="L1846" s="498"/>
    </row>
    <row r="1847" spans="2:12" s="317" customFormat="1" x14ac:dyDescent="0.3">
      <c r="B1847" s="750"/>
      <c r="C1847" s="751"/>
      <c r="D1847" s="751"/>
      <c r="E1847" s="751"/>
      <c r="F1847" s="751"/>
      <c r="G1847" s="751"/>
      <c r="H1847" s="751"/>
      <c r="I1847" s="752"/>
      <c r="L1847" s="498"/>
    </row>
    <row r="1848" spans="2:12" s="317" customFormat="1" x14ac:dyDescent="0.3">
      <c r="B1848" s="750"/>
      <c r="C1848" s="751"/>
      <c r="D1848" s="751"/>
      <c r="E1848" s="751"/>
      <c r="F1848" s="751"/>
      <c r="G1848" s="751"/>
      <c r="H1848" s="751"/>
      <c r="I1848" s="752"/>
      <c r="L1848" s="498"/>
    </row>
    <row r="1849" spans="2:12" s="317" customFormat="1" x14ac:dyDescent="0.3">
      <c r="B1849" s="750"/>
      <c r="C1849" s="751"/>
      <c r="D1849" s="751"/>
      <c r="E1849" s="751"/>
      <c r="F1849" s="751"/>
      <c r="G1849" s="751"/>
      <c r="H1849" s="751"/>
      <c r="I1849" s="752"/>
      <c r="L1849" s="498"/>
    </row>
    <row r="1850" spans="2:12" s="317" customFormat="1" x14ac:dyDescent="0.3">
      <c r="B1850" s="750"/>
      <c r="C1850" s="751"/>
      <c r="D1850" s="751"/>
      <c r="E1850" s="751"/>
      <c r="F1850" s="751"/>
      <c r="G1850" s="751"/>
      <c r="H1850" s="751"/>
      <c r="I1850" s="752"/>
      <c r="L1850" s="498"/>
    </row>
    <row r="1851" spans="2:12" s="317" customFormat="1" x14ac:dyDescent="0.3">
      <c r="B1851" s="750"/>
      <c r="C1851" s="751"/>
      <c r="D1851" s="751"/>
      <c r="E1851" s="751"/>
      <c r="F1851" s="751"/>
      <c r="G1851" s="751"/>
      <c r="H1851" s="751"/>
      <c r="I1851" s="752"/>
      <c r="L1851" s="498"/>
    </row>
    <row r="1852" spans="2:12" s="317" customFormat="1" x14ac:dyDescent="0.3">
      <c r="B1852" s="750"/>
      <c r="C1852" s="751"/>
      <c r="D1852" s="751"/>
      <c r="E1852" s="751"/>
      <c r="F1852" s="751"/>
      <c r="G1852" s="751"/>
      <c r="H1852" s="751"/>
      <c r="I1852" s="752"/>
      <c r="L1852" s="498"/>
    </row>
    <row r="1853" spans="2:12" s="317" customFormat="1" x14ac:dyDescent="0.3">
      <c r="B1853" s="750"/>
      <c r="C1853" s="751"/>
      <c r="D1853" s="751"/>
      <c r="E1853" s="751"/>
      <c r="F1853" s="751"/>
      <c r="G1853" s="751"/>
      <c r="H1853" s="751"/>
      <c r="I1853" s="752"/>
      <c r="L1853" s="498"/>
    </row>
    <row r="1854" spans="2:12" s="317" customFormat="1" x14ac:dyDescent="0.3">
      <c r="B1854" s="750"/>
      <c r="C1854" s="751"/>
      <c r="D1854" s="751"/>
      <c r="E1854" s="751"/>
      <c r="F1854" s="751"/>
      <c r="G1854" s="751"/>
      <c r="H1854" s="751"/>
      <c r="I1854" s="752"/>
      <c r="L1854" s="498"/>
    </row>
    <row r="1855" spans="2:12" s="317" customFormat="1" x14ac:dyDescent="0.3">
      <c r="B1855" s="750"/>
      <c r="C1855" s="751"/>
      <c r="D1855" s="751"/>
      <c r="E1855" s="751"/>
      <c r="F1855" s="751"/>
      <c r="G1855" s="751"/>
      <c r="H1855" s="751"/>
      <c r="I1855" s="752"/>
      <c r="L1855" s="498"/>
    </row>
    <row r="1856" spans="2:12" s="317" customFormat="1" x14ac:dyDescent="0.3">
      <c r="B1856" s="750"/>
      <c r="C1856" s="751"/>
      <c r="D1856" s="751"/>
      <c r="E1856" s="751"/>
      <c r="F1856" s="751"/>
      <c r="G1856" s="751"/>
      <c r="H1856" s="751"/>
      <c r="I1856" s="752"/>
      <c r="L1856" s="498"/>
    </row>
    <row r="1857" spans="2:12" s="317" customFormat="1" x14ac:dyDescent="0.3">
      <c r="B1857" s="750"/>
      <c r="C1857" s="751"/>
      <c r="D1857" s="751"/>
      <c r="E1857" s="751"/>
      <c r="F1857" s="751"/>
      <c r="G1857" s="751"/>
      <c r="H1857" s="751"/>
      <c r="I1857" s="752"/>
      <c r="L1857" s="498"/>
    </row>
    <row r="1858" spans="2:12" s="317" customFormat="1" x14ac:dyDescent="0.3">
      <c r="B1858" s="750"/>
      <c r="C1858" s="751"/>
      <c r="D1858" s="751"/>
      <c r="E1858" s="751"/>
      <c r="F1858" s="751"/>
      <c r="G1858" s="751"/>
      <c r="H1858" s="751"/>
      <c r="I1858" s="752"/>
      <c r="L1858" s="498"/>
    </row>
    <row r="1859" spans="2:12" s="317" customFormat="1" x14ac:dyDescent="0.3">
      <c r="B1859" s="750"/>
      <c r="C1859" s="751"/>
      <c r="D1859" s="751"/>
      <c r="E1859" s="751"/>
      <c r="F1859" s="751"/>
      <c r="G1859" s="751"/>
      <c r="H1859" s="751"/>
      <c r="I1859" s="752"/>
      <c r="L1859" s="498"/>
    </row>
    <row r="1860" spans="2:12" s="317" customFormat="1" x14ac:dyDescent="0.3">
      <c r="B1860" s="750"/>
      <c r="C1860" s="751"/>
      <c r="D1860" s="751"/>
      <c r="E1860" s="751"/>
      <c r="F1860" s="751"/>
      <c r="G1860" s="751"/>
      <c r="H1860" s="751"/>
      <c r="I1860" s="752"/>
      <c r="L1860" s="498"/>
    </row>
    <row r="1861" spans="2:12" s="317" customFormat="1" x14ac:dyDescent="0.3">
      <c r="B1861" s="750"/>
      <c r="C1861" s="751"/>
      <c r="D1861" s="751"/>
      <c r="E1861" s="751"/>
      <c r="F1861" s="751"/>
      <c r="G1861" s="751"/>
      <c r="H1861" s="751"/>
      <c r="I1861" s="752"/>
      <c r="L1861" s="498"/>
    </row>
    <row r="1862" spans="2:12" s="317" customFormat="1" x14ac:dyDescent="0.3">
      <c r="B1862" s="750"/>
      <c r="C1862" s="751"/>
      <c r="D1862" s="751"/>
      <c r="E1862" s="751"/>
      <c r="F1862" s="751"/>
      <c r="G1862" s="751"/>
      <c r="H1862" s="751"/>
      <c r="I1862" s="752"/>
      <c r="L1862" s="498"/>
    </row>
    <row r="1863" spans="2:12" s="317" customFormat="1" x14ac:dyDescent="0.3">
      <c r="B1863" s="750"/>
      <c r="C1863" s="751"/>
      <c r="D1863" s="751"/>
      <c r="E1863" s="751"/>
      <c r="F1863" s="751"/>
      <c r="G1863" s="751"/>
      <c r="H1863" s="751"/>
      <c r="I1863" s="752"/>
      <c r="L1863" s="498"/>
    </row>
    <row r="1864" spans="2:12" s="317" customFormat="1" x14ac:dyDescent="0.3">
      <c r="B1864" s="750"/>
      <c r="C1864" s="751"/>
      <c r="D1864" s="751"/>
      <c r="E1864" s="751"/>
      <c r="F1864" s="751"/>
      <c r="G1864" s="751"/>
      <c r="H1864" s="751"/>
      <c r="I1864" s="752"/>
      <c r="L1864" s="498"/>
    </row>
    <row r="1865" spans="2:12" s="317" customFormat="1" x14ac:dyDescent="0.3">
      <c r="B1865" s="750"/>
      <c r="C1865" s="751"/>
      <c r="D1865" s="751"/>
      <c r="E1865" s="751"/>
      <c r="F1865" s="751"/>
      <c r="G1865" s="751"/>
      <c r="H1865" s="751"/>
      <c r="I1865" s="752"/>
      <c r="L1865" s="498"/>
    </row>
    <row r="1866" spans="2:12" s="317" customFormat="1" x14ac:dyDescent="0.3">
      <c r="B1866" s="750"/>
      <c r="C1866" s="751"/>
      <c r="D1866" s="751"/>
      <c r="E1866" s="751"/>
      <c r="F1866" s="751"/>
      <c r="G1866" s="751"/>
      <c r="H1866" s="751"/>
      <c r="I1866" s="752"/>
      <c r="L1866" s="498"/>
    </row>
    <row r="1867" spans="2:12" s="317" customFormat="1" x14ac:dyDescent="0.3">
      <c r="B1867" s="750"/>
      <c r="C1867" s="751"/>
      <c r="D1867" s="751"/>
      <c r="E1867" s="751"/>
      <c r="F1867" s="751"/>
      <c r="G1867" s="751"/>
      <c r="H1867" s="751"/>
      <c r="I1867" s="752"/>
      <c r="L1867" s="498"/>
    </row>
    <row r="1868" spans="2:12" s="317" customFormat="1" x14ac:dyDescent="0.3">
      <c r="B1868" s="750"/>
      <c r="C1868" s="751"/>
      <c r="D1868" s="751"/>
      <c r="E1868" s="751"/>
      <c r="F1868" s="751"/>
      <c r="G1868" s="751"/>
      <c r="H1868" s="751"/>
      <c r="I1868" s="752"/>
      <c r="L1868" s="498"/>
    </row>
    <row r="1869" spans="2:12" s="317" customFormat="1" x14ac:dyDescent="0.3">
      <c r="B1869" s="750"/>
      <c r="C1869" s="751"/>
      <c r="D1869" s="751"/>
      <c r="E1869" s="751"/>
      <c r="F1869" s="751"/>
      <c r="G1869" s="751"/>
      <c r="H1869" s="751"/>
      <c r="I1869" s="752"/>
      <c r="L1869" s="498"/>
    </row>
    <row r="1870" spans="2:12" s="317" customFormat="1" x14ac:dyDescent="0.3">
      <c r="B1870" s="750"/>
      <c r="C1870" s="751"/>
      <c r="D1870" s="751"/>
      <c r="E1870" s="751"/>
      <c r="F1870" s="751"/>
      <c r="G1870" s="751"/>
      <c r="H1870" s="751"/>
      <c r="I1870" s="752"/>
      <c r="L1870" s="498"/>
    </row>
    <row r="1871" spans="2:12" s="317" customFormat="1" x14ac:dyDescent="0.3">
      <c r="B1871" s="750"/>
      <c r="C1871" s="751"/>
      <c r="D1871" s="751"/>
      <c r="E1871" s="751"/>
      <c r="F1871" s="751"/>
      <c r="G1871" s="751"/>
      <c r="H1871" s="751"/>
      <c r="I1871" s="752"/>
      <c r="L1871" s="498"/>
    </row>
    <row r="1872" spans="2:12" s="317" customFormat="1" x14ac:dyDescent="0.3">
      <c r="B1872" s="750"/>
      <c r="C1872" s="751"/>
      <c r="D1872" s="751"/>
      <c r="E1872" s="751"/>
      <c r="F1872" s="751"/>
      <c r="G1872" s="751"/>
      <c r="H1872" s="751"/>
      <c r="I1872" s="752"/>
      <c r="L1872" s="498"/>
    </row>
    <row r="1873" spans="2:12" s="317" customFormat="1" x14ac:dyDescent="0.3">
      <c r="B1873" s="750"/>
      <c r="C1873" s="751"/>
      <c r="D1873" s="751"/>
      <c r="E1873" s="751"/>
      <c r="F1873" s="751"/>
      <c r="G1873" s="751"/>
      <c r="H1873" s="751"/>
      <c r="I1873" s="752"/>
      <c r="L1873" s="498"/>
    </row>
    <row r="1874" spans="2:12" s="317" customFormat="1" x14ac:dyDescent="0.3">
      <c r="B1874" s="750"/>
      <c r="C1874" s="751"/>
      <c r="D1874" s="751"/>
      <c r="E1874" s="751"/>
      <c r="F1874" s="751"/>
      <c r="G1874" s="751"/>
      <c r="H1874" s="751"/>
      <c r="I1874" s="752"/>
      <c r="L1874" s="498"/>
    </row>
    <row r="1875" spans="2:12" s="317" customFormat="1" x14ac:dyDescent="0.3">
      <c r="B1875" s="750"/>
      <c r="C1875" s="751"/>
      <c r="D1875" s="751"/>
      <c r="E1875" s="751"/>
      <c r="F1875" s="751"/>
      <c r="G1875" s="751"/>
      <c r="H1875" s="751"/>
      <c r="I1875" s="752"/>
      <c r="L1875" s="498"/>
    </row>
    <row r="1876" spans="2:12" s="317" customFormat="1" x14ac:dyDescent="0.3">
      <c r="B1876" s="750"/>
      <c r="C1876" s="751"/>
      <c r="D1876" s="751"/>
      <c r="E1876" s="751"/>
      <c r="F1876" s="751"/>
      <c r="G1876" s="751"/>
      <c r="H1876" s="751"/>
      <c r="I1876" s="752"/>
      <c r="L1876" s="498"/>
    </row>
    <row r="1877" spans="2:12" s="317" customFormat="1" x14ac:dyDescent="0.3">
      <c r="B1877" s="750"/>
      <c r="C1877" s="751"/>
      <c r="D1877" s="751"/>
      <c r="E1877" s="751"/>
      <c r="F1877" s="751"/>
      <c r="G1877" s="751"/>
      <c r="H1877" s="751"/>
      <c r="I1877" s="752"/>
      <c r="L1877" s="498"/>
    </row>
    <row r="1878" spans="2:12" s="317" customFormat="1" x14ac:dyDescent="0.3">
      <c r="B1878" s="750"/>
      <c r="C1878" s="751"/>
      <c r="D1878" s="751"/>
      <c r="E1878" s="751"/>
      <c r="F1878" s="751"/>
      <c r="G1878" s="751"/>
      <c r="H1878" s="751"/>
      <c r="I1878" s="752"/>
      <c r="L1878" s="498"/>
    </row>
    <row r="1879" spans="2:12" s="317" customFormat="1" x14ac:dyDescent="0.3">
      <c r="B1879" s="750"/>
      <c r="C1879" s="751"/>
      <c r="D1879" s="751"/>
      <c r="E1879" s="751"/>
      <c r="F1879" s="751"/>
      <c r="G1879" s="751"/>
      <c r="H1879" s="751"/>
      <c r="I1879" s="752"/>
      <c r="L1879" s="498"/>
    </row>
    <row r="1880" spans="2:12" s="317" customFormat="1" x14ac:dyDescent="0.3">
      <c r="B1880" s="750"/>
      <c r="C1880" s="751"/>
      <c r="D1880" s="751"/>
      <c r="E1880" s="751"/>
      <c r="F1880" s="751"/>
      <c r="G1880" s="751"/>
      <c r="H1880" s="751"/>
      <c r="I1880" s="752"/>
      <c r="L1880" s="498"/>
    </row>
    <row r="1881" spans="2:12" s="317" customFormat="1" x14ac:dyDescent="0.3">
      <c r="B1881" s="750"/>
      <c r="C1881" s="751"/>
      <c r="D1881" s="751"/>
      <c r="E1881" s="751"/>
      <c r="F1881" s="751"/>
      <c r="G1881" s="751"/>
      <c r="H1881" s="751"/>
      <c r="I1881" s="752"/>
      <c r="L1881" s="498"/>
    </row>
    <row r="1882" spans="2:12" s="317" customFormat="1" x14ac:dyDescent="0.3">
      <c r="B1882" s="750"/>
      <c r="C1882" s="751"/>
      <c r="D1882" s="751"/>
      <c r="E1882" s="751"/>
      <c r="F1882" s="751"/>
      <c r="G1882" s="751"/>
      <c r="H1882" s="751"/>
      <c r="I1882" s="752"/>
      <c r="L1882" s="498"/>
    </row>
    <row r="1883" spans="2:12" s="317" customFormat="1" x14ac:dyDescent="0.3">
      <c r="B1883" s="750"/>
      <c r="C1883" s="751"/>
      <c r="D1883" s="751"/>
      <c r="E1883" s="751"/>
      <c r="F1883" s="751"/>
      <c r="G1883" s="751"/>
      <c r="H1883" s="751"/>
      <c r="I1883" s="752"/>
      <c r="L1883" s="498"/>
    </row>
    <row r="1884" spans="2:12" s="317" customFormat="1" x14ac:dyDescent="0.3">
      <c r="B1884" s="750"/>
      <c r="C1884" s="751"/>
      <c r="D1884" s="751"/>
      <c r="E1884" s="751"/>
      <c r="F1884" s="751"/>
      <c r="G1884" s="751"/>
      <c r="H1884" s="751"/>
      <c r="I1884" s="752"/>
      <c r="L1884" s="498"/>
    </row>
    <row r="1885" spans="2:12" s="317" customFormat="1" x14ac:dyDescent="0.3">
      <c r="B1885" s="750"/>
      <c r="C1885" s="751"/>
      <c r="D1885" s="751"/>
      <c r="E1885" s="751"/>
      <c r="F1885" s="751"/>
      <c r="G1885" s="751"/>
      <c r="H1885" s="751"/>
      <c r="I1885" s="752"/>
      <c r="L1885" s="498"/>
    </row>
    <row r="1886" spans="2:12" s="317" customFormat="1" x14ac:dyDescent="0.3">
      <c r="B1886" s="750"/>
      <c r="C1886" s="751"/>
      <c r="D1886" s="751"/>
      <c r="E1886" s="751"/>
      <c r="F1886" s="751"/>
      <c r="G1886" s="751"/>
      <c r="H1886" s="751"/>
      <c r="I1886" s="752"/>
      <c r="L1886" s="498"/>
    </row>
    <row r="1887" spans="2:12" s="317" customFormat="1" x14ac:dyDescent="0.3">
      <c r="B1887" s="750"/>
      <c r="C1887" s="751"/>
      <c r="D1887" s="751"/>
      <c r="E1887" s="751"/>
      <c r="F1887" s="751"/>
      <c r="G1887" s="751"/>
      <c r="H1887" s="751"/>
      <c r="I1887" s="752"/>
      <c r="L1887" s="498"/>
    </row>
    <row r="1888" spans="2:12" s="317" customFormat="1" x14ac:dyDescent="0.3">
      <c r="B1888" s="750"/>
      <c r="C1888" s="751"/>
      <c r="D1888" s="751"/>
      <c r="E1888" s="751"/>
      <c r="F1888" s="751"/>
      <c r="G1888" s="751"/>
      <c r="H1888" s="751"/>
      <c r="I1888" s="752"/>
      <c r="L1888" s="498"/>
    </row>
    <row r="1889" spans="2:12" s="317" customFormat="1" x14ac:dyDescent="0.3">
      <c r="B1889" s="750"/>
      <c r="C1889" s="751"/>
      <c r="D1889" s="751"/>
      <c r="E1889" s="751"/>
      <c r="F1889" s="751"/>
      <c r="G1889" s="751"/>
      <c r="H1889" s="751"/>
      <c r="I1889" s="752"/>
      <c r="L1889" s="498"/>
    </row>
    <row r="1890" spans="2:12" s="317" customFormat="1" x14ac:dyDescent="0.3">
      <c r="B1890" s="750"/>
      <c r="C1890" s="751"/>
      <c r="D1890" s="751"/>
      <c r="E1890" s="751"/>
      <c r="F1890" s="751"/>
      <c r="G1890" s="751"/>
      <c r="H1890" s="751"/>
      <c r="I1890" s="752"/>
      <c r="L1890" s="498"/>
    </row>
    <row r="1891" spans="2:12" s="317" customFormat="1" x14ac:dyDescent="0.3">
      <c r="B1891" s="750"/>
      <c r="C1891" s="751"/>
      <c r="D1891" s="751"/>
      <c r="E1891" s="751"/>
      <c r="F1891" s="751"/>
      <c r="G1891" s="751"/>
      <c r="H1891" s="751"/>
      <c r="I1891" s="752"/>
      <c r="L1891" s="498"/>
    </row>
    <row r="1892" spans="2:12" s="317" customFormat="1" x14ac:dyDescent="0.3">
      <c r="B1892" s="750"/>
      <c r="C1892" s="751"/>
      <c r="D1892" s="751"/>
      <c r="E1892" s="751"/>
      <c r="F1892" s="751"/>
      <c r="G1892" s="751"/>
      <c r="H1892" s="751"/>
      <c r="I1892" s="752"/>
      <c r="L1892" s="498"/>
    </row>
    <row r="1893" spans="2:12" s="317" customFormat="1" x14ac:dyDescent="0.3">
      <c r="B1893" s="750"/>
      <c r="C1893" s="751"/>
      <c r="D1893" s="751"/>
      <c r="E1893" s="751"/>
      <c r="F1893" s="751"/>
      <c r="G1893" s="751"/>
      <c r="H1893" s="751"/>
      <c r="I1893" s="752"/>
      <c r="L1893" s="498"/>
    </row>
    <row r="1894" spans="2:12" s="317" customFormat="1" x14ac:dyDescent="0.3">
      <c r="B1894" s="750"/>
      <c r="C1894" s="751"/>
      <c r="D1894" s="751"/>
      <c r="E1894" s="751"/>
      <c r="F1894" s="751"/>
      <c r="G1894" s="751"/>
      <c r="H1894" s="751"/>
      <c r="I1894" s="752"/>
      <c r="L1894" s="498"/>
    </row>
    <row r="1895" spans="2:12" s="317" customFormat="1" x14ac:dyDescent="0.3">
      <c r="B1895" s="750"/>
      <c r="C1895" s="751"/>
      <c r="D1895" s="751"/>
      <c r="E1895" s="751"/>
      <c r="F1895" s="751"/>
      <c r="G1895" s="751"/>
      <c r="H1895" s="751"/>
      <c r="I1895" s="752"/>
      <c r="L1895" s="498"/>
    </row>
    <row r="1896" spans="2:12" s="317" customFormat="1" x14ac:dyDescent="0.3">
      <c r="B1896" s="750"/>
      <c r="C1896" s="751"/>
      <c r="D1896" s="751"/>
      <c r="E1896" s="751"/>
      <c r="F1896" s="751"/>
      <c r="G1896" s="751"/>
      <c r="H1896" s="751"/>
      <c r="I1896" s="752"/>
      <c r="L1896" s="498"/>
    </row>
    <row r="1897" spans="2:12" s="317" customFormat="1" x14ac:dyDescent="0.3">
      <c r="B1897" s="750"/>
      <c r="C1897" s="751"/>
      <c r="D1897" s="751"/>
      <c r="E1897" s="751"/>
      <c r="F1897" s="751"/>
      <c r="G1897" s="751"/>
      <c r="H1897" s="751"/>
      <c r="I1897" s="752"/>
      <c r="L1897" s="498"/>
    </row>
    <row r="1898" spans="2:12" s="317" customFormat="1" x14ac:dyDescent="0.3">
      <c r="B1898" s="750"/>
      <c r="C1898" s="751"/>
      <c r="D1898" s="751"/>
      <c r="E1898" s="751"/>
      <c r="F1898" s="751"/>
      <c r="G1898" s="751"/>
      <c r="H1898" s="751"/>
      <c r="I1898" s="752"/>
      <c r="L1898" s="498"/>
    </row>
    <row r="1899" spans="2:12" s="317" customFormat="1" x14ac:dyDescent="0.3">
      <c r="B1899" s="750"/>
      <c r="C1899" s="751"/>
      <c r="D1899" s="751"/>
      <c r="E1899" s="751"/>
      <c r="F1899" s="751"/>
      <c r="G1899" s="751"/>
      <c r="H1899" s="751"/>
      <c r="I1899" s="752"/>
      <c r="L1899" s="498"/>
    </row>
    <row r="1900" spans="2:12" s="317" customFormat="1" x14ac:dyDescent="0.3">
      <c r="B1900" s="750"/>
      <c r="C1900" s="751"/>
      <c r="D1900" s="751"/>
      <c r="E1900" s="751"/>
      <c r="F1900" s="751"/>
      <c r="G1900" s="751"/>
      <c r="H1900" s="751"/>
      <c r="I1900" s="752"/>
      <c r="L1900" s="498"/>
    </row>
    <row r="1901" spans="2:12" s="317" customFormat="1" x14ac:dyDescent="0.3">
      <c r="B1901" s="750"/>
      <c r="C1901" s="751"/>
      <c r="D1901" s="751"/>
      <c r="E1901" s="751"/>
      <c r="F1901" s="751"/>
      <c r="G1901" s="751"/>
      <c r="H1901" s="751"/>
      <c r="I1901" s="752"/>
      <c r="L1901" s="498"/>
    </row>
    <row r="1902" spans="2:12" s="317" customFormat="1" x14ac:dyDescent="0.3">
      <c r="B1902" s="750"/>
      <c r="C1902" s="751"/>
      <c r="D1902" s="751"/>
      <c r="E1902" s="751"/>
      <c r="F1902" s="751"/>
      <c r="G1902" s="751"/>
      <c r="H1902" s="751"/>
      <c r="I1902" s="752"/>
      <c r="L1902" s="498"/>
    </row>
    <row r="1903" spans="2:12" s="317" customFormat="1" x14ac:dyDescent="0.3">
      <c r="B1903" s="750"/>
      <c r="C1903" s="751"/>
      <c r="D1903" s="751"/>
      <c r="E1903" s="751"/>
      <c r="F1903" s="751"/>
      <c r="G1903" s="751"/>
      <c r="H1903" s="751"/>
      <c r="I1903" s="752"/>
      <c r="L1903" s="498"/>
    </row>
    <row r="1904" spans="2:12" s="317" customFormat="1" x14ac:dyDescent="0.3">
      <c r="B1904" s="750"/>
      <c r="C1904" s="751"/>
      <c r="D1904" s="751"/>
      <c r="E1904" s="751"/>
      <c r="F1904" s="751"/>
      <c r="G1904" s="751"/>
      <c r="H1904" s="751"/>
      <c r="I1904" s="752"/>
      <c r="L1904" s="498"/>
    </row>
    <row r="1905" spans="2:12" s="317" customFormat="1" x14ac:dyDescent="0.3">
      <c r="B1905" s="750"/>
      <c r="C1905" s="751"/>
      <c r="D1905" s="751"/>
      <c r="E1905" s="751"/>
      <c r="F1905" s="751"/>
      <c r="G1905" s="751"/>
      <c r="H1905" s="751"/>
      <c r="I1905" s="752"/>
      <c r="L1905" s="498"/>
    </row>
    <row r="1906" spans="2:12" s="317" customFormat="1" x14ac:dyDescent="0.3">
      <c r="B1906" s="750"/>
      <c r="C1906" s="751"/>
      <c r="D1906" s="751"/>
      <c r="E1906" s="751"/>
      <c r="F1906" s="751"/>
      <c r="G1906" s="751"/>
      <c r="H1906" s="751"/>
      <c r="I1906" s="752"/>
      <c r="L1906" s="498"/>
    </row>
    <row r="1907" spans="2:12" s="317" customFormat="1" x14ac:dyDescent="0.3">
      <c r="B1907" s="750"/>
      <c r="C1907" s="751"/>
      <c r="D1907" s="751"/>
      <c r="E1907" s="751"/>
      <c r="F1907" s="751"/>
      <c r="G1907" s="751"/>
      <c r="H1907" s="751"/>
      <c r="I1907" s="752"/>
      <c r="L1907" s="498"/>
    </row>
    <row r="1908" spans="2:12" s="317" customFormat="1" x14ac:dyDescent="0.3">
      <c r="B1908" s="750"/>
      <c r="C1908" s="751"/>
      <c r="D1908" s="751"/>
      <c r="E1908" s="751"/>
      <c r="F1908" s="751"/>
      <c r="G1908" s="751"/>
      <c r="H1908" s="751"/>
      <c r="I1908" s="752"/>
      <c r="L1908" s="498"/>
    </row>
    <row r="1909" spans="2:12" s="317" customFormat="1" x14ac:dyDescent="0.3">
      <c r="B1909" s="750"/>
      <c r="C1909" s="751"/>
      <c r="D1909" s="751"/>
      <c r="E1909" s="751"/>
      <c r="F1909" s="751"/>
      <c r="G1909" s="751"/>
      <c r="H1909" s="751"/>
      <c r="I1909" s="752"/>
      <c r="L1909" s="498"/>
    </row>
    <row r="1910" spans="2:12" s="317" customFormat="1" x14ac:dyDescent="0.3">
      <c r="B1910" s="750"/>
      <c r="C1910" s="751"/>
      <c r="D1910" s="751"/>
      <c r="E1910" s="751"/>
      <c r="F1910" s="751"/>
      <c r="G1910" s="751"/>
      <c r="H1910" s="751"/>
      <c r="I1910" s="752"/>
      <c r="L1910" s="498"/>
    </row>
    <row r="1911" spans="2:12" s="317" customFormat="1" x14ac:dyDescent="0.3">
      <c r="B1911" s="750"/>
      <c r="C1911" s="751"/>
      <c r="D1911" s="751"/>
      <c r="E1911" s="751"/>
      <c r="F1911" s="751"/>
      <c r="G1911" s="751"/>
      <c r="H1911" s="751"/>
      <c r="I1911" s="752"/>
      <c r="L1911" s="498"/>
    </row>
    <row r="1912" spans="2:12" s="317" customFormat="1" x14ac:dyDescent="0.3">
      <c r="B1912" s="750"/>
      <c r="C1912" s="751"/>
      <c r="D1912" s="751"/>
      <c r="E1912" s="751"/>
      <c r="F1912" s="751"/>
      <c r="G1912" s="751"/>
      <c r="H1912" s="751"/>
      <c r="I1912" s="752"/>
      <c r="L1912" s="498"/>
    </row>
    <row r="1913" spans="2:12" s="317" customFormat="1" x14ac:dyDescent="0.3">
      <c r="B1913" s="750"/>
      <c r="C1913" s="751"/>
      <c r="D1913" s="751"/>
      <c r="E1913" s="751"/>
      <c r="F1913" s="751"/>
      <c r="G1913" s="751"/>
      <c r="H1913" s="751"/>
      <c r="I1913" s="752"/>
      <c r="L1913" s="498"/>
    </row>
    <row r="1914" spans="2:12" s="317" customFormat="1" x14ac:dyDescent="0.3">
      <c r="B1914" s="750"/>
      <c r="C1914" s="751"/>
      <c r="D1914" s="751"/>
      <c r="E1914" s="751"/>
      <c r="F1914" s="751"/>
      <c r="G1914" s="751"/>
      <c r="H1914" s="751"/>
      <c r="I1914" s="752"/>
      <c r="L1914" s="498"/>
    </row>
    <row r="1915" spans="2:12" s="317" customFormat="1" x14ac:dyDescent="0.3">
      <c r="B1915" s="750"/>
      <c r="C1915" s="751"/>
      <c r="D1915" s="751"/>
      <c r="E1915" s="751"/>
      <c r="F1915" s="751"/>
      <c r="G1915" s="751"/>
      <c r="H1915" s="751"/>
      <c r="I1915" s="752"/>
      <c r="L1915" s="498"/>
    </row>
    <row r="1916" spans="2:12" s="317" customFormat="1" x14ac:dyDescent="0.3">
      <c r="B1916" s="750"/>
      <c r="C1916" s="751"/>
      <c r="D1916" s="751"/>
      <c r="E1916" s="751"/>
      <c r="F1916" s="751"/>
      <c r="G1916" s="751"/>
      <c r="H1916" s="751"/>
      <c r="I1916" s="752"/>
      <c r="L1916" s="498"/>
    </row>
    <row r="1917" spans="2:12" s="317" customFormat="1" x14ac:dyDescent="0.3">
      <c r="B1917" s="750"/>
      <c r="C1917" s="751"/>
      <c r="D1917" s="751"/>
      <c r="E1917" s="751"/>
      <c r="F1917" s="751"/>
      <c r="G1917" s="751"/>
      <c r="H1917" s="751"/>
      <c r="I1917" s="752"/>
      <c r="L1917" s="498"/>
    </row>
    <row r="1918" spans="2:12" s="317" customFormat="1" x14ac:dyDescent="0.3">
      <c r="B1918" s="750"/>
      <c r="C1918" s="751"/>
      <c r="D1918" s="751"/>
      <c r="E1918" s="751"/>
      <c r="F1918" s="751"/>
      <c r="G1918" s="751"/>
      <c r="H1918" s="751"/>
      <c r="I1918" s="752"/>
      <c r="L1918" s="498"/>
    </row>
    <row r="1919" spans="2:12" s="317" customFormat="1" x14ac:dyDescent="0.3">
      <c r="B1919" s="750"/>
      <c r="C1919" s="751"/>
      <c r="D1919" s="751"/>
      <c r="E1919" s="751"/>
      <c r="F1919" s="751"/>
      <c r="G1919" s="751"/>
      <c r="H1919" s="751"/>
      <c r="I1919" s="752"/>
      <c r="L1919" s="498"/>
    </row>
    <row r="1920" spans="2:12" s="317" customFormat="1" x14ac:dyDescent="0.3">
      <c r="B1920" s="750"/>
      <c r="C1920" s="751"/>
      <c r="D1920" s="751"/>
      <c r="E1920" s="751"/>
      <c r="F1920" s="751"/>
      <c r="G1920" s="751"/>
      <c r="H1920" s="751"/>
      <c r="I1920" s="752"/>
      <c r="L1920" s="498"/>
    </row>
    <row r="1921" spans="2:12" s="317" customFormat="1" x14ac:dyDescent="0.3">
      <c r="B1921" s="750"/>
      <c r="C1921" s="751"/>
      <c r="D1921" s="751"/>
      <c r="E1921" s="751"/>
      <c r="F1921" s="751"/>
      <c r="G1921" s="751"/>
      <c r="H1921" s="751"/>
      <c r="I1921" s="752"/>
      <c r="L1921" s="498"/>
    </row>
    <row r="1922" spans="2:12" s="317" customFormat="1" x14ac:dyDescent="0.3">
      <c r="B1922" s="750"/>
      <c r="C1922" s="751"/>
      <c r="D1922" s="751"/>
      <c r="E1922" s="751"/>
      <c r="F1922" s="751"/>
      <c r="G1922" s="751"/>
      <c r="H1922" s="751"/>
      <c r="I1922" s="752"/>
      <c r="L1922" s="498"/>
    </row>
    <row r="1923" spans="2:12" s="317" customFormat="1" x14ac:dyDescent="0.3">
      <c r="B1923" s="750"/>
      <c r="C1923" s="751"/>
      <c r="D1923" s="751"/>
      <c r="E1923" s="751"/>
      <c r="F1923" s="751"/>
      <c r="G1923" s="751"/>
      <c r="H1923" s="751"/>
      <c r="I1923" s="752"/>
      <c r="L1923" s="498"/>
    </row>
    <row r="1924" spans="2:12" s="317" customFormat="1" x14ac:dyDescent="0.3">
      <c r="B1924" s="750"/>
      <c r="C1924" s="751"/>
      <c r="D1924" s="751"/>
      <c r="E1924" s="751"/>
      <c r="F1924" s="751"/>
      <c r="G1924" s="751"/>
      <c r="H1924" s="751"/>
      <c r="I1924" s="752"/>
      <c r="L1924" s="498"/>
    </row>
    <row r="1925" spans="2:12" s="317" customFormat="1" x14ac:dyDescent="0.3">
      <c r="B1925" s="750"/>
      <c r="C1925" s="751"/>
      <c r="D1925" s="751"/>
      <c r="E1925" s="751"/>
      <c r="F1925" s="751"/>
      <c r="G1925" s="751"/>
      <c r="H1925" s="751"/>
      <c r="I1925" s="752"/>
      <c r="L1925" s="498"/>
    </row>
    <row r="1926" spans="2:12" s="317" customFormat="1" x14ac:dyDescent="0.3">
      <c r="B1926" s="750"/>
      <c r="C1926" s="751"/>
      <c r="D1926" s="751"/>
      <c r="E1926" s="751"/>
      <c r="F1926" s="751"/>
      <c r="G1926" s="751"/>
      <c r="H1926" s="751"/>
      <c r="I1926" s="752"/>
      <c r="L1926" s="498"/>
    </row>
    <row r="1927" spans="2:12" s="317" customFormat="1" x14ac:dyDescent="0.3">
      <c r="B1927" s="750"/>
      <c r="C1927" s="751"/>
      <c r="D1927" s="751"/>
      <c r="E1927" s="751"/>
      <c r="F1927" s="751"/>
      <c r="G1927" s="751"/>
      <c r="H1927" s="751"/>
      <c r="I1927" s="752"/>
      <c r="L1927" s="498"/>
    </row>
    <row r="1928" spans="2:12" s="317" customFormat="1" x14ac:dyDescent="0.3">
      <c r="B1928" s="750"/>
      <c r="C1928" s="751"/>
      <c r="D1928" s="751"/>
      <c r="E1928" s="751"/>
      <c r="F1928" s="751"/>
      <c r="G1928" s="751"/>
      <c r="H1928" s="751"/>
      <c r="I1928" s="752"/>
      <c r="L1928" s="498"/>
    </row>
    <row r="1929" spans="2:12" s="317" customFormat="1" x14ac:dyDescent="0.3">
      <c r="B1929" s="750"/>
      <c r="C1929" s="751"/>
      <c r="D1929" s="751"/>
      <c r="E1929" s="751"/>
      <c r="F1929" s="751"/>
      <c r="G1929" s="751"/>
      <c r="H1929" s="751"/>
      <c r="I1929" s="752"/>
      <c r="L1929" s="498"/>
    </row>
    <row r="1930" spans="2:12" s="317" customFormat="1" x14ac:dyDescent="0.3">
      <c r="B1930" s="750"/>
      <c r="C1930" s="751"/>
      <c r="D1930" s="751"/>
      <c r="E1930" s="751"/>
      <c r="F1930" s="751"/>
      <c r="G1930" s="751"/>
      <c r="H1930" s="751"/>
      <c r="I1930" s="752"/>
      <c r="L1930" s="498"/>
    </row>
    <row r="1931" spans="2:12" s="317" customFormat="1" x14ac:dyDescent="0.3">
      <c r="B1931" s="750"/>
      <c r="C1931" s="751"/>
      <c r="D1931" s="751"/>
      <c r="E1931" s="751"/>
      <c r="F1931" s="751"/>
      <c r="G1931" s="751"/>
      <c r="H1931" s="751"/>
      <c r="I1931" s="752"/>
      <c r="L1931" s="498"/>
    </row>
    <row r="1932" spans="2:12" s="317" customFormat="1" x14ac:dyDescent="0.3">
      <c r="B1932" s="750"/>
      <c r="C1932" s="751"/>
      <c r="D1932" s="751"/>
      <c r="E1932" s="751"/>
      <c r="F1932" s="751"/>
      <c r="G1932" s="751"/>
      <c r="H1932" s="751"/>
      <c r="I1932" s="752"/>
      <c r="L1932" s="498"/>
    </row>
    <row r="1933" spans="2:12" s="317" customFormat="1" x14ac:dyDescent="0.3">
      <c r="B1933" s="750"/>
      <c r="C1933" s="751"/>
      <c r="D1933" s="751"/>
      <c r="E1933" s="751"/>
      <c r="F1933" s="751"/>
      <c r="G1933" s="751"/>
      <c r="H1933" s="751"/>
      <c r="I1933" s="752"/>
      <c r="L1933" s="498"/>
    </row>
    <row r="1934" spans="2:12" s="317" customFormat="1" x14ac:dyDescent="0.3">
      <c r="B1934" s="750"/>
      <c r="C1934" s="751"/>
      <c r="D1934" s="751"/>
      <c r="E1934" s="751"/>
      <c r="F1934" s="751"/>
      <c r="G1934" s="751"/>
      <c r="H1934" s="751"/>
      <c r="I1934" s="752"/>
      <c r="L1934" s="498"/>
    </row>
    <row r="1935" spans="2:12" s="317" customFormat="1" x14ac:dyDescent="0.3">
      <c r="B1935" s="750"/>
      <c r="C1935" s="751"/>
      <c r="D1935" s="751"/>
      <c r="E1935" s="751"/>
      <c r="F1935" s="751"/>
      <c r="G1935" s="751"/>
      <c r="H1935" s="751"/>
      <c r="I1935" s="752"/>
      <c r="L1935" s="498"/>
    </row>
    <row r="1936" spans="2:12" s="317" customFormat="1" x14ac:dyDescent="0.3">
      <c r="B1936" s="750"/>
      <c r="C1936" s="751"/>
      <c r="D1936" s="751"/>
      <c r="E1936" s="751"/>
      <c r="F1936" s="751"/>
      <c r="G1936" s="751"/>
      <c r="H1936" s="751"/>
      <c r="I1936" s="752"/>
      <c r="L1936" s="498"/>
    </row>
    <row r="1937" spans="2:12" s="317" customFormat="1" x14ac:dyDescent="0.3">
      <c r="B1937" s="750"/>
      <c r="C1937" s="751"/>
      <c r="D1937" s="751"/>
      <c r="E1937" s="751"/>
      <c r="F1937" s="751"/>
      <c r="G1937" s="751"/>
      <c r="H1937" s="751"/>
      <c r="I1937" s="752"/>
      <c r="L1937" s="498"/>
    </row>
    <row r="1938" spans="2:12" s="317" customFormat="1" x14ac:dyDescent="0.3">
      <c r="B1938" s="750"/>
      <c r="C1938" s="751"/>
      <c r="D1938" s="751"/>
      <c r="E1938" s="751"/>
      <c r="F1938" s="751"/>
      <c r="G1938" s="751"/>
      <c r="H1938" s="751"/>
      <c r="I1938" s="752"/>
      <c r="L1938" s="498"/>
    </row>
    <row r="1939" spans="2:12" s="317" customFormat="1" x14ac:dyDescent="0.3">
      <c r="B1939" s="750"/>
      <c r="C1939" s="751"/>
      <c r="D1939" s="751"/>
      <c r="E1939" s="751"/>
      <c r="F1939" s="751"/>
      <c r="G1939" s="751"/>
      <c r="H1939" s="751"/>
      <c r="I1939" s="752"/>
      <c r="L1939" s="498"/>
    </row>
    <row r="1940" spans="2:12" s="317" customFormat="1" x14ac:dyDescent="0.3">
      <c r="B1940" s="750"/>
      <c r="C1940" s="751"/>
      <c r="D1940" s="751"/>
      <c r="E1940" s="751"/>
      <c r="F1940" s="751"/>
      <c r="G1940" s="751"/>
      <c r="H1940" s="751"/>
      <c r="I1940" s="752"/>
      <c r="L1940" s="498"/>
    </row>
    <row r="1941" spans="2:12" s="317" customFormat="1" x14ac:dyDescent="0.3">
      <c r="B1941" s="750"/>
      <c r="C1941" s="751"/>
      <c r="D1941" s="751"/>
      <c r="E1941" s="751"/>
      <c r="F1941" s="751"/>
      <c r="G1941" s="751"/>
      <c r="H1941" s="751"/>
      <c r="I1941" s="752"/>
      <c r="L1941" s="498"/>
    </row>
    <row r="1942" spans="2:12" s="317" customFormat="1" x14ac:dyDescent="0.3">
      <c r="B1942" s="750"/>
      <c r="C1942" s="751"/>
      <c r="D1942" s="751"/>
      <c r="E1942" s="751"/>
      <c r="F1942" s="751"/>
      <c r="G1942" s="751"/>
      <c r="H1942" s="751"/>
      <c r="I1942" s="752"/>
      <c r="L1942" s="498"/>
    </row>
    <row r="1943" spans="2:12" s="317" customFormat="1" x14ac:dyDescent="0.3">
      <c r="B1943" s="750"/>
      <c r="C1943" s="751"/>
      <c r="D1943" s="751"/>
      <c r="E1943" s="751"/>
      <c r="F1943" s="751"/>
      <c r="G1943" s="751"/>
      <c r="H1943" s="751"/>
      <c r="I1943" s="752"/>
      <c r="L1943" s="498"/>
    </row>
    <row r="1944" spans="2:12" s="317" customFormat="1" x14ac:dyDescent="0.3">
      <c r="B1944" s="750"/>
      <c r="C1944" s="751"/>
      <c r="D1944" s="751"/>
      <c r="E1944" s="751"/>
      <c r="F1944" s="751"/>
      <c r="G1944" s="751"/>
      <c r="H1944" s="751"/>
      <c r="I1944" s="752"/>
      <c r="L1944" s="498"/>
    </row>
    <row r="1945" spans="2:12" s="317" customFormat="1" x14ac:dyDescent="0.3">
      <c r="B1945" s="750"/>
      <c r="C1945" s="751"/>
      <c r="D1945" s="751"/>
      <c r="E1945" s="751"/>
      <c r="F1945" s="751"/>
      <c r="G1945" s="751"/>
      <c r="H1945" s="751"/>
      <c r="I1945" s="752"/>
      <c r="L1945" s="498"/>
    </row>
    <row r="1946" spans="2:12" s="317" customFormat="1" x14ac:dyDescent="0.3">
      <c r="B1946" s="750"/>
      <c r="C1946" s="751"/>
      <c r="D1946" s="751"/>
      <c r="E1946" s="751"/>
      <c r="F1946" s="751"/>
      <c r="G1946" s="751"/>
      <c r="H1946" s="751"/>
      <c r="I1946" s="752"/>
      <c r="L1946" s="498"/>
    </row>
    <row r="1947" spans="2:12" s="317" customFormat="1" x14ac:dyDescent="0.3">
      <c r="B1947" s="750"/>
      <c r="C1947" s="751"/>
      <c r="D1947" s="751"/>
      <c r="E1947" s="751"/>
      <c r="F1947" s="751"/>
      <c r="G1947" s="751"/>
      <c r="H1947" s="751"/>
      <c r="I1947" s="752"/>
      <c r="L1947" s="498"/>
    </row>
    <row r="1948" spans="2:12" s="317" customFormat="1" x14ac:dyDescent="0.3">
      <c r="B1948" s="750"/>
      <c r="C1948" s="751"/>
      <c r="D1948" s="751"/>
      <c r="E1948" s="751"/>
      <c r="F1948" s="751"/>
      <c r="G1948" s="751"/>
      <c r="H1948" s="751"/>
      <c r="I1948" s="752"/>
      <c r="L1948" s="498"/>
    </row>
    <row r="1949" spans="2:12" s="317" customFormat="1" x14ac:dyDescent="0.3">
      <c r="B1949" s="750"/>
      <c r="C1949" s="751"/>
      <c r="D1949" s="751"/>
      <c r="E1949" s="751"/>
      <c r="F1949" s="751"/>
      <c r="G1949" s="751"/>
      <c r="H1949" s="751"/>
      <c r="I1949" s="752"/>
      <c r="L1949" s="498"/>
    </row>
    <row r="1950" spans="2:12" s="317" customFormat="1" x14ac:dyDescent="0.3">
      <c r="B1950" s="750"/>
      <c r="C1950" s="751"/>
      <c r="D1950" s="751"/>
      <c r="E1950" s="751"/>
      <c r="F1950" s="751"/>
      <c r="G1950" s="751"/>
      <c r="H1950" s="751"/>
      <c r="I1950" s="752"/>
      <c r="L1950" s="498"/>
    </row>
    <row r="1951" spans="2:12" s="317" customFormat="1" x14ac:dyDescent="0.3">
      <c r="B1951" s="750"/>
      <c r="C1951" s="751"/>
      <c r="D1951" s="751"/>
      <c r="E1951" s="751"/>
      <c r="F1951" s="751"/>
      <c r="G1951" s="751"/>
      <c r="H1951" s="751"/>
      <c r="I1951" s="752"/>
      <c r="L1951" s="498"/>
    </row>
    <row r="1952" spans="2:12" s="317" customFormat="1" x14ac:dyDescent="0.3">
      <c r="B1952" s="750"/>
      <c r="C1952" s="751"/>
      <c r="D1952" s="751"/>
      <c r="E1952" s="751"/>
      <c r="F1952" s="751"/>
      <c r="G1952" s="751"/>
      <c r="H1952" s="751"/>
      <c r="I1952" s="752"/>
      <c r="L1952" s="498"/>
    </row>
    <row r="1953" spans="2:12" s="317" customFormat="1" x14ac:dyDescent="0.3">
      <c r="B1953" s="750"/>
      <c r="C1953" s="751"/>
      <c r="D1953" s="751"/>
      <c r="E1953" s="751"/>
      <c r="F1953" s="751"/>
      <c r="G1953" s="751"/>
      <c r="H1953" s="751"/>
      <c r="I1953" s="752"/>
      <c r="L1953" s="498"/>
    </row>
    <row r="1954" spans="2:12" s="317" customFormat="1" x14ac:dyDescent="0.3">
      <c r="B1954" s="750"/>
      <c r="C1954" s="751"/>
      <c r="D1954" s="751"/>
      <c r="E1954" s="751"/>
      <c r="F1954" s="751"/>
      <c r="G1954" s="751"/>
      <c r="H1954" s="751"/>
      <c r="I1954" s="752"/>
      <c r="L1954" s="498"/>
    </row>
    <row r="1955" spans="2:12" s="317" customFormat="1" x14ac:dyDescent="0.3">
      <c r="B1955" s="750"/>
      <c r="C1955" s="751"/>
      <c r="D1955" s="751"/>
      <c r="E1955" s="751"/>
      <c r="F1955" s="751"/>
      <c r="G1955" s="751"/>
      <c r="H1955" s="751"/>
      <c r="I1955" s="752"/>
      <c r="L1955" s="498"/>
    </row>
    <row r="1956" spans="2:12" s="317" customFormat="1" x14ac:dyDescent="0.3">
      <c r="B1956" s="750"/>
      <c r="C1956" s="751"/>
      <c r="D1956" s="751"/>
      <c r="E1956" s="751"/>
      <c r="F1956" s="751"/>
      <c r="G1956" s="751"/>
      <c r="H1956" s="751"/>
      <c r="I1956" s="752"/>
      <c r="L1956" s="498"/>
    </row>
    <row r="1957" spans="2:12" s="317" customFormat="1" x14ac:dyDescent="0.3">
      <c r="B1957" s="750"/>
      <c r="C1957" s="751"/>
      <c r="D1957" s="751"/>
      <c r="E1957" s="751"/>
      <c r="F1957" s="751"/>
      <c r="G1957" s="751"/>
      <c r="H1957" s="751"/>
      <c r="I1957" s="752"/>
      <c r="L1957" s="498"/>
    </row>
    <row r="1958" spans="2:12" s="317" customFormat="1" x14ac:dyDescent="0.3">
      <c r="B1958" s="750"/>
      <c r="C1958" s="751"/>
      <c r="D1958" s="751"/>
      <c r="E1958" s="751"/>
      <c r="F1958" s="751"/>
      <c r="G1958" s="751"/>
      <c r="H1958" s="751"/>
      <c r="I1958" s="752"/>
      <c r="L1958" s="498"/>
    </row>
    <row r="1959" spans="2:12" s="317" customFormat="1" x14ac:dyDescent="0.3">
      <c r="B1959" s="750"/>
      <c r="C1959" s="751"/>
      <c r="D1959" s="751"/>
      <c r="E1959" s="751"/>
      <c r="F1959" s="751"/>
      <c r="G1959" s="751"/>
      <c r="H1959" s="751"/>
      <c r="I1959" s="752"/>
      <c r="L1959" s="498"/>
    </row>
    <row r="1960" spans="2:12" s="317" customFormat="1" x14ac:dyDescent="0.3">
      <c r="B1960" s="750"/>
      <c r="C1960" s="751"/>
      <c r="D1960" s="751"/>
      <c r="E1960" s="751"/>
      <c r="F1960" s="751"/>
      <c r="G1960" s="751"/>
      <c r="H1960" s="751"/>
      <c r="I1960" s="752"/>
      <c r="L1960" s="498"/>
    </row>
    <row r="1961" spans="2:12" s="317" customFormat="1" x14ac:dyDescent="0.3">
      <c r="B1961" s="750"/>
      <c r="C1961" s="751"/>
      <c r="D1961" s="751"/>
      <c r="E1961" s="751"/>
      <c r="F1961" s="751"/>
      <c r="G1961" s="751"/>
      <c r="H1961" s="751"/>
      <c r="I1961" s="752"/>
      <c r="L1961" s="498"/>
    </row>
    <row r="1962" spans="2:12" s="317" customFormat="1" x14ac:dyDescent="0.3">
      <c r="B1962" s="750"/>
      <c r="C1962" s="751"/>
      <c r="D1962" s="751"/>
      <c r="E1962" s="751"/>
      <c r="F1962" s="751"/>
      <c r="G1962" s="751"/>
      <c r="H1962" s="751"/>
      <c r="I1962" s="752"/>
      <c r="L1962" s="498"/>
    </row>
    <row r="1963" spans="2:12" s="317" customFormat="1" x14ac:dyDescent="0.3">
      <c r="B1963" s="750"/>
      <c r="C1963" s="751"/>
      <c r="D1963" s="751"/>
      <c r="E1963" s="751"/>
      <c r="F1963" s="751"/>
      <c r="G1963" s="751"/>
      <c r="H1963" s="751"/>
      <c r="I1963" s="752"/>
      <c r="L1963" s="498"/>
    </row>
    <row r="1964" spans="2:12" s="317" customFormat="1" x14ac:dyDescent="0.3">
      <c r="B1964" s="750"/>
      <c r="C1964" s="751"/>
      <c r="D1964" s="751"/>
      <c r="E1964" s="751"/>
      <c r="F1964" s="751"/>
      <c r="G1964" s="751"/>
      <c r="H1964" s="751"/>
      <c r="I1964" s="752"/>
      <c r="L1964" s="498"/>
    </row>
    <row r="1965" spans="2:12" s="317" customFormat="1" x14ac:dyDescent="0.3">
      <c r="B1965" s="750"/>
      <c r="C1965" s="751"/>
      <c r="D1965" s="751"/>
      <c r="E1965" s="751"/>
      <c r="F1965" s="751"/>
      <c r="G1965" s="751"/>
      <c r="H1965" s="751"/>
      <c r="I1965" s="752"/>
      <c r="L1965" s="498"/>
    </row>
    <row r="1966" spans="2:12" s="317" customFormat="1" x14ac:dyDescent="0.3">
      <c r="B1966" s="750"/>
      <c r="C1966" s="751"/>
      <c r="D1966" s="751"/>
      <c r="E1966" s="751"/>
      <c r="F1966" s="751"/>
      <c r="G1966" s="751"/>
      <c r="H1966" s="751"/>
      <c r="I1966" s="752"/>
      <c r="L1966" s="498"/>
    </row>
    <row r="1967" spans="2:12" s="317" customFormat="1" x14ac:dyDescent="0.3">
      <c r="B1967" s="750"/>
      <c r="C1967" s="751"/>
      <c r="D1967" s="751"/>
      <c r="E1967" s="751"/>
      <c r="F1967" s="751"/>
      <c r="G1967" s="751"/>
      <c r="H1967" s="751"/>
      <c r="I1967" s="752"/>
      <c r="L1967" s="498"/>
    </row>
    <row r="1968" spans="2:12" s="317" customFormat="1" x14ac:dyDescent="0.3">
      <c r="B1968" s="750"/>
      <c r="C1968" s="751"/>
      <c r="D1968" s="751"/>
      <c r="E1968" s="751"/>
      <c r="F1968" s="751"/>
      <c r="G1968" s="751"/>
      <c r="H1968" s="751"/>
      <c r="I1968" s="752"/>
      <c r="L1968" s="498"/>
    </row>
    <row r="1969" spans="2:12" s="317" customFormat="1" x14ac:dyDescent="0.3">
      <c r="B1969" s="750"/>
      <c r="C1969" s="751"/>
      <c r="D1969" s="751"/>
      <c r="E1969" s="751"/>
      <c r="F1969" s="751"/>
      <c r="G1969" s="751"/>
      <c r="H1969" s="751"/>
      <c r="I1969" s="752"/>
      <c r="L1969" s="498"/>
    </row>
    <row r="1970" spans="2:12" s="317" customFormat="1" x14ac:dyDescent="0.3">
      <c r="B1970" s="750"/>
      <c r="C1970" s="751"/>
      <c r="D1970" s="751"/>
      <c r="E1970" s="751"/>
      <c r="F1970" s="751"/>
      <c r="G1970" s="751"/>
      <c r="H1970" s="751"/>
      <c r="I1970" s="752"/>
      <c r="L1970" s="498"/>
    </row>
    <row r="1971" spans="2:12" s="317" customFormat="1" x14ac:dyDescent="0.3">
      <c r="B1971" s="750"/>
      <c r="C1971" s="751"/>
      <c r="D1971" s="751"/>
      <c r="E1971" s="751"/>
      <c r="F1971" s="751"/>
      <c r="G1971" s="751"/>
      <c r="H1971" s="751"/>
      <c r="I1971" s="752"/>
      <c r="L1971" s="498"/>
    </row>
    <row r="1972" spans="2:12" s="317" customFormat="1" x14ac:dyDescent="0.3">
      <c r="B1972" s="750"/>
      <c r="C1972" s="751"/>
      <c r="D1972" s="751"/>
      <c r="E1972" s="751"/>
      <c r="F1972" s="751"/>
      <c r="G1972" s="751"/>
      <c r="H1972" s="751"/>
      <c r="I1972" s="752"/>
      <c r="L1972" s="498"/>
    </row>
    <row r="1973" spans="2:12" s="317" customFormat="1" x14ac:dyDescent="0.3">
      <c r="B1973" s="750"/>
      <c r="C1973" s="751"/>
      <c r="D1973" s="751"/>
      <c r="E1973" s="751"/>
      <c r="F1973" s="751"/>
      <c r="G1973" s="751"/>
      <c r="H1973" s="751"/>
      <c r="I1973" s="752"/>
      <c r="L1973" s="498"/>
    </row>
    <row r="1974" spans="2:12" s="317" customFormat="1" x14ac:dyDescent="0.3">
      <c r="B1974" s="750"/>
      <c r="C1974" s="751"/>
      <c r="D1974" s="751"/>
      <c r="E1974" s="751"/>
      <c r="F1974" s="751"/>
      <c r="G1974" s="751"/>
      <c r="H1974" s="751"/>
      <c r="I1974" s="752"/>
      <c r="L1974" s="498"/>
    </row>
    <row r="1975" spans="2:12" s="317" customFormat="1" x14ac:dyDescent="0.3">
      <c r="B1975" s="750"/>
      <c r="C1975" s="751"/>
      <c r="D1975" s="751"/>
      <c r="E1975" s="751"/>
      <c r="F1975" s="751"/>
      <c r="G1975" s="751"/>
      <c r="H1975" s="751"/>
      <c r="I1975" s="752"/>
      <c r="L1975" s="498"/>
    </row>
    <row r="1976" spans="2:12" s="317" customFormat="1" x14ac:dyDescent="0.3">
      <c r="B1976" s="750"/>
      <c r="C1976" s="751"/>
      <c r="D1976" s="751"/>
      <c r="E1976" s="751"/>
      <c r="F1976" s="751"/>
      <c r="G1976" s="751"/>
      <c r="H1976" s="751"/>
      <c r="I1976" s="752"/>
      <c r="L1976" s="498"/>
    </row>
    <row r="1977" spans="2:12" s="317" customFormat="1" x14ac:dyDescent="0.3">
      <c r="B1977" s="750"/>
      <c r="C1977" s="751"/>
      <c r="D1977" s="751"/>
      <c r="E1977" s="751"/>
      <c r="F1977" s="751"/>
      <c r="G1977" s="751"/>
      <c r="H1977" s="751"/>
      <c r="I1977" s="752"/>
      <c r="L1977" s="498"/>
    </row>
    <row r="1978" spans="2:12" s="317" customFormat="1" x14ac:dyDescent="0.3">
      <c r="B1978" s="750"/>
      <c r="C1978" s="751"/>
      <c r="D1978" s="751"/>
      <c r="E1978" s="751"/>
      <c r="F1978" s="751"/>
      <c r="G1978" s="751"/>
      <c r="H1978" s="751"/>
      <c r="I1978" s="752"/>
      <c r="L1978" s="498"/>
    </row>
    <row r="1979" spans="2:12" s="317" customFormat="1" x14ac:dyDescent="0.3">
      <c r="B1979" s="750"/>
      <c r="C1979" s="751"/>
      <c r="D1979" s="751"/>
      <c r="E1979" s="751"/>
      <c r="F1979" s="751"/>
      <c r="G1979" s="751"/>
      <c r="H1979" s="751"/>
      <c r="I1979" s="752"/>
      <c r="L1979" s="498"/>
    </row>
    <row r="1980" spans="2:12" s="317" customFormat="1" x14ac:dyDescent="0.3">
      <c r="B1980" s="750"/>
      <c r="C1980" s="751"/>
      <c r="D1980" s="751"/>
      <c r="E1980" s="751"/>
      <c r="F1980" s="751"/>
      <c r="G1980" s="751"/>
      <c r="H1980" s="751"/>
      <c r="I1980" s="752"/>
      <c r="L1980" s="498"/>
    </row>
    <row r="1981" spans="2:12" s="317" customFormat="1" x14ac:dyDescent="0.3">
      <c r="B1981" s="750"/>
      <c r="C1981" s="751"/>
      <c r="D1981" s="751"/>
      <c r="E1981" s="751"/>
      <c r="F1981" s="751"/>
      <c r="G1981" s="751"/>
      <c r="H1981" s="751"/>
      <c r="I1981" s="752"/>
      <c r="L1981" s="498"/>
    </row>
    <row r="1982" spans="2:12" s="317" customFormat="1" x14ac:dyDescent="0.3">
      <c r="B1982" s="750"/>
      <c r="C1982" s="751"/>
      <c r="D1982" s="751"/>
      <c r="E1982" s="751"/>
      <c r="F1982" s="751"/>
      <c r="G1982" s="751"/>
      <c r="H1982" s="751"/>
      <c r="I1982" s="752"/>
      <c r="L1982" s="498"/>
    </row>
    <row r="1983" spans="2:12" s="317" customFormat="1" x14ac:dyDescent="0.3">
      <c r="B1983" s="750"/>
      <c r="C1983" s="751"/>
      <c r="D1983" s="751"/>
      <c r="E1983" s="751"/>
      <c r="F1983" s="751"/>
      <c r="G1983" s="751"/>
      <c r="H1983" s="751"/>
      <c r="I1983" s="752"/>
      <c r="L1983" s="498"/>
    </row>
    <row r="1984" spans="2:12" s="317" customFormat="1" x14ac:dyDescent="0.3">
      <c r="B1984" s="750"/>
      <c r="C1984" s="751"/>
      <c r="D1984" s="751"/>
      <c r="E1984" s="751"/>
      <c r="F1984" s="751"/>
      <c r="G1984" s="751"/>
      <c r="H1984" s="751"/>
      <c r="I1984" s="752"/>
      <c r="L1984" s="498"/>
    </row>
    <row r="1985" spans="2:12" s="317" customFormat="1" x14ac:dyDescent="0.3">
      <c r="B1985" s="750"/>
      <c r="C1985" s="751"/>
      <c r="D1985" s="751"/>
      <c r="E1985" s="751"/>
      <c r="F1985" s="751"/>
      <c r="G1985" s="751"/>
      <c r="H1985" s="751"/>
      <c r="I1985" s="752"/>
      <c r="L1985" s="498"/>
    </row>
    <row r="1986" spans="2:12" s="317" customFormat="1" x14ac:dyDescent="0.3">
      <c r="B1986" s="750"/>
      <c r="C1986" s="751"/>
      <c r="D1986" s="751"/>
      <c r="E1986" s="751"/>
      <c r="F1986" s="751"/>
      <c r="G1986" s="751"/>
      <c r="H1986" s="751"/>
      <c r="I1986" s="752"/>
      <c r="L1986" s="498"/>
    </row>
    <row r="1987" spans="2:12" s="317" customFormat="1" x14ac:dyDescent="0.3">
      <c r="B1987" s="750"/>
      <c r="C1987" s="751"/>
      <c r="D1987" s="751"/>
      <c r="E1987" s="751"/>
      <c r="F1987" s="751"/>
      <c r="G1987" s="751"/>
      <c r="H1987" s="751"/>
      <c r="I1987" s="752"/>
      <c r="L1987" s="498"/>
    </row>
    <row r="1988" spans="2:12" s="317" customFormat="1" x14ac:dyDescent="0.3">
      <c r="B1988" s="750"/>
      <c r="C1988" s="751"/>
      <c r="D1988" s="751"/>
      <c r="E1988" s="751"/>
      <c r="F1988" s="751"/>
      <c r="G1988" s="751"/>
      <c r="H1988" s="751"/>
      <c r="I1988" s="752"/>
      <c r="L1988" s="498"/>
    </row>
    <row r="1989" spans="2:12" s="317" customFormat="1" x14ac:dyDescent="0.3">
      <c r="B1989" s="750"/>
      <c r="C1989" s="751"/>
      <c r="D1989" s="751"/>
      <c r="E1989" s="751"/>
      <c r="F1989" s="751"/>
      <c r="G1989" s="751"/>
      <c r="H1989" s="751"/>
      <c r="I1989" s="752"/>
      <c r="L1989" s="498"/>
    </row>
    <row r="1990" spans="2:12" s="317" customFormat="1" x14ac:dyDescent="0.3">
      <c r="B1990" s="750"/>
      <c r="C1990" s="751"/>
      <c r="D1990" s="751"/>
      <c r="E1990" s="751"/>
      <c r="F1990" s="751"/>
      <c r="G1990" s="751"/>
      <c r="H1990" s="751"/>
      <c r="I1990" s="752"/>
      <c r="L1990" s="498"/>
    </row>
    <row r="1991" spans="2:12" s="317" customFormat="1" x14ac:dyDescent="0.3">
      <c r="B1991" s="750"/>
      <c r="C1991" s="751"/>
      <c r="D1991" s="751"/>
      <c r="E1991" s="751"/>
      <c r="F1991" s="751"/>
      <c r="G1991" s="751"/>
      <c r="H1991" s="751"/>
      <c r="I1991" s="752"/>
      <c r="L1991" s="498"/>
    </row>
    <row r="1992" spans="2:12" s="317" customFormat="1" x14ac:dyDescent="0.3">
      <c r="B1992" s="750"/>
      <c r="C1992" s="751"/>
      <c r="D1992" s="751"/>
      <c r="E1992" s="751"/>
      <c r="F1992" s="751"/>
      <c r="G1992" s="751"/>
      <c r="H1992" s="751"/>
      <c r="I1992" s="752"/>
      <c r="L1992" s="498"/>
    </row>
    <row r="1993" spans="2:12" s="317" customFormat="1" x14ac:dyDescent="0.3">
      <c r="B1993" s="750"/>
      <c r="C1993" s="751"/>
      <c r="D1993" s="751"/>
      <c r="E1993" s="751"/>
      <c r="F1993" s="751"/>
      <c r="G1993" s="751"/>
      <c r="H1993" s="751"/>
      <c r="I1993" s="752"/>
      <c r="L1993" s="498"/>
    </row>
    <row r="1994" spans="2:12" s="317" customFormat="1" x14ac:dyDescent="0.3">
      <c r="B1994" s="750"/>
      <c r="C1994" s="751"/>
      <c r="D1994" s="751"/>
      <c r="E1994" s="751"/>
      <c r="F1994" s="751"/>
      <c r="G1994" s="751"/>
      <c r="H1994" s="751"/>
      <c r="I1994" s="752"/>
      <c r="L1994" s="498"/>
    </row>
    <row r="1995" spans="2:12" s="317" customFormat="1" x14ac:dyDescent="0.3">
      <c r="B1995" s="750"/>
      <c r="C1995" s="751"/>
      <c r="D1995" s="751"/>
      <c r="E1995" s="751"/>
      <c r="F1995" s="751"/>
      <c r="G1995" s="751"/>
      <c r="H1995" s="751"/>
      <c r="I1995" s="752"/>
      <c r="L1995" s="498"/>
    </row>
    <row r="1996" spans="2:12" s="317" customFormat="1" x14ac:dyDescent="0.3">
      <c r="B1996" s="750"/>
      <c r="C1996" s="751"/>
      <c r="D1996" s="751"/>
      <c r="E1996" s="751"/>
      <c r="F1996" s="751"/>
      <c r="G1996" s="751"/>
      <c r="H1996" s="751"/>
      <c r="I1996" s="752"/>
      <c r="L1996" s="498"/>
    </row>
    <row r="1997" spans="2:12" s="317" customFormat="1" x14ac:dyDescent="0.3">
      <c r="B1997" s="750"/>
      <c r="C1997" s="751"/>
      <c r="D1997" s="751"/>
      <c r="E1997" s="751"/>
      <c r="F1997" s="751"/>
      <c r="G1997" s="751"/>
      <c r="H1997" s="751"/>
      <c r="I1997" s="752"/>
      <c r="L1997" s="498"/>
    </row>
    <row r="1998" spans="2:12" s="317" customFormat="1" x14ac:dyDescent="0.3">
      <c r="B1998" s="750"/>
      <c r="C1998" s="751"/>
      <c r="D1998" s="751"/>
      <c r="E1998" s="751"/>
      <c r="F1998" s="751"/>
      <c r="G1998" s="751"/>
      <c r="H1998" s="751"/>
      <c r="I1998" s="752"/>
      <c r="L1998" s="498"/>
    </row>
  </sheetData>
  <mergeCells count="25">
    <mergeCell ref="B121:I121"/>
    <mergeCell ref="B9:B11"/>
    <mergeCell ref="C9:C11"/>
    <mergeCell ref="F10:F11"/>
    <mergeCell ref="G9:G11"/>
    <mergeCell ref="H9:H11"/>
    <mergeCell ref="I9:I11"/>
    <mergeCell ref="B115:G115"/>
    <mergeCell ref="B116:G116"/>
    <mergeCell ref="B117:G117"/>
    <mergeCell ref="B6:I6"/>
    <mergeCell ref="B118:G118"/>
    <mergeCell ref="B119:G119"/>
    <mergeCell ref="B120:G120"/>
    <mergeCell ref="B7:I7"/>
    <mergeCell ref="D9:F9"/>
    <mergeCell ref="D10:E10"/>
    <mergeCell ref="B102:C102"/>
    <mergeCell ref="C109:F109"/>
    <mergeCell ref="C111:E111"/>
    <mergeCell ref="B1:I1"/>
    <mergeCell ref="B2:I2"/>
    <mergeCell ref="B3:I3"/>
    <mergeCell ref="B4:I4"/>
    <mergeCell ref="B5:I5"/>
  </mergeCells>
  <pageMargins left="0.43" right="0.15748031496062992" top="0.35433070866141736" bottom="0.35433070866141736" header="0" footer="0"/>
  <pageSetup scale="75" orientation="landscape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6"/>
  <sheetViews>
    <sheetView topLeftCell="A25" zoomScale="220" zoomScaleNormal="220" workbookViewId="0">
      <selection activeCell="C17" sqref="C17"/>
    </sheetView>
  </sheetViews>
  <sheetFormatPr baseColWidth="10" defaultColWidth="11.42578125" defaultRowHeight="12.75" x14ac:dyDescent="0.2"/>
  <cols>
    <col min="1" max="1" width="6.140625" customWidth="1"/>
    <col min="2" max="2" width="6.5703125" customWidth="1"/>
    <col min="3" max="3" width="29.5703125" customWidth="1"/>
    <col min="4" max="4" width="14.42578125" customWidth="1"/>
    <col min="5" max="5" width="12.140625" style="437" customWidth="1"/>
    <col min="6" max="6" width="16.85546875" customWidth="1"/>
    <col min="7" max="7" width="16" customWidth="1"/>
  </cols>
  <sheetData>
    <row r="1" spans="1:6" ht="15.75" x14ac:dyDescent="0.25">
      <c r="A1" s="870" t="s">
        <v>92</v>
      </c>
      <c r="B1" s="870"/>
      <c r="C1" s="870"/>
      <c r="D1" s="870"/>
      <c r="E1" s="870"/>
    </row>
    <row r="2" spans="1:6" ht="13.5" customHeight="1" x14ac:dyDescent="0.3">
      <c r="A2" s="871" t="s">
        <v>93</v>
      </c>
      <c r="B2" s="871"/>
      <c r="C2" s="871"/>
      <c r="D2" s="871"/>
      <c r="E2" s="871"/>
      <c r="F2" s="343"/>
    </row>
    <row r="3" spans="1:6" ht="13.5" customHeight="1" x14ac:dyDescent="0.3">
      <c r="A3" s="872" t="s">
        <v>457</v>
      </c>
      <c r="B3" s="872"/>
      <c r="C3" s="872"/>
      <c r="D3" s="872"/>
      <c r="E3" s="872"/>
      <c r="F3" s="343"/>
    </row>
    <row r="4" spans="1:6" ht="43.5" customHeight="1" x14ac:dyDescent="0.25">
      <c r="A4" s="873" t="s">
        <v>94</v>
      </c>
      <c r="B4" s="873"/>
      <c r="C4" s="873"/>
      <c r="D4" s="873"/>
      <c r="E4" s="873"/>
      <c r="F4" s="344"/>
    </row>
    <row r="5" spans="1:6" ht="12.75" customHeight="1" x14ac:dyDescent="0.25">
      <c r="A5" s="874" t="s">
        <v>95</v>
      </c>
      <c r="B5" s="874"/>
      <c r="C5" s="874"/>
      <c r="D5" s="874"/>
      <c r="E5" s="874"/>
      <c r="F5" s="345"/>
    </row>
    <row r="6" spans="1:6" ht="27.75" customHeight="1" x14ac:dyDescent="0.25">
      <c r="A6" s="873" t="s">
        <v>458</v>
      </c>
      <c r="B6" s="873"/>
      <c r="C6" s="873"/>
      <c r="D6" s="873"/>
      <c r="E6" s="873"/>
      <c r="F6" s="345"/>
    </row>
    <row r="7" spans="1:6" ht="32.25" customHeight="1" x14ac:dyDescent="0.25">
      <c r="A7" s="873" t="s">
        <v>96</v>
      </c>
      <c r="B7" s="873"/>
      <c r="C7" s="873"/>
      <c r="D7" s="873"/>
      <c r="E7" s="873"/>
      <c r="F7" s="346"/>
    </row>
    <row r="8" spans="1:6" ht="3.75" customHeight="1" x14ac:dyDescent="0.2">
      <c r="A8" s="347"/>
      <c r="B8" s="347"/>
      <c r="C8" s="347"/>
      <c r="D8" s="347"/>
      <c r="E8" s="432"/>
    </row>
    <row r="9" spans="1:6" x14ac:dyDescent="0.2">
      <c r="A9" s="865" t="s">
        <v>455</v>
      </c>
      <c r="B9" s="865"/>
      <c r="C9" s="865"/>
      <c r="D9" s="865"/>
      <c r="E9" s="865"/>
    </row>
    <row r="10" spans="1:6" ht="13.5" customHeight="1" x14ac:dyDescent="0.2">
      <c r="A10" s="865" t="s">
        <v>97</v>
      </c>
      <c r="B10" s="865"/>
      <c r="C10" s="865"/>
      <c r="D10" s="865"/>
      <c r="E10" s="865"/>
    </row>
    <row r="11" spans="1:6" x14ac:dyDescent="0.2">
      <c r="A11" s="347"/>
      <c r="B11" s="867" t="s">
        <v>98</v>
      </c>
      <c r="C11" s="867"/>
      <c r="D11" s="867"/>
      <c r="E11" s="433"/>
    </row>
    <row r="12" spans="1:6" ht="12" customHeight="1" x14ac:dyDescent="0.2">
      <c r="A12" s="347"/>
      <c r="B12" s="662" t="s">
        <v>99</v>
      </c>
      <c r="C12" s="979" t="s">
        <v>100</v>
      </c>
      <c r="D12" s="662" t="s">
        <v>14</v>
      </c>
      <c r="E12" s="647"/>
      <c r="F12" s="648"/>
    </row>
    <row r="13" spans="1:6" x14ac:dyDescent="0.2">
      <c r="A13" s="347"/>
      <c r="B13" s="982">
        <f>+'TENDECIA DE INGRESO  AÑO ACTUAL'!C5</f>
        <v>11</v>
      </c>
      <c r="C13" s="351" t="str">
        <f>+'TENDECIA DE INGRESO  AÑO ACTUAL'!D5</f>
        <v xml:space="preserve">Impuestos </v>
      </c>
      <c r="D13" s="352">
        <f>+'TENDECIA DE INGRESO  AÑO ACTUAL'!R5</f>
        <v>295667.42666666664</v>
      </c>
      <c r="E13" s="411"/>
      <c r="F13" s="649"/>
    </row>
    <row r="14" spans="1:6" s="614" customFormat="1" x14ac:dyDescent="0.2">
      <c r="A14" s="358"/>
      <c r="B14" s="660">
        <f>+'TENDECIA DE INGRESO  AÑO ACTUAL'!C23</f>
        <v>12</v>
      </c>
      <c r="C14" s="661" t="s">
        <v>101</v>
      </c>
      <c r="D14" s="355">
        <f>+'TENDECIA DE INGRESO  AÑO ACTUAL'!R23</f>
        <v>633090.31999999995</v>
      </c>
      <c r="E14" s="411"/>
      <c r="F14" s="649"/>
    </row>
    <row r="15" spans="1:6" x14ac:dyDescent="0.2">
      <c r="A15" s="347"/>
      <c r="B15" s="350">
        <f>+'TENDECIA DE INGRESO  AÑO ACTUAL'!C42</f>
        <v>14</v>
      </c>
      <c r="C15" s="353" t="s">
        <v>102</v>
      </c>
      <c r="D15" s="352">
        <f>+'TENDECIA DE INGRESO  AÑO ACTUAL'!R42</f>
        <v>7721.1333333333332</v>
      </c>
      <c r="E15" s="411"/>
      <c r="F15" s="649"/>
    </row>
    <row r="16" spans="1:6" x14ac:dyDescent="0.2">
      <c r="A16" s="347"/>
      <c r="B16" s="350">
        <f>+'TENDECIA DE INGRESO  AÑO ACTUAL'!C47</f>
        <v>15</v>
      </c>
      <c r="C16" s="351" t="s">
        <v>103</v>
      </c>
      <c r="D16" s="352">
        <f>+'TENDECIA DE INGRESO  AÑO ACTUAL'!R47</f>
        <v>15483.706666666665</v>
      </c>
      <c r="E16" s="411"/>
      <c r="F16" s="649"/>
    </row>
    <row r="17" spans="1:7" x14ac:dyDescent="0.2">
      <c r="A17" s="347"/>
      <c r="B17" s="350">
        <v>16</v>
      </c>
      <c r="C17" s="351" t="s">
        <v>90</v>
      </c>
      <c r="D17" s="352">
        <f>+'TENDECIA DE INGRESO  AÑO ACTUAL'!I84</f>
        <v>478022.53</v>
      </c>
      <c r="E17" s="650"/>
      <c r="F17" s="649"/>
    </row>
    <row r="18" spans="1:7" x14ac:dyDescent="0.2">
      <c r="A18" s="347"/>
      <c r="B18" s="350">
        <v>22</v>
      </c>
      <c r="C18" s="354" t="s">
        <v>71</v>
      </c>
      <c r="D18" s="352">
        <f>+'TENDECIA DE INGRESO  AÑO ACTUAL'!I91</f>
        <v>1434067.46</v>
      </c>
      <c r="E18" s="433"/>
      <c r="F18" s="357"/>
    </row>
    <row r="19" spans="1:7" x14ac:dyDescent="0.2">
      <c r="A19" s="347"/>
      <c r="B19" s="350">
        <f>+'TENDECIA DE INGRESO  AÑO ACTUAL'!C64</f>
        <v>32</v>
      </c>
      <c r="C19" s="351" t="s">
        <v>104</v>
      </c>
      <c r="D19" s="352">
        <f>+'TENDECIA DE INGRESO  AÑO ACTUAL'!I94</f>
        <v>119505.62</v>
      </c>
      <c r="E19" s="433"/>
      <c r="F19" s="357"/>
    </row>
    <row r="20" spans="1:7" x14ac:dyDescent="0.2">
      <c r="A20" s="347"/>
      <c r="B20" s="350">
        <v>32</v>
      </c>
      <c r="C20" s="351" t="s">
        <v>104</v>
      </c>
      <c r="D20" s="352">
        <f>+'TENDECIA DE INGRESO  AÑO ACTUAL'!I87</f>
        <v>37242.449999999997</v>
      </c>
      <c r="E20" s="433"/>
      <c r="F20" s="357"/>
    </row>
    <row r="21" spans="1:7" x14ac:dyDescent="0.2">
      <c r="A21" s="347"/>
      <c r="B21" s="350">
        <v>32</v>
      </c>
      <c r="C21" s="351" t="s">
        <v>431</v>
      </c>
      <c r="D21" s="352">
        <f>+'TENDECIA DE INGRESO  AÑO ACTUAL'!R64</f>
        <v>181164.49000000002</v>
      </c>
      <c r="E21" s="671"/>
      <c r="F21" s="357"/>
    </row>
    <row r="22" spans="1:7" x14ac:dyDescent="0.2">
      <c r="A22" s="347"/>
      <c r="B22" s="869" t="s">
        <v>89</v>
      </c>
      <c r="C22" s="869"/>
      <c r="D22" s="356">
        <f>SUM(D13:D21)</f>
        <v>3201965.1366666672</v>
      </c>
      <c r="E22" s="434"/>
      <c r="F22" s="357"/>
      <c r="G22" s="357">
        <f>+D22-F22</f>
        <v>3201965.1366666672</v>
      </c>
    </row>
    <row r="23" spans="1:7" ht="3.75" customHeight="1" x14ac:dyDescent="0.2">
      <c r="A23" s="347"/>
      <c r="B23" s="358"/>
      <c r="C23" s="358"/>
      <c r="D23" s="359"/>
      <c r="E23" s="432"/>
    </row>
    <row r="24" spans="1:7" ht="14.25" customHeight="1" x14ac:dyDescent="0.2">
      <c r="A24" s="875" t="s">
        <v>456</v>
      </c>
      <c r="B24" s="875"/>
      <c r="C24" s="875"/>
      <c r="D24" s="875"/>
      <c r="E24" s="875"/>
      <c r="F24" s="360"/>
    </row>
    <row r="25" spans="1:7" ht="12" customHeight="1" x14ac:dyDescent="0.2">
      <c r="A25" s="875" t="s">
        <v>105</v>
      </c>
      <c r="B25" s="875"/>
      <c r="C25" s="875"/>
      <c r="D25" s="875"/>
      <c r="E25" s="875"/>
      <c r="F25" s="357"/>
    </row>
    <row r="26" spans="1:7" ht="11.25" customHeight="1" x14ac:dyDescent="0.2">
      <c r="A26" s="876" t="s">
        <v>106</v>
      </c>
      <c r="B26" s="876"/>
      <c r="C26" s="876"/>
      <c r="D26" s="876"/>
      <c r="E26" s="876"/>
    </row>
    <row r="27" spans="1:7" ht="12" customHeight="1" x14ac:dyDescent="0.2">
      <c r="A27" s="347"/>
      <c r="B27" s="361" t="s">
        <v>107</v>
      </c>
      <c r="C27" s="980" t="s">
        <v>108</v>
      </c>
      <c r="D27" s="361" t="s">
        <v>14</v>
      </c>
      <c r="E27" s="433"/>
    </row>
    <row r="28" spans="1:7" x14ac:dyDescent="0.2">
      <c r="A28" s="347"/>
      <c r="B28" s="362">
        <v>51</v>
      </c>
      <c r="C28" s="363" t="s">
        <v>109</v>
      </c>
      <c r="D28" s="355">
        <f>+Egresos!Q12</f>
        <v>1210031.0499999998</v>
      </c>
      <c r="E28" s="433"/>
    </row>
    <row r="29" spans="1:7" x14ac:dyDescent="0.2">
      <c r="A29" s="347"/>
      <c r="B29" s="362">
        <v>54</v>
      </c>
      <c r="C29" s="364" t="s">
        <v>110</v>
      </c>
      <c r="D29" s="355">
        <f>+Egresos!Q44</f>
        <v>371911.00999999995</v>
      </c>
      <c r="E29" s="433"/>
    </row>
    <row r="30" spans="1:7" x14ac:dyDescent="0.2">
      <c r="A30" s="347"/>
      <c r="B30" s="362">
        <v>55</v>
      </c>
      <c r="C30" s="364" t="s">
        <v>111</v>
      </c>
      <c r="D30" s="355">
        <f>+Egresos!Q141</f>
        <v>97043.83</v>
      </c>
      <c r="E30" s="433"/>
      <c r="G30" s="360"/>
    </row>
    <row r="31" spans="1:7" x14ac:dyDescent="0.2">
      <c r="A31" s="347"/>
      <c r="B31" s="362">
        <v>56</v>
      </c>
      <c r="C31" s="364" t="s">
        <v>112</v>
      </c>
      <c r="D31" s="355">
        <f>+Egresos!Q155</f>
        <v>35000</v>
      </c>
      <c r="E31" s="433"/>
      <c r="G31" s="360"/>
    </row>
    <row r="32" spans="1:7" x14ac:dyDescent="0.2">
      <c r="A32" s="347"/>
      <c r="B32" s="362">
        <v>61</v>
      </c>
      <c r="C32" s="364" t="s">
        <v>113</v>
      </c>
      <c r="D32" s="355">
        <f>+Egresos!Q161</f>
        <v>1423948.0000000002</v>
      </c>
      <c r="E32" s="433"/>
      <c r="G32" s="360"/>
    </row>
    <row r="33" spans="1:7" x14ac:dyDescent="0.2">
      <c r="A33" s="347"/>
      <c r="B33" s="362">
        <v>71</v>
      </c>
      <c r="C33" s="364" t="s">
        <v>433</v>
      </c>
      <c r="D33" s="355">
        <f>+Egresos!N189</f>
        <v>46031.25</v>
      </c>
      <c r="E33" s="433"/>
      <c r="G33" s="360"/>
    </row>
    <row r="34" spans="1:7" x14ac:dyDescent="0.2">
      <c r="A34" s="347"/>
      <c r="B34" s="362">
        <v>72</v>
      </c>
      <c r="C34" s="364" t="s">
        <v>91</v>
      </c>
      <c r="D34" s="355">
        <f>+Egresos!O187</f>
        <v>18000</v>
      </c>
      <c r="E34" s="433"/>
      <c r="G34" s="360"/>
    </row>
    <row r="35" spans="1:7" x14ac:dyDescent="0.2">
      <c r="A35" s="347"/>
      <c r="B35" s="869" t="s">
        <v>89</v>
      </c>
      <c r="C35" s="869"/>
      <c r="D35" s="981">
        <f>SUM(D28:D34)</f>
        <v>3201965.14</v>
      </c>
      <c r="E35" s="433"/>
      <c r="F35" s="365">
        <f>+Egresos!O191</f>
        <v>3201965.14</v>
      </c>
      <c r="G35" s="357">
        <f>+D35-F35</f>
        <v>0</v>
      </c>
    </row>
    <row r="36" spans="1:7" ht="46.5" customHeight="1" x14ac:dyDescent="0.25">
      <c r="A36" s="868" t="s">
        <v>114</v>
      </c>
      <c r="B36" s="868"/>
      <c r="C36" s="868"/>
      <c r="D36" s="868"/>
      <c r="E36" s="868"/>
      <c r="F36" s="366">
        <f>+D22-D35</f>
        <v>-3.3333329483866692E-3</v>
      </c>
    </row>
    <row r="37" spans="1:7" ht="32.25" customHeight="1" x14ac:dyDescent="0.25">
      <c r="A37" s="868" t="s">
        <v>115</v>
      </c>
      <c r="B37" s="868"/>
      <c r="C37" s="868"/>
      <c r="D37" s="868"/>
      <c r="E37" s="868"/>
      <c r="F37" s="345"/>
      <c r="G37" s="357"/>
    </row>
    <row r="38" spans="1:7" ht="30.75" customHeight="1" x14ac:dyDescent="0.25">
      <c r="A38" s="868" t="s">
        <v>459</v>
      </c>
      <c r="B38" s="868"/>
      <c r="C38" s="868"/>
      <c r="D38" s="868"/>
      <c r="E38" s="868"/>
      <c r="F38" s="346"/>
    </row>
    <row r="39" spans="1:7" ht="26.25" customHeight="1" x14ac:dyDescent="0.25">
      <c r="A39" s="367"/>
      <c r="B39" s="367"/>
      <c r="C39" s="367"/>
      <c r="D39" s="367"/>
      <c r="E39" s="435"/>
      <c r="F39" s="346"/>
    </row>
    <row r="40" spans="1:7" ht="30" customHeight="1" x14ac:dyDescent="0.25">
      <c r="A40" s="347"/>
      <c r="B40" s="367"/>
      <c r="C40" s="348"/>
      <c r="D40" s="865"/>
      <c r="E40" s="865"/>
      <c r="F40" s="346"/>
    </row>
    <row r="41" spans="1:7" ht="13.5" customHeight="1" x14ac:dyDescent="0.25">
      <c r="A41" s="866" t="s">
        <v>116</v>
      </c>
      <c r="B41" s="866"/>
      <c r="C41" s="866"/>
      <c r="D41" s="867" t="s">
        <v>117</v>
      </c>
      <c r="E41" s="867"/>
      <c r="F41" s="346"/>
    </row>
    <row r="42" spans="1:7" ht="13.5" customHeight="1" x14ac:dyDescent="0.25">
      <c r="A42" s="349"/>
      <c r="B42" s="349"/>
      <c r="C42" s="349"/>
      <c r="D42" s="349"/>
      <c r="E42" s="436"/>
      <c r="F42" s="346"/>
    </row>
    <row r="43" spans="1:7" ht="13.5" customHeight="1" x14ac:dyDescent="0.25">
      <c r="A43" s="349"/>
      <c r="B43" s="349"/>
      <c r="C43" s="349"/>
      <c r="D43" s="349"/>
      <c r="E43" s="436"/>
      <c r="F43" s="346"/>
    </row>
    <row r="44" spans="1:7" x14ac:dyDescent="0.2">
      <c r="A44" s="865"/>
      <c r="B44" s="865"/>
      <c r="C44" s="865"/>
      <c r="D44" s="865"/>
      <c r="E44" s="865"/>
    </row>
    <row r="45" spans="1:7" x14ac:dyDescent="0.2">
      <c r="A45" s="867" t="s">
        <v>118</v>
      </c>
      <c r="B45" s="867"/>
      <c r="C45" s="867"/>
      <c r="D45" s="867"/>
      <c r="E45" s="867"/>
    </row>
    <row r="46" spans="1:7" x14ac:dyDescent="0.2">
      <c r="D46" s="357"/>
    </row>
    <row r="47" spans="1:7" x14ac:dyDescent="0.2">
      <c r="D47" s="357"/>
    </row>
    <row r="48" spans="1:7" x14ac:dyDescent="0.2">
      <c r="D48" s="357"/>
    </row>
    <row r="49" spans="4:4" x14ac:dyDescent="0.2">
      <c r="D49" s="357"/>
    </row>
    <row r="50" spans="4:4" x14ac:dyDescent="0.2">
      <c r="D50" s="357"/>
    </row>
    <row r="51" spans="4:4" x14ac:dyDescent="0.2">
      <c r="D51" s="357"/>
    </row>
    <row r="52" spans="4:4" x14ac:dyDescent="0.2">
      <c r="D52" s="357"/>
    </row>
    <row r="53" spans="4:4" x14ac:dyDescent="0.2">
      <c r="D53" s="357"/>
    </row>
    <row r="54" spans="4:4" x14ac:dyDescent="0.2">
      <c r="D54" s="357"/>
    </row>
    <row r="55" spans="4:4" x14ac:dyDescent="0.2">
      <c r="D55" s="357"/>
    </row>
    <row r="56" spans="4:4" x14ac:dyDescent="0.2">
      <c r="D56" s="357"/>
    </row>
    <row r="57" spans="4:4" x14ac:dyDescent="0.2">
      <c r="D57" s="357"/>
    </row>
    <row r="58" spans="4:4" x14ac:dyDescent="0.2">
      <c r="D58" s="357"/>
    </row>
    <row r="59" spans="4:4" x14ac:dyDescent="0.2">
      <c r="D59" s="357"/>
    </row>
    <row r="60" spans="4:4" x14ac:dyDescent="0.2">
      <c r="D60" s="357"/>
    </row>
    <row r="61" spans="4:4" x14ac:dyDescent="0.2">
      <c r="D61" s="357"/>
    </row>
    <row r="62" spans="4:4" x14ac:dyDescent="0.2">
      <c r="D62" s="357"/>
    </row>
    <row r="63" spans="4:4" x14ac:dyDescent="0.2">
      <c r="D63" s="357"/>
    </row>
    <row r="64" spans="4:4" x14ac:dyDescent="0.2">
      <c r="D64" s="357"/>
    </row>
    <row r="65" spans="4:4" x14ac:dyDescent="0.2">
      <c r="D65" s="357"/>
    </row>
    <row r="66" spans="4:4" x14ac:dyDescent="0.2">
      <c r="D66" s="357"/>
    </row>
    <row r="67" spans="4:4" x14ac:dyDescent="0.2">
      <c r="D67" s="357"/>
    </row>
    <row r="68" spans="4:4" x14ac:dyDescent="0.2">
      <c r="D68" s="357"/>
    </row>
    <row r="69" spans="4:4" x14ac:dyDescent="0.2">
      <c r="D69" s="357"/>
    </row>
    <row r="70" spans="4:4" x14ac:dyDescent="0.2">
      <c r="D70" s="357"/>
    </row>
    <row r="71" spans="4:4" x14ac:dyDescent="0.2">
      <c r="D71" s="357"/>
    </row>
    <row r="72" spans="4:4" x14ac:dyDescent="0.2">
      <c r="D72" s="357"/>
    </row>
    <row r="73" spans="4:4" x14ac:dyDescent="0.2">
      <c r="D73" s="357"/>
    </row>
    <row r="74" spans="4:4" x14ac:dyDescent="0.2">
      <c r="D74" s="357"/>
    </row>
    <row r="75" spans="4:4" x14ac:dyDescent="0.2">
      <c r="D75" s="357"/>
    </row>
    <row r="76" spans="4:4" x14ac:dyDescent="0.2">
      <c r="D76" s="357"/>
    </row>
  </sheetData>
  <mergeCells count="23">
    <mergeCell ref="B11:D11"/>
    <mergeCell ref="A44:E44"/>
    <mergeCell ref="A45:E45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24:E24"/>
    <mergeCell ref="A25:E25"/>
    <mergeCell ref="A26:E26"/>
    <mergeCell ref="A36:E36"/>
    <mergeCell ref="A37:E37"/>
    <mergeCell ref="D40:E40"/>
    <mergeCell ref="A41:C41"/>
    <mergeCell ref="D41:E41"/>
    <mergeCell ref="A38:E38"/>
    <mergeCell ref="B22:C22"/>
    <mergeCell ref="B35:C35"/>
  </mergeCells>
  <hyperlinks>
    <hyperlink ref="B17" location="'TENDECIA DE INGRESO  AÑO ACTUAL'!B84" display="'TENDECIA DE INGRESO  AÑO ACTUAL'!B84" xr:uid="{00000000-0004-0000-0200-000000000000}"/>
    <hyperlink ref="B18" location="'TENDECIA DE INGRESO  AÑO ACTUAL'!B91" display="'TENDECIA DE INGRESO  AÑO ACTUAL'!B91" xr:uid="{00000000-0004-0000-0200-000001000000}"/>
    <hyperlink ref="B13" location="'TENDECIA DE INGRESO  AÑO ACTUAL'!Q5" display="'TENDECIA DE INGRESO  AÑO ACTUAL'!Q5" xr:uid="{00000000-0004-0000-0200-000002000000}"/>
    <hyperlink ref="B14" location="'TENDECIA DE INGRESO  AÑO ACTUAL'!Q23" display="'TENDECIA DE INGRESO  AÑO ACTUAL'!Q23" xr:uid="{00000000-0004-0000-0200-000003000000}"/>
    <hyperlink ref="B15" location="'TENDECIA DE INGRESO  AÑO ACTUAL'!Q42" display="'TENDECIA DE INGRESO  AÑO ACTUAL'!Q42" xr:uid="{00000000-0004-0000-0200-000004000000}"/>
    <hyperlink ref="B16" location="'TENDECIA DE INGRESO  AÑO ACTUAL'!Q47" display="'TENDECIA DE INGRESO  AÑO ACTUAL'!Q47" xr:uid="{00000000-0004-0000-0200-000005000000}"/>
    <hyperlink ref="B20" location="'TENDECIA DE INGRESO  AÑO ACTUAL'!B85" display="'TENDECIA DE INGRESO  AÑO ACTUAL'!B85" xr:uid="{00000000-0004-0000-0200-000006000000}"/>
    <hyperlink ref="B21" location="'TENDECIA DE INGRESO  AÑO ACTUAL'!Q64" display="'TENDECIA DE INGRESO  AÑO ACTUAL'!Q64" xr:uid="{00000000-0004-0000-0200-000007000000}"/>
    <hyperlink ref="B28" location="Egresos!Q12" display="Egresos!Q12" xr:uid="{00000000-0004-0000-0200-000008000000}"/>
    <hyperlink ref="B29" location="Egresos!Q44" display="54" xr:uid="{00000000-0004-0000-0200-000009000000}"/>
    <hyperlink ref="B30" location="Egresos!Q143" display="55" xr:uid="{00000000-0004-0000-0200-00000A000000}"/>
    <hyperlink ref="B31" location="Egresos!Q157" display="Egresos!Q157" xr:uid="{00000000-0004-0000-0200-00000B000000}"/>
    <hyperlink ref="B32" location="Egresos!Q163" display="Egresos!Q163" xr:uid="{00000000-0004-0000-0200-00000C000000}"/>
    <hyperlink ref="B33" location="Egresos!Q189" display="Egresos!Q189" xr:uid="{00000000-0004-0000-0200-00000D000000}"/>
    <hyperlink ref="B34" location="Egresos!Q191" display="Egresos!Q191" xr:uid="{00000000-0004-0000-0200-00000E000000}"/>
    <hyperlink ref="B19" location="'TENDECIA DE INGRESO  AÑO ACTUAL'!B92" display="'TENDECIA DE INGRESO  AÑO ACTUAL'!B92" xr:uid="{00000000-0004-0000-0200-00000F000000}"/>
  </hyperlinks>
  <pageMargins left="0.97" right="0.28000000000000003" top="0.54" bottom="0.32" header="0.31" footer="0.31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7"/>
  </sheetPr>
  <dimension ref="A1:S208"/>
  <sheetViews>
    <sheetView topLeftCell="D159" zoomScale="115" zoomScaleNormal="115" workbookViewId="0">
      <selection activeCell="K189" sqref="K189"/>
    </sheetView>
  </sheetViews>
  <sheetFormatPr baseColWidth="10" defaultColWidth="9.140625" defaultRowHeight="15" x14ac:dyDescent="0.3"/>
  <cols>
    <col min="1" max="1" width="5.140625" style="26" customWidth="1"/>
    <col min="2" max="2" width="18.140625" style="23" customWidth="1"/>
    <col min="3" max="3" width="13.5703125" style="23" customWidth="1"/>
    <col min="4" max="4" width="11.5703125" style="23" customWidth="1"/>
    <col min="5" max="5" width="11.140625" style="23" customWidth="1"/>
    <col min="6" max="6" width="10" style="23" customWidth="1"/>
    <col min="7" max="7" width="13.42578125" style="23" customWidth="1"/>
    <col min="8" max="8" width="13" style="23" customWidth="1"/>
    <col min="9" max="9" width="11.7109375" style="23" customWidth="1"/>
    <col min="10" max="10" width="10.7109375" style="23" customWidth="1"/>
    <col min="11" max="11" width="11.7109375" style="23" customWidth="1"/>
    <col min="12" max="12" width="12.7109375" style="23" customWidth="1"/>
    <col min="13" max="13" width="11.85546875" style="23" customWidth="1"/>
    <col min="14" max="14" width="11.140625" style="23" customWidth="1"/>
    <col min="15" max="15" width="14.5703125" style="27" customWidth="1"/>
    <col min="16" max="16" width="1" style="22" customWidth="1"/>
    <col min="17" max="17" width="14.140625" style="28" customWidth="1"/>
    <col min="18" max="18" width="21.5703125" style="28" customWidth="1"/>
    <col min="19" max="19" width="12.5703125" style="28" customWidth="1"/>
    <col min="20" max="16384" width="9.140625" style="28"/>
  </cols>
  <sheetData>
    <row r="1" spans="1:19" ht="12.75" x14ac:dyDescent="0.2">
      <c r="A1" s="879" t="s">
        <v>93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</row>
    <row r="2" spans="1:19" ht="12.75" x14ac:dyDescent="0.2">
      <c r="A2" s="879" t="s">
        <v>119</v>
      </c>
      <c r="B2" s="879"/>
      <c r="C2" s="879"/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</row>
    <row r="3" spans="1:19" ht="12.75" x14ac:dyDescent="0.2">
      <c r="A3" s="879" t="s">
        <v>172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79"/>
      <c r="O3" s="879"/>
    </row>
    <row r="4" spans="1:19" ht="12" customHeight="1" x14ac:dyDescent="0.2">
      <c r="A4" s="879" t="s">
        <v>454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879"/>
    </row>
    <row r="5" spans="1:19" ht="12.75" x14ac:dyDescent="0.2">
      <c r="A5" s="879" t="s">
        <v>173</v>
      </c>
      <c r="B5" s="880"/>
      <c r="C5" s="880"/>
      <c r="D5" s="880"/>
      <c r="E5" s="880"/>
      <c r="F5" s="880"/>
      <c r="G5" s="880"/>
      <c r="H5" s="880"/>
      <c r="I5" s="880"/>
      <c r="J5" s="880"/>
      <c r="K5" s="880"/>
      <c r="L5" s="880"/>
      <c r="M5" s="880"/>
      <c r="N5" s="880"/>
      <c r="O5" s="880"/>
    </row>
    <row r="6" spans="1:19" ht="6" customHeight="1" x14ac:dyDescent="0.2">
      <c r="A6" s="877"/>
      <c r="B6" s="878"/>
      <c r="C6" s="878"/>
      <c r="D6" s="878"/>
      <c r="E6" s="878"/>
      <c r="F6" s="878"/>
      <c r="G6" s="878"/>
      <c r="H6" s="878"/>
      <c r="I6" s="878"/>
      <c r="J6" s="878"/>
      <c r="K6" s="878"/>
      <c r="L6" s="878"/>
      <c r="M6" s="878"/>
      <c r="N6" s="878"/>
      <c r="O6" s="878"/>
    </row>
    <row r="7" spans="1:19" ht="12.75" x14ac:dyDescent="0.2">
      <c r="A7" s="895" t="s">
        <v>174</v>
      </c>
      <c r="B7" s="896"/>
      <c r="C7" s="896"/>
      <c r="D7" s="896"/>
      <c r="E7" s="896"/>
      <c r="F7" s="896"/>
      <c r="G7" s="896"/>
      <c r="H7" s="896"/>
      <c r="I7" s="896"/>
      <c r="J7" s="896"/>
      <c r="K7" s="896"/>
      <c r="L7" s="896"/>
      <c r="M7" s="896"/>
      <c r="N7" s="896"/>
      <c r="O7" s="896"/>
    </row>
    <row r="8" spans="1:19" ht="12.75" x14ac:dyDescent="0.2">
      <c r="A8" s="223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</row>
    <row r="9" spans="1:19" ht="15.75" x14ac:dyDescent="0.25">
      <c r="A9" s="883" t="s">
        <v>175</v>
      </c>
      <c r="B9" s="885" t="s">
        <v>176</v>
      </c>
      <c r="C9" s="897" t="s">
        <v>177</v>
      </c>
      <c r="D9" s="897"/>
      <c r="E9" s="897"/>
      <c r="F9" s="897"/>
      <c r="G9" s="897"/>
      <c r="H9" s="897"/>
      <c r="I9" s="897"/>
      <c r="J9" s="897"/>
      <c r="K9" s="897"/>
      <c r="L9" s="897"/>
      <c r="M9" s="897"/>
      <c r="N9" s="897"/>
      <c r="O9" s="892" t="s">
        <v>89</v>
      </c>
      <c r="Q9" s="262"/>
    </row>
    <row r="10" spans="1:19" ht="79.5" customHeight="1" x14ac:dyDescent="0.2">
      <c r="A10" s="884"/>
      <c r="B10" s="886"/>
      <c r="C10" s="226" t="s">
        <v>178</v>
      </c>
      <c r="D10" s="227" t="s">
        <v>179</v>
      </c>
      <c r="E10" s="226" t="s">
        <v>180</v>
      </c>
      <c r="F10" s="228" t="s">
        <v>181</v>
      </c>
      <c r="G10" s="226" t="s">
        <v>182</v>
      </c>
      <c r="H10" s="227" t="s">
        <v>183</v>
      </c>
      <c r="I10" s="226" t="s">
        <v>184</v>
      </c>
      <c r="J10" s="227" t="s">
        <v>185</v>
      </c>
      <c r="K10" s="246" t="s">
        <v>186</v>
      </c>
      <c r="L10" s="247" t="s">
        <v>187</v>
      </c>
      <c r="M10" s="248" t="s">
        <v>188</v>
      </c>
      <c r="N10" s="249" t="s">
        <v>189</v>
      </c>
      <c r="O10" s="890"/>
      <c r="Q10" s="262"/>
    </row>
    <row r="11" spans="1:19" ht="9.75" customHeight="1" x14ac:dyDescent="0.25">
      <c r="A11" s="175"/>
      <c r="B11" s="229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50"/>
      <c r="N11" s="225"/>
      <c r="O11" s="229"/>
      <c r="Q11" s="262"/>
    </row>
    <row r="12" spans="1:19" ht="15.75" customHeight="1" x14ac:dyDescent="0.2">
      <c r="A12" s="230">
        <v>51101</v>
      </c>
      <c r="B12" s="231" t="str">
        <f>+'[1]Presup.Fun RP'!G13</f>
        <v>Sueldos</v>
      </c>
      <c r="C12" s="232">
        <f>+'Presup.Fun RP'!H13</f>
        <v>88874.35</v>
      </c>
      <c r="D12" s="233">
        <f>+'Presup.Fun FODES 25%'!H15</f>
        <v>24400</v>
      </c>
      <c r="E12" s="232">
        <f>+'Presup.Fun RP'!H153</f>
        <v>142615.28</v>
      </c>
      <c r="F12" s="233">
        <f>+'Presup.Fun FODES 25%'!H80</f>
        <v>11250</v>
      </c>
      <c r="G12" s="232">
        <f>+'Presup.Fun RP'!H182</f>
        <v>40761.43</v>
      </c>
      <c r="H12" s="233">
        <f>+'Presup.Fun FODES 25%'!H89</f>
        <v>2700</v>
      </c>
      <c r="I12" s="232">
        <f>+'Presup.Fun RP'!H213</f>
        <v>329338.92</v>
      </c>
      <c r="J12" s="233">
        <v>0</v>
      </c>
      <c r="K12" s="251">
        <v>0</v>
      </c>
      <c r="L12" s="252">
        <v>0</v>
      </c>
      <c r="M12" s="253">
        <v>0</v>
      </c>
      <c r="N12" s="252">
        <v>0</v>
      </c>
      <c r="O12" s="254">
        <f>SUM(C12:N12)</f>
        <v>639939.98</v>
      </c>
      <c r="Q12" s="263">
        <f>SUM(O12:O43)</f>
        <v>1210031.0499999998</v>
      </c>
      <c r="R12" s="2">
        <v>1209028.33</v>
      </c>
      <c r="S12" s="58">
        <f>+Q12-R12</f>
        <v>1002.7199999997392</v>
      </c>
    </row>
    <row r="13" spans="1:19" ht="3.75" customHeight="1" x14ac:dyDescent="0.25">
      <c r="A13" s="234"/>
      <c r="B13" s="196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55"/>
      <c r="N13" s="235"/>
      <c r="O13" s="256"/>
      <c r="Q13" s="262"/>
    </row>
    <row r="14" spans="1:19" ht="15.75" customHeight="1" x14ac:dyDescent="0.2">
      <c r="A14" s="230">
        <v>51103</v>
      </c>
      <c r="B14" s="236" t="s">
        <v>190</v>
      </c>
      <c r="C14" s="232">
        <v>0</v>
      </c>
      <c r="D14" s="233">
        <f>+'Presup.Fun FODES 25%'!H17</f>
        <v>4050</v>
      </c>
      <c r="E14" s="232">
        <v>0</v>
      </c>
      <c r="F14" s="233">
        <f>+'Presup.Fun FODES 25%'!H82</f>
        <v>0</v>
      </c>
      <c r="G14" s="232">
        <v>0</v>
      </c>
      <c r="H14" s="233">
        <f>+'Presup.Fun FODES 25%'!H91</f>
        <v>0</v>
      </c>
      <c r="I14" s="232">
        <v>0</v>
      </c>
      <c r="J14" s="233">
        <f>+'Presup.Fun FODES 25%'!H97</f>
        <v>42750</v>
      </c>
      <c r="K14" s="251">
        <v>0</v>
      </c>
      <c r="L14" s="252">
        <v>0</v>
      </c>
      <c r="M14" s="253">
        <v>0</v>
      </c>
      <c r="N14" s="252">
        <v>0</v>
      </c>
      <c r="O14" s="254">
        <f>SUM(C14:N14)</f>
        <v>46800</v>
      </c>
      <c r="Q14" s="262"/>
    </row>
    <row r="15" spans="1:19" ht="3" customHeight="1" x14ac:dyDescent="0.25">
      <c r="A15" s="234"/>
      <c r="B15" s="196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55"/>
      <c r="N15" s="235"/>
      <c r="O15" s="256"/>
      <c r="Q15" s="262"/>
    </row>
    <row r="16" spans="1:19" ht="15.75" customHeight="1" x14ac:dyDescent="0.2">
      <c r="A16" s="230">
        <v>51105</v>
      </c>
      <c r="B16" s="236" t="s">
        <v>191</v>
      </c>
      <c r="C16" s="232">
        <v>0</v>
      </c>
      <c r="D16" s="233">
        <f>+'Presup.Fun FODES 25%'!H19</f>
        <v>124560.48</v>
      </c>
      <c r="E16" s="232">
        <v>0</v>
      </c>
      <c r="F16" s="233">
        <v>0</v>
      </c>
      <c r="G16" s="232">
        <v>0</v>
      </c>
      <c r="H16" s="233">
        <v>0</v>
      </c>
      <c r="I16" s="232">
        <v>0</v>
      </c>
      <c r="J16" s="233">
        <v>0</v>
      </c>
      <c r="K16" s="251">
        <v>0</v>
      </c>
      <c r="L16" s="252">
        <v>0</v>
      </c>
      <c r="M16" s="253">
        <v>0</v>
      </c>
      <c r="N16" s="252">
        <v>0</v>
      </c>
      <c r="O16" s="254">
        <f>SUM(C16:N16)</f>
        <v>124560.48</v>
      </c>
      <c r="Q16" s="262"/>
    </row>
    <row r="17" spans="1:19" ht="3.75" customHeight="1" x14ac:dyDescent="0.25">
      <c r="A17" s="237"/>
      <c r="B17" s="238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55"/>
      <c r="N17" s="235"/>
      <c r="O17" s="256"/>
      <c r="Q17" s="262"/>
    </row>
    <row r="18" spans="1:19" ht="15.75" customHeight="1" x14ac:dyDescent="0.2">
      <c r="A18" s="230">
        <v>51107</v>
      </c>
      <c r="B18" s="231" t="str">
        <f>+'[1]Presup.Fun RP'!G15</f>
        <v xml:space="preserve">Beneficios Adicionales </v>
      </c>
      <c r="C18" s="232">
        <f>+'Presup.Fun RP'!H15</f>
        <v>75183.490000000005</v>
      </c>
      <c r="D18" s="233">
        <v>0</v>
      </c>
      <c r="E18" s="232">
        <f>+'Presup.Fun RP'!H155</f>
        <v>0</v>
      </c>
      <c r="F18" s="233">
        <v>0</v>
      </c>
      <c r="G18" s="232">
        <f>+'Presup.Fun RP'!H184</f>
        <v>0</v>
      </c>
      <c r="H18" s="233">
        <v>0</v>
      </c>
      <c r="I18" s="232">
        <f>+'Presup.Fun RP'!H215</f>
        <v>17193.37</v>
      </c>
      <c r="J18" s="233">
        <v>0</v>
      </c>
      <c r="K18" s="251">
        <v>0</v>
      </c>
      <c r="L18" s="252">
        <v>0</v>
      </c>
      <c r="M18" s="253">
        <v>0</v>
      </c>
      <c r="N18" s="252">
        <v>0</v>
      </c>
      <c r="O18" s="254">
        <f>SUM(C18:N18)</f>
        <v>92376.86</v>
      </c>
      <c r="Q18" s="262"/>
      <c r="S18" s="58">
        <f>+O14+O22</f>
        <v>60100</v>
      </c>
    </row>
    <row r="19" spans="1:19" ht="3.75" customHeight="1" x14ac:dyDescent="0.25">
      <c r="A19" s="237"/>
      <c r="B19" s="238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55"/>
      <c r="N19" s="235"/>
      <c r="O19" s="256"/>
      <c r="Q19" s="262"/>
    </row>
    <row r="20" spans="1:19" ht="15.75" customHeight="1" x14ac:dyDescent="0.2">
      <c r="A20" s="230">
        <v>51201</v>
      </c>
      <c r="B20" s="231" t="s">
        <v>192</v>
      </c>
      <c r="C20" s="232">
        <f>+'Presup.Fun RP'!H17</f>
        <v>0</v>
      </c>
      <c r="D20" s="233">
        <f>+'Presup.Fun FODES 25%'!H21</f>
        <v>0</v>
      </c>
      <c r="E20" s="232">
        <f>+'Presup.Fun RP'!H157</f>
        <v>39820</v>
      </c>
      <c r="F20" s="440">
        <f>+'Presup.Fun FODES 25%'!H84</f>
        <v>2500</v>
      </c>
      <c r="G20" s="232">
        <f>+'Presup.Fun RP'!H186</f>
        <v>4205.08</v>
      </c>
      <c r="H20" s="233">
        <f>+'Presup.Fun FODES 25%'!H93</f>
        <v>0</v>
      </c>
      <c r="I20" s="232">
        <f>+'Presup.Fun RP'!H217</f>
        <v>61215.54</v>
      </c>
      <c r="J20" s="233">
        <f>+'Presup.Fun FODES 25%'!H99</f>
        <v>6779.76</v>
      </c>
      <c r="K20" s="251">
        <v>0</v>
      </c>
      <c r="L20" s="252">
        <v>0</v>
      </c>
      <c r="M20" s="253">
        <v>0</v>
      </c>
      <c r="N20" s="252">
        <v>0</v>
      </c>
      <c r="O20" s="254">
        <f>SUM(C20:N20)</f>
        <v>114520.37999999999</v>
      </c>
      <c r="Q20" s="264"/>
      <c r="S20" s="28">
        <v>39174.17</v>
      </c>
    </row>
    <row r="21" spans="1:19" ht="3.75" customHeight="1" x14ac:dyDescent="0.25">
      <c r="A21" s="237"/>
      <c r="B21" s="238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55"/>
      <c r="N21" s="235"/>
      <c r="O21" s="256"/>
      <c r="Q21" s="262"/>
    </row>
    <row r="22" spans="1:19" ht="14.25" customHeight="1" x14ac:dyDescent="0.2">
      <c r="A22" s="230">
        <v>51203</v>
      </c>
      <c r="B22" s="236" t="s">
        <v>190</v>
      </c>
      <c r="C22" s="239">
        <v>0</v>
      </c>
      <c r="D22" s="240">
        <f>+'Presup.Fun FODES 25%'!H23</f>
        <v>1300</v>
      </c>
      <c r="E22" s="239">
        <v>0</v>
      </c>
      <c r="F22" s="240">
        <f>+'Presup.Fun FODES 25%'!H86</f>
        <v>0</v>
      </c>
      <c r="G22" s="239">
        <v>0</v>
      </c>
      <c r="H22" s="240">
        <f>+'Presup.Fun FODES 25%'!H95</f>
        <v>0</v>
      </c>
      <c r="I22" s="239">
        <v>0</v>
      </c>
      <c r="J22" s="240">
        <f>+'Presup.Fun FODES 25%'!H101</f>
        <v>12000</v>
      </c>
      <c r="K22" s="257">
        <v>0</v>
      </c>
      <c r="L22" s="258">
        <v>0</v>
      </c>
      <c r="M22" s="259">
        <v>0</v>
      </c>
      <c r="N22" s="258">
        <v>0</v>
      </c>
      <c r="O22" s="254">
        <f>SUM(C22:N22)</f>
        <v>13300</v>
      </c>
      <c r="P22" s="260"/>
      <c r="Q22" s="262"/>
      <c r="S22" s="58">
        <f>+S18-S20</f>
        <v>20925.830000000002</v>
      </c>
    </row>
    <row r="23" spans="1:19" ht="3.75" customHeight="1" x14ac:dyDescent="0.25">
      <c r="A23" s="237"/>
      <c r="B23" s="238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55"/>
      <c r="N23" s="235"/>
      <c r="O23" s="256"/>
      <c r="Q23" s="262"/>
    </row>
    <row r="24" spans="1:19" ht="15.75" customHeight="1" x14ac:dyDescent="0.2">
      <c r="A24" s="230">
        <v>51207</v>
      </c>
      <c r="B24" s="231" t="s">
        <v>193</v>
      </c>
      <c r="C24" s="232">
        <f>+'Presup.Fun RP'!H19</f>
        <v>0</v>
      </c>
      <c r="D24" s="233">
        <v>0</v>
      </c>
      <c r="E24" s="232">
        <f>+'Presup.Fun RP'!H159</f>
        <v>0</v>
      </c>
      <c r="F24" s="233">
        <v>0</v>
      </c>
      <c r="G24" s="232">
        <f>+'Presup.Fun RP'!H188</f>
        <v>0</v>
      </c>
      <c r="H24" s="233">
        <v>0</v>
      </c>
      <c r="I24" s="232">
        <f>+'Presup.Fun RP'!H219</f>
        <v>0</v>
      </c>
      <c r="J24" s="233">
        <v>0</v>
      </c>
      <c r="K24" s="251">
        <v>0</v>
      </c>
      <c r="L24" s="252">
        <v>0</v>
      </c>
      <c r="M24" s="253">
        <v>0</v>
      </c>
      <c r="N24" s="252">
        <v>0</v>
      </c>
      <c r="O24" s="254">
        <f>SUM(C24:N24)</f>
        <v>0</v>
      </c>
      <c r="Q24" s="262"/>
    </row>
    <row r="25" spans="1:19" ht="3.75" customHeight="1" x14ac:dyDescent="0.25">
      <c r="A25" s="237"/>
      <c r="B25" s="238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55"/>
      <c r="N25" s="235"/>
      <c r="O25" s="256"/>
      <c r="Q25" s="262"/>
    </row>
    <row r="26" spans="1:19" ht="18" customHeight="1" x14ac:dyDescent="0.2">
      <c r="A26" s="230">
        <v>51301</v>
      </c>
      <c r="B26" s="231" t="str">
        <f>+'[1]Presup.Fun RP'!G21</f>
        <v xml:space="preserve">Horas Extraordinarias  </v>
      </c>
      <c r="C26" s="232">
        <f>+'Presup.Fun RP'!H21</f>
        <v>0</v>
      </c>
      <c r="D26" s="233">
        <v>0</v>
      </c>
      <c r="E26" s="232">
        <v>0</v>
      </c>
      <c r="F26" s="233">
        <v>0</v>
      </c>
      <c r="G26" s="232">
        <f>+'Presup.Fun RP'!H190</f>
        <v>0</v>
      </c>
      <c r="H26" s="233">
        <v>0</v>
      </c>
      <c r="I26" s="232">
        <f>+'Presup.Fun RP'!H221</f>
        <v>4386.87</v>
      </c>
      <c r="J26" s="233">
        <v>0</v>
      </c>
      <c r="K26" s="251">
        <v>0</v>
      </c>
      <c r="L26" s="252">
        <v>0</v>
      </c>
      <c r="M26" s="253">
        <v>0</v>
      </c>
      <c r="N26" s="252">
        <v>0</v>
      </c>
      <c r="O26" s="254">
        <f>SUM(C26:N26)</f>
        <v>4386.87</v>
      </c>
      <c r="Q26" s="262"/>
    </row>
    <row r="27" spans="1:19" ht="3.75" customHeight="1" x14ac:dyDescent="0.25">
      <c r="A27" s="237"/>
      <c r="B27" s="238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55"/>
      <c r="N27" s="235"/>
      <c r="O27" s="256"/>
      <c r="Q27" s="262"/>
    </row>
    <row r="28" spans="1:19" ht="22.5" customHeight="1" x14ac:dyDescent="0.2">
      <c r="A28" s="230">
        <v>51302</v>
      </c>
      <c r="B28" s="231" t="str">
        <f>+'[1]Presup.Fun RP'!G23</f>
        <v xml:space="preserve">Beneficios Extraordinarios </v>
      </c>
      <c r="C28" s="232">
        <f>+'Presup.Fun RP'!H23</f>
        <v>2000</v>
      </c>
      <c r="D28" s="233">
        <v>0</v>
      </c>
      <c r="E28" s="232">
        <f>+'Presup.Fun RP'!H161</f>
        <v>1836.86</v>
      </c>
      <c r="F28" s="233">
        <v>0</v>
      </c>
      <c r="G28" s="232">
        <f>+'Presup.Fun RP'!H192</f>
        <v>0</v>
      </c>
      <c r="H28" s="233">
        <v>0</v>
      </c>
      <c r="I28" s="232">
        <f>+'Presup.Fun RP'!H223</f>
        <v>2359.96</v>
      </c>
      <c r="J28" s="233">
        <v>0</v>
      </c>
      <c r="K28" s="251">
        <v>0</v>
      </c>
      <c r="L28" s="252">
        <v>0</v>
      </c>
      <c r="M28" s="253">
        <v>0</v>
      </c>
      <c r="N28" s="252">
        <v>0</v>
      </c>
      <c r="O28" s="254">
        <f>SUM(C28:N28)</f>
        <v>6196.82</v>
      </c>
      <c r="Q28" s="262"/>
    </row>
    <row r="29" spans="1:19" ht="3.75" customHeight="1" x14ac:dyDescent="0.25">
      <c r="A29" s="237"/>
      <c r="B29" s="238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55"/>
      <c r="N29" s="235"/>
      <c r="O29" s="256"/>
      <c r="Q29" s="262"/>
    </row>
    <row r="30" spans="1:19" ht="21.75" customHeight="1" x14ac:dyDescent="0.2">
      <c r="A30" s="230">
        <v>51401</v>
      </c>
      <c r="B30" s="231" t="str">
        <f>+'[1]Presup.Fun RP'!G25</f>
        <v xml:space="preserve">Por Remuneraciones Permanentes </v>
      </c>
      <c r="C30" s="232">
        <f>+'Presup.Fun RP'!H25</f>
        <v>61141.97</v>
      </c>
      <c r="D30" s="233">
        <f>+'Presup.Fun FODES 25%'!H25</f>
        <v>9990.25</v>
      </c>
      <c r="E30" s="232">
        <v>0</v>
      </c>
      <c r="F30" s="233">
        <v>0</v>
      </c>
      <c r="G30" s="232">
        <v>0</v>
      </c>
      <c r="H30" s="233">
        <v>0</v>
      </c>
      <c r="I30" s="232">
        <v>0</v>
      </c>
      <c r="J30" s="233">
        <v>0</v>
      </c>
      <c r="K30" s="251">
        <v>0</v>
      </c>
      <c r="L30" s="252">
        <v>0</v>
      </c>
      <c r="M30" s="253">
        <v>0</v>
      </c>
      <c r="N30" s="252">
        <v>0</v>
      </c>
      <c r="O30" s="254">
        <f>SUM(C30:N30)</f>
        <v>71132.22</v>
      </c>
      <c r="Q30" s="262"/>
    </row>
    <row r="31" spans="1:19" ht="3.75" customHeight="1" x14ac:dyDescent="0.25">
      <c r="A31" s="237"/>
      <c r="B31" s="238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55"/>
      <c r="N31" s="235"/>
      <c r="O31" s="256"/>
      <c r="Q31" s="262"/>
    </row>
    <row r="32" spans="1:19" ht="22.5" customHeight="1" x14ac:dyDescent="0.2">
      <c r="A32" s="230">
        <v>51501</v>
      </c>
      <c r="B32" s="231" t="str">
        <f>+'[1]Presup.Fun RP'!G27</f>
        <v xml:space="preserve">Por Remuneraciones Permanentes  </v>
      </c>
      <c r="C32" s="232">
        <f>+'Presup.Fun RP'!H27</f>
        <v>56804.7</v>
      </c>
      <c r="D32" s="233">
        <f>+'Presup.Fun FODES 25%'!H27</f>
        <v>15352</v>
      </c>
      <c r="E32" s="232">
        <v>0</v>
      </c>
      <c r="F32" s="233"/>
      <c r="G32" s="232">
        <v>0</v>
      </c>
      <c r="H32" s="233">
        <v>0</v>
      </c>
      <c r="I32" s="232">
        <v>0</v>
      </c>
      <c r="J32" s="233">
        <v>0</v>
      </c>
      <c r="K32" s="251">
        <v>0</v>
      </c>
      <c r="L32" s="252">
        <v>0</v>
      </c>
      <c r="M32" s="253">
        <v>0</v>
      </c>
      <c r="N32" s="252">
        <v>0</v>
      </c>
      <c r="O32" s="254">
        <f>SUM(C32:N32)</f>
        <v>72156.7</v>
      </c>
      <c r="Q32" s="262"/>
    </row>
    <row r="33" spans="1:18" ht="3.75" customHeight="1" x14ac:dyDescent="0.25">
      <c r="A33" s="237"/>
      <c r="B33" s="238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55"/>
      <c r="N33" s="235"/>
      <c r="O33" s="256"/>
      <c r="Q33" s="262"/>
    </row>
    <row r="34" spans="1:18" ht="22.5" customHeight="1" x14ac:dyDescent="0.2">
      <c r="A34" s="230">
        <v>51601</v>
      </c>
      <c r="B34" s="231" t="str">
        <f>+'[1]Presup.Fun RP'!G29</f>
        <v xml:space="preserve">Por Prestación de Servicios en el País </v>
      </c>
      <c r="C34" s="232">
        <f>+'Presup.Fun RP'!H29</f>
        <v>16123.33</v>
      </c>
      <c r="D34" s="233">
        <v>0</v>
      </c>
      <c r="E34" s="232">
        <v>0</v>
      </c>
      <c r="F34" s="233">
        <v>0</v>
      </c>
      <c r="G34" s="232">
        <v>0</v>
      </c>
      <c r="H34" s="233">
        <v>0</v>
      </c>
      <c r="I34" s="232">
        <v>0</v>
      </c>
      <c r="J34" s="233">
        <v>0</v>
      </c>
      <c r="K34" s="251">
        <v>0</v>
      </c>
      <c r="L34" s="252">
        <v>0</v>
      </c>
      <c r="M34" s="253">
        <v>0</v>
      </c>
      <c r="N34" s="252">
        <v>0</v>
      </c>
      <c r="O34" s="254">
        <f>SUM(C34:N34)</f>
        <v>16123.33</v>
      </c>
      <c r="Q34" s="262"/>
    </row>
    <row r="35" spans="1:18" ht="3.75" customHeight="1" x14ac:dyDescent="0.25">
      <c r="A35" s="237"/>
      <c r="B35" s="238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55"/>
      <c r="N35" s="235"/>
      <c r="O35" s="256"/>
      <c r="Q35" s="262"/>
    </row>
    <row r="36" spans="1:18" ht="20.25" customHeight="1" x14ac:dyDescent="0.2">
      <c r="A36" s="230">
        <v>51602</v>
      </c>
      <c r="B36" s="231" t="str">
        <f>+'[1]Presup.Fun RP'!G31</f>
        <v xml:space="preserve">Por Prestación de Servicios en el Exterior </v>
      </c>
      <c r="C36" s="232">
        <f>+'Presup.Fun RP'!H31</f>
        <v>0</v>
      </c>
      <c r="D36" s="233">
        <v>0</v>
      </c>
      <c r="E36" s="232">
        <v>0</v>
      </c>
      <c r="F36" s="233">
        <v>0</v>
      </c>
      <c r="G36" s="232">
        <v>0</v>
      </c>
      <c r="H36" s="233">
        <v>0</v>
      </c>
      <c r="I36" s="232">
        <v>0</v>
      </c>
      <c r="J36" s="233">
        <v>0</v>
      </c>
      <c r="K36" s="251">
        <v>0</v>
      </c>
      <c r="L36" s="252">
        <v>0</v>
      </c>
      <c r="M36" s="253">
        <v>0</v>
      </c>
      <c r="N36" s="252">
        <v>0</v>
      </c>
      <c r="O36" s="254">
        <f>SUM(C36:N36)</f>
        <v>0</v>
      </c>
      <c r="Q36" s="262"/>
    </row>
    <row r="37" spans="1:18" ht="3.75" customHeight="1" x14ac:dyDescent="0.25">
      <c r="A37" s="237"/>
      <c r="B37" s="238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55"/>
      <c r="N37" s="235"/>
      <c r="O37" s="256"/>
      <c r="Q37" s="262"/>
    </row>
    <row r="38" spans="1:18" ht="18.75" customHeight="1" x14ac:dyDescent="0.2">
      <c r="A38" s="230">
        <v>51701</v>
      </c>
      <c r="B38" s="231" t="s">
        <v>194</v>
      </c>
      <c r="C38" s="232">
        <f>+'Presup.Fun RP'!H33</f>
        <v>8537.41</v>
      </c>
      <c r="D38" s="233">
        <v>0</v>
      </c>
      <c r="E38" s="232">
        <v>0</v>
      </c>
      <c r="F38" s="233">
        <v>0</v>
      </c>
      <c r="G38" s="232">
        <v>0</v>
      </c>
      <c r="H38" s="233">
        <v>0</v>
      </c>
      <c r="I38" s="232">
        <v>0</v>
      </c>
      <c r="J38" s="233">
        <v>0</v>
      </c>
      <c r="K38" s="251">
        <v>0</v>
      </c>
      <c r="L38" s="252">
        <v>0</v>
      </c>
      <c r="M38" s="253">
        <v>0</v>
      </c>
      <c r="N38" s="252">
        <v>0</v>
      </c>
      <c r="O38" s="254">
        <f>SUM(C38:N38)</f>
        <v>8537.41</v>
      </c>
      <c r="Q38" s="262"/>
    </row>
    <row r="39" spans="1:18" ht="3.75" customHeight="1" x14ac:dyDescent="0.25">
      <c r="A39" s="237"/>
      <c r="B39" s="238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55"/>
      <c r="N39" s="235"/>
      <c r="O39" s="256"/>
      <c r="Q39" s="262"/>
    </row>
    <row r="40" spans="1:18" ht="15.75" customHeight="1" x14ac:dyDescent="0.2">
      <c r="A40" s="230">
        <v>51901</v>
      </c>
      <c r="B40" s="231" t="str">
        <f>+'[1]Presup.Fun RP'!G37</f>
        <v>Honorarios</v>
      </c>
      <c r="C40" s="232">
        <f>+'Presup.Fun RP'!H35</f>
        <v>0</v>
      </c>
      <c r="D40" s="233">
        <v>0</v>
      </c>
      <c r="E40" s="232">
        <v>0</v>
      </c>
      <c r="F40" s="233">
        <v>0</v>
      </c>
      <c r="G40" s="232">
        <v>0</v>
      </c>
      <c r="H40" s="233">
        <v>0</v>
      </c>
      <c r="I40" s="232">
        <v>0</v>
      </c>
      <c r="J40" s="233">
        <v>0</v>
      </c>
      <c r="K40" s="251">
        <v>0</v>
      </c>
      <c r="L40" s="252">
        <v>0</v>
      </c>
      <c r="M40" s="253">
        <v>0</v>
      </c>
      <c r="N40" s="252">
        <v>0</v>
      </c>
      <c r="O40" s="254">
        <f>SUM(C40:N40)</f>
        <v>0</v>
      </c>
      <c r="Q40" s="262"/>
    </row>
    <row r="41" spans="1:18" ht="3.75" customHeight="1" x14ac:dyDescent="0.25">
      <c r="A41" s="237"/>
      <c r="B41" s="238"/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55"/>
      <c r="N41" s="235"/>
      <c r="O41" s="256"/>
      <c r="Q41" s="262"/>
    </row>
    <row r="42" spans="1:18" ht="15.75" customHeight="1" x14ac:dyDescent="0.2">
      <c r="A42" s="230">
        <v>51999</v>
      </c>
      <c r="B42" s="231" t="str">
        <f>+'[1]Presup.Fun RP'!G39</f>
        <v xml:space="preserve">Remuneraciones Diversas </v>
      </c>
      <c r="C42" s="232">
        <f>+'Presup.Fun RP'!H37</f>
        <v>0</v>
      </c>
      <c r="D42" s="233">
        <v>0</v>
      </c>
      <c r="E42" s="232">
        <v>0</v>
      </c>
      <c r="F42" s="233">
        <v>0</v>
      </c>
      <c r="G42" s="232">
        <v>0</v>
      </c>
      <c r="H42" s="233">
        <v>0</v>
      </c>
      <c r="I42" s="232">
        <v>0</v>
      </c>
      <c r="J42" s="233">
        <v>0</v>
      </c>
      <c r="K42" s="251">
        <v>0</v>
      </c>
      <c r="L42" s="252">
        <v>0</v>
      </c>
      <c r="M42" s="253">
        <v>0</v>
      </c>
      <c r="N42" s="252">
        <v>0</v>
      </c>
      <c r="O42" s="254">
        <f>SUM(C42:N42)</f>
        <v>0</v>
      </c>
      <c r="Q42" s="265"/>
    </row>
    <row r="43" spans="1:18" ht="3.75" customHeight="1" x14ac:dyDescent="0.25">
      <c r="A43" s="237"/>
      <c r="B43" s="238"/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55"/>
      <c r="N43" s="235"/>
      <c r="O43" s="256"/>
      <c r="Q43" s="262"/>
    </row>
    <row r="44" spans="1:18" ht="21" customHeight="1" x14ac:dyDescent="0.2">
      <c r="A44" s="230">
        <v>54101</v>
      </c>
      <c r="B44" s="231" t="str">
        <f>+'[1]Presup.Fun RP'!G41</f>
        <v>Productos Alimenticios Para Personas</v>
      </c>
      <c r="C44" s="232">
        <f>+'Presup.Fun RP'!H39</f>
        <v>15456.13</v>
      </c>
      <c r="D44" s="233">
        <f>+'Presup.Fun FODES 25%'!H29</f>
        <v>540</v>
      </c>
      <c r="E44" s="232">
        <v>0</v>
      </c>
      <c r="F44" s="233">
        <v>0</v>
      </c>
      <c r="G44" s="232">
        <v>0</v>
      </c>
      <c r="H44" s="233">
        <v>0</v>
      </c>
      <c r="I44" s="232">
        <f>+'Presup.Fun RP'!H225</f>
        <v>0</v>
      </c>
      <c r="J44" s="233">
        <v>0</v>
      </c>
      <c r="K44" s="251">
        <v>0</v>
      </c>
      <c r="L44" s="252">
        <v>0</v>
      </c>
      <c r="M44" s="253">
        <v>0</v>
      </c>
      <c r="N44" s="252">
        <v>0</v>
      </c>
      <c r="O44" s="254">
        <f>SUM(C44:N44)</f>
        <v>15996.13</v>
      </c>
      <c r="Q44" s="263">
        <f>SUM(O44:O139)</f>
        <v>371911.00999999995</v>
      </c>
      <c r="R44" s="58">
        <f>SUM(O44:O140)</f>
        <v>371911.00999999995</v>
      </c>
    </row>
    <row r="45" spans="1:18" ht="3.75" customHeight="1" x14ac:dyDescent="0.25">
      <c r="A45" s="237"/>
      <c r="B45" s="238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55"/>
      <c r="N45" s="235"/>
      <c r="O45" s="256"/>
      <c r="Q45" s="262"/>
    </row>
    <row r="46" spans="1:18" ht="15.75" customHeight="1" x14ac:dyDescent="0.2">
      <c r="A46" s="230">
        <v>54103</v>
      </c>
      <c r="B46" s="231" t="str">
        <f>+'[1]Presup.Fun RP'!G43</f>
        <v>Productos Agropecuarios y Forestales</v>
      </c>
      <c r="C46" s="232">
        <f>+'Presup.Fun RP'!H41</f>
        <v>0</v>
      </c>
      <c r="D46" s="233">
        <v>0</v>
      </c>
      <c r="E46" s="232">
        <v>0</v>
      </c>
      <c r="F46" s="233">
        <v>0</v>
      </c>
      <c r="G46" s="232">
        <v>0</v>
      </c>
      <c r="H46" s="233">
        <v>0</v>
      </c>
      <c r="I46" s="232">
        <f>+'Presup.Fun RP'!H227</f>
        <v>0</v>
      </c>
      <c r="J46" s="233">
        <v>0</v>
      </c>
      <c r="K46" s="251">
        <v>0</v>
      </c>
      <c r="L46" s="252">
        <v>0</v>
      </c>
      <c r="M46" s="253">
        <v>0</v>
      </c>
      <c r="N46" s="252">
        <v>0</v>
      </c>
      <c r="O46" s="254">
        <f>SUM(C46:N46)</f>
        <v>0</v>
      </c>
      <c r="Q46" s="262"/>
      <c r="R46" s="28">
        <v>527743.99</v>
      </c>
    </row>
    <row r="47" spans="1:18" ht="3.75" customHeight="1" x14ac:dyDescent="0.25">
      <c r="A47" s="237"/>
      <c r="B47" s="238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55"/>
      <c r="N47" s="235"/>
      <c r="O47" s="256"/>
      <c r="Q47" s="262"/>
    </row>
    <row r="48" spans="1:18" ht="15.75" customHeight="1" x14ac:dyDescent="0.2">
      <c r="A48" s="230">
        <v>54104</v>
      </c>
      <c r="B48" s="231" t="str">
        <f>+'[1]Presup.Fun RP'!G45</f>
        <v>Productos Textiles y Vestuarios</v>
      </c>
      <c r="C48" s="232">
        <f>+'Presup.Fun RP'!H43</f>
        <v>1170.78</v>
      </c>
      <c r="D48" s="233">
        <f>+'Presup.Fun FODES 25%'!H31</f>
        <v>0</v>
      </c>
      <c r="E48" s="232">
        <f>+'Presup.Fun RP'!H163</f>
        <v>0</v>
      </c>
      <c r="F48" s="233">
        <v>0</v>
      </c>
      <c r="G48" s="232">
        <f>+'Presup.Fun RP'!H194</f>
        <v>0</v>
      </c>
      <c r="H48" s="233">
        <v>0</v>
      </c>
      <c r="I48" s="232">
        <f>+'Presup.Fun RP'!H229</f>
        <v>0</v>
      </c>
      <c r="J48" s="233">
        <v>0</v>
      </c>
      <c r="K48" s="251">
        <v>0</v>
      </c>
      <c r="L48" s="252">
        <v>0</v>
      </c>
      <c r="M48" s="253">
        <v>0</v>
      </c>
      <c r="N48" s="252">
        <v>0</v>
      </c>
      <c r="O48" s="254">
        <f>SUM(C48:N48)</f>
        <v>1170.78</v>
      </c>
      <c r="Q48" s="262"/>
      <c r="R48" s="58">
        <f>+R44-R46</f>
        <v>-155832.98000000004</v>
      </c>
    </row>
    <row r="49" spans="1:18" ht="3.75" customHeight="1" x14ac:dyDescent="0.25">
      <c r="A49" s="237"/>
      <c r="B49" s="238"/>
      <c r="C49" s="235"/>
      <c r="D49" s="233"/>
      <c r="E49" s="235"/>
      <c r="F49" s="235"/>
      <c r="G49" s="235"/>
      <c r="H49" s="235"/>
      <c r="I49" s="235"/>
      <c r="J49" s="235"/>
      <c r="K49" s="235"/>
      <c r="L49" s="235"/>
      <c r="M49" s="255"/>
      <c r="N49" s="235"/>
      <c r="O49" s="256"/>
      <c r="Q49" s="262"/>
    </row>
    <row r="50" spans="1:18" ht="15.75" customHeight="1" x14ac:dyDescent="0.2">
      <c r="A50" s="230">
        <v>54105</v>
      </c>
      <c r="B50" s="231" t="str">
        <f>+'[1]Presup.Fun RP'!G47</f>
        <v>Productos de Papel y Cartón</v>
      </c>
      <c r="C50" s="232">
        <f>+'Presup.Fun RP'!H45</f>
        <v>2102.92</v>
      </c>
      <c r="D50" s="233">
        <f>+'Presup.Fun FODES 25%'!H33</f>
        <v>1443.85</v>
      </c>
      <c r="E50" s="232">
        <f>+'Presup.Fun RP'!H165</f>
        <v>0</v>
      </c>
      <c r="F50" s="233">
        <v>0</v>
      </c>
      <c r="G50" s="232">
        <f>+'Presup.Fun RP'!H196</f>
        <v>0</v>
      </c>
      <c r="H50" s="233">
        <v>0</v>
      </c>
      <c r="I50" s="232">
        <f>+'Presup.Fun RP'!H231</f>
        <v>0</v>
      </c>
      <c r="J50" s="233">
        <v>0</v>
      </c>
      <c r="K50" s="251">
        <v>0</v>
      </c>
      <c r="L50" s="252">
        <v>0</v>
      </c>
      <c r="M50" s="253">
        <v>0</v>
      </c>
      <c r="N50" s="252">
        <v>0</v>
      </c>
      <c r="O50" s="254">
        <f>SUM(C50:N50)</f>
        <v>3546.77</v>
      </c>
      <c r="Q50" s="262"/>
    </row>
    <row r="51" spans="1:18" ht="3.75" customHeight="1" x14ac:dyDescent="0.25">
      <c r="A51" s="237"/>
      <c r="B51" s="238"/>
      <c r="C51" s="235"/>
      <c r="D51" s="233"/>
      <c r="E51" s="235"/>
      <c r="F51" s="235"/>
      <c r="G51" s="235"/>
      <c r="H51" s="235"/>
      <c r="I51" s="235"/>
      <c r="J51" s="235"/>
      <c r="K51" s="235"/>
      <c r="L51" s="235"/>
      <c r="M51" s="255"/>
      <c r="N51" s="235"/>
      <c r="O51" s="256"/>
      <c r="Q51" s="262"/>
    </row>
    <row r="52" spans="1:18" ht="15.75" customHeight="1" x14ac:dyDescent="0.2">
      <c r="A52" s="230">
        <v>54106</v>
      </c>
      <c r="B52" s="231" t="str">
        <f>+'[1]Presup.Fun RP'!G49</f>
        <v>Productos de Cuero y Caucho</v>
      </c>
      <c r="C52" s="232">
        <f>+'Presup.Fun RP'!H47</f>
        <v>750</v>
      </c>
      <c r="D52" s="233">
        <f>+'Presup.Fun FODES 25%'!H35</f>
        <v>0</v>
      </c>
      <c r="E52" s="232">
        <v>0</v>
      </c>
      <c r="F52" s="233">
        <v>0</v>
      </c>
      <c r="G52" s="232">
        <v>0</v>
      </c>
      <c r="H52" s="233">
        <v>0</v>
      </c>
      <c r="I52" s="232">
        <f>+'Presup.Fun RP'!H233</f>
        <v>0</v>
      </c>
      <c r="J52" s="233">
        <v>0</v>
      </c>
      <c r="K52" s="251">
        <v>0</v>
      </c>
      <c r="L52" s="252">
        <v>0</v>
      </c>
      <c r="M52" s="253">
        <v>0</v>
      </c>
      <c r="N52" s="252">
        <v>0</v>
      </c>
      <c r="O52" s="261">
        <f>SUM(C52:N52)</f>
        <v>750</v>
      </c>
      <c r="Q52" s="262"/>
    </row>
    <row r="53" spans="1:18" ht="3.75" customHeight="1" x14ac:dyDescent="0.25">
      <c r="A53" s="237"/>
      <c r="B53" s="238"/>
      <c r="C53" s="235"/>
      <c r="D53" s="233"/>
      <c r="E53" s="235"/>
      <c r="F53" s="235"/>
      <c r="G53" s="235"/>
      <c r="H53" s="235"/>
      <c r="I53" s="235"/>
      <c r="J53" s="235"/>
      <c r="K53" s="235"/>
      <c r="L53" s="235"/>
      <c r="M53" s="255"/>
      <c r="N53" s="235"/>
      <c r="O53" s="256"/>
      <c r="Q53" s="262"/>
    </row>
    <row r="54" spans="1:18" ht="15.75" customHeight="1" x14ac:dyDescent="0.2">
      <c r="A54" s="230">
        <v>54107</v>
      </c>
      <c r="B54" s="231" t="str">
        <f>+'[1]Presup.Fun RP'!G51</f>
        <v>Productos Químicos</v>
      </c>
      <c r="C54" s="232">
        <f>+'Presup.Fun RP'!H49</f>
        <v>5511.93</v>
      </c>
      <c r="D54" s="233">
        <f>+'Presup.Fun FODES 25%'!H37</f>
        <v>0</v>
      </c>
      <c r="E54" s="232">
        <v>0</v>
      </c>
      <c r="F54" s="233">
        <v>0</v>
      </c>
      <c r="G54" s="232">
        <v>0</v>
      </c>
      <c r="H54" s="233">
        <v>0</v>
      </c>
      <c r="I54" s="232">
        <f>+'Presup.Fun RP'!H235</f>
        <v>0</v>
      </c>
      <c r="J54" s="233">
        <v>0</v>
      </c>
      <c r="K54" s="251">
        <v>0</v>
      </c>
      <c r="L54" s="252">
        <v>0</v>
      </c>
      <c r="M54" s="253">
        <v>0</v>
      </c>
      <c r="N54" s="252">
        <v>0</v>
      </c>
      <c r="O54" s="254">
        <f>SUM(C54:N54)</f>
        <v>5511.93</v>
      </c>
      <c r="Q54" s="262"/>
    </row>
    <row r="55" spans="1:18" s="157" customFormat="1" ht="3.75" customHeight="1" x14ac:dyDescent="0.25">
      <c r="A55" s="241"/>
      <c r="B55" s="242"/>
      <c r="C55" s="235"/>
      <c r="D55" s="233"/>
      <c r="E55" s="233"/>
      <c r="F55" s="235"/>
      <c r="G55" s="233"/>
      <c r="H55" s="235"/>
      <c r="I55" s="233"/>
      <c r="J55" s="235"/>
      <c r="K55" s="233"/>
      <c r="L55" s="233"/>
      <c r="M55" s="233"/>
      <c r="N55" s="233"/>
      <c r="O55" s="233"/>
    </row>
    <row r="56" spans="1:18" ht="15.75" customHeight="1" x14ac:dyDescent="0.2">
      <c r="A56" s="230">
        <v>54108</v>
      </c>
      <c r="B56" s="231" t="str">
        <f>+'Presup.Fun RP'!G51</f>
        <v>Productos Farmacéuticos y Medicinales</v>
      </c>
      <c r="C56" s="243">
        <f>+'Presup.Fun RP'!H51</f>
        <v>1042.75</v>
      </c>
      <c r="D56" s="233">
        <v>0</v>
      </c>
      <c r="E56" s="232">
        <v>0</v>
      </c>
      <c r="F56" s="235"/>
      <c r="G56" s="232">
        <v>0</v>
      </c>
      <c r="H56" s="235"/>
      <c r="I56" s="232">
        <v>0</v>
      </c>
      <c r="J56" s="235"/>
      <c r="K56" s="251">
        <v>0</v>
      </c>
      <c r="L56" s="252">
        <v>0</v>
      </c>
      <c r="M56" s="253">
        <v>0</v>
      </c>
      <c r="N56" s="252">
        <v>0</v>
      </c>
      <c r="O56" s="254">
        <f>SUM(C56:N56)</f>
        <v>1042.75</v>
      </c>
      <c r="Q56" s="262"/>
    </row>
    <row r="57" spans="1:18" ht="3.75" customHeight="1" x14ac:dyDescent="0.25">
      <c r="A57" s="237"/>
      <c r="B57" s="238"/>
      <c r="C57" s="235"/>
      <c r="D57" s="233"/>
      <c r="E57" s="235"/>
      <c r="F57" s="235"/>
      <c r="G57" s="235"/>
      <c r="H57" s="235"/>
      <c r="I57" s="235"/>
      <c r="J57" s="235"/>
      <c r="K57" s="235"/>
      <c r="L57" s="235"/>
      <c r="M57" s="255"/>
      <c r="N57" s="235"/>
      <c r="O57" s="256"/>
      <c r="Q57" s="262"/>
    </row>
    <row r="58" spans="1:18" ht="15.75" customHeight="1" x14ac:dyDescent="0.2">
      <c r="A58" s="230">
        <v>54109</v>
      </c>
      <c r="B58" s="231" t="str">
        <f>+'[1]Presup.Fun RP'!G53</f>
        <v>Llantas y Neumáticos</v>
      </c>
      <c r="C58" s="232">
        <f>+'Presup.Fun RP'!H53</f>
        <v>4000</v>
      </c>
      <c r="D58" s="233">
        <f>+'Presup.Fun FODES 25%'!H39</f>
        <v>0</v>
      </c>
      <c r="E58" s="232">
        <v>0</v>
      </c>
      <c r="F58" s="233">
        <v>0</v>
      </c>
      <c r="G58" s="232">
        <v>0</v>
      </c>
      <c r="H58" s="233">
        <v>0</v>
      </c>
      <c r="I58" s="232">
        <v>0</v>
      </c>
      <c r="J58" s="233">
        <v>0</v>
      </c>
      <c r="K58" s="251">
        <v>0</v>
      </c>
      <c r="L58" s="252">
        <v>0</v>
      </c>
      <c r="M58" s="253">
        <v>0</v>
      </c>
      <c r="N58" s="252">
        <v>0</v>
      </c>
      <c r="O58" s="254">
        <f>SUM(C58:N58)</f>
        <v>4000</v>
      </c>
      <c r="Q58" s="262"/>
    </row>
    <row r="59" spans="1:18" ht="3.75" customHeight="1" x14ac:dyDescent="0.25">
      <c r="A59" s="237"/>
      <c r="B59" s="238"/>
      <c r="C59" s="235"/>
      <c r="D59" s="233"/>
      <c r="E59" s="235"/>
      <c r="F59" s="235"/>
      <c r="G59" s="235"/>
      <c r="H59" s="235"/>
      <c r="I59" s="235"/>
      <c r="J59" s="235"/>
      <c r="K59" s="235"/>
      <c r="L59" s="235"/>
      <c r="M59" s="255"/>
      <c r="N59" s="235"/>
      <c r="O59" s="256"/>
      <c r="Q59" s="262"/>
    </row>
    <row r="60" spans="1:18" ht="15.75" customHeight="1" x14ac:dyDescent="0.2">
      <c r="A60" s="230">
        <v>54110</v>
      </c>
      <c r="B60" s="231" t="str">
        <f>+'[1]Presup.Fun RP'!G55</f>
        <v>Combustibles y Lubricantes</v>
      </c>
      <c r="C60" s="232">
        <f>+'Presup.Fun RP'!H55</f>
        <v>1826.9</v>
      </c>
      <c r="D60" s="233">
        <f>+'Presup.Fun FODES 25%'!H41</f>
        <v>29869.7</v>
      </c>
      <c r="E60" s="232">
        <v>0</v>
      </c>
      <c r="F60" s="233">
        <v>0</v>
      </c>
      <c r="G60" s="232">
        <v>0</v>
      </c>
      <c r="H60" s="233">
        <v>0</v>
      </c>
      <c r="I60" s="232">
        <v>0</v>
      </c>
      <c r="J60" s="233">
        <v>0</v>
      </c>
      <c r="K60" s="251">
        <v>0</v>
      </c>
      <c r="L60" s="252">
        <v>0</v>
      </c>
      <c r="M60" s="253">
        <v>0</v>
      </c>
      <c r="N60" s="252">
        <v>0</v>
      </c>
      <c r="O60" s="254">
        <f>SUM(C60:N60)</f>
        <v>31696.600000000002</v>
      </c>
      <c r="Q60" s="262"/>
      <c r="R60" s="28">
        <v>200012</v>
      </c>
    </row>
    <row r="61" spans="1:18" ht="3.75" customHeight="1" x14ac:dyDescent="0.25">
      <c r="A61" s="244"/>
      <c r="B61" s="245"/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55"/>
      <c r="N61" s="235"/>
      <c r="O61" s="256"/>
      <c r="Q61" s="262"/>
    </row>
    <row r="62" spans="1:18" ht="29.25" customHeight="1" x14ac:dyDescent="0.2">
      <c r="A62" s="230">
        <v>54111</v>
      </c>
      <c r="B62" s="231" t="str">
        <f>+'[1]Presup.Fun RP'!G57</f>
        <v>Minerales no Metálicos y Productos Derivados</v>
      </c>
      <c r="C62" s="232">
        <f>+'Presup.Fun RP'!H57</f>
        <v>1400</v>
      </c>
      <c r="D62" s="233">
        <v>0</v>
      </c>
      <c r="E62" s="232">
        <v>0</v>
      </c>
      <c r="F62" s="233">
        <v>0</v>
      </c>
      <c r="G62" s="232">
        <v>0</v>
      </c>
      <c r="H62" s="233">
        <v>0</v>
      </c>
      <c r="I62" s="232">
        <f>+'Presup.Fun RP'!H237</f>
        <v>0</v>
      </c>
      <c r="J62" s="233">
        <v>0</v>
      </c>
      <c r="K62" s="251">
        <v>0</v>
      </c>
      <c r="L62" s="252">
        <v>0</v>
      </c>
      <c r="M62" s="253">
        <v>0</v>
      </c>
      <c r="N62" s="252">
        <v>0</v>
      </c>
      <c r="O62" s="254">
        <f>SUM(C62:N62)</f>
        <v>1400</v>
      </c>
      <c r="Q62" s="262"/>
    </row>
    <row r="63" spans="1:18" ht="4.5" customHeight="1" x14ac:dyDescent="0.25">
      <c r="A63" s="237"/>
      <c r="B63" s="238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55"/>
      <c r="N63" s="235"/>
      <c r="O63" s="256"/>
      <c r="Q63" s="262"/>
    </row>
    <row r="64" spans="1:18" ht="21.75" customHeight="1" x14ac:dyDescent="0.2">
      <c r="A64" s="230">
        <v>54112</v>
      </c>
      <c r="B64" s="231" t="str">
        <f>+'[1]Presup.Fun RP'!G59</f>
        <v>Minerales Metálicos y Productos Derivados</v>
      </c>
      <c r="C64" s="232">
        <f>+'Presup.Fun RP'!H59</f>
        <v>1400</v>
      </c>
      <c r="D64" s="233">
        <v>0</v>
      </c>
      <c r="E64" s="232">
        <v>0</v>
      </c>
      <c r="F64" s="233">
        <v>0</v>
      </c>
      <c r="G64" s="232">
        <v>0</v>
      </c>
      <c r="H64" s="233">
        <v>0</v>
      </c>
      <c r="I64" s="232">
        <f>+'Presup.Fun RP'!H239</f>
        <v>0</v>
      </c>
      <c r="J64" s="233">
        <v>0</v>
      </c>
      <c r="K64" s="251">
        <v>0</v>
      </c>
      <c r="L64" s="252">
        <v>0</v>
      </c>
      <c r="M64" s="253">
        <v>0</v>
      </c>
      <c r="N64" s="252">
        <v>0</v>
      </c>
      <c r="O64" s="254">
        <f>SUM(C64:N64)</f>
        <v>1400</v>
      </c>
      <c r="Q64" s="262"/>
    </row>
    <row r="65" spans="1:17" ht="27.75" customHeight="1" x14ac:dyDescent="0.2">
      <c r="A65" s="891" t="s">
        <v>195</v>
      </c>
      <c r="B65" s="891"/>
      <c r="C65" s="891"/>
      <c r="D65" s="891"/>
      <c r="E65" s="891"/>
      <c r="F65" s="891"/>
      <c r="G65" s="891"/>
      <c r="H65" s="891"/>
      <c r="I65" s="891"/>
      <c r="J65" s="891"/>
      <c r="K65" s="891"/>
      <c r="L65" s="891"/>
      <c r="M65" s="891"/>
      <c r="N65" s="891"/>
      <c r="O65" s="891"/>
      <c r="Q65" s="262"/>
    </row>
    <row r="66" spans="1:17" ht="20.25" customHeight="1" x14ac:dyDescent="0.25">
      <c r="A66" s="237"/>
      <c r="B66" s="238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8"/>
      <c r="N66" s="267"/>
      <c r="O66" s="269"/>
      <c r="P66" s="157"/>
      <c r="Q66" s="262"/>
    </row>
    <row r="67" spans="1:17" ht="21.75" customHeight="1" x14ac:dyDescent="0.25">
      <c r="A67" s="883" t="s">
        <v>196</v>
      </c>
      <c r="B67" s="885" t="s">
        <v>176</v>
      </c>
      <c r="C67" s="897" t="s">
        <v>177</v>
      </c>
      <c r="D67" s="897"/>
      <c r="E67" s="897"/>
      <c r="F67" s="897"/>
      <c r="G67" s="897"/>
      <c r="H67" s="897"/>
      <c r="I67" s="897"/>
      <c r="J67" s="897"/>
      <c r="K67" s="897"/>
      <c r="L67" s="897"/>
      <c r="M67" s="897"/>
      <c r="N67" s="897"/>
      <c r="O67" s="892" t="s">
        <v>197</v>
      </c>
      <c r="Q67" s="262"/>
    </row>
    <row r="68" spans="1:17" ht="82.5" customHeight="1" x14ac:dyDescent="0.2">
      <c r="A68" s="884"/>
      <c r="B68" s="886"/>
      <c r="C68" s="226" t="s">
        <v>198</v>
      </c>
      <c r="D68" s="227" t="s">
        <v>199</v>
      </c>
      <c r="E68" s="226" t="s">
        <v>200</v>
      </c>
      <c r="F68" s="227" t="s">
        <v>201</v>
      </c>
      <c r="G68" s="226" t="s">
        <v>202</v>
      </c>
      <c r="H68" s="227" t="s">
        <v>203</v>
      </c>
      <c r="I68" s="226" t="s">
        <v>204</v>
      </c>
      <c r="J68" s="227" t="s">
        <v>205</v>
      </c>
      <c r="K68" s="270" t="s">
        <v>206</v>
      </c>
      <c r="L68" s="249" t="s">
        <v>207</v>
      </c>
      <c r="M68" s="271" t="s">
        <v>208</v>
      </c>
      <c r="N68" s="249" t="s">
        <v>209</v>
      </c>
      <c r="O68" s="890"/>
      <c r="Q68" s="262"/>
    </row>
    <row r="69" spans="1:17" ht="21" customHeight="1" x14ac:dyDescent="0.2">
      <c r="A69" s="891" t="s">
        <v>210</v>
      </c>
      <c r="B69" s="891"/>
      <c r="C69" s="891"/>
      <c r="D69" s="891"/>
      <c r="E69" s="891"/>
      <c r="F69" s="891"/>
      <c r="G69" s="891"/>
      <c r="H69" s="891"/>
      <c r="I69" s="891"/>
      <c r="J69" s="891"/>
      <c r="K69" s="891"/>
      <c r="L69" s="891"/>
      <c r="M69" s="891"/>
      <c r="N69" s="891"/>
      <c r="O69" s="891"/>
      <c r="Q69" s="262"/>
    </row>
    <row r="70" spans="1:17" ht="26.25" customHeight="1" x14ac:dyDescent="0.2">
      <c r="A70" s="230">
        <v>54113</v>
      </c>
      <c r="B70" s="231" t="str">
        <f>+'[1]Presup.Fun RP'!G61</f>
        <v>Materiales e Instrumental de Laboratorios y Uso Médico</v>
      </c>
      <c r="C70" s="232">
        <f>+'Presup.Fun RP'!H61</f>
        <v>1400</v>
      </c>
      <c r="D70" s="233">
        <v>0</v>
      </c>
      <c r="E70" s="232">
        <v>0</v>
      </c>
      <c r="F70" s="233">
        <v>0</v>
      </c>
      <c r="G70" s="232">
        <v>0</v>
      </c>
      <c r="H70" s="233">
        <v>0</v>
      </c>
      <c r="I70" s="232">
        <f>+'Presup.Fun RP'!H241</f>
        <v>0</v>
      </c>
      <c r="J70" s="233">
        <v>0</v>
      </c>
      <c r="K70" s="251">
        <v>0</v>
      </c>
      <c r="L70" s="252">
        <v>0</v>
      </c>
      <c r="M70" s="253">
        <v>0</v>
      </c>
      <c r="N70" s="252">
        <v>0</v>
      </c>
      <c r="O70" s="254">
        <f>SUM(C70:N70)</f>
        <v>1400</v>
      </c>
      <c r="Q70" s="262"/>
    </row>
    <row r="71" spans="1:17" ht="4.5" customHeight="1" x14ac:dyDescent="0.25">
      <c r="A71" s="237"/>
      <c r="B71" s="238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55"/>
      <c r="N71" s="235"/>
      <c r="O71" s="256"/>
      <c r="Q71" s="262"/>
    </row>
    <row r="72" spans="1:17" ht="17.25" customHeight="1" x14ac:dyDescent="0.2">
      <c r="A72" s="230">
        <v>54114</v>
      </c>
      <c r="B72" s="231" t="str">
        <f>+'[1]Presup.Fun RP'!G63</f>
        <v>Materiales de Oficina</v>
      </c>
      <c r="C72" s="232">
        <f>+'Presup.Fun RP'!H63</f>
        <v>1400</v>
      </c>
      <c r="D72" s="233">
        <f>+'Presup.Fun FODES 25%'!H43</f>
        <v>45.2</v>
      </c>
      <c r="E72" s="232">
        <f>+'Presup.Fun RP'!H167</f>
        <v>0</v>
      </c>
      <c r="F72" s="233">
        <v>0</v>
      </c>
      <c r="G72" s="232">
        <f>+'Presup.Fun RP'!H198</f>
        <v>0</v>
      </c>
      <c r="H72" s="233">
        <v>0</v>
      </c>
      <c r="I72" s="232">
        <f>+'Presup.Fun RP'!H243</f>
        <v>0</v>
      </c>
      <c r="J72" s="233">
        <v>0</v>
      </c>
      <c r="K72" s="251">
        <v>0</v>
      </c>
      <c r="L72" s="252">
        <v>0</v>
      </c>
      <c r="M72" s="253">
        <v>0</v>
      </c>
      <c r="N72" s="252">
        <v>0</v>
      </c>
      <c r="O72" s="254">
        <f t="shared" ref="O72:O126" si="0">SUM(C72:N72)</f>
        <v>1445.2</v>
      </c>
      <c r="Q72" s="262"/>
    </row>
    <row r="73" spans="1:17" ht="4.5" customHeight="1" x14ac:dyDescent="0.25">
      <c r="A73" s="237"/>
      <c r="B73" s="238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55"/>
      <c r="N73" s="235"/>
      <c r="O73" s="256"/>
      <c r="Q73" s="262"/>
    </row>
    <row r="74" spans="1:17" ht="16.5" customHeight="1" x14ac:dyDescent="0.2">
      <c r="A74" s="230">
        <v>54115</v>
      </c>
      <c r="B74" s="231" t="str">
        <f>+'[1]Presup.Fun RP'!G65</f>
        <v>Materiales Informáticos</v>
      </c>
      <c r="C74" s="232">
        <f>+'Presup.Fun RP'!H65</f>
        <v>16835.400000000001</v>
      </c>
      <c r="D74" s="233">
        <f>+'Presup.Fun FODES 25%'!H45</f>
        <v>4126.53</v>
      </c>
      <c r="E74" s="232">
        <f>+'Presup.Fun RP'!H169</f>
        <v>0</v>
      </c>
      <c r="F74" s="233">
        <v>0</v>
      </c>
      <c r="G74" s="232">
        <f>+'Presup.Fun RP'!H200</f>
        <v>0</v>
      </c>
      <c r="H74" s="233">
        <v>0</v>
      </c>
      <c r="I74" s="232">
        <f>+'Presup.Fun RP'!H245</f>
        <v>0</v>
      </c>
      <c r="J74" s="233">
        <v>0</v>
      </c>
      <c r="K74" s="251">
        <v>0</v>
      </c>
      <c r="L74" s="252">
        <v>0</v>
      </c>
      <c r="M74" s="253">
        <v>0</v>
      </c>
      <c r="N74" s="252">
        <v>0</v>
      </c>
      <c r="O74" s="254">
        <f t="shared" si="0"/>
        <v>20961.93</v>
      </c>
      <c r="Q74" s="262"/>
    </row>
    <row r="75" spans="1:17" ht="3.75" customHeight="1" x14ac:dyDescent="0.25">
      <c r="A75" s="237"/>
      <c r="B75" s="238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55"/>
      <c r="N75" s="235"/>
      <c r="O75" s="256"/>
      <c r="Q75" s="262"/>
    </row>
    <row r="76" spans="1:17" ht="21.75" customHeight="1" x14ac:dyDescent="0.2">
      <c r="A76" s="230">
        <v>54116</v>
      </c>
      <c r="B76" s="231" t="str">
        <f>+'[1]Presup.Fun RP'!G67</f>
        <v>Libros, Textos, Útiles de enseñanzas y Publicaciones</v>
      </c>
      <c r="C76" s="232">
        <f>+'Presup.Fun RP'!H67</f>
        <v>3086.45</v>
      </c>
      <c r="D76" s="233">
        <f>+'Presup.Fun FODES 25%'!H47</f>
        <v>0</v>
      </c>
      <c r="E76" s="232">
        <v>0</v>
      </c>
      <c r="F76" s="233">
        <v>0</v>
      </c>
      <c r="G76" s="232">
        <v>0</v>
      </c>
      <c r="H76" s="233">
        <v>0</v>
      </c>
      <c r="I76" s="232">
        <v>0</v>
      </c>
      <c r="J76" s="233">
        <v>0</v>
      </c>
      <c r="K76" s="251">
        <v>0</v>
      </c>
      <c r="L76" s="252">
        <v>0</v>
      </c>
      <c r="M76" s="253">
        <v>0</v>
      </c>
      <c r="N76" s="252">
        <v>0</v>
      </c>
      <c r="O76" s="261">
        <f t="shared" si="0"/>
        <v>3086.45</v>
      </c>
      <c r="Q76" s="262"/>
    </row>
    <row r="77" spans="1:17" ht="3.75" customHeight="1" x14ac:dyDescent="0.25">
      <c r="A77" s="237"/>
      <c r="B77" s="238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55"/>
      <c r="N77" s="235"/>
      <c r="O77" s="256"/>
      <c r="Q77" s="262"/>
    </row>
    <row r="78" spans="1:17" ht="25.5" customHeight="1" x14ac:dyDescent="0.2">
      <c r="A78" s="230">
        <v>54117</v>
      </c>
      <c r="B78" s="231" t="str">
        <f>+'[1]Presup.Fun RP'!G69</f>
        <v>Materiales de Defensa y Seguridad Pública</v>
      </c>
      <c r="C78" s="232">
        <f>+'Presup.Fun RP'!H69</f>
        <v>1500</v>
      </c>
      <c r="D78" s="233">
        <v>0</v>
      </c>
      <c r="E78" s="232">
        <v>0</v>
      </c>
      <c r="F78" s="233">
        <v>0</v>
      </c>
      <c r="G78" s="232">
        <v>0</v>
      </c>
      <c r="H78" s="233">
        <v>0</v>
      </c>
      <c r="I78" s="232">
        <f>+'Presup.Fun RP'!H247</f>
        <v>0</v>
      </c>
      <c r="J78" s="233">
        <v>0</v>
      </c>
      <c r="K78" s="251">
        <v>0</v>
      </c>
      <c r="L78" s="252">
        <v>0</v>
      </c>
      <c r="M78" s="253">
        <v>0</v>
      </c>
      <c r="N78" s="252">
        <v>0</v>
      </c>
      <c r="O78" s="254">
        <f t="shared" si="0"/>
        <v>1500</v>
      </c>
      <c r="P78" s="235"/>
      <c r="Q78" s="262"/>
    </row>
    <row r="79" spans="1:17" ht="3.75" customHeight="1" x14ac:dyDescent="0.25">
      <c r="A79" s="237"/>
      <c r="B79" s="238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55"/>
      <c r="N79" s="235"/>
      <c r="O79" s="272"/>
      <c r="Q79" s="262"/>
    </row>
    <row r="80" spans="1:17" ht="17.25" customHeight="1" x14ac:dyDescent="0.2">
      <c r="A80" s="230">
        <v>54118</v>
      </c>
      <c r="B80" s="231" t="str">
        <f>+'[1]Presup.Fun RP'!G71</f>
        <v>Herramientas, Repuestos y Accesorios</v>
      </c>
      <c r="C80" s="232">
        <f>+'Presup.Fun RP'!H71</f>
        <v>2750</v>
      </c>
      <c r="D80" s="233">
        <v>0</v>
      </c>
      <c r="E80" s="232">
        <v>0</v>
      </c>
      <c r="F80" s="233">
        <v>0</v>
      </c>
      <c r="G80" s="232">
        <v>0</v>
      </c>
      <c r="H80" s="233">
        <v>0</v>
      </c>
      <c r="I80" s="232">
        <f>+'Presup.Fun RP'!H249</f>
        <v>0</v>
      </c>
      <c r="J80" s="233">
        <v>0</v>
      </c>
      <c r="K80" s="251">
        <v>0</v>
      </c>
      <c r="L80" s="252">
        <v>0</v>
      </c>
      <c r="M80" s="253">
        <v>0</v>
      </c>
      <c r="N80" s="252">
        <v>0</v>
      </c>
      <c r="O80" s="261">
        <f t="shared" si="0"/>
        <v>2750</v>
      </c>
      <c r="Q80" s="262"/>
    </row>
    <row r="81" spans="1:17" ht="4.5" customHeight="1" x14ac:dyDescent="0.25">
      <c r="A81" s="237"/>
      <c r="B81" s="238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55"/>
      <c r="N81" s="235"/>
      <c r="O81" s="256"/>
      <c r="Q81" s="262"/>
    </row>
    <row r="82" spans="1:17" ht="18" customHeight="1" x14ac:dyDescent="0.2">
      <c r="A82" s="230">
        <v>54119</v>
      </c>
      <c r="B82" s="231" t="str">
        <f>+'[1]Presup.Fun RP'!G73</f>
        <v>Materiales Eléctricos</v>
      </c>
      <c r="C82" s="232">
        <f>+'Presup.Fun RP'!H73</f>
        <v>0</v>
      </c>
      <c r="D82" s="233">
        <f>+'Presup.Fun FODES 25%'!H49</f>
        <v>0</v>
      </c>
      <c r="E82" s="232">
        <v>0</v>
      </c>
      <c r="F82" s="233">
        <v>0</v>
      </c>
      <c r="G82" s="232">
        <v>0</v>
      </c>
      <c r="H82" s="233">
        <v>0</v>
      </c>
      <c r="I82" s="232">
        <f>+'Presup.Fun RP'!H251</f>
        <v>0</v>
      </c>
      <c r="J82" s="233">
        <v>0</v>
      </c>
      <c r="K82" s="251">
        <v>0</v>
      </c>
      <c r="L82" s="252">
        <v>0</v>
      </c>
      <c r="M82" s="253">
        <v>0</v>
      </c>
      <c r="N82" s="252">
        <v>0</v>
      </c>
      <c r="O82" s="254">
        <f t="shared" si="0"/>
        <v>0</v>
      </c>
      <c r="Q82" s="262"/>
    </row>
    <row r="83" spans="1:17" ht="3.75" customHeight="1" x14ac:dyDescent="0.25">
      <c r="A83" s="237"/>
      <c r="B83" s="238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55"/>
      <c r="N83" s="235"/>
      <c r="O83" s="256"/>
      <c r="Q83" s="262"/>
    </row>
    <row r="84" spans="1:17" ht="15.75" customHeight="1" x14ac:dyDescent="0.2">
      <c r="A84" s="230">
        <v>54121</v>
      </c>
      <c r="B84" s="231" t="str">
        <f>+'[1]Presup.Fun RP'!G75</f>
        <v xml:space="preserve">Especies Municipales Diversas </v>
      </c>
      <c r="C84" s="232">
        <f>+'Presup.Fun RP'!H75</f>
        <v>3300</v>
      </c>
      <c r="D84" s="233">
        <f>+'Presup.Fun FODES 25%'!H51</f>
        <v>8477.81</v>
      </c>
      <c r="E84" s="232">
        <v>0</v>
      </c>
      <c r="F84" s="233">
        <v>0</v>
      </c>
      <c r="G84" s="232">
        <v>0</v>
      </c>
      <c r="H84" s="233">
        <v>0</v>
      </c>
      <c r="I84" s="232">
        <v>0</v>
      </c>
      <c r="J84" s="233">
        <v>0</v>
      </c>
      <c r="K84" s="251">
        <v>0</v>
      </c>
      <c r="L84" s="252">
        <v>0</v>
      </c>
      <c r="M84" s="253">
        <v>0</v>
      </c>
      <c r="N84" s="252">
        <v>0</v>
      </c>
      <c r="O84" s="254">
        <f t="shared" si="0"/>
        <v>11777.81</v>
      </c>
      <c r="Q84" s="262"/>
    </row>
    <row r="85" spans="1:17" ht="3.75" customHeight="1" x14ac:dyDescent="0.25">
      <c r="A85" s="237"/>
      <c r="B85" s="238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55"/>
      <c r="N85" s="235"/>
      <c r="O85" s="256"/>
      <c r="Q85" s="262"/>
    </row>
    <row r="86" spans="1:17" ht="15.75" customHeight="1" x14ac:dyDescent="0.2">
      <c r="A86" s="230">
        <v>54199</v>
      </c>
      <c r="B86" s="231" t="str">
        <f>+'[1]Presup.Fun RP'!G77</f>
        <v>Bienes de Uso y Consumo Diversos</v>
      </c>
      <c r="C86" s="232">
        <f>+'Presup.Fun RP'!H77</f>
        <v>5527.6</v>
      </c>
      <c r="D86" s="233">
        <f>+'Presup.Fun FODES 25%'!H53</f>
        <v>192.5</v>
      </c>
      <c r="E86" s="232">
        <f>+'Presup.Fun RP'!H171</f>
        <v>0</v>
      </c>
      <c r="F86" s="233">
        <v>0</v>
      </c>
      <c r="G86" s="232">
        <f>+'Presup.Fun RP'!H202</f>
        <v>0</v>
      </c>
      <c r="H86" s="233">
        <v>0</v>
      </c>
      <c r="I86" s="232">
        <f>+'Presup.Fun RP'!H253</f>
        <v>0</v>
      </c>
      <c r="J86" s="233">
        <v>0</v>
      </c>
      <c r="K86" s="251">
        <v>0</v>
      </c>
      <c r="L86" s="252">
        <v>0</v>
      </c>
      <c r="M86" s="253">
        <v>0</v>
      </c>
      <c r="N86" s="252">
        <v>0</v>
      </c>
      <c r="O86" s="254">
        <f t="shared" si="0"/>
        <v>5720.1</v>
      </c>
      <c r="Q86" s="262"/>
    </row>
    <row r="87" spans="1:17" ht="3.75" customHeight="1" x14ac:dyDescent="0.25">
      <c r="A87" s="237"/>
      <c r="B87" s="238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55"/>
      <c r="N87" s="235"/>
      <c r="O87" s="256"/>
      <c r="Q87" s="262"/>
    </row>
    <row r="88" spans="1:17" ht="15.75" customHeight="1" x14ac:dyDescent="0.2">
      <c r="A88" s="230">
        <v>54201</v>
      </c>
      <c r="B88" s="231" t="str">
        <f>+'[1]Presup.Fun RP'!G79</f>
        <v xml:space="preserve">Servicios de Energía Eléctrica </v>
      </c>
      <c r="C88" s="232">
        <f>+'Presup.Fun RP'!H79</f>
        <v>0</v>
      </c>
      <c r="D88" s="233">
        <f>+'Presup.Fun FODES 25%'!H55</f>
        <v>55007.19</v>
      </c>
      <c r="E88" s="232">
        <v>0</v>
      </c>
      <c r="F88" s="233">
        <v>0</v>
      </c>
      <c r="G88" s="232">
        <v>0</v>
      </c>
      <c r="H88" s="233">
        <v>0</v>
      </c>
      <c r="I88" s="232">
        <f>+'Presup.Fun RP'!H255</f>
        <v>0</v>
      </c>
      <c r="J88" s="233">
        <v>0</v>
      </c>
      <c r="K88" s="251">
        <v>0</v>
      </c>
      <c r="L88" s="252">
        <v>0</v>
      </c>
      <c r="M88" s="253">
        <v>0</v>
      </c>
      <c r="N88" s="252">
        <v>0</v>
      </c>
      <c r="O88" s="254">
        <f t="shared" si="0"/>
        <v>55007.19</v>
      </c>
      <c r="Q88" s="262"/>
    </row>
    <row r="89" spans="1:17" ht="3.75" customHeight="1" x14ac:dyDescent="0.25">
      <c r="A89" s="237"/>
      <c r="B89" s="238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55"/>
      <c r="N89" s="235"/>
      <c r="O89" s="256"/>
      <c r="Q89" s="262"/>
    </row>
    <row r="90" spans="1:17" ht="15.75" customHeight="1" x14ac:dyDescent="0.2">
      <c r="A90" s="230">
        <v>54202</v>
      </c>
      <c r="B90" s="236" t="s">
        <v>211</v>
      </c>
      <c r="C90" s="232">
        <v>0</v>
      </c>
      <c r="D90" s="233">
        <f>+'Presup.Fun FODES 25%'!H57</f>
        <v>11564.34</v>
      </c>
      <c r="E90" s="232"/>
      <c r="F90" s="233">
        <v>0</v>
      </c>
      <c r="G90" s="232"/>
      <c r="H90" s="233">
        <v>0</v>
      </c>
      <c r="I90" s="232">
        <v>0</v>
      </c>
      <c r="J90" s="233">
        <v>0</v>
      </c>
      <c r="K90" s="251">
        <v>0</v>
      </c>
      <c r="L90" s="252">
        <v>0</v>
      </c>
      <c r="M90" s="253">
        <v>0</v>
      </c>
      <c r="N90" s="252">
        <v>0</v>
      </c>
      <c r="O90" s="254">
        <f t="shared" si="0"/>
        <v>11564.34</v>
      </c>
      <c r="Q90" s="262"/>
    </row>
    <row r="91" spans="1:17" ht="3.75" customHeight="1" x14ac:dyDescent="0.25">
      <c r="A91" s="237"/>
      <c r="B91" s="238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55"/>
      <c r="N91" s="235"/>
      <c r="O91" s="256"/>
      <c r="Q91" s="262"/>
    </row>
    <row r="92" spans="1:17" ht="15.75" customHeight="1" x14ac:dyDescent="0.2">
      <c r="A92" s="230">
        <v>54203</v>
      </c>
      <c r="B92" s="231" t="str">
        <f>+'[1]Presup.Fun RP'!G81</f>
        <v xml:space="preserve">Servicios de Telecomunicación </v>
      </c>
      <c r="C92" s="232">
        <f>+'Presup.Fun RP'!H81</f>
        <v>2158.6</v>
      </c>
      <c r="D92" s="233">
        <f>+'Presup.Fun FODES 25%'!H59</f>
        <v>33377.550000000003</v>
      </c>
      <c r="E92" s="232">
        <v>0</v>
      </c>
      <c r="F92" s="233">
        <v>0</v>
      </c>
      <c r="G92" s="232">
        <v>0</v>
      </c>
      <c r="H92" s="233">
        <v>0</v>
      </c>
      <c r="I92" s="232">
        <v>0</v>
      </c>
      <c r="J92" s="233">
        <v>0</v>
      </c>
      <c r="K92" s="251">
        <v>0</v>
      </c>
      <c r="L92" s="252">
        <v>0</v>
      </c>
      <c r="M92" s="253">
        <v>0</v>
      </c>
      <c r="N92" s="252">
        <v>0</v>
      </c>
      <c r="O92" s="254">
        <f t="shared" si="0"/>
        <v>35536.15</v>
      </c>
      <c r="Q92" s="262"/>
    </row>
    <row r="93" spans="1:17" ht="3.75" customHeight="1" x14ac:dyDescent="0.25">
      <c r="A93" s="237"/>
      <c r="B93" s="238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55"/>
      <c r="N93" s="235"/>
      <c r="O93" s="256"/>
      <c r="Q93" s="262"/>
    </row>
    <row r="94" spans="1:17" ht="15.75" customHeight="1" x14ac:dyDescent="0.2">
      <c r="A94" s="230">
        <v>54204</v>
      </c>
      <c r="B94" s="231" t="str">
        <f>+'[1]Presup.Fun RP'!G83</f>
        <v>Servicios de Correo</v>
      </c>
      <c r="C94" s="232">
        <f>+'Presup.Fun RP'!H83</f>
        <v>550</v>
      </c>
      <c r="D94" s="233">
        <v>0</v>
      </c>
      <c r="E94" s="232">
        <v>0</v>
      </c>
      <c r="F94" s="233">
        <v>0</v>
      </c>
      <c r="G94" s="232">
        <v>0</v>
      </c>
      <c r="H94" s="233">
        <v>0</v>
      </c>
      <c r="I94" s="232">
        <v>0</v>
      </c>
      <c r="J94" s="233">
        <v>0</v>
      </c>
      <c r="K94" s="251">
        <v>0</v>
      </c>
      <c r="L94" s="252">
        <v>0</v>
      </c>
      <c r="M94" s="253">
        <v>0</v>
      </c>
      <c r="N94" s="252">
        <v>0</v>
      </c>
      <c r="O94" s="254">
        <f t="shared" si="0"/>
        <v>550</v>
      </c>
      <c r="Q94" s="262"/>
    </row>
    <row r="95" spans="1:17" ht="3.75" customHeight="1" x14ac:dyDescent="0.25">
      <c r="A95" s="237"/>
      <c r="B95" s="238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55"/>
      <c r="N95" s="235"/>
      <c r="O95" s="256"/>
      <c r="Q95" s="262"/>
    </row>
    <row r="96" spans="1:17" ht="15.75" customHeight="1" x14ac:dyDescent="0.2">
      <c r="A96" s="230">
        <v>54205</v>
      </c>
      <c r="B96" s="231" t="str">
        <f>+'[1]Presup.Fun RP'!G85</f>
        <v xml:space="preserve">Alumbrado Publico </v>
      </c>
      <c r="C96" s="232">
        <f>+'Presup.Fun RP'!H85</f>
        <v>0</v>
      </c>
      <c r="D96" s="233">
        <f>+'Presup.Fun FODES 25%'!H61</f>
        <v>97066.73</v>
      </c>
      <c r="E96" s="232">
        <v>0</v>
      </c>
      <c r="F96" s="233">
        <v>0</v>
      </c>
      <c r="G96" s="232">
        <v>0</v>
      </c>
      <c r="H96" s="233">
        <v>0</v>
      </c>
      <c r="I96" s="232">
        <v>0</v>
      </c>
      <c r="J96" s="233">
        <v>0</v>
      </c>
      <c r="K96" s="251">
        <v>0</v>
      </c>
      <c r="L96" s="252">
        <v>0</v>
      </c>
      <c r="M96" s="253">
        <v>0</v>
      </c>
      <c r="N96" s="252">
        <v>0</v>
      </c>
      <c r="O96" s="254">
        <f t="shared" si="0"/>
        <v>97066.73</v>
      </c>
      <c r="Q96" s="262"/>
    </row>
    <row r="97" spans="1:17" ht="3.75" customHeight="1" x14ac:dyDescent="0.25">
      <c r="A97" s="237"/>
      <c r="B97" s="238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55"/>
      <c r="N97" s="235"/>
      <c r="O97" s="256"/>
      <c r="Q97" s="262"/>
    </row>
    <row r="98" spans="1:17" ht="23.25" customHeight="1" x14ac:dyDescent="0.2">
      <c r="A98" s="230">
        <v>54301</v>
      </c>
      <c r="B98" s="231" t="str">
        <f>+'[1]Presup.Fun RP'!G87</f>
        <v>Mantenimiento y Reparación de Bienes Muebles</v>
      </c>
      <c r="C98" s="232">
        <f>+'Presup.Fun RP'!H87</f>
        <v>2271.4499999999998</v>
      </c>
      <c r="D98" s="233">
        <f>+'Presup.Fun FODES 25%'!H63</f>
        <v>2029.8</v>
      </c>
      <c r="E98" s="232">
        <f>+'Presup.Fun RP'!H173</f>
        <v>0</v>
      </c>
      <c r="F98" s="233">
        <v>0</v>
      </c>
      <c r="G98" s="232">
        <f>+'Presup.Fun RP'!H204</f>
        <v>0</v>
      </c>
      <c r="H98" s="233">
        <v>0</v>
      </c>
      <c r="I98" s="232">
        <f>+'Presup.Fun RP'!H257</f>
        <v>0</v>
      </c>
      <c r="J98" s="233">
        <v>0</v>
      </c>
      <c r="K98" s="251">
        <v>0</v>
      </c>
      <c r="L98" s="252">
        <v>0</v>
      </c>
      <c r="M98" s="253">
        <v>0</v>
      </c>
      <c r="N98" s="252">
        <v>0</v>
      </c>
      <c r="O98" s="254">
        <f t="shared" si="0"/>
        <v>4301.25</v>
      </c>
      <c r="Q98" s="262"/>
    </row>
    <row r="99" spans="1:17" ht="3.75" customHeight="1" x14ac:dyDescent="0.25">
      <c r="A99" s="237"/>
      <c r="B99" s="238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55"/>
      <c r="N99" s="235"/>
      <c r="O99" s="256"/>
      <c r="Q99" s="262"/>
    </row>
    <row r="100" spans="1:17" ht="20.25" customHeight="1" x14ac:dyDescent="0.2">
      <c r="A100" s="230">
        <v>54302</v>
      </c>
      <c r="B100" s="231" t="str">
        <f>+'[1]Presup.Fun RP'!G89</f>
        <v>Mantenimiento y Reparación de Vehículos</v>
      </c>
      <c r="C100" s="232">
        <f>+'Presup.Fun RP'!H89</f>
        <v>384</v>
      </c>
      <c r="D100" s="233">
        <f>+'Presup.Fun FODES 25%'!H65</f>
        <v>0</v>
      </c>
      <c r="E100" s="232">
        <v>0</v>
      </c>
      <c r="F100" s="233">
        <v>0</v>
      </c>
      <c r="G100" s="232">
        <v>0</v>
      </c>
      <c r="H100" s="233">
        <v>0</v>
      </c>
      <c r="I100" s="232">
        <v>0</v>
      </c>
      <c r="J100" s="233">
        <v>0</v>
      </c>
      <c r="K100" s="251">
        <v>0</v>
      </c>
      <c r="L100" s="252">
        <v>0</v>
      </c>
      <c r="M100" s="253">
        <v>0</v>
      </c>
      <c r="N100" s="252">
        <v>0</v>
      </c>
      <c r="O100" s="254">
        <f t="shared" si="0"/>
        <v>384</v>
      </c>
      <c r="Q100" s="262"/>
    </row>
    <row r="101" spans="1:17" ht="3.75" customHeight="1" x14ac:dyDescent="0.25">
      <c r="A101" s="237"/>
      <c r="B101" s="238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55"/>
      <c r="N101" s="235"/>
      <c r="O101" s="256"/>
      <c r="Q101" s="262"/>
    </row>
    <row r="102" spans="1:17" ht="31.5" customHeight="1" x14ac:dyDescent="0.2">
      <c r="A102" s="230">
        <v>54303</v>
      </c>
      <c r="B102" s="231" t="str">
        <f>+'[1]Presup.Fun RP'!G91</f>
        <v>Mantenimiento y Reparación de Bienes Inmuebles</v>
      </c>
      <c r="C102" s="232">
        <f>+'Presup.Fun RP'!H91</f>
        <v>0</v>
      </c>
      <c r="D102" s="233">
        <f>+'Presup.Fun FODES 25%'!H67</f>
        <v>312.12</v>
      </c>
      <c r="E102" s="232">
        <v>0</v>
      </c>
      <c r="F102" s="233">
        <v>0</v>
      </c>
      <c r="G102" s="232">
        <v>0</v>
      </c>
      <c r="H102" s="233">
        <v>0</v>
      </c>
      <c r="I102" s="232">
        <f>+'Presup.Fun RP'!H259</f>
        <v>0</v>
      </c>
      <c r="J102" s="233">
        <v>0</v>
      </c>
      <c r="K102" s="251">
        <v>0</v>
      </c>
      <c r="L102" s="252">
        <v>0</v>
      </c>
      <c r="M102" s="253">
        <v>0</v>
      </c>
      <c r="N102" s="252">
        <v>0</v>
      </c>
      <c r="O102" s="254">
        <f t="shared" si="0"/>
        <v>312.12</v>
      </c>
      <c r="Q102" s="262"/>
    </row>
    <row r="103" spans="1:17" ht="4.5" customHeight="1" x14ac:dyDescent="0.25">
      <c r="A103" s="237"/>
      <c r="B103" s="238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55"/>
      <c r="N103" s="235"/>
      <c r="O103" s="256"/>
      <c r="Q103" s="262"/>
    </row>
    <row r="104" spans="1:17" ht="22.5" customHeight="1" x14ac:dyDescent="0.2">
      <c r="A104" s="230">
        <v>54304</v>
      </c>
      <c r="B104" s="231" t="str">
        <f>+'[1]Presup.Fun RP'!G93</f>
        <v>Transportes, Fletes y Almacenamientos</v>
      </c>
      <c r="C104" s="232">
        <f>+'Presup.Fun RP'!H93</f>
        <v>0</v>
      </c>
      <c r="D104" s="233">
        <v>0</v>
      </c>
      <c r="E104" s="232">
        <v>0</v>
      </c>
      <c r="F104" s="233">
        <v>0</v>
      </c>
      <c r="G104" s="232">
        <v>0</v>
      </c>
      <c r="H104" s="233">
        <v>0</v>
      </c>
      <c r="I104" s="232">
        <v>0</v>
      </c>
      <c r="J104" s="233">
        <v>0</v>
      </c>
      <c r="K104" s="251">
        <v>0</v>
      </c>
      <c r="L104" s="252">
        <v>0</v>
      </c>
      <c r="M104" s="253">
        <v>0</v>
      </c>
      <c r="N104" s="252">
        <v>0</v>
      </c>
      <c r="O104" s="254">
        <f t="shared" si="0"/>
        <v>0</v>
      </c>
      <c r="Q104" s="262"/>
    </row>
    <row r="105" spans="1:17" ht="3.75" customHeight="1" x14ac:dyDescent="0.25">
      <c r="A105" s="237"/>
      <c r="B105" s="238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55"/>
      <c r="N105" s="235"/>
      <c r="O105" s="256"/>
      <c r="Q105" s="262"/>
    </row>
    <row r="106" spans="1:17" ht="15.75" customHeight="1" x14ac:dyDescent="0.2">
      <c r="A106" s="230">
        <v>54305</v>
      </c>
      <c r="B106" s="231" t="str">
        <f>+'[1]Presup.Fun RP'!G95</f>
        <v>Servicios de Publicidad</v>
      </c>
      <c r="C106" s="232">
        <f>+'Presup.Fun RP'!H95</f>
        <v>29361</v>
      </c>
      <c r="D106" s="233">
        <v>0</v>
      </c>
      <c r="E106" s="232">
        <v>0</v>
      </c>
      <c r="F106" s="233">
        <v>0</v>
      </c>
      <c r="G106" s="232">
        <v>0</v>
      </c>
      <c r="H106" s="233">
        <v>0</v>
      </c>
      <c r="I106" s="232">
        <v>0</v>
      </c>
      <c r="J106" s="233">
        <v>0</v>
      </c>
      <c r="K106" s="251">
        <v>0</v>
      </c>
      <c r="L106" s="252">
        <v>0</v>
      </c>
      <c r="M106" s="253">
        <v>0</v>
      </c>
      <c r="N106" s="252">
        <v>0</v>
      </c>
      <c r="O106" s="254">
        <f t="shared" si="0"/>
        <v>29361</v>
      </c>
      <c r="Q106" s="262"/>
    </row>
    <row r="107" spans="1:17" ht="3.75" customHeight="1" x14ac:dyDescent="0.25">
      <c r="A107" s="237"/>
      <c r="B107" s="238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55"/>
      <c r="N107" s="235"/>
      <c r="O107" s="256"/>
      <c r="Q107" s="262"/>
    </row>
    <row r="108" spans="1:17" ht="23.25" customHeight="1" x14ac:dyDescent="0.2">
      <c r="A108" s="230">
        <v>54313</v>
      </c>
      <c r="B108" s="231" t="str">
        <f>+'[1]Presup.Fun RP'!G97</f>
        <v>Impresiones, Publicaciones y Reproducciones</v>
      </c>
      <c r="C108" s="232">
        <f>+'Presup.Fun RP'!H97</f>
        <v>0</v>
      </c>
      <c r="D108" s="233">
        <v>0</v>
      </c>
      <c r="E108" s="232">
        <v>0</v>
      </c>
      <c r="F108" s="233">
        <v>0</v>
      </c>
      <c r="G108" s="232">
        <v>0</v>
      </c>
      <c r="H108" s="233">
        <v>0</v>
      </c>
      <c r="I108" s="232">
        <v>0</v>
      </c>
      <c r="J108" s="233">
        <v>0</v>
      </c>
      <c r="K108" s="251">
        <v>0</v>
      </c>
      <c r="L108" s="252">
        <v>0</v>
      </c>
      <c r="M108" s="253">
        <v>0</v>
      </c>
      <c r="N108" s="252">
        <v>0</v>
      </c>
      <c r="O108" s="254">
        <f t="shared" si="0"/>
        <v>0</v>
      </c>
      <c r="Q108" s="262"/>
    </row>
    <row r="109" spans="1:17" ht="3.75" customHeight="1" x14ac:dyDescent="0.25">
      <c r="A109" s="237"/>
      <c r="B109" s="238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55"/>
      <c r="N109" s="235"/>
      <c r="O109" s="256"/>
      <c r="Q109" s="262"/>
    </row>
    <row r="110" spans="1:17" ht="15.75" customHeight="1" x14ac:dyDescent="0.2">
      <c r="A110" s="230">
        <v>54314</v>
      </c>
      <c r="B110" s="231" t="str">
        <f>+'[1]Presup.Fun RP'!G99</f>
        <v>Atenciones Oficiales</v>
      </c>
      <c r="C110" s="232">
        <f>+'Presup.Fun RP'!H99</f>
        <v>6361.3</v>
      </c>
      <c r="D110" s="233">
        <v>0</v>
      </c>
      <c r="E110" s="232">
        <v>0</v>
      </c>
      <c r="F110" s="233">
        <v>0</v>
      </c>
      <c r="G110" s="232">
        <v>0</v>
      </c>
      <c r="H110" s="233">
        <v>0</v>
      </c>
      <c r="I110" s="232">
        <v>0</v>
      </c>
      <c r="J110" s="233">
        <v>0</v>
      </c>
      <c r="K110" s="251">
        <v>0</v>
      </c>
      <c r="L110" s="252">
        <v>0</v>
      </c>
      <c r="M110" s="253">
        <v>0</v>
      </c>
      <c r="N110" s="252">
        <v>0</v>
      </c>
      <c r="O110" s="254">
        <f t="shared" si="0"/>
        <v>6361.3</v>
      </c>
      <c r="Q110" s="262"/>
    </row>
    <row r="111" spans="1:17" ht="3.75" customHeight="1" x14ac:dyDescent="0.25">
      <c r="A111" s="237"/>
      <c r="B111" s="238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55"/>
      <c r="N111" s="235"/>
      <c r="O111" s="256"/>
      <c r="Q111" s="262"/>
    </row>
    <row r="112" spans="1:17" ht="27.75" customHeight="1" x14ac:dyDescent="0.2">
      <c r="A112" s="230">
        <v>54316</v>
      </c>
      <c r="B112" s="231" t="str">
        <f>+'[1]Presup.Fun RP'!G101</f>
        <v>Arrendamiento de Bienes Muebles</v>
      </c>
      <c r="C112" s="232">
        <f>+'Presup.Fun RP'!H101</f>
        <v>0</v>
      </c>
      <c r="D112" s="233">
        <v>0</v>
      </c>
      <c r="E112" s="232">
        <v>0</v>
      </c>
      <c r="F112" s="233">
        <v>0</v>
      </c>
      <c r="G112" s="232">
        <v>0</v>
      </c>
      <c r="H112" s="233">
        <v>0</v>
      </c>
      <c r="I112" s="232">
        <v>0</v>
      </c>
      <c r="J112" s="233">
        <v>0</v>
      </c>
      <c r="K112" s="251">
        <v>0</v>
      </c>
      <c r="L112" s="252">
        <v>0</v>
      </c>
      <c r="M112" s="253">
        <v>0</v>
      </c>
      <c r="N112" s="252">
        <v>0</v>
      </c>
      <c r="O112" s="254">
        <f t="shared" si="0"/>
        <v>0</v>
      </c>
      <c r="Q112" s="262"/>
    </row>
    <row r="113" spans="1:17" ht="3.75" customHeight="1" x14ac:dyDescent="0.25">
      <c r="A113" s="237"/>
      <c r="B113" s="238"/>
      <c r="C113" s="235"/>
      <c r="D113" s="235"/>
      <c r="E113" s="235"/>
      <c r="F113" s="235"/>
      <c r="G113" s="235"/>
      <c r="H113" s="235"/>
      <c r="I113" s="235"/>
      <c r="J113" s="235"/>
      <c r="K113" s="235"/>
      <c r="L113" s="235"/>
      <c r="M113" s="255"/>
      <c r="N113" s="235"/>
      <c r="O113" s="256"/>
      <c r="Q113" s="262"/>
    </row>
    <row r="114" spans="1:17" ht="19.5" customHeight="1" x14ac:dyDescent="0.2">
      <c r="A114" s="230">
        <v>54317</v>
      </c>
      <c r="B114" s="231" t="str">
        <f>+'[1]Presup.Fun RP'!G103</f>
        <v>Arrendamiento de Bienes Inmuebles</v>
      </c>
      <c r="C114" s="232">
        <f>+'Presup.Fun RP'!H103</f>
        <v>8800</v>
      </c>
      <c r="D114" s="233">
        <v>0</v>
      </c>
      <c r="E114" s="232">
        <v>0</v>
      </c>
      <c r="F114" s="233">
        <v>0</v>
      </c>
      <c r="G114" s="232">
        <v>0</v>
      </c>
      <c r="H114" s="233">
        <v>0</v>
      </c>
      <c r="I114" s="232">
        <v>0</v>
      </c>
      <c r="J114" s="233">
        <v>0</v>
      </c>
      <c r="K114" s="251">
        <v>0</v>
      </c>
      <c r="L114" s="252">
        <v>0</v>
      </c>
      <c r="M114" s="253">
        <v>0</v>
      </c>
      <c r="N114" s="252">
        <v>0</v>
      </c>
      <c r="O114" s="254">
        <f t="shared" si="0"/>
        <v>8800</v>
      </c>
      <c r="Q114" s="262"/>
    </row>
    <row r="115" spans="1:17" ht="3.75" customHeight="1" x14ac:dyDescent="0.25">
      <c r="A115" s="237"/>
      <c r="B115" s="238"/>
      <c r="C115" s="235"/>
      <c r="D115" s="235"/>
      <c r="E115" s="235"/>
      <c r="F115" s="235"/>
      <c r="G115" s="235"/>
      <c r="H115" s="235"/>
      <c r="I115" s="235"/>
      <c r="J115" s="235"/>
      <c r="K115" s="235"/>
      <c r="L115" s="235"/>
      <c r="M115" s="255"/>
      <c r="N115" s="235"/>
      <c r="O115" s="256"/>
      <c r="Q115" s="262"/>
    </row>
    <row r="116" spans="1:17" ht="24" customHeight="1" x14ac:dyDescent="0.2">
      <c r="A116" s="230">
        <v>54399</v>
      </c>
      <c r="B116" s="231" t="str">
        <f>+'[1]Presup.Fun RP'!G105</f>
        <v>Servicios Generales y Arrendamientos Diversos</v>
      </c>
      <c r="C116" s="232">
        <f>+'Presup.Fun RP'!H105</f>
        <v>673.48</v>
      </c>
      <c r="D116" s="233">
        <v>0</v>
      </c>
      <c r="E116" s="232">
        <v>0</v>
      </c>
      <c r="F116" s="233">
        <v>0</v>
      </c>
      <c r="G116" s="232">
        <v>0</v>
      </c>
      <c r="H116" s="233">
        <v>0</v>
      </c>
      <c r="I116" s="232">
        <v>0</v>
      </c>
      <c r="J116" s="233">
        <v>0</v>
      </c>
      <c r="K116" s="251">
        <v>0</v>
      </c>
      <c r="L116" s="252">
        <v>0</v>
      </c>
      <c r="M116" s="253">
        <v>0</v>
      </c>
      <c r="N116" s="252">
        <v>0</v>
      </c>
      <c r="O116" s="254">
        <f t="shared" si="0"/>
        <v>673.48</v>
      </c>
      <c r="Q116" s="262"/>
    </row>
    <row r="117" spans="1:17" ht="3.75" customHeight="1" x14ac:dyDescent="0.25">
      <c r="A117" s="237"/>
      <c r="B117" s="238"/>
      <c r="C117" s="235"/>
      <c r="D117" s="235"/>
      <c r="E117" s="235"/>
      <c r="F117" s="235"/>
      <c r="G117" s="235"/>
      <c r="H117" s="235"/>
      <c r="I117" s="235"/>
      <c r="J117" s="235"/>
      <c r="K117" s="235"/>
      <c r="L117" s="235"/>
      <c r="M117" s="255"/>
      <c r="N117" s="235"/>
      <c r="O117" s="256"/>
      <c r="Q117" s="262"/>
    </row>
    <row r="118" spans="1:17" ht="15.75" customHeight="1" x14ac:dyDescent="0.2">
      <c r="A118" s="230">
        <v>54401</v>
      </c>
      <c r="B118" s="231" t="str">
        <f>+'[1]Presup.Fun RP'!G107</f>
        <v>Pasajes al Interior</v>
      </c>
      <c r="C118" s="232">
        <f>+'Presup.Fun RP'!H107</f>
        <v>0</v>
      </c>
      <c r="D118" s="233">
        <v>0</v>
      </c>
      <c r="E118" s="232">
        <v>0</v>
      </c>
      <c r="F118" s="233">
        <v>0</v>
      </c>
      <c r="G118" s="232">
        <v>0</v>
      </c>
      <c r="H118" s="233">
        <v>0</v>
      </c>
      <c r="I118" s="232">
        <v>0</v>
      </c>
      <c r="J118" s="233">
        <v>0</v>
      </c>
      <c r="K118" s="251">
        <v>0</v>
      </c>
      <c r="L118" s="252">
        <v>0</v>
      </c>
      <c r="M118" s="253">
        <v>0</v>
      </c>
      <c r="N118" s="252">
        <v>0</v>
      </c>
      <c r="O118" s="254">
        <f t="shared" si="0"/>
        <v>0</v>
      </c>
      <c r="Q118" s="262"/>
    </row>
    <row r="119" spans="1:17" ht="3.75" customHeight="1" x14ac:dyDescent="0.25">
      <c r="A119" s="237"/>
      <c r="B119" s="238"/>
      <c r="C119" s="235"/>
      <c r="D119" s="235"/>
      <c r="E119" s="235"/>
      <c r="F119" s="235"/>
      <c r="G119" s="235"/>
      <c r="H119" s="235"/>
      <c r="I119" s="235"/>
      <c r="J119" s="235"/>
      <c r="K119" s="235"/>
      <c r="L119" s="235"/>
      <c r="M119" s="255"/>
      <c r="N119" s="235"/>
      <c r="O119" s="256"/>
      <c r="Q119" s="262"/>
    </row>
    <row r="120" spans="1:17" ht="15.75" customHeight="1" x14ac:dyDescent="0.2">
      <c r="A120" s="230">
        <v>54402</v>
      </c>
      <c r="B120" s="231" t="str">
        <f>+'[1]Presup.Fun RP'!G109</f>
        <v>Pasajes al Exterior</v>
      </c>
      <c r="C120" s="232">
        <f>+'Presup.Fun RP'!H109</f>
        <v>0</v>
      </c>
      <c r="D120" s="233">
        <v>0</v>
      </c>
      <c r="E120" s="232">
        <v>0</v>
      </c>
      <c r="F120" s="233">
        <v>0</v>
      </c>
      <c r="G120" s="232">
        <v>0</v>
      </c>
      <c r="H120" s="233">
        <v>0</v>
      </c>
      <c r="I120" s="232">
        <v>0</v>
      </c>
      <c r="J120" s="233">
        <v>0</v>
      </c>
      <c r="K120" s="251">
        <v>0</v>
      </c>
      <c r="L120" s="252">
        <v>0</v>
      </c>
      <c r="M120" s="253">
        <v>0</v>
      </c>
      <c r="N120" s="252">
        <v>0</v>
      </c>
      <c r="O120" s="254">
        <f t="shared" si="0"/>
        <v>0</v>
      </c>
      <c r="Q120" s="262"/>
    </row>
    <row r="121" spans="1:17" ht="3.75" customHeight="1" x14ac:dyDescent="0.25">
      <c r="A121" s="237"/>
      <c r="B121" s="238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55"/>
      <c r="N121" s="235"/>
      <c r="O121" s="256"/>
      <c r="Q121" s="262"/>
    </row>
    <row r="122" spans="1:17" ht="15.75" customHeight="1" x14ac:dyDescent="0.2">
      <c r="A122" s="230">
        <v>54403</v>
      </c>
      <c r="B122" s="231" t="str">
        <f>+'[1]Presup.Fun RP'!G111</f>
        <v>Viáticos por Comisión Interna</v>
      </c>
      <c r="C122" s="232">
        <f>+'Presup.Fun RP'!H111</f>
        <v>5340</v>
      </c>
      <c r="D122" s="233">
        <v>0</v>
      </c>
      <c r="E122" s="232">
        <v>0</v>
      </c>
      <c r="F122" s="233">
        <v>0</v>
      </c>
      <c r="G122" s="232">
        <v>0</v>
      </c>
      <c r="H122" s="233">
        <v>0</v>
      </c>
      <c r="I122" s="232">
        <v>0</v>
      </c>
      <c r="J122" s="233">
        <v>0</v>
      </c>
      <c r="K122" s="251">
        <v>0</v>
      </c>
      <c r="L122" s="252">
        <v>0</v>
      </c>
      <c r="M122" s="253">
        <v>0</v>
      </c>
      <c r="N122" s="252">
        <v>0</v>
      </c>
      <c r="O122" s="254">
        <f t="shared" si="0"/>
        <v>5340</v>
      </c>
      <c r="Q122" s="262"/>
    </row>
    <row r="123" spans="1:17" ht="3.75" customHeight="1" x14ac:dyDescent="0.25">
      <c r="A123" s="237"/>
      <c r="B123" s="238"/>
      <c r="C123" s="235"/>
      <c r="D123" s="235"/>
      <c r="E123" s="235"/>
      <c r="F123" s="235"/>
      <c r="G123" s="235"/>
      <c r="H123" s="235"/>
      <c r="I123" s="235"/>
      <c r="J123" s="235"/>
      <c r="K123" s="235"/>
      <c r="L123" s="235"/>
      <c r="M123" s="255"/>
      <c r="N123" s="235"/>
      <c r="O123" s="256"/>
      <c r="Q123" s="262"/>
    </row>
    <row r="124" spans="1:17" ht="15.75" customHeight="1" x14ac:dyDescent="0.2">
      <c r="A124" s="230">
        <v>54404</v>
      </c>
      <c r="B124" s="231" t="str">
        <f>+'[1]Presup.Fun RP'!G113</f>
        <v>Viáticos por Comisión Externa</v>
      </c>
      <c r="C124" s="232">
        <f>+'Presup.Fun RP'!H113</f>
        <v>0</v>
      </c>
      <c r="D124" s="233">
        <v>0</v>
      </c>
      <c r="E124" s="232">
        <v>0</v>
      </c>
      <c r="F124" s="233">
        <v>0</v>
      </c>
      <c r="G124" s="232">
        <v>0</v>
      </c>
      <c r="H124" s="233">
        <v>0</v>
      </c>
      <c r="I124" s="232">
        <v>0</v>
      </c>
      <c r="J124" s="233">
        <v>0</v>
      </c>
      <c r="K124" s="251">
        <v>0</v>
      </c>
      <c r="L124" s="252">
        <v>0</v>
      </c>
      <c r="M124" s="253">
        <v>0</v>
      </c>
      <c r="N124" s="252">
        <v>0</v>
      </c>
      <c r="O124" s="254">
        <f t="shared" si="0"/>
        <v>0</v>
      </c>
      <c r="Q124" s="262"/>
    </row>
    <row r="125" spans="1:17" ht="3.75" customHeight="1" x14ac:dyDescent="0.25">
      <c r="A125" s="237"/>
      <c r="B125" s="238"/>
      <c r="C125" s="235"/>
      <c r="D125" s="235"/>
      <c r="E125" s="235"/>
      <c r="F125" s="235"/>
      <c r="G125" s="235"/>
      <c r="H125" s="235"/>
      <c r="I125" s="235"/>
      <c r="J125" s="235"/>
      <c r="K125" s="235"/>
      <c r="L125" s="235"/>
      <c r="M125" s="255"/>
      <c r="N125" s="235"/>
      <c r="O125" s="256"/>
      <c r="Q125" s="262"/>
    </row>
    <row r="126" spans="1:17" ht="15.75" customHeight="1" x14ac:dyDescent="0.2">
      <c r="A126" s="230">
        <v>54503</v>
      </c>
      <c r="B126" s="231" t="str">
        <f>+'[1]Presup.Fun RP'!G115</f>
        <v>Servicios Jurídicos</v>
      </c>
      <c r="C126" s="232">
        <f>+'Presup.Fun RP'!H115</f>
        <v>945</v>
      </c>
      <c r="D126" s="233">
        <v>0</v>
      </c>
      <c r="E126" s="232">
        <v>0</v>
      </c>
      <c r="F126" s="233">
        <v>0</v>
      </c>
      <c r="G126" s="232">
        <v>0</v>
      </c>
      <c r="H126" s="233">
        <v>0</v>
      </c>
      <c r="I126" s="232">
        <v>0</v>
      </c>
      <c r="J126" s="233">
        <v>0</v>
      </c>
      <c r="K126" s="251">
        <v>0</v>
      </c>
      <c r="L126" s="252">
        <v>0</v>
      </c>
      <c r="M126" s="253">
        <v>0</v>
      </c>
      <c r="N126" s="252">
        <v>0</v>
      </c>
      <c r="O126" s="254">
        <f t="shared" si="0"/>
        <v>945</v>
      </c>
      <c r="Q126" s="262"/>
    </row>
    <row r="127" spans="1:17" ht="28.5" customHeight="1" x14ac:dyDescent="0.2">
      <c r="A127" s="891" t="s">
        <v>195</v>
      </c>
      <c r="B127" s="891"/>
      <c r="C127" s="891"/>
      <c r="D127" s="891"/>
      <c r="E127" s="891"/>
      <c r="F127" s="891"/>
      <c r="G127" s="891"/>
      <c r="H127" s="891"/>
      <c r="I127" s="891"/>
      <c r="J127" s="891"/>
      <c r="K127" s="891"/>
      <c r="L127" s="891"/>
      <c r="M127" s="891"/>
      <c r="N127" s="891"/>
      <c r="O127" s="891"/>
      <c r="Q127" s="262"/>
    </row>
    <row r="128" spans="1:17" ht="28.5" customHeight="1" x14ac:dyDescent="0.2">
      <c r="A128" s="266"/>
      <c r="B128" s="266"/>
      <c r="C128" s="266"/>
      <c r="D128" s="266"/>
      <c r="E128" s="266"/>
      <c r="F128" s="266"/>
      <c r="G128" s="266"/>
      <c r="H128" s="266"/>
      <c r="I128" s="266"/>
      <c r="J128" s="266"/>
      <c r="K128" s="266"/>
      <c r="L128" s="266"/>
      <c r="M128" s="266"/>
      <c r="N128" s="266"/>
      <c r="O128" s="266"/>
      <c r="Q128" s="262"/>
    </row>
    <row r="129" spans="1:19" ht="7.5" customHeight="1" x14ac:dyDescent="0.2">
      <c r="A129" s="266"/>
      <c r="B129" s="266"/>
      <c r="C129" s="266"/>
      <c r="D129" s="266"/>
      <c r="E129" s="266"/>
      <c r="F129" s="266"/>
      <c r="G129" s="266"/>
      <c r="H129" s="266"/>
      <c r="I129" s="266"/>
      <c r="J129" s="266"/>
      <c r="K129" s="266"/>
      <c r="L129" s="266"/>
      <c r="M129" s="266"/>
      <c r="N129" s="266"/>
      <c r="O129" s="266"/>
      <c r="Q129" s="262"/>
    </row>
    <row r="130" spans="1:19" ht="14.25" customHeight="1" x14ac:dyDescent="0.25">
      <c r="A130" s="887" t="s">
        <v>175</v>
      </c>
      <c r="B130" s="889" t="s">
        <v>212</v>
      </c>
      <c r="C130" s="893" t="s">
        <v>213</v>
      </c>
      <c r="D130" s="893"/>
      <c r="E130" s="893"/>
      <c r="F130" s="893"/>
      <c r="G130" s="893"/>
      <c r="H130" s="893"/>
      <c r="I130" s="893"/>
      <c r="J130" s="893"/>
      <c r="K130" s="893"/>
      <c r="L130" s="893"/>
      <c r="M130" s="893"/>
      <c r="N130" s="893"/>
      <c r="O130" s="892" t="s">
        <v>89</v>
      </c>
      <c r="P130" s="157"/>
      <c r="Q130" s="157"/>
      <c r="R130" s="157"/>
      <c r="S130" s="157"/>
    </row>
    <row r="131" spans="1:19" ht="77.25" customHeight="1" x14ac:dyDescent="0.2">
      <c r="A131" s="888"/>
      <c r="B131" s="890"/>
      <c r="C131" s="226" t="s">
        <v>198</v>
      </c>
      <c r="D131" s="227" t="s">
        <v>199</v>
      </c>
      <c r="E131" s="226" t="s">
        <v>200</v>
      </c>
      <c r="F131" s="227" t="s">
        <v>201</v>
      </c>
      <c r="G131" s="226" t="s">
        <v>202</v>
      </c>
      <c r="H131" s="227" t="s">
        <v>203</v>
      </c>
      <c r="I131" s="226" t="s">
        <v>204</v>
      </c>
      <c r="J131" s="227" t="s">
        <v>205</v>
      </c>
      <c r="K131" s="270" t="s">
        <v>206</v>
      </c>
      <c r="L131" s="249" t="s">
        <v>207</v>
      </c>
      <c r="M131" s="271" t="s">
        <v>208</v>
      </c>
      <c r="N131" s="249" t="s">
        <v>209</v>
      </c>
      <c r="O131" s="890"/>
      <c r="P131" s="157"/>
      <c r="Q131" s="157"/>
      <c r="R131" s="157"/>
      <c r="S131" s="157"/>
    </row>
    <row r="132" spans="1:19" ht="3.75" customHeight="1" x14ac:dyDescent="0.25">
      <c r="A132" s="273"/>
      <c r="B132" s="274"/>
      <c r="C132" s="267"/>
      <c r="D132" s="267"/>
      <c r="E132" s="267" t="s">
        <v>214</v>
      </c>
      <c r="F132" s="267"/>
      <c r="G132" s="267"/>
      <c r="H132" s="267"/>
      <c r="I132" s="267"/>
      <c r="J132" s="267"/>
      <c r="K132" s="267"/>
      <c r="L132" s="267"/>
      <c r="M132" s="268"/>
      <c r="N132" s="267"/>
      <c r="O132" s="269"/>
      <c r="P132" s="157"/>
      <c r="Q132" s="157"/>
      <c r="R132" s="157"/>
      <c r="S132" s="157"/>
    </row>
    <row r="133" spans="1:19" ht="15.75" customHeight="1" x14ac:dyDescent="0.2">
      <c r="A133" s="230">
        <v>54504</v>
      </c>
      <c r="B133" s="231" t="str">
        <f>+'[1]Presup.Fun RP'!G117</f>
        <v>Servicios de Contabilidad y Auditoría</v>
      </c>
      <c r="C133" s="232">
        <f>+'Presup.Fun RP'!H117</f>
        <v>0</v>
      </c>
      <c r="D133" s="233">
        <v>0</v>
      </c>
      <c r="E133" s="232">
        <v>0</v>
      </c>
      <c r="F133" s="233">
        <v>0</v>
      </c>
      <c r="G133" s="232">
        <v>0</v>
      </c>
      <c r="H133" s="233">
        <v>0</v>
      </c>
      <c r="I133" s="232">
        <v>0</v>
      </c>
      <c r="J133" s="233">
        <v>0</v>
      </c>
      <c r="K133" s="251">
        <v>0</v>
      </c>
      <c r="L133" s="252">
        <v>0</v>
      </c>
      <c r="M133" s="253">
        <v>0</v>
      </c>
      <c r="N133" s="252">
        <v>0</v>
      </c>
      <c r="O133" s="254">
        <f>SUM(C133:N133)</f>
        <v>0</v>
      </c>
      <c r="Q133" s="262"/>
    </row>
    <row r="134" spans="1:19" ht="3.75" customHeight="1" x14ac:dyDescent="0.25">
      <c r="A134" s="237"/>
      <c r="B134" s="238"/>
      <c r="C134" s="235"/>
      <c r="D134" s="235"/>
      <c r="E134" s="235"/>
      <c r="F134" s="235"/>
      <c r="G134" s="235"/>
      <c r="H134" s="235"/>
      <c r="I134" s="235"/>
      <c r="J134" s="235"/>
      <c r="K134" s="235"/>
      <c r="L134" s="235"/>
      <c r="M134" s="255"/>
      <c r="N134" s="235"/>
      <c r="O134" s="256"/>
      <c r="Q134" s="262"/>
    </row>
    <row r="135" spans="1:19" ht="15.75" customHeight="1" x14ac:dyDescent="0.2">
      <c r="A135" s="230">
        <v>54505</v>
      </c>
      <c r="B135" s="231" t="str">
        <f>+'[1]Presup.Fun RP'!G119</f>
        <v>Servicios de Capacitación</v>
      </c>
      <c r="C135" s="232">
        <f>+'Presup.Fun RP'!H119</f>
        <v>180</v>
      </c>
      <c r="D135" s="233">
        <v>0</v>
      </c>
      <c r="E135" s="232">
        <v>0</v>
      </c>
      <c r="F135" s="233">
        <v>0</v>
      </c>
      <c r="G135" s="232">
        <v>0</v>
      </c>
      <c r="H135" s="233">
        <v>0</v>
      </c>
      <c r="I135" s="232">
        <v>0</v>
      </c>
      <c r="J135" s="233">
        <v>0</v>
      </c>
      <c r="K135" s="251">
        <v>0</v>
      </c>
      <c r="L135" s="252">
        <v>0</v>
      </c>
      <c r="M135" s="253">
        <v>0</v>
      </c>
      <c r="N135" s="252">
        <v>0</v>
      </c>
      <c r="O135" s="254">
        <f>SUM(C135:N135)</f>
        <v>180</v>
      </c>
      <c r="Q135" s="262"/>
    </row>
    <row r="136" spans="1:19" ht="3.75" customHeight="1" x14ac:dyDescent="0.25">
      <c r="A136" s="237"/>
      <c r="B136" s="238"/>
      <c r="C136" s="235"/>
      <c r="D136" s="235"/>
      <c r="E136" s="235"/>
      <c r="F136" s="235"/>
      <c r="G136" s="235"/>
      <c r="H136" s="235"/>
      <c r="I136" s="235"/>
      <c r="J136" s="235"/>
      <c r="K136" s="235"/>
      <c r="L136" s="235"/>
      <c r="M136" s="255"/>
      <c r="N136" s="235"/>
      <c r="O136" s="256"/>
      <c r="Q136" s="262"/>
    </row>
    <row r="137" spans="1:19" ht="15.75" customHeight="1" x14ac:dyDescent="0.2">
      <c r="A137" s="230">
        <v>54507</v>
      </c>
      <c r="B137" s="231" t="str">
        <f>+'[1]Presup.Fun RP'!G121</f>
        <v>Desarrollos Informáticos</v>
      </c>
      <c r="C137" s="232">
        <f>+'Presup.Fun RP'!H121</f>
        <v>372</v>
      </c>
      <c r="D137" s="233">
        <v>0</v>
      </c>
      <c r="E137" s="232">
        <v>0</v>
      </c>
      <c r="F137" s="233">
        <v>0</v>
      </c>
      <c r="G137" s="232">
        <v>0</v>
      </c>
      <c r="H137" s="233">
        <v>0</v>
      </c>
      <c r="I137" s="232">
        <v>0</v>
      </c>
      <c r="J137" s="233">
        <v>0</v>
      </c>
      <c r="K137" s="251">
        <v>0</v>
      </c>
      <c r="L137" s="252">
        <v>0</v>
      </c>
      <c r="M137" s="253">
        <v>0</v>
      </c>
      <c r="N137" s="252">
        <v>0</v>
      </c>
      <c r="O137" s="254">
        <f>SUM(C137:N137)</f>
        <v>372</v>
      </c>
      <c r="Q137" s="262"/>
    </row>
    <row r="138" spans="1:19" ht="3.75" customHeight="1" x14ac:dyDescent="0.25">
      <c r="A138" s="237"/>
      <c r="B138" s="238"/>
      <c r="C138" s="235"/>
      <c r="D138" s="235"/>
      <c r="E138" s="235"/>
      <c r="F138" s="235"/>
      <c r="G138" s="235"/>
      <c r="H138" s="235"/>
      <c r="I138" s="235"/>
      <c r="J138" s="235"/>
      <c r="K138" s="235"/>
      <c r="L138" s="235"/>
      <c r="M138" s="255"/>
      <c r="N138" s="235"/>
      <c r="O138" s="256"/>
      <c r="Q138" s="262"/>
    </row>
    <row r="139" spans="1:19" ht="24.75" customHeight="1" x14ac:dyDescent="0.2">
      <c r="A139" s="230">
        <v>54599</v>
      </c>
      <c r="B139" s="231" t="str">
        <f>+'[1]Presup.Fun RP'!G123</f>
        <v>Consultoría, Estudios e Investigaciones Diversas</v>
      </c>
      <c r="C139" s="232">
        <f>+'Presup.Fun RP'!H123</f>
        <v>0</v>
      </c>
      <c r="D139" s="233">
        <v>0</v>
      </c>
      <c r="E139" s="232">
        <v>0</v>
      </c>
      <c r="F139" s="233">
        <v>0</v>
      </c>
      <c r="G139" s="232">
        <v>0</v>
      </c>
      <c r="H139" s="233">
        <v>0</v>
      </c>
      <c r="I139" s="232">
        <v>0</v>
      </c>
      <c r="J139" s="233">
        <v>0</v>
      </c>
      <c r="K139" s="251">
        <v>0</v>
      </c>
      <c r="L139" s="252">
        <v>0</v>
      </c>
      <c r="M139" s="253">
        <v>0</v>
      </c>
      <c r="N139" s="252">
        <v>0</v>
      </c>
      <c r="O139" s="254">
        <f>SUM(C139:N139)</f>
        <v>0</v>
      </c>
      <c r="Q139" s="262"/>
    </row>
    <row r="140" spans="1:19" s="21" customFormat="1" ht="4.5" customHeight="1" x14ac:dyDescent="0.2">
      <c r="A140" s="275"/>
      <c r="B140" s="276"/>
      <c r="C140" s="272"/>
      <c r="D140" s="277"/>
      <c r="E140" s="272"/>
      <c r="F140" s="277"/>
      <c r="G140" s="272"/>
      <c r="H140" s="277"/>
      <c r="I140" s="272"/>
      <c r="J140" s="277"/>
      <c r="K140" s="272"/>
      <c r="L140" s="272"/>
      <c r="M140" s="272"/>
      <c r="N140" s="272"/>
      <c r="O140" s="272"/>
    </row>
    <row r="141" spans="1:19" ht="24" customHeight="1" x14ac:dyDescent="0.2">
      <c r="A141" s="230">
        <v>55302</v>
      </c>
      <c r="B141" s="231" t="str">
        <f>+Presup.SD!G13</f>
        <v xml:space="preserve">De Instituciones Descentralizadas no Empresariales </v>
      </c>
      <c r="C141" s="232">
        <v>0</v>
      </c>
      <c r="D141" s="235"/>
      <c r="E141" s="232">
        <v>0</v>
      </c>
      <c r="F141" s="235"/>
      <c r="G141" s="232">
        <v>0</v>
      </c>
      <c r="H141" s="235"/>
      <c r="I141" s="232">
        <v>0</v>
      </c>
      <c r="J141" s="235"/>
      <c r="K141" s="251">
        <v>0</v>
      </c>
      <c r="L141" s="252">
        <v>0</v>
      </c>
      <c r="M141" s="253">
        <v>0</v>
      </c>
      <c r="N141" s="252">
        <f>+Presup.SD!H13</f>
        <v>1000.08</v>
      </c>
      <c r="O141" s="254">
        <f>SUM(C141:N141)</f>
        <v>1000.08</v>
      </c>
      <c r="Q141" s="263">
        <f>SUM(O141:O153)</f>
        <v>97043.83</v>
      </c>
    </row>
    <row r="142" spans="1:19" ht="4.5" customHeight="1" x14ac:dyDescent="0.25">
      <c r="A142" s="237"/>
      <c r="B142" s="238"/>
      <c r="C142" s="235"/>
      <c r="D142" s="235"/>
      <c r="E142" s="235"/>
      <c r="F142" s="235"/>
      <c r="G142" s="235"/>
      <c r="H142" s="235"/>
      <c r="I142" s="235"/>
      <c r="J142" s="235"/>
      <c r="K142" s="235"/>
      <c r="L142" s="235"/>
      <c r="M142" s="255"/>
      <c r="N142" s="235"/>
      <c r="O142" s="256"/>
      <c r="Q142" s="262"/>
    </row>
    <row r="143" spans="1:19" ht="15.75" customHeight="1" x14ac:dyDescent="0.2">
      <c r="A143" s="230">
        <v>55308</v>
      </c>
      <c r="B143" s="236" t="s">
        <v>215</v>
      </c>
      <c r="C143" s="232">
        <v>0</v>
      </c>
      <c r="D143" s="233"/>
      <c r="E143" s="232">
        <v>0</v>
      </c>
      <c r="F143" s="233">
        <v>0</v>
      </c>
      <c r="G143" s="232">
        <v>0</v>
      </c>
      <c r="H143" s="233">
        <v>0</v>
      </c>
      <c r="I143" s="232">
        <v>0</v>
      </c>
      <c r="J143" s="233">
        <v>0</v>
      </c>
      <c r="K143" s="251">
        <v>0</v>
      </c>
      <c r="L143" s="252">
        <v>0</v>
      </c>
      <c r="M143" s="253">
        <v>0</v>
      </c>
      <c r="N143" s="252">
        <f>+Presup.SD!H15</f>
        <v>82593.75</v>
      </c>
      <c r="O143" s="254">
        <f>SUM(C143:N143)</f>
        <v>82593.75</v>
      </c>
      <c r="Q143" s="263"/>
    </row>
    <row r="144" spans="1:19" ht="3.75" customHeight="1" x14ac:dyDescent="0.25">
      <c r="A144" s="237"/>
      <c r="B144" s="238"/>
      <c r="C144" s="235"/>
      <c r="D144" s="235"/>
      <c r="E144" s="235"/>
      <c r="F144" s="235"/>
      <c r="G144" s="235"/>
      <c r="H144" s="235"/>
      <c r="I144" s="235"/>
      <c r="J144" s="235"/>
      <c r="K144" s="235"/>
      <c r="L144" s="235"/>
      <c r="M144" s="255"/>
      <c r="N144" s="235"/>
      <c r="O144" s="256"/>
      <c r="Q144" s="262"/>
    </row>
    <row r="145" spans="1:17" ht="15.75" customHeight="1" x14ac:dyDescent="0.2">
      <c r="A145" s="230">
        <v>55599</v>
      </c>
      <c r="B145" s="231" t="str">
        <f>+'[1]Presup.Fun RP'!G125</f>
        <v>Impuestos, Tasas y Derechos Diversos</v>
      </c>
      <c r="C145" s="232">
        <f>+'Presup.Fun RP'!H125</f>
        <v>2000</v>
      </c>
      <c r="D145" s="233">
        <v>0</v>
      </c>
      <c r="E145" s="232">
        <v>0</v>
      </c>
      <c r="F145" s="233">
        <v>0</v>
      </c>
      <c r="G145" s="232">
        <v>0</v>
      </c>
      <c r="H145" s="233">
        <v>0</v>
      </c>
      <c r="I145" s="232">
        <v>0</v>
      </c>
      <c r="J145" s="233">
        <v>0</v>
      </c>
      <c r="K145" s="251">
        <v>0</v>
      </c>
      <c r="L145" s="252">
        <v>0</v>
      </c>
      <c r="M145" s="253">
        <v>0</v>
      </c>
      <c r="N145" s="252">
        <v>0</v>
      </c>
      <c r="O145" s="254">
        <f>SUM(C145:N145)</f>
        <v>2000</v>
      </c>
      <c r="Q145" s="262"/>
    </row>
    <row r="146" spans="1:17" ht="3.75" customHeight="1" x14ac:dyDescent="0.25">
      <c r="A146" s="237"/>
      <c r="B146" s="238"/>
      <c r="C146" s="235"/>
      <c r="D146" s="235"/>
      <c r="E146" s="235"/>
      <c r="F146" s="235"/>
      <c r="G146" s="235"/>
      <c r="H146" s="235"/>
      <c r="I146" s="235"/>
      <c r="J146" s="235"/>
      <c r="K146" s="235"/>
      <c r="L146" s="235"/>
      <c r="M146" s="255"/>
      <c r="N146" s="235"/>
      <c r="O146" s="256"/>
      <c r="Q146" s="262"/>
    </row>
    <row r="147" spans="1:17" ht="17.25" customHeight="1" x14ac:dyDescent="0.2">
      <c r="A147" s="278">
        <v>55601</v>
      </c>
      <c r="B147" s="236" t="s">
        <v>216</v>
      </c>
      <c r="C147" s="232">
        <f>+'Presup.Fun RP'!H127</f>
        <v>1452.8</v>
      </c>
      <c r="D147" s="279">
        <v>0</v>
      </c>
      <c r="E147" s="280">
        <v>0</v>
      </c>
      <c r="F147" s="279">
        <v>0</v>
      </c>
      <c r="G147" s="281">
        <v>0</v>
      </c>
      <c r="H147" s="279">
        <v>0</v>
      </c>
      <c r="I147" s="281">
        <v>0</v>
      </c>
      <c r="J147" s="279">
        <v>0</v>
      </c>
      <c r="K147" s="291">
        <v>0</v>
      </c>
      <c r="L147" s="292">
        <v>0</v>
      </c>
      <c r="M147" s="293">
        <v>0</v>
      </c>
      <c r="N147" s="294">
        <v>0</v>
      </c>
      <c r="O147" s="254">
        <f>SUM(C147:N147)</f>
        <v>1452.8</v>
      </c>
      <c r="Q147" s="262"/>
    </row>
    <row r="148" spans="1:17" ht="4.5" customHeight="1" x14ac:dyDescent="0.25">
      <c r="A148" s="237"/>
      <c r="B148" s="238"/>
      <c r="C148" s="235"/>
      <c r="D148" s="235"/>
      <c r="E148" s="235"/>
      <c r="F148" s="235"/>
      <c r="G148" s="235"/>
      <c r="H148" s="235"/>
      <c r="I148" s="235"/>
      <c r="J148" s="235"/>
      <c r="K148" s="235"/>
      <c r="L148" s="235"/>
      <c r="M148" s="255"/>
      <c r="N148" s="235"/>
      <c r="O148" s="256"/>
      <c r="Q148" s="262"/>
    </row>
    <row r="149" spans="1:17" ht="15.75" customHeight="1" x14ac:dyDescent="0.2">
      <c r="A149" s="230">
        <v>55602</v>
      </c>
      <c r="B149" s="231" t="str">
        <f>+'[1]Presup.Fun RP'!G129</f>
        <v>Primas y Gastos de Seguros de Bienes</v>
      </c>
      <c r="C149" s="232">
        <f>+'Presup.Fun RP'!H129</f>
        <v>1460.66</v>
      </c>
      <c r="D149" s="233">
        <f>+'Presup.Fun FODES 25%'!H69</f>
        <v>1228.3800000000001</v>
      </c>
      <c r="E149" s="232">
        <v>0</v>
      </c>
      <c r="F149" s="233">
        <v>0</v>
      </c>
      <c r="G149" s="232">
        <v>0</v>
      </c>
      <c r="H149" s="233">
        <v>0</v>
      </c>
      <c r="I149" s="232">
        <v>0</v>
      </c>
      <c r="J149" s="233">
        <v>0</v>
      </c>
      <c r="K149" s="251">
        <v>0</v>
      </c>
      <c r="L149" s="252">
        <v>0</v>
      </c>
      <c r="M149" s="253">
        <v>0</v>
      </c>
      <c r="N149" s="252">
        <v>0</v>
      </c>
      <c r="O149" s="254">
        <f>SUM(C149:N149)</f>
        <v>2689.04</v>
      </c>
      <c r="Q149" s="262"/>
    </row>
    <row r="150" spans="1:17" ht="3.75" customHeight="1" x14ac:dyDescent="0.25">
      <c r="A150" s="237"/>
      <c r="B150" s="238"/>
      <c r="C150" s="235"/>
      <c r="D150" s="235"/>
      <c r="E150" s="235"/>
      <c r="F150" s="235"/>
      <c r="G150" s="235"/>
      <c r="H150" s="235"/>
      <c r="I150" s="235"/>
      <c r="J150" s="235"/>
      <c r="K150" s="235"/>
      <c r="L150" s="235"/>
      <c r="M150" s="255"/>
      <c r="N150" s="235"/>
      <c r="O150" s="256"/>
      <c r="Q150" s="262"/>
    </row>
    <row r="151" spans="1:17" ht="15.75" customHeight="1" x14ac:dyDescent="0.2">
      <c r="A151" s="230">
        <v>55603</v>
      </c>
      <c r="B151" s="231" t="str">
        <f>+'[1]Presup.Fun RP'!G131</f>
        <v>Comisiones y Gastos Bancarios</v>
      </c>
      <c r="C151" s="232">
        <f>+'Presup.Fun RP'!H131</f>
        <v>4800</v>
      </c>
      <c r="D151" s="233">
        <f>+'Presup.Fun FODES 25%'!H71</f>
        <v>108.16</v>
      </c>
      <c r="E151" s="232">
        <v>0</v>
      </c>
      <c r="F151" s="233">
        <v>0</v>
      </c>
      <c r="G151" s="232">
        <v>0</v>
      </c>
      <c r="H151" s="233">
        <v>0</v>
      </c>
      <c r="I151" s="232">
        <v>0</v>
      </c>
      <c r="J151" s="233">
        <v>0</v>
      </c>
      <c r="K151" s="251">
        <v>0</v>
      </c>
      <c r="L151" s="252">
        <f>+'Presup.inver FODES 75%'!H14</f>
        <v>0</v>
      </c>
      <c r="M151" s="253">
        <v>0</v>
      </c>
      <c r="N151" s="252">
        <v>0</v>
      </c>
      <c r="O151" s="254">
        <f>SUM(C151:N151)</f>
        <v>4908.16</v>
      </c>
      <c r="Q151" s="262"/>
    </row>
    <row r="152" spans="1:17" ht="3.75" customHeight="1" x14ac:dyDescent="0.25">
      <c r="A152" s="237"/>
      <c r="B152" s="238"/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55"/>
      <c r="N152" s="235"/>
      <c r="O152" s="256"/>
      <c r="Q152" s="262"/>
    </row>
    <row r="153" spans="1:17" ht="16.5" customHeight="1" x14ac:dyDescent="0.2">
      <c r="A153" s="230">
        <v>55799</v>
      </c>
      <c r="B153" s="231" t="str">
        <f>+'[1]Presup.Fun RP'!G133</f>
        <v>Gastos Diversos Fondo Circulante</v>
      </c>
      <c r="C153" s="232">
        <f>+'Presup.Fun RP'!H133</f>
        <v>2400</v>
      </c>
      <c r="D153" s="233">
        <v>0</v>
      </c>
      <c r="E153" s="232">
        <v>0</v>
      </c>
      <c r="F153" s="233">
        <v>0</v>
      </c>
      <c r="G153" s="232">
        <v>0</v>
      </c>
      <c r="H153" s="233">
        <v>0</v>
      </c>
      <c r="I153" s="232">
        <v>0</v>
      </c>
      <c r="J153" s="233">
        <v>0</v>
      </c>
      <c r="K153" s="251">
        <v>0</v>
      </c>
      <c r="L153" s="252">
        <v>0</v>
      </c>
      <c r="M153" s="253">
        <v>0</v>
      </c>
      <c r="N153" s="252">
        <v>0</v>
      </c>
      <c r="O153" s="254">
        <f>SUM(C153:N153)</f>
        <v>2400</v>
      </c>
      <c r="Q153" s="262"/>
    </row>
    <row r="154" spans="1:17" ht="3.75" customHeight="1" x14ac:dyDescent="0.25">
      <c r="A154" s="237"/>
      <c r="B154" s="238"/>
      <c r="C154" s="235"/>
      <c r="D154" s="235"/>
      <c r="E154" s="235"/>
      <c r="F154" s="235"/>
      <c r="G154" s="235"/>
      <c r="H154" s="235"/>
      <c r="I154" s="235"/>
      <c r="J154" s="235"/>
      <c r="K154" s="235"/>
      <c r="L154" s="235"/>
      <c r="M154" s="255"/>
      <c r="N154" s="235"/>
      <c r="O154" s="256"/>
      <c r="Q154" s="262"/>
    </row>
    <row r="155" spans="1:17" ht="26.25" customHeight="1" x14ac:dyDescent="0.2">
      <c r="A155" s="230">
        <v>56201</v>
      </c>
      <c r="B155" s="231" t="str">
        <f>+'[1]Presup.Fun RP'!G135</f>
        <v>Transferencias Corrientes al Sector Público</v>
      </c>
      <c r="C155" s="232">
        <f>+'Presup.Fun RP'!H135</f>
        <v>0</v>
      </c>
      <c r="D155" s="233">
        <f>+'Presup.Fun FODES 25%'!H73</f>
        <v>12242.63</v>
      </c>
      <c r="E155" s="232">
        <v>0</v>
      </c>
      <c r="F155" s="233">
        <v>0</v>
      </c>
      <c r="G155" s="232">
        <v>0</v>
      </c>
      <c r="H155" s="233">
        <v>0</v>
      </c>
      <c r="I155" s="232">
        <v>0</v>
      </c>
      <c r="J155" s="233">
        <v>0</v>
      </c>
      <c r="K155" s="251">
        <v>0</v>
      </c>
      <c r="L155" s="252">
        <v>0</v>
      </c>
      <c r="M155" s="253">
        <v>0</v>
      </c>
      <c r="N155" s="252">
        <v>0</v>
      </c>
      <c r="O155" s="254">
        <f>SUM(C155:N155)</f>
        <v>12242.63</v>
      </c>
      <c r="Q155" s="263">
        <f>SUM(O155:O159)</f>
        <v>35000</v>
      </c>
    </row>
    <row r="156" spans="1:17" ht="3.75" customHeight="1" x14ac:dyDescent="0.25">
      <c r="A156" s="237"/>
      <c r="B156" s="238"/>
      <c r="C156" s="235"/>
      <c r="D156" s="235"/>
      <c r="E156" s="235"/>
      <c r="F156" s="235"/>
      <c r="G156" s="235"/>
      <c r="H156" s="235"/>
      <c r="I156" s="235"/>
      <c r="J156" s="235"/>
      <c r="K156" s="235"/>
      <c r="L156" s="235"/>
      <c r="M156" s="255"/>
      <c r="N156" s="235"/>
      <c r="O156" s="256"/>
      <c r="Q156" s="262"/>
    </row>
    <row r="157" spans="1:17" ht="21.75" customHeight="1" x14ac:dyDescent="0.2">
      <c r="A157" s="230">
        <v>56303</v>
      </c>
      <c r="B157" s="231" t="str">
        <f>+'[1]Presup.Fun RP'!G137</f>
        <v>A Organismos sin Fines de Lucro (Fiestas)</v>
      </c>
      <c r="C157" s="232">
        <f>+'Presup.Fun RP'!H137</f>
        <v>6590.37</v>
      </c>
      <c r="D157" s="233">
        <v>0</v>
      </c>
      <c r="E157" s="232">
        <v>0</v>
      </c>
      <c r="F157" s="233">
        <v>0</v>
      </c>
      <c r="G157" s="232">
        <v>0</v>
      </c>
      <c r="H157" s="233">
        <v>0</v>
      </c>
      <c r="I157" s="232">
        <v>0</v>
      </c>
      <c r="J157" s="233">
        <v>0</v>
      </c>
      <c r="K157" s="251">
        <v>0</v>
      </c>
      <c r="L157" s="252">
        <v>0</v>
      </c>
      <c r="M157" s="253">
        <v>0</v>
      </c>
      <c r="N157" s="252">
        <v>0</v>
      </c>
      <c r="O157" s="254">
        <f>SUM(C157:N157)</f>
        <v>6590.37</v>
      </c>
      <c r="Q157" s="262"/>
    </row>
    <row r="158" spans="1:17" ht="3.75" customHeight="1" x14ac:dyDescent="0.25">
      <c r="A158" s="237"/>
      <c r="B158" s="238"/>
      <c r="C158" s="235"/>
      <c r="D158" s="235"/>
      <c r="E158" s="235"/>
      <c r="F158" s="235"/>
      <c r="G158" s="235"/>
      <c r="H158" s="235"/>
      <c r="I158" s="235"/>
      <c r="J158" s="235"/>
      <c r="K158" s="235"/>
      <c r="L158" s="235"/>
      <c r="M158" s="255"/>
      <c r="N158" s="235"/>
      <c r="O158" s="256"/>
      <c r="Q158" s="262"/>
    </row>
    <row r="159" spans="1:17" ht="23.25" customHeight="1" x14ac:dyDescent="0.2">
      <c r="A159" s="230">
        <v>56304</v>
      </c>
      <c r="B159" s="231" t="str">
        <f>+'[1]Presup.Fun RP'!G139</f>
        <v>A Personas Naturales</v>
      </c>
      <c r="C159" s="232">
        <f>+'Presup.Fun RP'!H139</f>
        <v>16167</v>
      </c>
      <c r="D159" s="233">
        <v>0</v>
      </c>
      <c r="E159" s="232">
        <v>0</v>
      </c>
      <c r="F159" s="233">
        <v>0</v>
      </c>
      <c r="G159" s="232">
        <v>0</v>
      </c>
      <c r="H159" s="233">
        <v>0</v>
      </c>
      <c r="I159" s="232">
        <v>0</v>
      </c>
      <c r="J159" s="233">
        <v>0</v>
      </c>
      <c r="K159" s="251">
        <v>0</v>
      </c>
      <c r="L159" s="252">
        <v>0</v>
      </c>
      <c r="M159" s="253">
        <v>0</v>
      </c>
      <c r="N159" s="252">
        <v>0</v>
      </c>
      <c r="O159" s="254">
        <f>SUM(C159:N159)</f>
        <v>16167</v>
      </c>
      <c r="Q159" s="262"/>
    </row>
    <row r="160" spans="1:17" ht="3.75" customHeight="1" x14ac:dyDescent="0.25">
      <c r="A160" s="237"/>
      <c r="B160" s="238"/>
      <c r="C160" s="235"/>
      <c r="D160" s="235"/>
      <c r="E160" s="235"/>
      <c r="F160" s="235"/>
      <c r="G160" s="235"/>
      <c r="H160" s="235"/>
      <c r="I160" s="235"/>
      <c r="J160" s="235"/>
      <c r="K160" s="235"/>
      <c r="L160" s="235"/>
      <c r="M160" s="255"/>
      <c r="N160" s="235"/>
      <c r="O160" s="256"/>
      <c r="Q160" s="262"/>
    </row>
    <row r="161" spans="1:18" ht="15.75" customHeight="1" x14ac:dyDescent="0.2">
      <c r="A161" s="230">
        <v>61101</v>
      </c>
      <c r="B161" s="231" t="str">
        <f>+'[1]Presup.Fun RP'!G141</f>
        <v>Mobiliario</v>
      </c>
      <c r="C161" s="232">
        <f>+'Presup.Fun RP'!H141</f>
        <v>0</v>
      </c>
      <c r="D161" s="233">
        <f>+'Presup.Fun FODES 25%'!H75</f>
        <v>0</v>
      </c>
      <c r="E161" s="232">
        <f>+'Presup.Fun RP'!H175</f>
        <v>0</v>
      </c>
      <c r="F161" s="233">
        <v>0</v>
      </c>
      <c r="G161" s="232">
        <f>+'Presup.Fun RP'!H206</f>
        <v>0</v>
      </c>
      <c r="H161" s="233">
        <v>0</v>
      </c>
      <c r="I161" s="232">
        <f>+'Presup.Fun RP'!H261</f>
        <v>0</v>
      </c>
      <c r="J161" s="233">
        <v>0</v>
      </c>
      <c r="K161" s="251">
        <v>0</v>
      </c>
      <c r="L161" s="252">
        <f>+'Presup.inver FODES 75%'!H16</f>
        <v>0</v>
      </c>
      <c r="M161" s="253">
        <v>0</v>
      </c>
      <c r="N161" s="252">
        <v>0</v>
      </c>
      <c r="O161" s="254">
        <f>SUM(C161:N161)</f>
        <v>0</v>
      </c>
      <c r="Q161" s="263">
        <f>SUM(O161:O185)</f>
        <v>1423948.0000000002</v>
      </c>
      <c r="R161" s="2">
        <v>1621885.64</v>
      </c>
    </row>
    <row r="162" spans="1:18" ht="3.75" customHeight="1" x14ac:dyDescent="0.25">
      <c r="A162" s="237"/>
      <c r="B162" s="238"/>
      <c r="C162" s="235"/>
      <c r="D162" s="235"/>
      <c r="E162" s="235"/>
      <c r="F162" s="235"/>
      <c r="G162" s="235"/>
      <c r="H162" s="235"/>
      <c r="I162" s="235"/>
      <c r="J162" s="235"/>
      <c r="K162" s="235"/>
      <c r="L162" s="235"/>
      <c r="M162" s="255"/>
      <c r="N162" s="235"/>
      <c r="O162" s="256"/>
      <c r="Q162" s="262"/>
    </row>
    <row r="163" spans="1:18" ht="18.75" customHeight="1" x14ac:dyDescent="0.2">
      <c r="A163" s="230">
        <f>+'Presup.inver FODES 75%'!F18</f>
        <v>61104</v>
      </c>
      <c r="B163" s="231" t="str">
        <f>+'Presup.inver FODES 75%'!G18</f>
        <v xml:space="preserve">Equipos Informáticos </v>
      </c>
      <c r="C163" s="232">
        <f>+'Presup.Fun RP'!H143</f>
        <v>0</v>
      </c>
      <c r="D163" s="233">
        <f>+'Presup.Fun FODES 25%'!H77</f>
        <v>0</v>
      </c>
      <c r="E163" s="232">
        <f>+'Presup.Fun RP'!H177</f>
        <v>0</v>
      </c>
      <c r="F163" s="233">
        <v>0</v>
      </c>
      <c r="G163" s="232">
        <f>+'Presup.Fun RP'!H208</f>
        <v>0</v>
      </c>
      <c r="H163" s="233">
        <v>0</v>
      </c>
      <c r="I163" s="232">
        <f>+'Presup.Fun RP'!H263</f>
        <v>0</v>
      </c>
      <c r="J163" s="233">
        <v>0</v>
      </c>
      <c r="K163" s="251">
        <v>0</v>
      </c>
      <c r="L163" s="252">
        <f>+'Presup.inver FODES 75%'!H18</f>
        <v>12415</v>
      </c>
      <c r="M163" s="253">
        <v>0</v>
      </c>
      <c r="N163" s="252">
        <v>0</v>
      </c>
      <c r="O163" s="254">
        <f>SUM(C163:N163)</f>
        <v>12415</v>
      </c>
      <c r="Q163" s="262"/>
      <c r="R163" s="58">
        <f>+Q161-R161</f>
        <v>-197937.63999999966</v>
      </c>
    </row>
    <row r="164" spans="1:18" ht="3.75" customHeight="1" x14ac:dyDescent="0.25">
      <c r="A164" s="237"/>
      <c r="B164" s="238"/>
      <c r="C164" s="235"/>
      <c r="D164" s="235"/>
      <c r="E164" s="235"/>
      <c r="F164" s="235"/>
      <c r="G164" s="235"/>
      <c r="H164" s="235"/>
      <c r="I164" s="235"/>
      <c r="J164" s="235"/>
      <c r="K164" s="235"/>
      <c r="L164" s="235"/>
      <c r="M164" s="255"/>
      <c r="N164" s="235"/>
      <c r="O164" s="256"/>
      <c r="Q164" s="262"/>
    </row>
    <row r="165" spans="1:18" ht="15.75" customHeight="1" x14ac:dyDescent="0.2">
      <c r="A165" s="282">
        <v>61105</v>
      </c>
      <c r="B165" s="283" t="s">
        <v>217</v>
      </c>
      <c r="C165" s="232">
        <f>+'Presup.Fun RP'!H145</f>
        <v>0</v>
      </c>
      <c r="D165" s="233">
        <v>0</v>
      </c>
      <c r="E165" s="232">
        <v>0</v>
      </c>
      <c r="F165" s="233">
        <v>0</v>
      </c>
      <c r="G165" s="232">
        <v>0</v>
      </c>
      <c r="H165" s="233">
        <v>0</v>
      </c>
      <c r="I165" s="232">
        <v>0</v>
      </c>
      <c r="J165" s="233">
        <v>0</v>
      </c>
      <c r="K165" s="251">
        <v>0</v>
      </c>
      <c r="L165" s="252">
        <f>+'Presup.inver FODES 75%'!H20</f>
        <v>0</v>
      </c>
      <c r="M165" s="253">
        <v>0</v>
      </c>
      <c r="N165" s="252">
        <v>0</v>
      </c>
      <c r="O165" s="254">
        <f>SUM(C165:N165)</f>
        <v>0</v>
      </c>
      <c r="Q165" s="262"/>
    </row>
    <row r="166" spans="1:18" ht="4.5" customHeight="1" x14ac:dyDescent="0.25">
      <c r="A166" s="237"/>
      <c r="B166" s="284"/>
      <c r="C166" s="235"/>
      <c r="D166" s="235">
        <v>0</v>
      </c>
      <c r="E166" s="235"/>
      <c r="F166" s="235"/>
      <c r="G166" s="235"/>
      <c r="H166" s="235"/>
      <c r="I166" s="235"/>
      <c r="J166" s="235"/>
      <c r="K166" s="235"/>
      <c r="L166" s="235"/>
      <c r="M166" s="255"/>
      <c r="N166" s="235"/>
      <c r="O166" s="256"/>
      <c r="Q166" s="262"/>
    </row>
    <row r="167" spans="1:18" ht="16.5" customHeight="1" x14ac:dyDescent="0.2">
      <c r="A167" s="285">
        <v>61109</v>
      </c>
      <c r="B167" s="285" t="s">
        <v>218</v>
      </c>
      <c r="C167" s="232">
        <f>+'Presup.Fun RP'!H147</f>
        <v>0</v>
      </c>
      <c r="D167" s="286">
        <v>0</v>
      </c>
      <c r="E167" s="232">
        <f>+'Presup.Fun RP'!H210</f>
        <v>0</v>
      </c>
      <c r="F167" s="235"/>
      <c r="G167" s="287">
        <f>+'Presup.Fun RP'!H210</f>
        <v>0</v>
      </c>
      <c r="H167" s="235"/>
      <c r="I167" s="287">
        <f>+'Presup.Fun RP'!H265</f>
        <v>0</v>
      </c>
      <c r="J167" s="235"/>
      <c r="K167" s="251">
        <v>0</v>
      </c>
      <c r="L167" s="252">
        <f>+'Presup.inver FODES 75%'!H22</f>
        <v>42309.9</v>
      </c>
      <c r="M167" s="253">
        <v>0</v>
      </c>
      <c r="N167" s="252">
        <v>0</v>
      </c>
      <c r="O167" s="254">
        <f>SUM(C167:N167)</f>
        <v>42309.9</v>
      </c>
      <c r="Q167" s="262"/>
    </row>
    <row r="168" spans="1:18" ht="5.25" customHeight="1" x14ac:dyDescent="0.25">
      <c r="A168" s="237"/>
      <c r="B168" s="284"/>
      <c r="C168" s="235"/>
      <c r="D168" s="235"/>
      <c r="E168" s="235"/>
      <c r="F168" s="235"/>
      <c r="G168" s="235"/>
      <c r="H168" s="235"/>
      <c r="I168" s="235"/>
      <c r="J168" s="235"/>
      <c r="K168" s="235"/>
      <c r="L168" s="235"/>
      <c r="M168" s="255"/>
      <c r="N168" s="235"/>
      <c r="O168" s="256"/>
      <c r="Q168" s="262"/>
    </row>
    <row r="169" spans="1:18" ht="12.75" x14ac:dyDescent="0.2">
      <c r="A169" s="230">
        <v>61201</v>
      </c>
      <c r="B169" s="236" t="s">
        <v>219</v>
      </c>
      <c r="C169" s="232">
        <v>0</v>
      </c>
      <c r="D169" s="233">
        <v>0</v>
      </c>
      <c r="E169" s="232">
        <v>0</v>
      </c>
      <c r="F169" s="233">
        <v>0</v>
      </c>
      <c r="G169" s="232">
        <v>0</v>
      </c>
      <c r="H169" s="233">
        <v>0</v>
      </c>
      <c r="I169" s="232">
        <v>0</v>
      </c>
      <c r="J169" s="233">
        <v>0</v>
      </c>
      <c r="K169" s="251">
        <v>0</v>
      </c>
      <c r="L169" s="252">
        <f>+'Presup.inver FODES 75%'!H24</f>
        <v>0</v>
      </c>
      <c r="M169" s="253"/>
      <c r="N169" s="252">
        <v>0</v>
      </c>
      <c r="O169" s="254">
        <f>SUM(C169:N169)</f>
        <v>0</v>
      </c>
      <c r="Q169" s="262"/>
    </row>
    <row r="170" spans="1:18" ht="3.75" customHeight="1" x14ac:dyDescent="0.25">
      <c r="A170" s="237"/>
      <c r="B170" s="238"/>
      <c r="C170" s="235"/>
      <c r="D170" s="235"/>
      <c r="E170" s="235"/>
      <c r="F170" s="235"/>
      <c r="G170" s="235"/>
      <c r="H170" s="235"/>
      <c r="I170" s="235"/>
      <c r="J170" s="235"/>
      <c r="K170" s="235"/>
      <c r="L170" s="235"/>
      <c r="M170" s="255"/>
      <c r="N170" s="235"/>
      <c r="O170" s="256"/>
      <c r="Q170" s="262"/>
    </row>
    <row r="171" spans="1:18" ht="19.5" customHeight="1" x14ac:dyDescent="0.2">
      <c r="A171" s="230">
        <v>61599</v>
      </c>
      <c r="B171" s="236" t="s">
        <v>220</v>
      </c>
      <c r="C171" s="232">
        <v>0</v>
      </c>
      <c r="D171" s="233">
        <v>0</v>
      </c>
      <c r="E171" s="232">
        <v>0</v>
      </c>
      <c r="F171" s="233">
        <v>0</v>
      </c>
      <c r="G171" s="232">
        <v>0</v>
      </c>
      <c r="H171" s="233">
        <v>0</v>
      </c>
      <c r="I171" s="232">
        <v>0</v>
      </c>
      <c r="J171" s="233">
        <v>0</v>
      </c>
      <c r="K171" s="251">
        <v>0</v>
      </c>
      <c r="L171" s="252">
        <f>+'Presup.inver FODES 75%'!H26</f>
        <v>0</v>
      </c>
      <c r="M171" s="253">
        <v>0</v>
      </c>
      <c r="N171" s="252">
        <v>0</v>
      </c>
      <c r="O171" s="254">
        <f>SUM(C171:N171)</f>
        <v>0</v>
      </c>
      <c r="Q171" s="262"/>
    </row>
    <row r="172" spans="1:18" ht="3.75" customHeight="1" x14ac:dyDescent="0.25">
      <c r="A172" s="237"/>
      <c r="B172" s="238"/>
      <c r="C172" s="288"/>
      <c r="D172" s="288"/>
      <c r="E172" s="288"/>
      <c r="F172" s="288"/>
      <c r="G172" s="288"/>
      <c r="H172" s="288"/>
      <c r="I172" s="288"/>
      <c r="J172" s="288"/>
      <c r="K172" s="288"/>
      <c r="L172" s="288"/>
      <c r="M172" s="295"/>
      <c r="N172" s="288"/>
      <c r="O172" s="256"/>
      <c r="Q172" s="262"/>
    </row>
    <row r="173" spans="1:18" ht="15.75" customHeight="1" x14ac:dyDescent="0.2">
      <c r="A173" s="230">
        <v>61601</v>
      </c>
      <c r="B173" s="236" t="s">
        <v>221</v>
      </c>
      <c r="C173" s="232">
        <v>0</v>
      </c>
      <c r="D173" s="233">
        <v>0</v>
      </c>
      <c r="E173" s="232">
        <v>0</v>
      </c>
      <c r="F173" s="233">
        <v>0</v>
      </c>
      <c r="G173" s="232">
        <v>0</v>
      </c>
      <c r="H173" s="233">
        <v>0</v>
      </c>
      <c r="I173" s="232">
        <v>0</v>
      </c>
      <c r="J173" s="233">
        <v>0</v>
      </c>
      <c r="K173" s="251">
        <v>0</v>
      </c>
      <c r="L173" s="252">
        <f>+'Presup.inver FODES 75%'!H28</f>
        <v>294043</v>
      </c>
      <c r="M173" s="253">
        <v>0</v>
      </c>
      <c r="N173" s="252">
        <v>0</v>
      </c>
      <c r="O173" s="254">
        <f>SUM(C173:N173)</f>
        <v>294043</v>
      </c>
      <c r="Q173" s="264"/>
    </row>
    <row r="174" spans="1:18" ht="3.75" customHeight="1" x14ac:dyDescent="0.25">
      <c r="A174" s="237"/>
      <c r="B174" s="238"/>
      <c r="C174" s="288"/>
      <c r="D174" s="288"/>
      <c r="E174" s="288"/>
      <c r="F174" s="288"/>
      <c r="G174" s="288"/>
      <c r="H174" s="288"/>
      <c r="I174" s="288"/>
      <c r="J174" s="288"/>
      <c r="K174" s="288"/>
      <c r="L174" s="288"/>
      <c r="M174" s="295"/>
      <c r="N174" s="288"/>
      <c r="O174" s="256"/>
      <c r="Q174" s="262"/>
    </row>
    <row r="175" spans="1:18" ht="21.75" customHeight="1" x14ac:dyDescent="0.2">
      <c r="A175" s="230">
        <v>61602</v>
      </c>
      <c r="B175" s="236" t="s">
        <v>222</v>
      </c>
      <c r="C175" s="232">
        <f>+'Presup.Fun RP'!H149</f>
        <v>0</v>
      </c>
      <c r="D175" s="233">
        <v>0</v>
      </c>
      <c r="E175" s="232">
        <v>0</v>
      </c>
      <c r="F175" s="233">
        <v>0</v>
      </c>
      <c r="G175" s="232">
        <v>0</v>
      </c>
      <c r="H175" s="233">
        <v>0</v>
      </c>
      <c r="I175" s="232">
        <v>0</v>
      </c>
      <c r="J175" s="233">
        <v>0</v>
      </c>
      <c r="K175" s="251">
        <v>0</v>
      </c>
      <c r="L175" s="252">
        <f>+'Presup.inver FODES 75%'!H30</f>
        <v>539295.05000000005</v>
      </c>
      <c r="M175" s="253">
        <v>0</v>
      </c>
      <c r="N175" s="252">
        <v>0</v>
      </c>
      <c r="O175" s="254">
        <f>SUM(C175:N175)</f>
        <v>539295.05000000005</v>
      </c>
      <c r="Q175" s="262"/>
    </row>
    <row r="176" spans="1:18" ht="3.75" customHeight="1" x14ac:dyDescent="0.25">
      <c r="A176" s="237"/>
      <c r="B176" s="238"/>
      <c r="C176" s="288"/>
      <c r="D176" s="288"/>
      <c r="E176" s="288"/>
      <c r="F176" s="288"/>
      <c r="G176" s="288"/>
      <c r="H176" s="288"/>
      <c r="I176" s="288"/>
      <c r="J176" s="288"/>
      <c r="K176" s="288"/>
      <c r="L176" s="288"/>
      <c r="M176" s="295"/>
      <c r="N176" s="288"/>
      <c r="O176" s="256"/>
      <c r="Q176" s="262"/>
    </row>
    <row r="177" spans="1:18" ht="22.5" customHeight="1" x14ac:dyDescent="0.2">
      <c r="A177" s="230">
        <v>61603</v>
      </c>
      <c r="B177" s="236" t="s">
        <v>223</v>
      </c>
      <c r="C177" s="232">
        <v>0</v>
      </c>
      <c r="D177" s="233">
        <v>0</v>
      </c>
      <c r="E177" s="232">
        <v>0</v>
      </c>
      <c r="F177" s="233">
        <v>0</v>
      </c>
      <c r="G177" s="232">
        <v>0</v>
      </c>
      <c r="H177" s="233">
        <v>0</v>
      </c>
      <c r="I177" s="232">
        <v>0</v>
      </c>
      <c r="J177" s="233">
        <v>0</v>
      </c>
      <c r="K177" s="251">
        <v>0</v>
      </c>
      <c r="L177" s="252">
        <f>+'Presup.inver FODES 75%'!H32</f>
        <v>129224.55</v>
      </c>
      <c r="M177" s="253">
        <v>0</v>
      </c>
      <c r="N177" s="252">
        <v>0</v>
      </c>
      <c r="O177" s="254">
        <f>SUM(C177:N177)</f>
        <v>129224.55</v>
      </c>
      <c r="Q177" s="262"/>
    </row>
    <row r="178" spans="1:18" ht="3.75" customHeight="1" x14ac:dyDescent="0.25">
      <c r="A178" s="237"/>
      <c r="B178" s="238"/>
      <c r="C178" s="288"/>
      <c r="D178" s="288"/>
      <c r="E178" s="288"/>
      <c r="F178" s="288"/>
      <c r="G178" s="288"/>
      <c r="H178" s="288"/>
      <c r="I178" s="288"/>
      <c r="J178" s="288"/>
      <c r="K178" s="288"/>
      <c r="L178" s="288"/>
      <c r="M178" s="295"/>
      <c r="N178" s="288"/>
      <c r="O178" s="256"/>
      <c r="Q178" s="262"/>
    </row>
    <row r="179" spans="1:18" ht="15.75" customHeight="1" x14ac:dyDescent="0.2">
      <c r="A179" s="230">
        <v>61604</v>
      </c>
      <c r="B179" s="236" t="s">
        <v>224</v>
      </c>
      <c r="C179" s="232">
        <v>0</v>
      </c>
      <c r="D179" s="233">
        <v>0</v>
      </c>
      <c r="E179" s="232">
        <v>0</v>
      </c>
      <c r="F179" s="233">
        <v>0</v>
      </c>
      <c r="G179" s="232">
        <v>0</v>
      </c>
      <c r="H179" s="233">
        <v>0</v>
      </c>
      <c r="I179" s="232">
        <v>0</v>
      </c>
      <c r="J179" s="233">
        <v>0</v>
      </c>
      <c r="K179" s="251">
        <v>0</v>
      </c>
      <c r="L179" s="252">
        <f>+'Presup.inver FODES 75%'!H34</f>
        <v>85690</v>
      </c>
      <c r="M179" s="253">
        <v>0</v>
      </c>
      <c r="N179" s="252">
        <v>0</v>
      </c>
      <c r="O179" s="254">
        <f>SUM(C179:N179)</f>
        <v>85690</v>
      </c>
      <c r="Q179" s="262"/>
    </row>
    <row r="180" spans="1:18" ht="3.75" customHeight="1" x14ac:dyDescent="0.25">
      <c r="A180" s="237"/>
      <c r="B180" s="238"/>
      <c r="C180" s="288"/>
      <c r="D180" s="288"/>
      <c r="E180" s="288"/>
      <c r="F180" s="288"/>
      <c r="G180" s="288"/>
      <c r="H180" s="288"/>
      <c r="I180" s="288"/>
      <c r="J180" s="288"/>
      <c r="K180" s="288"/>
      <c r="L180" s="288"/>
      <c r="M180" s="295"/>
      <c r="N180" s="288"/>
      <c r="O180" s="256"/>
      <c r="Q180" s="262"/>
    </row>
    <row r="181" spans="1:18" ht="21" customHeight="1" x14ac:dyDescent="0.2">
      <c r="A181" s="230">
        <v>61606</v>
      </c>
      <c r="B181" s="236" t="s">
        <v>225</v>
      </c>
      <c r="C181" s="232">
        <v>0</v>
      </c>
      <c r="D181" s="233">
        <v>0</v>
      </c>
      <c r="E181" s="232">
        <v>0</v>
      </c>
      <c r="F181" s="233">
        <v>0</v>
      </c>
      <c r="G181" s="232">
        <v>0</v>
      </c>
      <c r="H181" s="233">
        <v>0</v>
      </c>
      <c r="I181" s="232">
        <v>0</v>
      </c>
      <c r="J181" s="233">
        <v>0</v>
      </c>
      <c r="K181" s="251">
        <v>0</v>
      </c>
      <c r="L181" s="252">
        <f>+'Presup.inver FODES 75%'!H36</f>
        <v>46700.12</v>
      </c>
      <c r="M181" s="253">
        <v>0</v>
      </c>
      <c r="N181" s="252">
        <v>0</v>
      </c>
      <c r="O181" s="254">
        <f>SUM(C181:N181)</f>
        <v>46700.12</v>
      </c>
      <c r="Q181" s="262"/>
    </row>
    <row r="182" spans="1:18" ht="3.75" customHeight="1" x14ac:dyDescent="0.25">
      <c r="A182" s="237"/>
      <c r="B182" s="238"/>
      <c r="C182" s="288"/>
      <c r="D182" s="288"/>
      <c r="E182" s="288"/>
      <c r="F182" s="288"/>
      <c r="G182" s="288"/>
      <c r="H182" s="288"/>
      <c r="I182" s="288"/>
      <c r="J182" s="288"/>
      <c r="K182" s="288"/>
      <c r="L182" s="288"/>
      <c r="M182" s="295"/>
      <c r="N182" s="288"/>
      <c r="O182" s="256"/>
      <c r="Q182" s="262"/>
    </row>
    <row r="183" spans="1:18" ht="22.5" customHeight="1" x14ac:dyDescent="0.2">
      <c r="A183" s="230">
        <v>61608</v>
      </c>
      <c r="B183" s="236" t="s">
        <v>226</v>
      </c>
      <c r="C183" s="232">
        <v>0</v>
      </c>
      <c r="D183" s="233">
        <v>0</v>
      </c>
      <c r="E183" s="232">
        <v>0</v>
      </c>
      <c r="F183" s="233">
        <v>0</v>
      </c>
      <c r="G183" s="232">
        <v>0</v>
      </c>
      <c r="H183" s="233">
        <v>0</v>
      </c>
      <c r="I183" s="232">
        <v>0</v>
      </c>
      <c r="J183" s="233">
        <v>0</v>
      </c>
      <c r="K183" s="251">
        <v>0</v>
      </c>
      <c r="L183" s="252">
        <f>+'Presup.inver FODES 75%'!H38</f>
        <v>49567.87</v>
      </c>
      <c r="M183" s="253">
        <v>0</v>
      </c>
      <c r="N183" s="252">
        <v>0</v>
      </c>
      <c r="O183" s="254">
        <f>SUM(C183:N183)</f>
        <v>49567.87</v>
      </c>
      <c r="Q183" s="262"/>
    </row>
    <row r="184" spans="1:18" ht="3.75" customHeight="1" x14ac:dyDescent="0.25">
      <c r="A184" s="237"/>
      <c r="B184" s="238"/>
      <c r="C184" s="288"/>
      <c r="D184" s="288"/>
      <c r="E184" s="288"/>
      <c r="F184" s="288"/>
      <c r="G184" s="288"/>
      <c r="H184" s="288"/>
      <c r="I184" s="288"/>
      <c r="J184" s="288"/>
      <c r="K184" s="288"/>
      <c r="L184" s="288"/>
      <c r="M184" s="295"/>
      <c r="N184" s="288"/>
      <c r="O184" s="256"/>
      <c r="Q184" s="262"/>
    </row>
    <row r="185" spans="1:18" ht="19.5" customHeight="1" x14ac:dyDescent="0.2">
      <c r="A185" s="230">
        <v>61699</v>
      </c>
      <c r="B185" s="236" t="s">
        <v>227</v>
      </c>
      <c r="C185" s="232">
        <v>0</v>
      </c>
      <c r="D185" s="233">
        <v>0</v>
      </c>
      <c r="E185" s="232">
        <v>0</v>
      </c>
      <c r="F185" s="233">
        <v>0</v>
      </c>
      <c r="G185" s="232">
        <v>0</v>
      </c>
      <c r="H185" s="233">
        <v>0</v>
      </c>
      <c r="I185" s="232">
        <v>0</v>
      </c>
      <c r="J185" s="233">
        <v>0</v>
      </c>
      <c r="K185" s="251">
        <v>0</v>
      </c>
      <c r="L185" s="252">
        <f>+'Presup.inver FODES 75%'!H40</f>
        <v>224702.51</v>
      </c>
      <c r="M185" s="253">
        <v>0</v>
      </c>
      <c r="N185" s="252">
        <v>0</v>
      </c>
      <c r="O185" s="254">
        <f>SUM(C185:N185)</f>
        <v>224702.51</v>
      </c>
      <c r="Q185" s="262"/>
    </row>
    <row r="186" spans="1:18" ht="3.75" customHeight="1" x14ac:dyDescent="0.25">
      <c r="A186" s="237"/>
      <c r="B186" s="238"/>
      <c r="C186" s="288"/>
      <c r="D186" s="288"/>
      <c r="E186" s="288"/>
      <c r="F186" s="288"/>
      <c r="G186" s="288"/>
      <c r="H186" s="288"/>
      <c r="I186" s="288"/>
      <c r="J186" s="288"/>
      <c r="K186" s="288"/>
      <c r="L186" s="288"/>
      <c r="M186" s="295"/>
      <c r="N186" s="288"/>
      <c r="O186" s="256"/>
      <c r="Q186" s="262"/>
    </row>
    <row r="187" spans="1:18" ht="25.5" customHeight="1" x14ac:dyDescent="0.2">
      <c r="A187" s="230">
        <v>72101</v>
      </c>
      <c r="B187" s="231" t="str">
        <f>+'[1]Presup.Fun RP'!G147</f>
        <v>Cuentas por Pagar de Años Anteriores</v>
      </c>
      <c r="C187" s="232">
        <f>+'Presup.Fun RP'!H151</f>
        <v>18000</v>
      </c>
      <c r="D187" s="233">
        <v>0</v>
      </c>
      <c r="E187" s="232">
        <v>0</v>
      </c>
      <c r="F187" s="233">
        <v>0</v>
      </c>
      <c r="G187" s="232">
        <v>0</v>
      </c>
      <c r="H187" s="233">
        <v>0</v>
      </c>
      <c r="I187" s="232">
        <v>0</v>
      </c>
      <c r="J187" s="233">
        <v>0</v>
      </c>
      <c r="K187" s="251">
        <v>0</v>
      </c>
      <c r="L187" s="252">
        <v>0</v>
      </c>
      <c r="M187" s="253">
        <v>0</v>
      </c>
      <c r="N187" s="252">
        <v>0</v>
      </c>
      <c r="O187" s="254">
        <f>SUM(C187:N187)</f>
        <v>18000</v>
      </c>
      <c r="Q187" s="263">
        <f>+O187</f>
        <v>18000</v>
      </c>
    </row>
    <row r="188" spans="1:18" ht="3.75" customHeight="1" x14ac:dyDescent="0.25">
      <c r="A188" s="237"/>
      <c r="B188" s="238"/>
      <c r="C188" s="288"/>
      <c r="D188" s="288"/>
      <c r="E188" s="288"/>
      <c r="F188" s="288"/>
      <c r="G188" s="288"/>
      <c r="H188" s="288"/>
      <c r="I188" s="288"/>
      <c r="J188" s="288"/>
      <c r="K188" s="288"/>
      <c r="L188" s="288"/>
      <c r="M188" s="295"/>
      <c r="N188" s="288"/>
      <c r="O188" s="256"/>
      <c r="Q188" s="262"/>
    </row>
    <row r="189" spans="1:18" ht="18" customHeight="1" x14ac:dyDescent="0.2">
      <c r="A189" s="230">
        <v>71308</v>
      </c>
      <c r="B189" s="236" t="s">
        <v>215</v>
      </c>
      <c r="C189" s="232">
        <v>0</v>
      </c>
      <c r="D189" s="233">
        <v>0</v>
      </c>
      <c r="E189" s="232">
        <v>0</v>
      </c>
      <c r="F189" s="233">
        <v>0</v>
      </c>
      <c r="G189" s="232">
        <v>0</v>
      </c>
      <c r="H189" s="233">
        <v>0</v>
      </c>
      <c r="I189" s="232">
        <v>0</v>
      </c>
      <c r="J189" s="233">
        <v>0</v>
      </c>
      <c r="K189" s="251"/>
      <c r="L189" s="252">
        <v>0</v>
      </c>
      <c r="M189" s="253">
        <v>0</v>
      </c>
      <c r="N189" s="252">
        <f>+Presup.SD!H17</f>
        <v>46031.25</v>
      </c>
      <c r="O189" s="254">
        <f>SUM(C189:N189)</f>
        <v>46031.25</v>
      </c>
      <c r="Q189" s="263">
        <f>+O189</f>
        <v>46031.25</v>
      </c>
    </row>
    <row r="190" spans="1:18" ht="3.75" customHeight="1" x14ac:dyDescent="0.25">
      <c r="A190" s="237"/>
      <c r="B190" s="237"/>
      <c r="C190" s="235"/>
      <c r="D190" s="235"/>
      <c r="E190" s="235"/>
      <c r="F190" s="235"/>
      <c r="G190" s="235"/>
      <c r="H190" s="235"/>
      <c r="I190" s="235"/>
      <c r="J190" s="235"/>
      <c r="K190" s="235"/>
      <c r="L190" s="235"/>
      <c r="M190" s="255"/>
      <c r="N190" s="235"/>
      <c r="O190" s="256"/>
      <c r="Q190" s="262"/>
    </row>
    <row r="191" spans="1:18" s="710" customFormat="1" ht="18" customHeight="1" x14ac:dyDescent="0.2">
      <c r="A191" s="881" t="s">
        <v>228</v>
      </c>
      <c r="B191" s="881"/>
      <c r="C191" s="289">
        <f t="shared" ref="C191:I191" si="1">SUM(C12:C189)</f>
        <v>489393.76999999996</v>
      </c>
      <c r="D191" s="290">
        <f t="shared" si="1"/>
        <v>437285.22</v>
      </c>
      <c r="E191" s="289">
        <f t="shared" si="1"/>
        <v>184272.13999999998</v>
      </c>
      <c r="F191" s="290">
        <f t="shared" si="1"/>
        <v>13750</v>
      </c>
      <c r="G191" s="289">
        <f t="shared" si="1"/>
        <v>44966.51</v>
      </c>
      <c r="H191" s="290">
        <f t="shared" si="1"/>
        <v>2700</v>
      </c>
      <c r="I191" s="289">
        <f t="shared" si="1"/>
        <v>414494.66</v>
      </c>
      <c r="J191" s="290">
        <f>SUM(J12:J190)</f>
        <v>61529.760000000002</v>
      </c>
      <c r="K191" s="296">
        <f>SUM(K12:K189)</f>
        <v>0</v>
      </c>
      <c r="L191" s="297">
        <f>SUM(L12:L189)</f>
        <v>1423948.0000000002</v>
      </c>
      <c r="M191" s="298">
        <f>SUM(M12:M189)</f>
        <v>0</v>
      </c>
      <c r="N191" s="299">
        <f>SUM(N12:N189)</f>
        <v>129625.08</v>
      </c>
      <c r="O191" s="300">
        <f>SUM(C191:N191)</f>
        <v>3201965.14</v>
      </c>
      <c r="P191" s="300">
        <f>SUM(D191:O191)</f>
        <v>5914536.5099999998</v>
      </c>
      <c r="Q191" s="290">
        <f>SUM(Q12:Q190)</f>
        <v>3201965.14</v>
      </c>
      <c r="R191" s="709">
        <f>+O191-Q191</f>
        <v>0</v>
      </c>
    </row>
    <row r="192" spans="1:18" ht="5.25" customHeight="1" x14ac:dyDescent="0.2">
      <c r="A192" s="301"/>
      <c r="B192" s="302"/>
      <c r="C192" s="303"/>
      <c r="D192" s="303"/>
      <c r="E192" s="303"/>
      <c r="F192" s="303"/>
      <c r="G192" s="303"/>
      <c r="H192" s="303"/>
      <c r="I192" s="303"/>
      <c r="J192" s="303"/>
      <c r="K192" s="303"/>
      <c r="L192" s="303"/>
      <c r="M192" s="308"/>
      <c r="N192" s="308"/>
      <c r="O192" s="303"/>
      <c r="P192" s="300"/>
      <c r="Q192" s="290"/>
      <c r="R192" s="58"/>
    </row>
    <row r="193" spans="1:17" s="222" customFormat="1" ht="12" customHeight="1" x14ac:dyDescent="0.3">
      <c r="A193" s="882" t="s">
        <v>418</v>
      </c>
      <c r="B193" s="882"/>
      <c r="C193" s="882"/>
      <c r="D193" s="448" t="s">
        <v>198</v>
      </c>
      <c r="E193" s="894">
        <f>+C191+E191+G191+I191</f>
        <v>1133127.0799999998</v>
      </c>
      <c r="F193" s="894"/>
      <c r="G193" s="588">
        <f>+'Presup.Fun RP'!H267</f>
        <v>1133127.0799999998</v>
      </c>
      <c r="H193" s="585">
        <f>+E193-G193</f>
        <v>0</v>
      </c>
      <c r="I193" s="304"/>
      <c r="J193" s="305"/>
      <c r="K193" s="305"/>
      <c r="L193" s="304"/>
      <c r="M193" s="305"/>
      <c r="N193" s="305"/>
      <c r="O193" s="309"/>
      <c r="P193" s="310"/>
      <c r="Q193" s="315">
        <f>SUM(O12:O189)</f>
        <v>3201965.1399999997</v>
      </c>
    </row>
    <row r="194" spans="1:17" s="222" customFormat="1" ht="16.5" customHeight="1" x14ac:dyDescent="0.3">
      <c r="A194" s="882" t="s">
        <v>229</v>
      </c>
      <c r="B194" s="882"/>
      <c r="C194" s="882"/>
      <c r="D194" s="448" t="s">
        <v>199</v>
      </c>
      <c r="E194" s="902">
        <f>+D191+F191+H191+J191</f>
        <v>515264.98</v>
      </c>
      <c r="F194" s="902"/>
      <c r="G194" s="727">
        <f>+'Presup.Fun FODES 25%'!H103</f>
        <v>515264.98</v>
      </c>
      <c r="H194" s="585">
        <f t="shared" ref="H194:H198" si="2">+E194-G194</f>
        <v>0</v>
      </c>
      <c r="I194" s="304"/>
      <c r="J194" s="305"/>
      <c r="K194" s="305"/>
      <c r="L194" s="305"/>
      <c r="M194" s="305"/>
      <c r="N194" s="305"/>
      <c r="O194" s="311"/>
      <c r="P194" s="310"/>
      <c r="Q194" s="315">
        <f>+O191-Q193</f>
        <v>0</v>
      </c>
    </row>
    <row r="195" spans="1:17" s="222" customFormat="1" ht="0.75" customHeight="1" x14ac:dyDescent="0.35">
      <c r="A195" s="882" t="s">
        <v>230</v>
      </c>
      <c r="B195" s="882"/>
      <c r="C195" s="882"/>
      <c r="D195" s="449" t="s">
        <v>206</v>
      </c>
      <c r="E195" s="903">
        <f>+K191</f>
        <v>0</v>
      </c>
      <c r="F195" s="903"/>
      <c r="G195" s="728">
        <v>0</v>
      </c>
      <c r="H195" s="585">
        <f t="shared" si="2"/>
        <v>0</v>
      </c>
      <c r="I195" s="304"/>
      <c r="J195" s="305"/>
      <c r="K195" s="305"/>
      <c r="L195" s="304"/>
      <c r="M195" s="305"/>
      <c r="N195" s="305"/>
      <c r="O195" s="312"/>
      <c r="P195" s="310"/>
      <c r="Q195" s="316"/>
    </row>
    <row r="196" spans="1:17" s="222" customFormat="1" ht="15" customHeight="1" x14ac:dyDescent="0.3">
      <c r="A196" s="882" t="s">
        <v>231</v>
      </c>
      <c r="B196" s="882"/>
      <c r="C196" s="882"/>
      <c r="D196" s="450" t="s">
        <v>207</v>
      </c>
      <c r="E196" s="902">
        <f>+L191+N191</f>
        <v>1553573.0800000003</v>
      </c>
      <c r="F196" s="902"/>
      <c r="G196" s="729">
        <f>+'Presup.inver FODES 75%'!H44</f>
        <v>1553573.0800000003</v>
      </c>
      <c r="H196" s="585">
        <f t="shared" si="2"/>
        <v>0</v>
      </c>
      <c r="I196" s="304"/>
      <c r="J196" s="305"/>
      <c r="K196" s="305"/>
      <c r="L196" s="305"/>
      <c r="M196" s="305"/>
      <c r="N196" s="305"/>
      <c r="O196" s="312"/>
      <c r="P196" s="310"/>
      <c r="Q196" s="316"/>
    </row>
    <row r="197" spans="1:17" s="222" customFormat="1" ht="18.75" hidden="1" customHeight="1" thickBot="1" x14ac:dyDescent="0.35">
      <c r="A197" s="898" t="s">
        <v>232</v>
      </c>
      <c r="B197" s="898"/>
      <c r="C197" s="898"/>
      <c r="D197" s="451" t="s">
        <v>208</v>
      </c>
      <c r="E197" s="899">
        <f>+M191</f>
        <v>0</v>
      </c>
      <c r="F197" s="899"/>
      <c r="G197" s="730"/>
      <c r="H197" s="585">
        <f t="shared" si="2"/>
        <v>0</v>
      </c>
      <c r="I197" s="304"/>
      <c r="J197" s="305"/>
      <c r="K197" s="305"/>
      <c r="L197" s="305"/>
      <c r="M197" s="305"/>
      <c r="N197" s="305"/>
      <c r="O197" s="312"/>
      <c r="P197" s="310"/>
      <c r="Q197" s="316"/>
    </row>
    <row r="198" spans="1:17" ht="14.25" customHeight="1" x14ac:dyDescent="0.35">
      <c r="A198" s="900" t="s">
        <v>14</v>
      </c>
      <c r="B198" s="900"/>
      <c r="C198" s="900"/>
      <c r="D198" s="900"/>
      <c r="E198" s="901">
        <f>SUM(E193:E197)</f>
        <v>3201965.14</v>
      </c>
      <c r="F198" s="901"/>
      <c r="G198" s="726">
        <f>SUM(G193:G197)</f>
        <v>3201965.14</v>
      </c>
      <c r="H198" s="585">
        <f t="shared" si="2"/>
        <v>0</v>
      </c>
      <c r="I198" s="313"/>
      <c r="J198" s="306"/>
      <c r="K198" s="306"/>
      <c r="L198" s="306"/>
      <c r="M198" s="306"/>
      <c r="N198" s="306"/>
      <c r="O198" s="314"/>
      <c r="Q198" s="262"/>
    </row>
    <row r="199" spans="1:17" x14ac:dyDescent="0.35">
      <c r="A199" s="586"/>
      <c r="B199" s="586"/>
      <c r="C199" s="586"/>
      <c r="D199" s="586"/>
      <c r="E199" s="586"/>
      <c r="F199" s="586"/>
      <c r="G199" s="586"/>
      <c r="H199" s="586"/>
      <c r="I199" s="586"/>
      <c r="J199" s="586"/>
      <c r="K199" s="586"/>
      <c r="L199" s="586"/>
      <c r="M199" s="586"/>
      <c r="N199" s="586"/>
      <c r="O199" s="586"/>
      <c r="Q199" s="262"/>
    </row>
    <row r="200" spans="1:17" x14ac:dyDescent="0.35">
      <c r="A200" s="586"/>
      <c r="B200" s="586"/>
      <c r="C200" s="586"/>
      <c r="D200" s="586"/>
      <c r="E200" s="586"/>
      <c r="F200" s="586"/>
      <c r="G200" s="586"/>
      <c r="H200" s="586"/>
      <c r="I200" s="586"/>
      <c r="J200" s="586"/>
      <c r="K200" s="586"/>
      <c r="L200" s="586"/>
      <c r="M200" s="586"/>
      <c r="N200" s="586"/>
      <c r="O200" s="586"/>
      <c r="Q200" s="262"/>
    </row>
    <row r="201" spans="1:17" x14ac:dyDescent="0.35">
      <c r="A201" s="586"/>
      <c r="B201" s="586"/>
      <c r="C201" s="586"/>
      <c r="D201" s="586"/>
      <c r="E201" s="586"/>
      <c r="F201" s="586"/>
      <c r="G201" s="586"/>
      <c r="H201" s="586"/>
      <c r="I201" s="586"/>
      <c r="J201" s="586"/>
      <c r="K201" s="586"/>
      <c r="L201" s="586"/>
      <c r="M201" s="586"/>
      <c r="N201" s="586"/>
      <c r="O201" s="586"/>
      <c r="Q201" s="262"/>
    </row>
    <row r="202" spans="1:17" x14ac:dyDescent="0.35">
      <c r="A202" s="586"/>
      <c r="B202" s="586"/>
      <c r="C202" s="586" t="s">
        <v>234</v>
      </c>
      <c r="D202" s="586"/>
      <c r="E202" s="586"/>
      <c r="F202" s="586"/>
      <c r="G202" s="586"/>
      <c r="H202" s="586"/>
      <c r="I202" s="586"/>
      <c r="J202" s="586"/>
      <c r="K202" s="586"/>
      <c r="L202" s="586"/>
      <c r="M202" s="586"/>
      <c r="N202" s="586"/>
      <c r="O202" s="586"/>
    </row>
    <row r="203" spans="1:17" x14ac:dyDescent="0.35">
      <c r="A203" s="586"/>
      <c r="B203" s="586"/>
      <c r="C203" s="586"/>
      <c r="D203" s="586"/>
      <c r="E203" s="586"/>
      <c r="F203" s="586"/>
      <c r="G203" s="586"/>
      <c r="H203" s="586"/>
      <c r="I203" s="586"/>
      <c r="J203" s="586"/>
      <c r="K203" s="586"/>
      <c r="L203" s="586"/>
      <c r="M203" s="586"/>
      <c r="N203" s="586"/>
      <c r="O203" s="586"/>
    </row>
    <row r="204" spans="1:17" x14ac:dyDescent="0.35">
      <c r="A204" s="586"/>
      <c r="B204" s="586"/>
      <c r="C204" s="586"/>
      <c r="D204" s="586"/>
      <c r="E204" s="586"/>
      <c r="F204" s="586"/>
      <c r="G204" s="586"/>
      <c r="H204" s="586"/>
      <c r="I204" s="586"/>
      <c r="J204" s="586"/>
      <c r="K204" s="586"/>
      <c r="L204" s="586"/>
      <c r="M204" s="586"/>
      <c r="N204" s="586"/>
      <c r="O204" s="586"/>
    </row>
    <row r="205" spans="1:17" x14ac:dyDescent="0.35">
      <c r="A205" s="586"/>
      <c r="B205" s="586"/>
      <c r="C205" s="586"/>
      <c r="D205" s="586"/>
      <c r="E205" s="586"/>
      <c r="F205" s="586"/>
      <c r="G205" s="586"/>
      <c r="H205" s="586"/>
      <c r="I205" s="586"/>
      <c r="J205" s="586"/>
      <c r="K205" s="586"/>
      <c r="L205" s="586"/>
      <c r="M205" s="586"/>
      <c r="N205" s="586"/>
      <c r="O205" s="586"/>
    </row>
    <row r="206" spans="1:17" x14ac:dyDescent="0.35">
      <c r="A206" s="307"/>
      <c r="B206" s="307"/>
      <c r="C206" s="307"/>
      <c r="D206" s="307"/>
      <c r="E206" s="307"/>
      <c r="F206" s="307"/>
      <c r="G206" s="307"/>
      <c r="H206" s="307"/>
      <c r="I206" s="307"/>
      <c r="J206" s="307"/>
      <c r="K206" s="307"/>
      <c r="L206" s="307"/>
      <c r="M206" s="307"/>
      <c r="N206" s="307"/>
      <c r="O206" s="307"/>
    </row>
    <row r="207" spans="1:17" x14ac:dyDescent="0.35">
      <c r="A207" s="307"/>
      <c r="B207" s="307"/>
      <c r="C207" s="307"/>
      <c r="D207" s="307"/>
      <c r="E207" s="307"/>
      <c r="F207" s="307"/>
      <c r="G207" s="307"/>
      <c r="H207" s="307"/>
      <c r="I207" s="307"/>
      <c r="J207" s="307"/>
      <c r="K207" s="307"/>
      <c r="L207" s="307"/>
      <c r="M207" s="307"/>
      <c r="N207" s="307"/>
      <c r="O207" s="307"/>
    </row>
    <row r="208" spans="1:17" x14ac:dyDescent="0.35">
      <c r="A208" s="307"/>
      <c r="B208" s="307"/>
      <c r="C208" s="307"/>
      <c r="D208" s="307"/>
      <c r="E208" s="307"/>
      <c r="F208" s="307"/>
      <c r="G208" s="307"/>
      <c r="H208" s="307"/>
      <c r="I208" s="307"/>
      <c r="J208" s="307"/>
      <c r="K208" s="307"/>
      <c r="L208" s="307"/>
      <c r="M208" s="307"/>
      <c r="N208" s="307"/>
      <c r="O208" s="307"/>
    </row>
  </sheetData>
  <mergeCells count="35">
    <mergeCell ref="A197:C197"/>
    <mergeCell ref="E197:F197"/>
    <mergeCell ref="A198:D198"/>
    <mergeCell ref="E198:F198"/>
    <mergeCell ref="A194:C194"/>
    <mergeCell ref="E194:F194"/>
    <mergeCell ref="A195:C195"/>
    <mergeCell ref="E195:F195"/>
    <mergeCell ref="A196:C196"/>
    <mergeCell ref="E196:F196"/>
    <mergeCell ref="A7:O7"/>
    <mergeCell ref="C9:N9"/>
    <mergeCell ref="A65:O65"/>
    <mergeCell ref="C67:N67"/>
    <mergeCell ref="A69:O69"/>
    <mergeCell ref="O9:O10"/>
    <mergeCell ref="O67:O68"/>
    <mergeCell ref="A191:B191"/>
    <mergeCell ref="A193:C193"/>
    <mergeCell ref="A9:A10"/>
    <mergeCell ref="A67:A68"/>
    <mergeCell ref="B9:B10"/>
    <mergeCell ref="B67:B68"/>
    <mergeCell ref="A130:A131"/>
    <mergeCell ref="B130:B131"/>
    <mergeCell ref="A127:O127"/>
    <mergeCell ref="O130:O131"/>
    <mergeCell ref="C130:N130"/>
    <mergeCell ref="E193:F193"/>
    <mergeCell ref="A6:O6"/>
    <mergeCell ref="A1:O1"/>
    <mergeCell ref="A2:O2"/>
    <mergeCell ref="A3:O3"/>
    <mergeCell ref="A4:O4"/>
    <mergeCell ref="A5:O5"/>
  </mergeCells>
  <hyperlinks>
    <hyperlink ref="Q12" location="'publicacion '!B31" display="=SUM(O12:O43)" xr:uid="{00000000-0004-0000-0300-000000000000}"/>
    <hyperlink ref="Q44" location="'publicacion '!B29" display="'publicacion '!B29" xr:uid="{00000000-0004-0000-0300-000001000000}"/>
    <hyperlink ref="Q155" location="'publicacion '!B34" display="=SUM(O156:O160)" xr:uid="{00000000-0004-0000-0300-000002000000}"/>
    <hyperlink ref="Q161" location="'publicacion '!B32" display="'publicacion '!B32" xr:uid="{00000000-0004-0000-0300-000003000000}"/>
    <hyperlink ref="Q187" location="'publicacion '!B33" display="'publicacion '!B33" xr:uid="{00000000-0004-0000-0300-000004000000}"/>
    <hyperlink ref="Q189" location="'publicacion '!B34" display="'publicacion '!B34" xr:uid="{00000000-0004-0000-0300-000005000000}"/>
    <hyperlink ref="Q141" location="'publicacion '!B30" display="'publicacion '!B30" xr:uid="{00000000-0004-0000-0300-000006000000}"/>
  </hyperlinks>
  <pageMargins left="0.56000000000000005" right="0.16" top="0.37" bottom="0.16" header="0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K291"/>
  <sheetViews>
    <sheetView tabSelected="1" zoomScale="160" zoomScaleNormal="160" workbookViewId="0">
      <selection activeCell="G18" sqref="G18"/>
    </sheetView>
  </sheetViews>
  <sheetFormatPr baseColWidth="10" defaultColWidth="9.140625" defaultRowHeight="15" x14ac:dyDescent="0.3"/>
  <cols>
    <col min="1" max="1" width="6.7109375" style="580" customWidth="1"/>
    <col min="2" max="2" width="7" style="580" customWidth="1"/>
    <col min="3" max="3" width="8" style="581" customWidth="1"/>
    <col min="4" max="4" width="7.42578125" style="555" customWidth="1"/>
    <col min="5" max="5" width="7.7109375" style="555" customWidth="1"/>
    <col min="6" max="6" width="7.28515625" style="555" customWidth="1"/>
    <col min="7" max="7" width="39.5703125" style="573" customWidth="1"/>
    <col min="8" max="8" width="17.85546875" style="27" customWidth="1"/>
    <col min="9" max="9" width="1.28515625" style="22" customWidth="1"/>
    <col min="10" max="10" width="15.85546875" style="28" bestFit="1" customWidth="1"/>
    <col min="11" max="11" width="15.42578125" style="28" customWidth="1"/>
    <col min="12" max="16384" width="9.140625" style="28"/>
  </cols>
  <sheetData>
    <row r="1" spans="1:11" ht="15.75" x14ac:dyDescent="0.25">
      <c r="A1" s="904" t="str">
        <f>+[1]Egresos!A1</f>
        <v>DEPARTAMENTO DE MORAZAN</v>
      </c>
      <c r="B1" s="905"/>
      <c r="C1" s="905"/>
      <c r="D1" s="905"/>
      <c r="E1" s="905"/>
      <c r="F1" s="905"/>
      <c r="G1" s="905"/>
      <c r="H1" s="905"/>
    </row>
    <row r="2" spans="1:11" ht="15.75" x14ac:dyDescent="0.25">
      <c r="A2" s="904" t="str">
        <f>+[1]Egresos!A2</f>
        <v xml:space="preserve">ALCALDIA MUNICIPAL DE SAN FRANCISCO GOTERA </v>
      </c>
      <c r="B2" s="905"/>
      <c r="C2" s="905"/>
      <c r="D2" s="905"/>
      <c r="E2" s="905"/>
      <c r="F2" s="905"/>
      <c r="G2" s="905"/>
      <c r="H2" s="905"/>
    </row>
    <row r="3" spans="1:11" ht="15.75" x14ac:dyDescent="0.25">
      <c r="A3" s="904" t="s">
        <v>172</v>
      </c>
      <c r="B3" s="905"/>
      <c r="C3" s="905"/>
      <c r="D3" s="905"/>
      <c r="E3" s="905"/>
      <c r="F3" s="905"/>
      <c r="G3" s="905"/>
      <c r="H3" s="905"/>
    </row>
    <row r="4" spans="1:11" ht="15.75" x14ac:dyDescent="0.25">
      <c r="A4" s="904" t="str">
        <f>+Egresos!A4</f>
        <v>AÑO 2019</v>
      </c>
      <c r="B4" s="905"/>
      <c r="C4" s="905"/>
      <c r="D4" s="905"/>
      <c r="E4" s="905"/>
      <c r="F4" s="905"/>
      <c r="G4" s="905"/>
      <c r="H4" s="905"/>
    </row>
    <row r="5" spans="1:11" ht="15.75" x14ac:dyDescent="0.25">
      <c r="A5" s="904" t="s">
        <v>173</v>
      </c>
      <c r="B5" s="905"/>
      <c r="C5" s="905"/>
      <c r="D5" s="905"/>
      <c r="E5" s="905"/>
      <c r="F5" s="905"/>
      <c r="G5" s="905"/>
      <c r="H5" s="905"/>
    </row>
    <row r="6" spans="1:11" ht="8.25" customHeight="1" x14ac:dyDescent="0.25">
      <c r="A6" s="906"/>
      <c r="B6" s="907"/>
      <c r="C6" s="907"/>
      <c r="D6" s="907"/>
      <c r="E6" s="907"/>
      <c r="F6" s="907"/>
      <c r="G6" s="907"/>
      <c r="H6" s="907"/>
    </row>
    <row r="7" spans="1:11" ht="16.5" customHeight="1" x14ac:dyDescent="0.25">
      <c r="A7" s="908" t="s">
        <v>238</v>
      </c>
      <c r="B7" s="908"/>
      <c r="C7" s="908"/>
      <c r="D7" s="908"/>
      <c r="E7" s="908"/>
      <c r="F7" s="908"/>
      <c r="G7" s="908"/>
      <c r="H7" s="908"/>
    </row>
    <row r="8" spans="1:11" ht="15.75" x14ac:dyDescent="0.25">
      <c r="A8" s="909" t="s">
        <v>239</v>
      </c>
      <c r="B8" s="908"/>
      <c r="C8" s="908"/>
      <c r="D8" s="908"/>
      <c r="E8" s="908"/>
      <c r="F8" s="908"/>
      <c r="G8" s="908"/>
      <c r="H8" s="908"/>
    </row>
    <row r="9" spans="1:11" ht="15.75" x14ac:dyDescent="0.25">
      <c r="A9" s="543"/>
      <c r="B9" s="543"/>
      <c r="C9" s="543"/>
      <c r="D9" s="543"/>
      <c r="E9" s="543"/>
      <c r="F9" s="543"/>
      <c r="G9" s="543"/>
      <c r="H9" s="172"/>
    </row>
    <row r="10" spans="1:11" ht="24" customHeight="1" x14ac:dyDescent="0.2">
      <c r="A10" s="910" t="s">
        <v>213</v>
      </c>
      <c r="B10" s="910"/>
      <c r="C10" s="910"/>
      <c r="D10" s="910"/>
      <c r="E10" s="910"/>
      <c r="F10" s="910"/>
      <c r="G10" s="913" t="s">
        <v>240</v>
      </c>
      <c r="H10" s="914" t="s">
        <v>241</v>
      </c>
    </row>
    <row r="11" spans="1:11" s="21" customFormat="1" ht="101.25" customHeight="1" x14ac:dyDescent="0.2">
      <c r="A11" s="32" t="s">
        <v>235</v>
      </c>
      <c r="B11" s="32" t="s">
        <v>242</v>
      </c>
      <c r="C11" s="32" t="s">
        <v>236</v>
      </c>
      <c r="D11" s="32" t="s">
        <v>243</v>
      </c>
      <c r="E11" s="32" t="s">
        <v>244</v>
      </c>
      <c r="F11" s="32" t="s">
        <v>196</v>
      </c>
      <c r="G11" s="913"/>
      <c r="H11" s="914"/>
      <c r="I11" s="22"/>
    </row>
    <row r="12" spans="1:11" s="21" customFormat="1" ht="3.75" customHeight="1" x14ac:dyDescent="0.2">
      <c r="A12" s="911"/>
      <c r="B12" s="911"/>
      <c r="C12" s="911"/>
      <c r="D12" s="911"/>
      <c r="E12" s="911"/>
      <c r="F12" s="911"/>
      <c r="G12" s="911"/>
      <c r="H12" s="911"/>
      <c r="I12" s="22"/>
    </row>
    <row r="13" spans="1:11" ht="18" customHeight="1" x14ac:dyDescent="0.25">
      <c r="A13" s="190">
        <v>1</v>
      </c>
      <c r="B13" s="191" t="s">
        <v>245</v>
      </c>
      <c r="C13" s="191" t="s">
        <v>245</v>
      </c>
      <c r="D13" s="191" t="s">
        <v>246</v>
      </c>
      <c r="E13" s="191" t="s">
        <v>247</v>
      </c>
      <c r="F13" s="56">
        <v>51101</v>
      </c>
      <c r="G13" s="173" t="s">
        <v>248</v>
      </c>
      <c r="H13" s="664">
        <v>88874.35</v>
      </c>
      <c r="K13" s="663">
        <v>162550.32</v>
      </c>
    </row>
    <row r="14" spans="1:11" ht="3.75" customHeight="1" x14ac:dyDescent="0.2">
      <c r="A14" s="556"/>
      <c r="B14" s="557"/>
      <c r="C14" s="557"/>
      <c r="D14" s="557"/>
      <c r="E14" s="557"/>
      <c r="F14" s="544"/>
      <c r="G14" s="176"/>
      <c r="H14" s="177"/>
    </row>
    <row r="15" spans="1:11" ht="18" customHeight="1" x14ac:dyDescent="0.2">
      <c r="A15" s="190">
        <v>1</v>
      </c>
      <c r="B15" s="191" t="s">
        <v>245</v>
      </c>
      <c r="C15" s="191" t="s">
        <v>245</v>
      </c>
      <c r="D15" s="191" t="s">
        <v>246</v>
      </c>
      <c r="E15" s="191" t="s">
        <v>247</v>
      </c>
      <c r="F15" s="56">
        <v>51107</v>
      </c>
      <c r="G15" s="173" t="s">
        <v>193</v>
      </c>
      <c r="H15" s="178">
        <v>75183.490000000005</v>
      </c>
    </row>
    <row r="16" spans="1:11" ht="4.5" customHeight="1" x14ac:dyDescent="0.2">
      <c r="A16" s="558"/>
      <c r="B16" s="559"/>
      <c r="C16" s="559"/>
      <c r="D16" s="559"/>
      <c r="E16" s="559"/>
      <c r="F16" s="545"/>
      <c r="G16" s="176"/>
      <c r="H16" s="177"/>
    </row>
    <row r="17" spans="1:10" ht="18" customHeight="1" x14ac:dyDescent="0.2">
      <c r="A17" s="190">
        <v>1</v>
      </c>
      <c r="B17" s="191" t="s">
        <v>245</v>
      </c>
      <c r="C17" s="191" t="s">
        <v>245</v>
      </c>
      <c r="D17" s="191" t="s">
        <v>246</v>
      </c>
      <c r="E17" s="191" t="s">
        <v>247</v>
      </c>
      <c r="F17" s="162">
        <v>51201</v>
      </c>
      <c r="G17" s="173" t="s">
        <v>248</v>
      </c>
      <c r="H17" s="174"/>
    </row>
    <row r="18" spans="1:10" ht="4.5" customHeight="1" x14ac:dyDescent="0.2">
      <c r="A18" s="558"/>
      <c r="B18" s="559"/>
      <c r="C18" s="559"/>
      <c r="D18" s="559"/>
      <c r="E18" s="559"/>
      <c r="F18" s="545"/>
      <c r="G18" s="179"/>
      <c r="H18" s="180"/>
    </row>
    <row r="19" spans="1:10" s="431" customFormat="1" ht="22.5" customHeight="1" x14ac:dyDescent="0.2">
      <c r="A19" s="190">
        <v>1</v>
      </c>
      <c r="B19" s="191" t="s">
        <v>245</v>
      </c>
      <c r="C19" s="191" t="s">
        <v>249</v>
      </c>
      <c r="D19" s="191" t="s">
        <v>246</v>
      </c>
      <c r="E19" s="191" t="s">
        <v>247</v>
      </c>
      <c r="F19" s="56">
        <v>51207</v>
      </c>
      <c r="G19" s="38" t="s">
        <v>193</v>
      </c>
      <c r="H19" s="181">
        <v>0</v>
      </c>
      <c r="I19" s="430"/>
    </row>
    <row r="20" spans="1:10" ht="4.5" customHeight="1" x14ac:dyDescent="0.2">
      <c r="A20" s="558"/>
      <c r="B20" s="559"/>
      <c r="C20" s="559"/>
      <c r="D20" s="559"/>
      <c r="E20" s="559"/>
      <c r="F20" s="545"/>
      <c r="G20" s="179"/>
      <c r="H20" s="180"/>
    </row>
    <row r="21" spans="1:10" ht="18" customHeight="1" x14ac:dyDescent="0.2">
      <c r="A21" s="190">
        <v>1</v>
      </c>
      <c r="B21" s="191" t="s">
        <v>245</v>
      </c>
      <c r="C21" s="191" t="s">
        <v>245</v>
      </c>
      <c r="D21" s="191" t="s">
        <v>246</v>
      </c>
      <c r="E21" s="191" t="s">
        <v>247</v>
      </c>
      <c r="F21" s="56">
        <v>51301</v>
      </c>
      <c r="G21" s="173" t="s">
        <v>250</v>
      </c>
      <c r="H21" s="178">
        <v>0</v>
      </c>
    </row>
    <row r="22" spans="1:10" ht="3.75" customHeight="1" x14ac:dyDescent="0.2">
      <c r="A22" s="558"/>
      <c r="B22" s="559"/>
      <c r="C22" s="559"/>
      <c r="D22" s="559"/>
      <c r="E22" s="559"/>
      <c r="F22" s="545"/>
      <c r="G22" s="179"/>
      <c r="H22" s="180"/>
    </row>
    <row r="23" spans="1:10" ht="18" customHeight="1" x14ac:dyDescent="0.2">
      <c r="A23" s="190">
        <v>1</v>
      </c>
      <c r="B23" s="191" t="s">
        <v>245</v>
      </c>
      <c r="C23" s="191" t="s">
        <v>245</v>
      </c>
      <c r="D23" s="191" t="s">
        <v>246</v>
      </c>
      <c r="E23" s="191" t="s">
        <v>247</v>
      </c>
      <c r="F23" s="56">
        <v>51302</v>
      </c>
      <c r="G23" s="173" t="s">
        <v>251</v>
      </c>
      <c r="H23" s="178">
        <v>2000</v>
      </c>
      <c r="J23" s="28" t="s">
        <v>252</v>
      </c>
    </row>
    <row r="24" spans="1:10" ht="3.75" customHeight="1" x14ac:dyDescent="0.2">
      <c r="A24" s="558"/>
      <c r="B24" s="559"/>
      <c r="C24" s="559"/>
      <c r="D24" s="559"/>
      <c r="E24" s="559"/>
      <c r="F24" s="545"/>
      <c r="G24" s="179"/>
      <c r="H24" s="180"/>
    </row>
    <row r="25" spans="1:10" ht="18" customHeight="1" x14ac:dyDescent="0.2">
      <c r="A25" s="190">
        <v>1</v>
      </c>
      <c r="B25" s="191" t="s">
        <v>245</v>
      </c>
      <c r="C25" s="191" t="s">
        <v>245</v>
      </c>
      <c r="D25" s="191" t="s">
        <v>246</v>
      </c>
      <c r="E25" s="191" t="s">
        <v>247</v>
      </c>
      <c r="F25" s="56">
        <v>51401</v>
      </c>
      <c r="G25" s="173" t="s">
        <v>253</v>
      </c>
      <c r="H25" s="182">
        <v>61141.97</v>
      </c>
    </row>
    <row r="26" spans="1:10" ht="3.75" customHeight="1" x14ac:dyDescent="0.2">
      <c r="A26" s="558"/>
      <c r="B26" s="559"/>
      <c r="C26" s="559"/>
      <c r="D26" s="559"/>
      <c r="E26" s="559"/>
      <c r="F26" s="545"/>
      <c r="G26" s="179"/>
      <c r="H26" s="180"/>
    </row>
    <row r="27" spans="1:10" ht="18" customHeight="1" x14ac:dyDescent="0.2">
      <c r="A27" s="190">
        <v>1</v>
      </c>
      <c r="B27" s="191" t="s">
        <v>245</v>
      </c>
      <c r="C27" s="191" t="s">
        <v>245</v>
      </c>
      <c r="D27" s="191" t="s">
        <v>246</v>
      </c>
      <c r="E27" s="191" t="s">
        <v>247</v>
      </c>
      <c r="F27" s="56">
        <v>51501</v>
      </c>
      <c r="G27" s="173" t="s">
        <v>254</v>
      </c>
      <c r="H27" s="182">
        <v>56804.7</v>
      </c>
      <c r="J27" s="188" t="s">
        <v>255</v>
      </c>
    </row>
    <row r="28" spans="1:10" ht="3.75" customHeight="1" x14ac:dyDescent="0.2">
      <c r="A28" s="558"/>
      <c r="B28" s="559"/>
      <c r="C28" s="559"/>
      <c r="D28" s="559"/>
      <c r="E28" s="559"/>
      <c r="F28" s="545"/>
      <c r="G28" s="179"/>
      <c r="H28" s="180"/>
      <c r="J28" s="188"/>
    </row>
    <row r="29" spans="1:10" ht="18" customHeight="1" x14ac:dyDescent="0.2">
      <c r="A29" s="190">
        <v>1</v>
      </c>
      <c r="B29" s="191" t="s">
        <v>245</v>
      </c>
      <c r="C29" s="191" t="s">
        <v>245</v>
      </c>
      <c r="D29" s="191" t="s">
        <v>246</v>
      </c>
      <c r="E29" s="191" t="s">
        <v>247</v>
      </c>
      <c r="F29" s="56">
        <v>51601</v>
      </c>
      <c r="G29" s="173" t="s">
        <v>256</v>
      </c>
      <c r="H29" s="178">
        <v>16123.33</v>
      </c>
    </row>
    <row r="30" spans="1:10" ht="3.75" customHeight="1" x14ac:dyDescent="0.2">
      <c r="A30" s="558"/>
      <c r="B30" s="559"/>
      <c r="C30" s="559"/>
      <c r="D30" s="559"/>
      <c r="E30" s="559"/>
      <c r="F30" s="545"/>
      <c r="G30" s="179"/>
      <c r="H30" s="180"/>
    </row>
    <row r="31" spans="1:10" ht="18.75" customHeight="1" x14ac:dyDescent="0.2">
      <c r="A31" s="190">
        <v>1</v>
      </c>
      <c r="B31" s="191" t="s">
        <v>245</v>
      </c>
      <c r="C31" s="191" t="s">
        <v>245</v>
      </c>
      <c r="D31" s="191" t="s">
        <v>246</v>
      </c>
      <c r="E31" s="191" t="s">
        <v>247</v>
      </c>
      <c r="F31" s="56">
        <v>51602</v>
      </c>
      <c r="G31" s="173" t="s">
        <v>257</v>
      </c>
      <c r="H31" s="178"/>
    </row>
    <row r="32" spans="1:10" ht="3.75" customHeight="1" x14ac:dyDescent="0.2">
      <c r="A32" s="558"/>
      <c r="B32" s="559"/>
      <c r="C32" s="559"/>
      <c r="D32" s="559"/>
      <c r="E32" s="559"/>
      <c r="F32" s="545"/>
      <c r="G32" s="179"/>
      <c r="H32" s="180"/>
    </row>
    <row r="33" spans="1:11" ht="18.75" customHeight="1" x14ac:dyDescent="0.2">
      <c r="A33" s="208">
        <v>1</v>
      </c>
      <c r="B33" s="209" t="s">
        <v>245</v>
      </c>
      <c r="C33" s="209" t="s">
        <v>245</v>
      </c>
      <c r="D33" s="209" t="s">
        <v>246</v>
      </c>
      <c r="E33" s="209" t="s">
        <v>247</v>
      </c>
      <c r="F33" s="546">
        <v>51701</v>
      </c>
      <c r="G33" s="183" t="s">
        <v>194</v>
      </c>
      <c r="H33" s="184">
        <v>8537.41</v>
      </c>
      <c r="J33" s="28">
        <v>8000</v>
      </c>
      <c r="K33" s="189">
        <f>+H33+J33</f>
        <v>16537.41</v>
      </c>
    </row>
    <row r="34" spans="1:11" ht="3.75" customHeight="1" x14ac:dyDescent="0.2">
      <c r="A34" s="558"/>
      <c r="B34" s="559"/>
      <c r="C34" s="559"/>
      <c r="D34" s="559"/>
      <c r="E34" s="559"/>
      <c r="F34" s="545"/>
      <c r="G34" s="179"/>
      <c r="H34" s="180"/>
    </row>
    <row r="35" spans="1:11" ht="18.75" customHeight="1" x14ac:dyDescent="0.2">
      <c r="A35" s="190">
        <v>1</v>
      </c>
      <c r="B35" s="191" t="s">
        <v>245</v>
      </c>
      <c r="C35" s="191" t="s">
        <v>245</v>
      </c>
      <c r="D35" s="191" t="s">
        <v>246</v>
      </c>
      <c r="E35" s="191" t="s">
        <v>247</v>
      </c>
      <c r="F35" s="56">
        <v>51901</v>
      </c>
      <c r="G35" s="173" t="s">
        <v>258</v>
      </c>
      <c r="H35" s="178">
        <v>0</v>
      </c>
      <c r="J35" s="21"/>
    </row>
    <row r="36" spans="1:11" ht="3.75" customHeight="1" x14ac:dyDescent="0.2">
      <c r="A36" s="558"/>
      <c r="B36" s="559"/>
      <c r="C36" s="559"/>
      <c r="D36" s="559"/>
      <c r="E36" s="559"/>
      <c r="F36" s="545"/>
      <c r="G36" s="179"/>
      <c r="H36" s="185"/>
    </row>
    <row r="37" spans="1:11" ht="18" customHeight="1" x14ac:dyDescent="0.2">
      <c r="A37" s="190">
        <v>1</v>
      </c>
      <c r="B37" s="191" t="s">
        <v>245</v>
      </c>
      <c r="C37" s="191" t="s">
        <v>245</v>
      </c>
      <c r="D37" s="191" t="s">
        <v>246</v>
      </c>
      <c r="E37" s="191" t="s">
        <v>247</v>
      </c>
      <c r="F37" s="56">
        <v>51999</v>
      </c>
      <c r="G37" s="173" t="s">
        <v>259</v>
      </c>
      <c r="H37" s="178"/>
    </row>
    <row r="38" spans="1:11" ht="3.75" customHeight="1" x14ac:dyDescent="0.2">
      <c r="A38" s="558"/>
      <c r="B38" s="559"/>
      <c r="C38" s="559"/>
      <c r="D38" s="559"/>
      <c r="E38" s="559"/>
      <c r="F38" s="545"/>
      <c r="G38" s="179"/>
      <c r="H38" s="185"/>
    </row>
    <row r="39" spans="1:11" ht="18" customHeight="1" x14ac:dyDescent="0.2">
      <c r="A39" s="190">
        <v>1</v>
      </c>
      <c r="B39" s="191" t="s">
        <v>245</v>
      </c>
      <c r="C39" s="191" t="s">
        <v>245</v>
      </c>
      <c r="D39" s="191" t="s">
        <v>246</v>
      </c>
      <c r="E39" s="191" t="s">
        <v>247</v>
      </c>
      <c r="F39" s="56">
        <v>54101</v>
      </c>
      <c r="G39" s="57" t="s">
        <v>260</v>
      </c>
      <c r="H39" s="186">
        <v>15456.13</v>
      </c>
      <c r="J39" s="189">
        <f>SUM(H39:H123)</f>
        <v>127857.69</v>
      </c>
      <c r="K39" s="189">
        <f>SUM(H39:H123)</f>
        <v>127857.69</v>
      </c>
    </row>
    <row r="40" spans="1:11" ht="3.75" customHeight="1" x14ac:dyDescent="0.2">
      <c r="A40" s="558"/>
      <c r="B40" s="559"/>
      <c r="C40" s="559"/>
      <c r="D40" s="559"/>
      <c r="E40" s="559"/>
      <c r="F40" s="545"/>
      <c r="G40" s="179"/>
      <c r="H40" s="185"/>
    </row>
    <row r="41" spans="1:11" ht="18" customHeight="1" x14ac:dyDescent="0.2">
      <c r="A41" s="190">
        <v>1</v>
      </c>
      <c r="B41" s="191" t="s">
        <v>245</v>
      </c>
      <c r="C41" s="191" t="s">
        <v>245</v>
      </c>
      <c r="D41" s="191" t="s">
        <v>246</v>
      </c>
      <c r="E41" s="191" t="s">
        <v>247</v>
      </c>
      <c r="F41" s="56">
        <v>54103</v>
      </c>
      <c r="G41" s="57" t="s">
        <v>261</v>
      </c>
      <c r="H41" s="187">
        <v>0</v>
      </c>
    </row>
    <row r="42" spans="1:11" ht="3.75" customHeight="1" x14ac:dyDescent="0.2">
      <c r="A42" s="558"/>
      <c r="B42" s="559"/>
      <c r="C42" s="559"/>
      <c r="D42" s="559"/>
      <c r="E42" s="559"/>
      <c r="F42" s="545"/>
      <c r="G42" s="179"/>
      <c r="H42" s="185"/>
    </row>
    <row r="43" spans="1:11" ht="18" customHeight="1" x14ac:dyDescent="0.2">
      <c r="A43" s="190">
        <v>1</v>
      </c>
      <c r="B43" s="191" t="s">
        <v>245</v>
      </c>
      <c r="C43" s="191" t="s">
        <v>245</v>
      </c>
      <c r="D43" s="191" t="s">
        <v>246</v>
      </c>
      <c r="E43" s="191" t="s">
        <v>247</v>
      </c>
      <c r="F43" s="56">
        <v>54104</v>
      </c>
      <c r="G43" s="57" t="s">
        <v>262</v>
      </c>
      <c r="H43" s="187">
        <v>1170.78</v>
      </c>
    </row>
    <row r="44" spans="1:11" ht="3.75" customHeight="1" x14ac:dyDescent="0.2">
      <c r="A44" s="558"/>
      <c r="B44" s="559"/>
      <c r="C44" s="559"/>
      <c r="D44" s="559"/>
      <c r="E44" s="559"/>
      <c r="F44" s="545"/>
      <c r="G44" s="179"/>
      <c r="H44" s="185"/>
    </row>
    <row r="45" spans="1:11" ht="18" customHeight="1" x14ac:dyDescent="0.2">
      <c r="A45" s="190">
        <v>1</v>
      </c>
      <c r="B45" s="191" t="s">
        <v>245</v>
      </c>
      <c r="C45" s="191" t="s">
        <v>245</v>
      </c>
      <c r="D45" s="191" t="s">
        <v>246</v>
      </c>
      <c r="E45" s="191" t="s">
        <v>247</v>
      </c>
      <c r="F45" s="56">
        <v>54105</v>
      </c>
      <c r="G45" s="57" t="s">
        <v>263</v>
      </c>
      <c r="H45" s="187">
        <v>2102.92</v>
      </c>
    </row>
    <row r="46" spans="1:11" ht="3.75" customHeight="1" x14ac:dyDescent="0.2">
      <c r="A46" s="558"/>
      <c r="B46" s="559"/>
      <c r="C46" s="559"/>
      <c r="D46" s="559"/>
      <c r="E46" s="559"/>
      <c r="F46" s="545"/>
      <c r="G46" s="179"/>
      <c r="H46" s="185"/>
    </row>
    <row r="47" spans="1:11" ht="18" customHeight="1" x14ac:dyDescent="0.2">
      <c r="A47" s="190">
        <v>1</v>
      </c>
      <c r="B47" s="191" t="s">
        <v>245</v>
      </c>
      <c r="C47" s="191" t="s">
        <v>245</v>
      </c>
      <c r="D47" s="191" t="s">
        <v>246</v>
      </c>
      <c r="E47" s="191" t="s">
        <v>247</v>
      </c>
      <c r="F47" s="56">
        <v>54106</v>
      </c>
      <c r="G47" s="57" t="s">
        <v>264</v>
      </c>
      <c r="H47" s="187">
        <v>750</v>
      </c>
    </row>
    <row r="48" spans="1:11" ht="3.75" customHeight="1" x14ac:dyDescent="0.2">
      <c r="A48" s="558"/>
      <c r="B48" s="559"/>
      <c r="C48" s="559"/>
      <c r="D48" s="559"/>
      <c r="E48" s="559"/>
      <c r="F48" s="545"/>
      <c r="G48" s="179"/>
      <c r="H48" s="185"/>
    </row>
    <row r="49" spans="1:8" ht="18" customHeight="1" x14ac:dyDescent="0.2">
      <c r="A49" s="190">
        <v>1</v>
      </c>
      <c r="B49" s="191" t="s">
        <v>245</v>
      </c>
      <c r="C49" s="191" t="s">
        <v>245</v>
      </c>
      <c r="D49" s="191" t="s">
        <v>246</v>
      </c>
      <c r="E49" s="191" t="s">
        <v>247</v>
      </c>
      <c r="F49" s="56">
        <v>54107</v>
      </c>
      <c r="G49" s="57" t="s">
        <v>265</v>
      </c>
      <c r="H49" s="187">
        <v>5511.93</v>
      </c>
    </row>
    <row r="50" spans="1:8" ht="3.75" customHeight="1" x14ac:dyDescent="0.2">
      <c r="A50" s="558"/>
      <c r="B50" s="559"/>
      <c r="C50" s="559"/>
      <c r="D50" s="559"/>
      <c r="E50" s="559"/>
      <c r="F50" s="545"/>
      <c r="G50" s="179"/>
      <c r="H50" s="185"/>
    </row>
    <row r="51" spans="1:8" ht="15.75" customHeight="1" x14ac:dyDescent="0.2">
      <c r="A51" s="190">
        <v>1</v>
      </c>
      <c r="B51" s="191" t="s">
        <v>245</v>
      </c>
      <c r="C51" s="191" t="s">
        <v>245</v>
      </c>
      <c r="D51" s="191" t="s">
        <v>246</v>
      </c>
      <c r="E51" s="191" t="s">
        <v>247</v>
      </c>
      <c r="F51" s="56">
        <v>54108</v>
      </c>
      <c r="G51" s="57" t="s">
        <v>266</v>
      </c>
      <c r="H51" s="186">
        <v>1042.75</v>
      </c>
    </row>
    <row r="52" spans="1:8" ht="3.75" customHeight="1" x14ac:dyDescent="0.2">
      <c r="A52" s="558"/>
      <c r="B52" s="559"/>
      <c r="C52" s="559"/>
      <c r="D52" s="559"/>
      <c r="E52" s="559"/>
      <c r="F52" s="545"/>
      <c r="G52" s="179"/>
      <c r="H52" s="185"/>
    </row>
    <row r="53" spans="1:8" ht="18" customHeight="1" x14ac:dyDescent="0.2">
      <c r="A53" s="190">
        <v>1</v>
      </c>
      <c r="B53" s="191" t="s">
        <v>245</v>
      </c>
      <c r="C53" s="191" t="s">
        <v>245</v>
      </c>
      <c r="D53" s="191" t="s">
        <v>246</v>
      </c>
      <c r="E53" s="191" t="s">
        <v>247</v>
      </c>
      <c r="F53" s="56">
        <v>54109</v>
      </c>
      <c r="G53" s="57" t="s">
        <v>267</v>
      </c>
      <c r="H53" s="187">
        <v>4000</v>
      </c>
    </row>
    <row r="54" spans="1:8" ht="4.5" customHeight="1" x14ac:dyDescent="0.2">
      <c r="A54" s="558"/>
      <c r="B54" s="559"/>
      <c r="C54" s="559"/>
      <c r="D54" s="559"/>
      <c r="E54" s="559"/>
      <c r="F54" s="545"/>
      <c r="G54" s="179"/>
      <c r="H54" s="185"/>
    </row>
    <row r="55" spans="1:8" ht="18" customHeight="1" x14ac:dyDescent="0.2">
      <c r="A55" s="190">
        <v>1</v>
      </c>
      <c r="B55" s="191" t="s">
        <v>245</v>
      </c>
      <c r="C55" s="191" t="s">
        <v>245</v>
      </c>
      <c r="D55" s="191" t="s">
        <v>246</v>
      </c>
      <c r="E55" s="191" t="s">
        <v>247</v>
      </c>
      <c r="F55" s="56">
        <v>54110</v>
      </c>
      <c r="G55" s="57" t="s">
        <v>268</v>
      </c>
      <c r="H55" s="187">
        <v>1826.9</v>
      </c>
    </row>
    <row r="56" spans="1:8" ht="3.75" customHeight="1" x14ac:dyDescent="0.2">
      <c r="A56" s="558"/>
      <c r="B56" s="559"/>
      <c r="C56" s="559"/>
      <c r="D56" s="559"/>
      <c r="E56" s="559"/>
      <c r="F56" s="545"/>
      <c r="G56" s="179"/>
      <c r="H56" s="185"/>
    </row>
    <row r="57" spans="1:8" ht="28.5" customHeight="1" x14ac:dyDescent="0.2">
      <c r="A57" s="190">
        <v>1</v>
      </c>
      <c r="B57" s="191" t="s">
        <v>245</v>
      </c>
      <c r="C57" s="191" t="s">
        <v>245</v>
      </c>
      <c r="D57" s="191" t="s">
        <v>246</v>
      </c>
      <c r="E57" s="191" t="s">
        <v>247</v>
      </c>
      <c r="F57" s="56">
        <v>54111</v>
      </c>
      <c r="G57" s="57" t="s">
        <v>269</v>
      </c>
      <c r="H57" s="187">
        <v>1400</v>
      </c>
    </row>
    <row r="58" spans="1:8" ht="3.75" customHeight="1" x14ac:dyDescent="0.2">
      <c r="A58" s="558"/>
      <c r="B58" s="559"/>
      <c r="C58" s="559"/>
      <c r="D58" s="559"/>
      <c r="E58" s="559"/>
      <c r="F58" s="545"/>
      <c r="G58" s="179"/>
      <c r="H58" s="185"/>
    </row>
    <row r="59" spans="1:8" ht="24.75" customHeight="1" x14ac:dyDescent="0.2">
      <c r="A59" s="190">
        <v>1</v>
      </c>
      <c r="B59" s="191" t="s">
        <v>245</v>
      </c>
      <c r="C59" s="191" t="s">
        <v>245</v>
      </c>
      <c r="D59" s="191" t="s">
        <v>246</v>
      </c>
      <c r="E59" s="191" t="s">
        <v>247</v>
      </c>
      <c r="F59" s="56">
        <v>54112</v>
      </c>
      <c r="G59" s="57" t="s">
        <v>270</v>
      </c>
      <c r="H59" s="187">
        <v>1400</v>
      </c>
    </row>
    <row r="60" spans="1:8" ht="3.75" customHeight="1" x14ac:dyDescent="0.2">
      <c r="A60" s="558"/>
      <c r="B60" s="559"/>
      <c r="C60" s="559"/>
      <c r="D60" s="559"/>
      <c r="E60" s="559"/>
      <c r="F60" s="545"/>
      <c r="G60" s="179"/>
      <c r="H60" s="185"/>
    </row>
    <row r="61" spans="1:8" ht="32.25" customHeight="1" x14ac:dyDescent="0.2">
      <c r="A61" s="190">
        <v>1</v>
      </c>
      <c r="B61" s="191" t="s">
        <v>245</v>
      </c>
      <c r="C61" s="191" t="s">
        <v>245</v>
      </c>
      <c r="D61" s="191" t="s">
        <v>246</v>
      </c>
      <c r="E61" s="191" t="s">
        <v>247</v>
      </c>
      <c r="F61" s="56">
        <v>54113</v>
      </c>
      <c r="G61" s="57" t="s">
        <v>271</v>
      </c>
      <c r="H61" s="187">
        <v>1400</v>
      </c>
    </row>
    <row r="62" spans="1:8" ht="3.75" customHeight="1" x14ac:dyDescent="0.2">
      <c r="A62" s="558"/>
      <c r="B62" s="559"/>
      <c r="C62" s="559"/>
      <c r="D62" s="559"/>
      <c r="E62" s="559"/>
      <c r="F62" s="545"/>
      <c r="G62" s="179"/>
      <c r="H62" s="185"/>
    </row>
    <row r="63" spans="1:8" ht="18" customHeight="1" x14ac:dyDescent="0.2">
      <c r="A63" s="190">
        <v>1</v>
      </c>
      <c r="B63" s="191" t="s">
        <v>245</v>
      </c>
      <c r="C63" s="191" t="s">
        <v>245</v>
      </c>
      <c r="D63" s="191" t="s">
        <v>246</v>
      </c>
      <c r="E63" s="191" t="s">
        <v>247</v>
      </c>
      <c r="F63" s="56">
        <v>54114</v>
      </c>
      <c r="G63" s="57" t="s">
        <v>272</v>
      </c>
      <c r="H63" s="187">
        <v>1400</v>
      </c>
    </row>
    <row r="64" spans="1:8" ht="3.75" customHeight="1" x14ac:dyDescent="0.2">
      <c r="A64" s="558"/>
      <c r="B64" s="559"/>
      <c r="C64" s="559"/>
      <c r="D64" s="559"/>
      <c r="E64" s="559"/>
      <c r="F64" s="545"/>
      <c r="G64" s="179"/>
      <c r="H64" s="185"/>
    </row>
    <row r="65" spans="1:8" ht="18" customHeight="1" x14ac:dyDescent="0.2">
      <c r="A65" s="190">
        <v>1</v>
      </c>
      <c r="B65" s="191" t="s">
        <v>245</v>
      </c>
      <c r="C65" s="191" t="s">
        <v>245</v>
      </c>
      <c r="D65" s="191" t="s">
        <v>246</v>
      </c>
      <c r="E65" s="191" t="s">
        <v>247</v>
      </c>
      <c r="F65" s="56">
        <v>54115</v>
      </c>
      <c r="G65" s="57" t="s">
        <v>273</v>
      </c>
      <c r="H65" s="187">
        <v>16835.400000000001</v>
      </c>
    </row>
    <row r="66" spans="1:8" ht="3.75" customHeight="1" x14ac:dyDescent="0.2">
      <c r="A66" s="558"/>
      <c r="B66" s="559"/>
      <c r="C66" s="559"/>
      <c r="D66" s="559"/>
      <c r="E66" s="559"/>
      <c r="F66" s="545"/>
      <c r="G66" s="179"/>
      <c r="H66" s="185"/>
    </row>
    <row r="67" spans="1:8" ht="27.75" customHeight="1" x14ac:dyDescent="0.2">
      <c r="A67" s="190">
        <v>1</v>
      </c>
      <c r="B67" s="191" t="s">
        <v>245</v>
      </c>
      <c r="C67" s="191" t="s">
        <v>245</v>
      </c>
      <c r="D67" s="191" t="s">
        <v>246</v>
      </c>
      <c r="E67" s="191" t="s">
        <v>247</v>
      </c>
      <c r="F67" s="56">
        <v>54116</v>
      </c>
      <c r="G67" s="57" t="s">
        <v>274</v>
      </c>
      <c r="H67" s="187">
        <v>3086.45</v>
      </c>
    </row>
    <row r="68" spans="1:8" ht="3.75" customHeight="1" x14ac:dyDescent="0.2">
      <c r="A68" s="558"/>
      <c r="B68" s="559"/>
      <c r="C68" s="559"/>
      <c r="D68" s="559"/>
      <c r="E68" s="559"/>
      <c r="F68" s="545"/>
      <c r="G68" s="179"/>
      <c r="H68" s="185"/>
    </row>
    <row r="69" spans="1:8" ht="30" customHeight="1" x14ac:dyDescent="0.2">
      <c r="A69" s="190">
        <v>1</v>
      </c>
      <c r="B69" s="191" t="s">
        <v>245</v>
      </c>
      <c r="C69" s="191" t="s">
        <v>245</v>
      </c>
      <c r="D69" s="191" t="s">
        <v>246</v>
      </c>
      <c r="E69" s="191" t="s">
        <v>247</v>
      </c>
      <c r="F69" s="56">
        <v>54117</v>
      </c>
      <c r="G69" s="57" t="s">
        <v>275</v>
      </c>
      <c r="H69" s="187">
        <v>1500</v>
      </c>
    </row>
    <row r="70" spans="1:8" ht="3.75" customHeight="1" x14ac:dyDescent="0.2">
      <c r="A70" s="558"/>
      <c r="B70" s="559"/>
      <c r="C70" s="559"/>
      <c r="D70" s="559"/>
      <c r="E70" s="559"/>
      <c r="F70" s="545"/>
      <c r="G70" s="179"/>
      <c r="H70" s="185"/>
    </row>
    <row r="71" spans="1:8" ht="18" customHeight="1" x14ac:dyDescent="0.2">
      <c r="A71" s="190">
        <v>1</v>
      </c>
      <c r="B71" s="191" t="s">
        <v>245</v>
      </c>
      <c r="C71" s="191" t="s">
        <v>245</v>
      </c>
      <c r="D71" s="191" t="s">
        <v>246</v>
      </c>
      <c r="E71" s="191" t="s">
        <v>247</v>
      </c>
      <c r="F71" s="56">
        <v>54118</v>
      </c>
      <c r="G71" s="57" t="s">
        <v>276</v>
      </c>
      <c r="H71" s="187">
        <v>2750</v>
      </c>
    </row>
    <row r="72" spans="1:8" ht="3.75" customHeight="1" x14ac:dyDescent="0.2">
      <c r="A72" s="558"/>
      <c r="B72" s="559"/>
      <c r="C72" s="559"/>
      <c r="D72" s="559"/>
      <c r="E72" s="559"/>
      <c r="F72" s="545"/>
      <c r="G72" s="179"/>
      <c r="H72" s="185"/>
    </row>
    <row r="73" spans="1:8" ht="18" customHeight="1" x14ac:dyDescent="0.2">
      <c r="A73" s="190">
        <v>1</v>
      </c>
      <c r="B73" s="191" t="s">
        <v>245</v>
      </c>
      <c r="C73" s="191" t="s">
        <v>245</v>
      </c>
      <c r="D73" s="191" t="s">
        <v>246</v>
      </c>
      <c r="E73" s="191" t="s">
        <v>247</v>
      </c>
      <c r="F73" s="56">
        <v>54119</v>
      </c>
      <c r="G73" s="57" t="s">
        <v>277</v>
      </c>
      <c r="H73" s="187">
        <v>0</v>
      </c>
    </row>
    <row r="74" spans="1:8" ht="3.75" customHeight="1" x14ac:dyDescent="0.2">
      <c r="A74" s="558"/>
      <c r="B74" s="559"/>
      <c r="C74" s="559"/>
      <c r="D74" s="559"/>
      <c r="E74" s="559"/>
      <c r="F74" s="545"/>
      <c r="G74" s="179"/>
      <c r="H74" s="185"/>
    </row>
    <row r="75" spans="1:8" ht="18" customHeight="1" x14ac:dyDescent="0.2">
      <c r="A75" s="190">
        <v>1</v>
      </c>
      <c r="B75" s="191" t="s">
        <v>245</v>
      </c>
      <c r="C75" s="191" t="s">
        <v>245</v>
      </c>
      <c r="D75" s="191" t="s">
        <v>246</v>
      </c>
      <c r="E75" s="191" t="s">
        <v>247</v>
      </c>
      <c r="F75" s="56">
        <v>54121</v>
      </c>
      <c r="G75" s="560" t="s">
        <v>278</v>
      </c>
      <c r="H75" s="187">
        <v>3300</v>
      </c>
    </row>
    <row r="76" spans="1:8" ht="3.75" customHeight="1" x14ac:dyDescent="0.2">
      <c r="A76" s="558"/>
      <c r="B76" s="559"/>
      <c r="C76" s="559"/>
      <c r="D76" s="559"/>
      <c r="E76" s="559"/>
      <c r="F76" s="545"/>
      <c r="G76" s="179"/>
      <c r="H76" s="185"/>
    </row>
    <row r="77" spans="1:8" ht="18" customHeight="1" x14ac:dyDescent="0.2">
      <c r="A77" s="190">
        <v>1</v>
      </c>
      <c r="B77" s="191" t="s">
        <v>245</v>
      </c>
      <c r="C77" s="191" t="s">
        <v>245</v>
      </c>
      <c r="D77" s="191" t="s">
        <v>246</v>
      </c>
      <c r="E77" s="191" t="s">
        <v>247</v>
      </c>
      <c r="F77" s="56">
        <v>54199</v>
      </c>
      <c r="G77" s="57" t="s">
        <v>279</v>
      </c>
      <c r="H77" s="192">
        <v>5527.6</v>
      </c>
    </row>
    <row r="78" spans="1:8" ht="3.75" customHeight="1" x14ac:dyDescent="0.2">
      <c r="A78" s="558"/>
      <c r="B78" s="559"/>
      <c r="C78" s="559"/>
      <c r="D78" s="559"/>
      <c r="E78" s="559"/>
      <c r="F78" s="545"/>
      <c r="G78" s="179"/>
      <c r="H78" s="185"/>
    </row>
    <row r="79" spans="1:8" ht="18" customHeight="1" x14ac:dyDescent="0.2">
      <c r="A79" s="190">
        <v>1</v>
      </c>
      <c r="B79" s="191" t="s">
        <v>245</v>
      </c>
      <c r="C79" s="191" t="s">
        <v>245</v>
      </c>
      <c r="D79" s="191" t="s">
        <v>246</v>
      </c>
      <c r="E79" s="191" t="s">
        <v>247</v>
      </c>
      <c r="F79" s="56">
        <v>54201</v>
      </c>
      <c r="G79" s="561" t="s">
        <v>280</v>
      </c>
      <c r="H79" s="187">
        <v>0</v>
      </c>
    </row>
    <row r="80" spans="1:8" ht="3.75" customHeight="1" x14ac:dyDescent="0.2">
      <c r="A80" s="558"/>
      <c r="B80" s="559"/>
      <c r="C80" s="559"/>
      <c r="D80" s="559"/>
      <c r="E80" s="559"/>
      <c r="F80" s="545"/>
      <c r="G80" s="179"/>
      <c r="H80" s="185"/>
    </row>
    <row r="81" spans="1:8" ht="18" customHeight="1" x14ac:dyDescent="0.2">
      <c r="A81" s="190">
        <v>1</v>
      </c>
      <c r="B81" s="191" t="s">
        <v>245</v>
      </c>
      <c r="C81" s="191" t="s">
        <v>245</v>
      </c>
      <c r="D81" s="191" t="s">
        <v>246</v>
      </c>
      <c r="E81" s="191" t="s">
        <v>247</v>
      </c>
      <c r="F81" s="56">
        <v>54203</v>
      </c>
      <c r="G81" s="57" t="s">
        <v>281</v>
      </c>
      <c r="H81" s="187">
        <v>2158.6</v>
      </c>
    </row>
    <row r="82" spans="1:8" ht="5.25" customHeight="1" x14ac:dyDescent="0.2">
      <c r="A82" s="558"/>
      <c r="B82" s="559"/>
      <c r="C82" s="559"/>
      <c r="D82" s="559"/>
      <c r="E82" s="559"/>
      <c r="F82" s="545"/>
      <c r="G82" s="179"/>
      <c r="H82" s="185"/>
    </row>
    <row r="83" spans="1:8" ht="18" customHeight="1" x14ac:dyDescent="0.2">
      <c r="A83" s="190">
        <v>1</v>
      </c>
      <c r="B83" s="191" t="s">
        <v>245</v>
      </c>
      <c r="C83" s="191" t="s">
        <v>245</v>
      </c>
      <c r="D83" s="191" t="s">
        <v>246</v>
      </c>
      <c r="E83" s="191" t="s">
        <v>247</v>
      </c>
      <c r="F83" s="56">
        <v>54204</v>
      </c>
      <c r="G83" s="57" t="s">
        <v>282</v>
      </c>
      <c r="H83" s="187">
        <v>550</v>
      </c>
    </row>
    <row r="84" spans="1:8" ht="3.75" customHeight="1" x14ac:dyDescent="0.2">
      <c r="A84" s="558"/>
      <c r="B84" s="559"/>
      <c r="C84" s="559"/>
      <c r="D84" s="559"/>
      <c r="E84" s="559"/>
      <c r="F84" s="545"/>
      <c r="G84" s="179"/>
      <c r="H84" s="185"/>
    </row>
    <row r="85" spans="1:8" ht="18" customHeight="1" x14ac:dyDescent="0.2">
      <c r="A85" s="190">
        <v>1</v>
      </c>
      <c r="B85" s="191" t="s">
        <v>245</v>
      </c>
      <c r="C85" s="191" t="s">
        <v>245</v>
      </c>
      <c r="D85" s="191" t="s">
        <v>246</v>
      </c>
      <c r="E85" s="191" t="s">
        <v>247</v>
      </c>
      <c r="F85" s="56">
        <v>54205</v>
      </c>
      <c r="G85" s="57" t="s">
        <v>283</v>
      </c>
      <c r="H85" s="187">
        <v>0</v>
      </c>
    </row>
    <row r="86" spans="1:8" ht="3" customHeight="1" x14ac:dyDescent="0.2">
      <c r="A86" s="558"/>
      <c r="B86" s="559"/>
      <c r="C86" s="559"/>
      <c r="D86" s="559"/>
      <c r="E86" s="559"/>
      <c r="F86" s="545"/>
      <c r="G86" s="179"/>
      <c r="H86" s="185"/>
    </row>
    <row r="87" spans="1:8" ht="28.5" customHeight="1" x14ac:dyDescent="0.2">
      <c r="A87" s="190">
        <v>1</v>
      </c>
      <c r="B87" s="191" t="s">
        <v>245</v>
      </c>
      <c r="C87" s="191" t="s">
        <v>245</v>
      </c>
      <c r="D87" s="191" t="s">
        <v>246</v>
      </c>
      <c r="E87" s="191" t="s">
        <v>247</v>
      </c>
      <c r="F87" s="56">
        <v>54301</v>
      </c>
      <c r="G87" s="57" t="s">
        <v>284</v>
      </c>
      <c r="H87" s="187">
        <v>2271.4499999999998</v>
      </c>
    </row>
    <row r="88" spans="1:8" ht="3.75" customHeight="1" x14ac:dyDescent="0.2">
      <c r="A88" s="558"/>
      <c r="B88" s="559"/>
      <c r="C88" s="559"/>
      <c r="D88" s="559"/>
      <c r="E88" s="559"/>
      <c r="F88" s="545"/>
      <c r="G88" s="179"/>
      <c r="H88" s="185"/>
    </row>
    <row r="89" spans="1:8" ht="30.75" customHeight="1" x14ac:dyDescent="0.2">
      <c r="A89" s="190">
        <v>1</v>
      </c>
      <c r="B89" s="191" t="s">
        <v>245</v>
      </c>
      <c r="C89" s="191" t="s">
        <v>245</v>
      </c>
      <c r="D89" s="191" t="s">
        <v>246</v>
      </c>
      <c r="E89" s="191" t="s">
        <v>247</v>
      </c>
      <c r="F89" s="56">
        <v>54302</v>
      </c>
      <c r="G89" s="57" t="s">
        <v>285</v>
      </c>
      <c r="H89" s="187">
        <v>384</v>
      </c>
    </row>
    <row r="90" spans="1:8" ht="4.5" customHeight="1" x14ac:dyDescent="0.2">
      <c r="A90" s="558"/>
      <c r="B90" s="559"/>
      <c r="C90" s="559"/>
      <c r="D90" s="559"/>
      <c r="E90" s="559"/>
      <c r="F90" s="545"/>
      <c r="G90" s="179"/>
      <c r="H90" s="185"/>
    </row>
    <row r="91" spans="1:8" ht="26.25" customHeight="1" x14ac:dyDescent="0.2">
      <c r="A91" s="190">
        <v>1</v>
      </c>
      <c r="B91" s="191" t="s">
        <v>245</v>
      </c>
      <c r="C91" s="191" t="s">
        <v>245</v>
      </c>
      <c r="D91" s="191" t="s">
        <v>246</v>
      </c>
      <c r="E91" s="191" t="s">
        <v>247</v>
      </c>
      <c r="F91" s="56">
        <v>54303</v>
      </c>
      <c r="G91" s="57" t="s">
        <v>286</v>
      </c>
      <c r="H91" s="187">
        <v>0</v>
      </c>
    </row>
    <row r="92" spans="1:8" ht="3.75" customHeight="1" x14ac:dyDescent="0.2">
      <c r="A92" s="558"/>
      <c r="B92" s="559"/>
      <c r="C92" s="559"/>
      <c r="D92" s="559"/>
      <c r="E92" s="559"/>
      <c r="F92" s="545"/>
      <c r="G92" s="179"/>
      <c r="H92" s="185"/>
    </row>
    <row r="93" spans="1:8" ht="18" customHeight="1" x14ac:dyDescent="0.2">
      <c r="A93" s="190">
        <v>1</v>
      </c>
      <c r="B93" s="191" t="s">
        <v>245</v>
      </c>
      <c r="C93" s="191" t="s">
        <v>245</v>
      </c>
      <c r="D93" s="191" t="s">
        <v>246</v>
      </c>
      <c r="E93" s="191" t="s">
        <v>247</v>
      </c>
      <c r="F93" s="56">
        <v>54304</v>
      </c>
      <c r="G93" s="57" t="s">
        <v>287</v>
      </c>
      <c r="H93" s="187">
        <v>0</v>
      </c>
    </row>
    <row r="94" spans="1:8" ht="3.75" customHeight="1" x14ac:dyDescent="0.2">
      <c r="A94" s="558"/>
      <c r="B94" s="559"/>
      <c r="C94" s="559"/>
      <c r="D94" s="559"/>
      <c r="E94" s="559"/>
      <c r="F94" s="545"/>
      <c r="G94" s="179"/>
      <c r="H94" s="185"/>
    </row>
    <row r="95" spans="1:8" ht="18" customHeight="1" x14ac:dyDescent="0.2">
      <c r="A95" s="190">
        <v>1</v>
      </c>
      <c r="B95" s="191" t="s">
        <v>245</v>
      </c>
      <c r="C95" s="191" t="s">
        <v>245</v>
      </c>
      <c r="D95" s="191" t="s">
        <v>246</v>
      </c>
      <c r="E95" s="191" t="s">
        <v>247</v>
      </c>
      <c r="F95" s="56">
        <v>54305</v>
      </c>
      <c r="G95" s="57" t="s">
        <v>288</v>
      </c>
      <c r="H95" s="187">
        <v>29361</v>
      </c>
    </row>
    <row r="96" spans="1:8" ht="3.75" customHeight="1" x14ac:dyDescent="0.2">
      <c r="A96" s="558"/>
      <c r="B96" s="559"/>
      <c r="C96" s="559"/>
      <c r="D96" s="559"/>
      <c r="E96" s="559"/>
      <c r="F96" s="545"/>
      <c r="G96" s="179"/>
      <c r="H96" s="185"/>
    </row>
    <row r="97" spans="1:8" ht="33" customHeight="1" x14ac:dyDescent="0.2">
      <c r="A97" s="190">
        <v>1</v>
      </c>
      <c r="B97" s="191" t="s">
        <v>245</v>
      </c>
      <c r="C97" s="191" t="s">
        <v>245</v>
      </c>
      <c r="D97" s="191" t="s">
        <v>246</v>
      </c>
      <c r="E97" s="191" t="s">
        <v>247</v>
      </c>
      <c r="F97" s="56">
        <v>54313</v>
      </c>
      <c r="G97" s="57" t="s">
        <v>289</v>
      </c>
      <c r="H97" s="187">
        <v>0</v>
      </c>
    </row>
    <row r="98" spans="1:8" ht="3.75" customHeight="1" x14ac:dyDescent="0.2">
      <c r="A98" s="558"/>
      <c r="B98" s="559"/>
      <c r="C98" s="559"/>
      <c r="D98" s="559"/>
      <c r="E98" s="559"/>
      <c r="F98" s="545"/>
      <c r="G98" s="179"/>
      <c r="H98" s="185"/>
    </row>
    <row r="99" spans="1:8" ht="18" customHeight="1" x14ac:dyDescent="0.2">
      <c r="A99" s="190">
        <v>1</v>
      </c>
      <c r="B99" s="191" t="s">
        <v>245</v>
      </c>
      <c r="C99" s="191" t="s">
        <v>245</v>
      </c>
      <c r="D99" s="191" t="s">
        <v>246</v>
      </c>
      <c r="E99" s="191" t="s">
        <v>247</v>
      </c>
      <c r="F99" s="56">
        <v>54314</v>
      </c>
      <c r="G99" s="57" t="s">
        <v>290</v>
      </c>
      <c r="H99" s="187">
        <v>6361.3</v>
      </c>
    </row>
    <row r="100" spans="1:8" ht="3.75" customHeight="1" x14ac:dyDescent="0.2">
      <c r="A100" s="558"/>
      <c r="B100" s="559"/>
      <c r="C100" s="559"/>
      <c r="D100" s="559"/>
      <c r="E100" s="559"/>
      <c r="F100" s="545"/>
      <c r="G100" s="179"/>
      <c r="H100" s="185"/>
    </row>
    <row r="101" spans="1:8" ht="18" customHeight="1" x14ac:dyDescent="0.2">
      <c r="A101" s="190">
        <v>1</v>
      </c>
      <c r="B101" s="191" t="s">
        <v>245</v>
      </c>
      <c r="C101" s="191" t="s">
        <v>245</v>
      </c>
      <c r="D101" s="191" t="s">
        <v>246</v>
      </c>
      <c r="E101" s="191" t="s">
        <v>247</v>
      </c>
      <c r="F101" s="56">
        <v>54316</v>
      </c>
      <c r="G101" s="57" t="s">
        <v>291</v>
      </c>
      <c r="H101" s="187">
        <v>0</v>
      </c>
    </row>
    <row r="102" spans="1:8" ht="3.75" customHeight="1" x14ac:dyDescent="0.2">
      <c r="A102" s="558"/>
      <c r="B102" s="559"/>
      <c r="C102" s="559"/>
      <c r="D102" s="559"/>
      <c r="E102" s="559"/>
      <c r="F102" s="545"/>
      <c r="G102" s="179"/>
      <c r="H102" s="185"/>
    </row>
    <row r="103" spans="1:8" ht="18" customHeight="1" x14ac:dyDescent="0.2">
      <c r="A103" s="190">
        <v>1</v>
      </c>
      <c r="B103" s="191" t="s">
        <v>245</v>
      </c>
      <c r="C103" s="191" t="s">
        <v>245</v>
      </c>
      <c r="D103" s="191" t="s">
        <v>246</v>
      </c>
      <c r="E103" s="191" t="s">
        <v>247</v>
      </c>
      <c r="F103" s="56">
        <v>54317</v>
      </c>
      <c r="G103" s="57" t="s">
        <v>292</v>
      </c>
      <c r="H103" s="187">
        <v>8800</v>
      </c>
    </row>
    <row r="104" spans="1:8" ht="3" customHeight="1" x14ac:dyDescent="0.2">
      <c r="A104" s="558"/>
      <c r="B104" s="559"/>
      <c r="C104" s="559"/>
      <c r="D104" s="559"/>
      <c r="E104" s="559"/>
      <c r="F104" s="545"/>
      <c r="G104" s="179"/>
      <c r="H104" s="185"/>
    </row>
    <row r="105" spans="1:8" ht="28.5" customHeight="1" x14ac:dyDescent="0.2">
      <c r="A105" s="190">
        <v>1</v>
      </c>
      <c r="B105" s="191" t="s">
        <v>245</v>
      </c>
      <c r="C105" s="191" t="s">
        <v>245</v>
      </c>
      <c r="D105" s="191" t="s">
        <v>246</v>
      </c>
      <c r="E105" s="191" t="s">
        <v>247</v>
      </c>
      <c r="F105" s="56">
        <v>54399</v>
      </c>
      <c r="G105" s="57" t="s">
        <v>293</v>
      </c>
      <c r="H105" s="187">
        <v>673.48</v>
      </c>
    </row>
    <row r="106" spans="1:8" ht="3.75" customHeight="1" x14ac:dyDescent="0.2">
      <c r="A106" s="558"/>
      <c r="B106" s="559"/>
      <c r="C106" s="559"/>
      <c r="D106" s="559"/>
      <c r="E106" s="559"/>
      <c r="F106" s="545"/>
      <c r="G106" s="179"/>
      <c r="H106" s="185"/>
    </row>
    <row r="107" spans="1:8" ht="18" customHeight="1" x14ac:dyDescent="0.2">
      <c r="A107" s="190">
        <v>1</v>
      </c>
      <c r="B107" s="191" t="s">
        <v>245</v>
      </c>
      <c r="C107" s="191" t="s">
        <v>245</v>
      </c>
      <c r="D107" s="191" t="s">
        <v>246</v>
      </c>
      <c r="E107" s="191" t="s">
        <v>247</v>
      </c>
      <c r="F107" s="56">
        <v>54401</v>
      </c>
      <c r="G107" s="57" t="s">
        <v>294</v>
      </c>
      <c r="H107" s="187">
        <v>0</v>
      </c>
    </row>
    <row r="108" spans="1:8" ht="3.75" customHeight="1" x14ac:dyDescent="0.2">
      <c r="A108" s="558"/>
      <c r="B108" s="559"/>
      <c r="C108" s="559"/>
      <c r="D108" s="559"/>
      <c r="E108" s="559"/>
      <c r="F108" s="545"/>
      <c r="G108" s="179"/>
      <c r="H108" s="185"/>
    </row>
    <row r="109" spans="1:8" ht="18" customHeight="1" x14ac:dyDescent="0.2">
      <c r="A109" s="190">
        <v>1</v>
      </c>
      <c r="B109" s="191" t="s">
        <v>245</v>
      </c>
      <c r="C109" s="191" t="s">
        <v>245</v>
      </c>
      <c r="D109" s="191" t="s">
        <v>246</v>
      </c>
      <c r="E109" s="191" t="s">
        <v>247</v>
      </c>
      <c r="F109" s="56">
        <v>54402</v>
      </c>
      <c r="G109" s="57" t="s">
        <v>295</v>
      </c>
      <c r="H109" s="187">
        <v>0</v>
      </c>
    </row>
    <row r="110" spans="1:8" ht="3.75" customHeight="1" x14ac:dyDescent="0.2">
      <c r="A110" s="558"/>
      <c r="B110" s="559"/>
      <c r="C110" s="559"/>
      <c r="D110" s="559"/>
      <c r="E110" s="559"/>
      <c r="F110" s="545"/>
      <c r="G110" s="179"/>
      <c r="H110" s="185"/>
    </row>
    <row r="111" spans="1:8" ht="18" customHeight="1" x14ac:dyDescent="0.2">
      <c r="A111" s="190">
        <v>1</v>
      </c>
      <c r="B111" s="191" t="s">
        <v>245</v>
      </c>
      <c r="C111" s="191" t="s">
        <v>245</v>
      </c>
      <c r="D111" s="191" t="s">
        <v>246</v>
      </c>
      <c r="E111" s="191" t="s">
        <v>247</v>
      </c>
      <c r="F111" s="56">
        <v>54403</v>
      </c>
      <c r="G111" s="57" t="s">
        <v>296</v>
      </c>
      <c r="H111" s="187">
        <v>5340</v>
      </c>
    </row>
    <row r="112" spans="1:8" ht="3.75" customHeight="1" x14ac:dyDescent="0.2">
      <c r="A112" s="558"/>
      <c r="B112" s="559"/>
      <c r="C112" s="559"/>
      <c r="D112" s="559"/>
      <c r="E112" s="559"/>
      <c r="F112" s="545"/>
      <c r="G112" s="179"/>
      <c r="H112" s="185"/>
    </row>
    <row r="113" spans="1:8" ht="18" customHeight="1" x14ac:dyDescent="0.2">
      <c r="A113" s="190">
        <v>1</v>
      </c>
      <c r="B113" s="191" t="s">
        <v>245</v>
      </c>
      <c r="C113" s="191" t="s">
        <v>245</v>
      </c>
      <c r="D113" s="191" t="s">
        <v>246</v>
      </c>
      <c r="E113" s="191" t="s">
        <v>247</v>
      </c>
      <c r="F113" s="56">
        <v>54404</v>
      </c>
      <c r="G113" s="57" t="s">
        <v>297</v>
      </c>
      <c r="H113" s="187">
        <v>0</v>
      </c>
    </row>
    <row r="114" spans="1:8" ht="5.25" customHeight="1" x14ac:dyDescent="0.2">
      <c r="A114" s="558"/>
      <c r="B114" s="559"/>
      <c r="C114" s="559"/>
      <c r="D114" s="559"/>
      <c r="E114" s="559"/>
      <c r="F114" s="545"/>
      <c r="G114" s="179"/>
      <c r="H114" s="185"/>
    </row>
    <row r="115" spans="1:8" ht="18" customHeight="1" x14ac:dyDescent="0.2">
      <c r="A115" s="190">
        <v>1</v>
      </c>
      <c r="B115" s="191" t="s">
        <v>245</v>
      </c>
      <c r="C115" s="191" t="s">
        <v>245</v>
      </c>
      <c r="D115" s="191" t="s">
        <v>246</v>
      </c>
      <c r="E115" s="191" t="s">
        <v>247</v>
      </c>
      <c r="F115" s="56">
        <v>54503</v>
      </c>
      <c r="G115" s="57" t="s">
        <v>298</v>
      </c>
      <c r="H115" s="187">
        <v>945</v>
      </c>
    </row>
    <row r="116" spans="1:8" ht="3.75" customHeight="1" x14ac:dyDescent="0.2">
      <c r="A116" s="558"/>
      <c r="B116" s="559"/>
      <c r="C116" s="559"/>
      <c r="D116" s="559"/>
      <c r="E116" s="559"/>
      <c r="F116" s="545"/>
      <c r="G116" s="179"/>
      <c r="H116" s="185"/>
    </row>
    <row r="117" spans="1:8" ht="18" customHeight="1" x14ac:dyDescent="0.2">
      <c r="A117" s="190">
        <v>1</v>
      </c>
      <c r="B117" s="191" t="s">
        <v>245</v>
      </c>
      <c r="C117" s="191" t="s">
        <v>245</v>
      </c>
      <c r="D117" s="191" t="s">
        <v>246</v>
      </c>
      <c r="E117" s="191" t="s">
        <v>247</v>
      </c>
      <c r="F117" s="56">
        <v>54504</v>
      </c>
      <c r="G117" s="57" t="s">
        <v>299</v>
      </c>
      <c r="H117" s="187">
        <v>0</v>
      </c>
    </row>
    <row r="118" spans="1:8" ht="3.75" customHeight="1" x14ac:dyDescent="0.2">
      <c r="A118" s="558"/>
      <c r="B118" s="559"/>
      <c r="C118" s="559"/>
      <c r="D118" s="559"/>
      <c r="E118" s="559"/>
      <c r="F118" s="545"/>
      <c r="G118" s="179"/>
      <c r="H118" s="185"/>
    </row>
    <row r="119" spans="1:8" ht="18" customHeight="1" x14ac:dyDescent="0.2">
      <c r="A119" s="190">
        <v>1</v>
      </c>
      <c r="B119" s="191" t="s">
        <v>245</v>
      </c>
      <c r="C119" s="191" t="s">
        <v>245</v>
      </c>
      <c r="D119" s="191" t="s">
        <v>246</v>
      </c>
      <c r="E119" s="191" t="s">
        <v>247</v>
      </c>
      <c r="F119" s="56">
        <v>54505</v>
      </c>
      <c r="G119" s="57" t="s">
        <v>300</v>
      </c>
      <c r="H119" s="187">
        <v>180</v>
      </c>
    </row>
    <row r="120" spans="1:8" ht="3.75" customHeight="1" x14ac:dyDescent="0.2">
      <c r="A120" s="558"/>
      <c r="B120" s="559"/>
      <c r="C120" s="559"/>
      <c r="D120" s="559"/>
      <c r="E120" s="559"/>
      <c r="F120" s="545"/>
      <c r="G120" s="179"/>
      <c r="H120" s="185"/>
    </row>
    <row r="121" spans="1:8" ht="18" customHeight="1" x14ac:dyDescent="0.2">
      <c r="A121" s="190">
        <v>1</v>
      </c>
      <c r="B121" s="191" t="s">
        <v>245</v>
      </c>
      <c r="C121" s="191" t="s">
        <v>245</v>
      </c>
      <c r="D121" s="191" t="s">
        <v>246</v>
      </c>
      <c r="E121" s="191" t="s">
        <v>247</v>
      </c>
      <c r="F121" s="56">
        <v>54507</v>
      </c>
      <c r="G121" s="57" t="s">
        <v>301</v>
      </c>
      <c r="H121" s="187">
        <v>372</v>
      </c>
    </row>
    <row r="122" spans="1:8" ht="3.75" customHeight="1" x14ac:dyDescent="0.2">
      <c r="A122" s="558"/>
      <c r="B122" s="559"/>
      <c r="C122" s="559"/>
      <c r="D122" s="559"/>
      <c r="E122" s="559"/>
      <c r="F122" s="545"/>
      <c r="G122" s="179"/>
      <c r="H122" s="185"/>
    </row>
    <row r="123" spans="1:8" ht="31.5" customHeight="1" x14ac:dyDescent="0.2">
      <c r="A123" s="190">
        <v>1</v>
      </c>
      <c r="B123" s="191" t="s">
        <v>245</v>
      </c>
      <c r="C123" s="191" t="s">
        <v>245</v>
      </c>
      <c r="D123" s="191" t="s">
        <v>246</v>
      </c>
      <c r="E123" s="191" t="s">
        <v>247</v>
      </c>
      <c r="F123" s="56">
        <v>54599</v>
      </c>
      <c r="G123" s="57" t="s">
        <v>302</v>
      </c>
      <c r="H123" s="186">
        <v>0</v>
      </c>
    </row>
    <row r="124" spans="1:8" ht="3.75" customHeight="1" x14ac:dyDescent="0.2">
      <c r="A124" s="558"/>
      <c r="B124" s="559"/>
      <c r="C124" s="559"/>
      <c r="D124" s="559"/>
      <c r="E124" s="559"/>
      <c r="F124" s="545"/>
      <c r="G124" s="179"/>
      <c r="H124" s="185"/>
    </row>
    <row r="125" spans="1:8" ht="18" customHeight="1" x14ac:dyDescent="0.2">
      <c r="A125" s="190">
        <v>1</v>
      </c>
      <c r="B125" s="191" t="s">
        <v>245</v>
      </c>
      <c r="C125" s="191" t="s">
        <v>245</v>
      </c>
      <c r="D125" s="191" t="s">
        <v>246</v>
      </c>
      <c r="E125" s="191" t="s">
        <v>247</v>
      </c>
      <c r="F125" s="56" t="s">
        <v>303</v>
      </c>
      <c r="G125" s="57" t="s">
        <v>304</v>
      </c>
      <c r="H125" s="187">
        <v>2000</v>
      </c>
    </row>
    <row r="126" spans="1:8" ht="3.75" customHeight="1" x14ac:dyDescent="0.2">
      <c r="A126" s="558"/>
      <c r="B126" s="559"/>
      <c r="C126" s="559"/>
      <c r="D126" s="559"/>
      <c r="E126" s="559"/>
      <c r="F126" s="547"/>
      <c r="G126" s="179"/>
      <c r="H126" s="185"/>
    </row>
    <row r="127" spans="1:8" ht="18.75" customHeight="1" x14ac:dyDescent="0.2">
      <c r="A127" s="190">
        <v>1</v>
      </c>
      <c r="B127" s="191" t="s">
        <v>245</v>
      </c>
      <c r="C127" s="191" t="s">
        <v>245</v>
      </c>
      <c r="D127" s="191" t="s">
        <v>246</v>
      </c>
      <c r="E127" s="191" t="s">
        <v>247</v>
      </c>
      <c r="F127" s="56">
        <v>55601</v>
      </c>
      <c r="G127" s="57" t="s">
        <v>216</v>
      </c>
      <c r="H127" s="187">
        <v>1452.8</v>
      </c>
    </row>
    <row r="128" spans="1:8" ht="3.75" customHeight="1" x14ac:dyDescent="0.2">
      <c r="A128" s="558"/>
      <c r="B128" s="559"/>
      <c r="C128" s="559"/>
      <c r="D128" s="559"/>
      <c r="E128" s="559"/>
      <c r="F128" s="547"/>
      <c r="G128" s="179"/>
      <c r="H128" s="185"/>
    </row>
    <row r="129" spans="1:10" ht="18" customHeight="1" x14ac:dyDescent="0.2">
      <c r="A129" s="190">
        <v>1</v>
      </c>
      <c r="B129" s="191" t="s">
        <v>245</v>
      </c>
      <c r="C129" s="191" t="s">
        <v>245</v>
      </c>
      <c r="D129" s="191" t="s">
        <v>246</v>
      </c>
      <c r="E129" s="191" t="s">
        <v>247</v>
      </c>
      <c r="F129" s="56">
        <v>55602</v>
      </c>
      <c r="G129" s="57" t="s">
        <v>305</v>
      </c>
      <c r="H129" s="187">
        <v>1460.66</v>
      </c>
      <c r="J129" s="2"/>
    </row>
    <row r="130" spans="1:10" ht="3.75" customHeight="1" x14ac:dyDescent="0.2">
      <c r="A130" s="558"/>
      <c r="B130" s="559"/>
      <c r="C130" s="559"/>
      <c r="D130" s="559"/>
      <c r="E130" s="559"/>
      <c r="F130" s="547"/>
      <c r="G130" s="179"/>
      <c r="H130" s="185"/>
    </row>
    <row r="131" spans="1:10" ht="18" customHeight="1" x14ac:dyDescent="0.2">
      <c r="A131" s="190">
        <v>1</v>
      </c>
      <c r="B131" s="191" t="s">
        <v>245</v>
      </c>
      <c r="C131" s="191" t="s">
        <v>245</v>
      </c>
      <c r="D131" s="191" t="s">
        <v>246</v>
      </c>
      <c r="E131" s="191" t="s">
        <v>247</v>
      </c>
      <c r="F131" s="56">
        <v>55603</v>
      </c>
      <c r="G131" s="57" t="s">
        <v>306</v>
      </c>
      <c r="H131" s="187">
        <v>4800</v>
      </c>
    </row>
    <row r="132" spans="1:10" ht="3.75" customHeight="1" x14ac:dyDescent="0.2">
      <c r="A132" s="558"/>
      <c r="B132" s="559"/>
      <c r="C132" s="559"/>
      <c r="D132" s="559"/>
      <c r="E132" s="559"/>
      <c r="F132" s="547"/>
      <c r="G132" s="179"/>
      <c r="H132" s="185"/>
    </row>
    <row r="133" spans="1:10" ht="18" customHeight="1" x14ac:dyDescent="0.2">
      <c r="A133" s="190">
        <v>1</v>
      </c>
      <c r="B133" s="191" t="s">
        <v>245</v>
      </c>
      <c r="C133" s="191" t="s">
        <v>245</v>
      </c>
      <c r="D133" s="191" t="s">
        <v>246</v>
      </c>
      <c r="E133" s="191" t="s">
        <v>247</v>
      </c>
      <c r="F133" s="56">
        <v>55799</v>
      </c>
      <c r="G133" s="57" t="s">
        <v>307</v>
      </c>
      <c r="H133" s="187">
        <v>2400</v>
      </c>
    </row>
    <row r="134" spans="1:10" ht="3.75" customHeight="1" x14ac:dyDescent="0.2">
      <c r="A134" s="558"/>
      <c r="B134" s="559"/>
      <c r="C134" s="559"/>
      <c r="D134" s="559"/>
      <c r="E134" s="559"/>
      <c r="F134" s="545"/>
      <c r="G134" s="179"/>
      <c r="H134" s="185"/>
    </row>
    <row r="135" spans="1:10" ht="30" customHeight="1" x14ac:dyDescent="0.2">
      <c r="A135" s="190">
        <v>1</v>
      </c>
      <c r="B135" s="191" t="s">
        <v>245</v>
      </c>
      <c r="C135" s="191" t="s">
        <v>245</v>
      </c>
      <c r="D135" s="191" t="s">
        <v>246</v>
      </c>
      <c r="E135" s="191" t="s">
        <v>247</v>
      </c>
      <c r="F135" s="56">
        <v>56201</v>
      </c>
      <c r="G135" s="57" t="s">
        <v>308</v>
      </c>
      <c r="H135" s="187">
        <v>0</v>
      </c>
    </row>
    <row r="136" spans="1:10" ht="3.75" customHeight="1" x14ac:dyDescent="0.2">
      <c r="A136" s="558"/>
      <c r="B136" s="559"/>
      <c r="C136" s="559"/>
      <c r="D136" s="559"/>
      <c r="E136" s="559"/>
      <c r="F136" s="545"/>
      <c r="G136" s="179"/>
      <c r="H136" s="185"/>
    </row>
    <row r="137" spans="1:10" ht="18" customHeight="1" x14ac:dyDescent="0.2">
      <c r="A137" s="190">
        <v>1</v>
      </c>
      <c r="B137" s="191" t="s">
        <v>245</v>
      </c>
      <c r="C137" s="191" t="s">
        <v>245</v>
      </c>
      <c r="D137" s="191" t="s">
        <v>246</v>
      </c>
      <c r="E137" s="191" t="s">
        <v>247</v>
      </c>
      <c r="F137" s="56">
        <v>56303</v>
      </c>
      <c r="G137" s="57" t="s">
        <v>309</v>
      </c>
      <c r="H137" s="193">
        <v>6590.37</v>
      </c>
    </row>
    <row r="138" spans="1:10" ht="3.75" customHeight="1" x14ac:dyDescent="0.2">
      <c r="A138" s="558"/>
      <c r="B138" s="559"/>
      <c r="C138" s="559"/>
      <c r="D138" s="559"/>
      <c r="E138" s="559"/>
      <c r="F138" s="545"/>
      <c r="G138" s="179"/>
      <c r="H138" s="194"/>
    </row>
    <row r="139" spans="1:10" ht="18" customHeight="1" x14ac:dyDescent="0.2">
      <c r="A139" s="190">
        <v>1</v>
      </c>
      <c r="B139" s="191" t="s">
        <v>245</v>
      </c>
      <c r="C139" s="191" t="s">
        <v>245</v>
      </c>
      <c r="D139" s="191" t="s">
        <v>246</v>
      </c>
      <c r="E139" s="191" t="s">
        <v>247</v>
      </c>
      <c r="F139" s="56">
        <v>56304</v>
      </c>
      <c r="G139" s="57" t="s">
        <v>310</v>
      </c>
      <c r="H139" s="192">
        <v>16167</v>
      </c>
    </row>
    <row r="140" spans="1:10" ht="3.75" customHeight="1" x14ac:dyDescent="0.2">
      <c r="A140" s="558"/>
      <c r="B140" s="559"/>
      <c r="C140" s="559"/>
      <c r="D140" s="559"/>
      <c r="E140" s="559"/>
      <c r="F140" s="545"/>
      <c r="G140" s="179"/>
      <c r="H140" s="185"/>
    </row>
    <row r="141" spans="1:10" ht="18" customHeight="1" x14ac:dyDescent="0.2">
      <c r="A141" s="190">
        <v>1</v>
      </c>
      <c r="B141" s="191" t="s">
        <v>245</v>
      </c>
      <c r="C141" s="191" t="s">
        <v>245</v>
      </c>
      <c r="D141" s="191" t="s">
        <v>246</v>
      </c>
      <c r="E141" s="191" t="s">
        <v>247</v>
      </c>
      <c r="F141" s="56">
        <v>61101</v>
      </c>
      <c r="G141" s="57" t="s">
        <v>311</v>
      </c>
      <c r="H141" s="187">
        <v>0</v>
      </c>
    </row>
    <row r="142" spans="1:10" ht="3.75" customHeight="1" x14ac:dyDescent="0.2">
      <c r="A142" s="558"/>
      <c r="B142" s="559"/>
      <c r="C142" s="559"/>
      <c r="D142" s="559"/>
      <c r="E142" s="559"/>
      <c r="F142" s="545"/>
      <c r="G142" s="179"/>
      <c r="H142" s="185"/>
    </row>
    <row r="143" spans="1:10" ht="18" customHeight="1" x14ac:dyDescent="0.2">
      <c r="A143" s="190">
        <v>1</v>
      </c>
      <c r="B143" s="191" t="s">
        <v>245</v>
      </c>
      <c r="C143" s="191" t="s">
        <v>245</v>
      </c>
      <c r="D143" s="191" t="s">
        <v>246</v>
      </c>
      <c r="E143" s="191" t="s">
        <v>247</v>
      </c>
      <c r="F143" s="55">
        <v>61104</v>
      </c>
      <c r="G143" s="100" t="s">
        <v>312</v>
      </c>
      <c r="H143" s="187">
        <v>0</v>
      </c>
    </row>
    <row r="144" spans="1:10" ht="3" customHeight="1" x14ac:dyDescent="0.2">
      <c r="A144" s="558"/>
      <c r="B144" s="559"/>
      <c r="C144" s="559"/>
      <c r="D144" s="559"/>
      <c r="E144" s="559"/>
      <c r="F144" s="545"/>
      <c r="G144" s="179"/>
      <c r="H144" s="185"/>
    </row>
    <row r="145" spans="1:11" ht="18" customHeight="1" x14ac:dyDescent="0.2">
      <c r="A145" s="190">
        <v>1</v>
      </c>
      <c r="B145" s="191" t="s">
        <v>245</v>
      </c>
      <c r="C145" s="191" t="s">
        <v>245</v>
      </c>
      <c r="D145" s="191" t="s">
        <v>246</v>
      </c>
      <c r="E145" s="191" t="s">
        <v>247</v>
      </c>
      <c r="F145" s="548">
        <v>61105</v>
      </c>
      <c r="G145" s="195" t="s">
        <v>313</v>
      </c>
      <c r="H145" s="187">
        <v>0</v>
      </c>
    </row>
    <row r="146" spans="1:11" ht="3" customHeight="1" x14ac:dyDescent="0.2">
      <c r="A146" s="556"/>
      <c r="B146" s="557"/>
      <c r="C146" s="557"/>
      <c r="D146" s="557"/>
      <c r="E146" s="557"/>
      <c r="F146" s="544"/>
      <c r="G146" s="196"/>
      <c r="H146" s="197"/>
    </row>
    <row r="147" spans="1:11" ht="18" customHeight="1" x14ac:dyDescent="0.2">
      <c r="A147" s="190">
        <v>1</v>
      </c>
      <c r="B147" s="191" t="s">
        <v>245</v>
      </c>
      <c r="C147" s="191" t="s">
        <v>245</v>
      </c>
      <c r="D147" s="191" t="s">
        <v>246</v>
      </c>
      <c r="E147" s="191" t="s">
        <v>247</v>
      </c>
      <c r="F147" s="55">
        <v>61109</v>
      </c>
      <c r="G147" s="100" t="s">
        <v>218</v>
      </c>
      <c r="H147" s="187">
        <v>0</v>
      </c>
    </row>
    <row r="148" spans="1:11" ht="3.75" customHeight="1" x14ac:dyDescent="0.2">
      <c r="A148" s="558"/>
      <c r="B148" s="559"/>
      <c r="C148" s="559"/>
      <c r="D148" s="559"/>
      <c r="E148" s="559"/>
      <c r="F148" s="545"/>
      <c r="G148" s="179"/>
      <c r="H148" s="185"/>
    </row>
    <row r="149" spans="1:11" ht="18" customHeight="1" x14ac:dyDescent="0.2">
      <c r="A149" s="190">
        <v>1</v>
      </c>
      <c r="B149" s="191" t="s">
        <v>245</v>
      </c>
      <c r="C149" s="191" t="s">
        <v>245</v>
      </c>
      <c r="D149" s="191" t="s">
        <v>246</v>
      </c>
      <c r="E149" s="191" t="s">
        <v>247</v>
      </c>
      <c r="F149" s="56">
        <v>61602</v>
      </c>
      <c r="G149" s="57" t="s">
        <v>314</v>
      </c>
      <c r="H149" s="187">
        <v>0</v>
      </c>
    </row>
    <row r="150" spans="1:11" ht="3.75" customHeight="1" x14ac:dyDescent="0.2">
      <c r="A150" s="558"/>
      <c r="B150" s="559"/>
      <c r="C150" s="559"/>
      <c r="D150" s="559"/>
      <c r="E150" s="559"/>
      <c r="F150" s="545"/>
      <c r="G150" s="179"/>
      <c r="H150" s="185"/>
    </row>
    <row r="151" spans="1:11" ht="18" customHeight="1" x14ac:dyDescent="0.2">
      <c r="A151" s="190">
        <v>1</v>
      </c>
      <c r="B151" s="191" t="s">
        <v>245</v>
      </c>
      <c r="C151" s="191" t="s">
        <v>245</v>
      </c>
      <c r="D151" s="191" t="s">
        <v>246</v>
      </c>
      <c r="E151" s="191" t="s">
        <v>247</v>
      </c>
      <c r="F151" s="56">
        <v>72101</v>
      </c>
      <c r="G151" s="57" t="s">
        <v>315</v>
      </c>
      <c r="H151" s="187">
        <v>18000</v>
      </c>
    </row>
    <row r="152" spans="1:11" ht="21.75" customHeight="1" x14ac:dyDescent="0.2">
      <c r="A152" s="912" t="s">
        <v>316</v>
      </c>
      <c r="B152" s="912"/>
      <c r="C152" s="912"/>
      <c r="D152" s="912"/>
      <c r="E152" s="912"/>
      <c r="F152" s="912"/>
      <c r="G152" s="912"/>
      <c r="H152" s="198">
        <f>SUM(H13:H151)</f>
        <v>489393.76999999996</v>
      </c>
      <c r="J152" s="58">
        <f>+Egresos!C191</f>
        <v>489393.76999999996</v>
      </c>
      <c r="K152" s="58">
        <f>+H152-J152</f>
        <v>0</v>
      </c>
    </row>
    <row r="153" spans="1:11" ht="19.5" customHeight="1" x14ac:dyDescent="0.2">
      <c r="A153" s="190">
        <v>1</v>
      </c>
      <c r="B153" s="191" t="s">
        <v>245</v>
      </c>
      <c r="C153" s="191" t="s">
        <v>249</v>
      </c>
      <c r="D153" s="191" t="s">
        <v>246</v>
      </c>
      <c r="E153" s="191" t="s">
        <v>247</v>
      </c>
      <c r="F153" s="37">
        <v>51101</v>
      </c>
      <c r="G153" s="38" t="s">
        <v>248</v>
      </c>
      <c r="H153" s="182">
        <v>142615.28</v>
      </c>
    </row>
    <row r="154" spans="1:11" ht="3.75" customHeight="1" x14ac:dyDescent="0.2">
      <c r="A154" s="558"/>
      <c r="B154" s="559"/>
      <c r="C154" s="559"/>
      <c r="D154" s="559"/>
      <c r="E154" s="559"/>
      <c r="F154" s="549"/>
      <c r="G154" s="179"/>
      <c r="H154" s="180"/>
    </row>
    <row r="155" spans="1:11" ht="19.5" customHeight="1" x14ac:dyDescent="0.2">
      <c r="A155" s="190">
        <v>1</v>
      </c>
      <c r="B155" s="191" t="s">
        <v>245</v>
      </c>
      <c r="C155" s="191" t="s">
        <v>249</v>
      </c>
      <c r="D155" s="191" t="s">
        <v>246</v>
      </c>
      <c r="E155" s="191" t="s">
        <v>247</v>
      </c>
      <c r="F155" s="37">
        <v>51107</v>
      </c>
      <c r="G155" s="38" t="s">
        <v>193</v>
      </c>
      <c r="H155" s="178">
        <v>0</v>
      </c>
    </row>
    <row r="156" spans="1:11" ht="3.75" customHeight="1" x14ac:dyDescent="0.2">
      <c r="A156" s="558"/>
      <c r="B156" s="559"/>
      <c r="C156" s="559"/>
      <c r="D156" s="559"/>
      <c r="E156" s="559"/>
      <c r="F156" s="549"/>
      <c r="G156" s="179"/>
      <c r="H156" s="180"/>
    </row>
    <row r="157" spans="1:11" ht="19.5" customHeight="1" x14ac:dyDescent="0.2">
      <c r="A157" s="190">
        <v>1</v>
      </c>
      <c r="B157" s="191" t="s">
        <v>245</v>
      </c>
      <c r="C157" s="191" t="s">
        <v>249</v>
      </c>
      <c r="D157" s="191" t="s">
        <v>246</v>
      </c>
      <c r="E157" s="191" t="s">
        <v>247</v>
      </c>
      <c r="F157" s="37">
        <v>51201</v>
      </c>
      <c r="G157" s="38" t="s">
        <v>192</v>
      </c>
      <c r="H157" s="182">
        <v>39820</v>
      </c>
    </row>
    <row r="158" spans="1:11" ht="4.5" customHeight="1" x14ac:dyDescent="0.2">
      <c r="A158" s="558"/>
      <c r="B158" s="559"/>
      <c r="C158" s="559"/>
      <c r="D158" s="559"/>
      <c r="E158" s="559"/>
      <c r="F158" s="549"/>
      <c r="G158" s="179"/>
      <c r="H158" s="180"/>
    </row>
    <row r="159" spans="1:11" ht="19.5" customHeight="1" x14ac:dyDescent="0.2">
      <c r="A159" s="190">
        <v>1</v>
      </c>
      <c r="B159" s="191" t="s">
        <v>245</v>
      </c>
      <c r="C159" s="191" t="s">
        <v>249</v>
      </c>
      <c r="D159" s="191" t="s">
        <v>246</v>
      </c>
      <c r="E159" s="191" t="s">
        <v>247</v>
      </c>
      <c r="F159" s="37">
        <v>51207</v>
      </c>
      <c r="G159" s="38" t="s">
        <v>193</v>
      </c>
      <c r="H159" s="178">
        <v>0</v>
      </c>
    </row>
    <row r="160" spans="1:11" ht="5.25" customHeight="1" x14ac:dyDescent="0.2">
      <c r="A160" s="558"/>
      <c r="B160" s="559"/>
      <c r="C160" s="559"/>
      <c r="D160" s="559"/>
      <c r="E160" s="559"/>
      <c r="F160" s="549"/>
      <c r="G160" s="179"/>
      <c r="H160" s="180"/>
    </row>
    <row r="161" spans="1:11" ht="19.5" customHeight="1" x14ac:dyDescent="0.2">
      <c r="A161" s="190">
        <v>1</v>
      </c>
      <c r="B161" s="191" t="s">
        <v>245</v>
      </c>
      <c r="C161" s="191" t="s">
        <v>249</v>
      </c>
      <c r="D161" s="191" t="s">
        <v>246</v>
      </c>
      <c r="E161" s="191" t="s">
        <v>247</v>
      </c>
      <c r="F161" s="37">
        <v>51302</v>
      </c>
      <c r="G161" s="38" t="s">
        <v>251</v>
      </c>
      <c r="H161" s="178">
        <v>1836.86</v>
      </c>
    </row>
    <row r="162" spans="1:11" ht="3.75" customHeight="1" x14ac:dyDescent="0.2">
      <c r="A162" s="558"/>
      <c r="B162" s="559"/>
      <c r="C162" s="559"/>
      <c r="D162" s="559"/>
      <c r="E162" s="559"/>
      <c r="F162" s="549"/>
      <c r="G162" s="179"/>
      <c r="H162" s="185"/>
    </row>
    <row r="163" spans="1:11" ht="23.25" customHeight="1" x14ac:dyDescent="0.2">
      <c r="A163" s="190">
        <v>1</v>
      </c>
      <c r="B163" s="191" t="s">
        <v>245</v>
      </c>
      <c r="C163" s="191" t="s">
        <v>249</v>
      </c>
      <c r="D163" s="191" t="s">
        <v>246</v>
      </c>
      <c r="E163" s="191" t="s">
        <v>247</v>
      </c>
      <c r="F163" s="37">
        <v>54104</v>
      </c>
      <c r="G163" s="199" t="s">
        <v>262</v>
      </c>
      <c r="H163" s="187">
        <v>0</v>
      </c>
      <c r="K163" s="189">
        <f>SUM(H163:H173)</f>
        <v>0</v>
      </c>
    </row>
    <row r="164" spans="1:11" ht="3.75" customHeight="1" x14ac:dyDescent="0.2">
      <c r="A164" s="558"/>
      <c r="B164" s="559"/>
      <c r="C164" s="559"/>
      <c r="D164" s="559"/>
      <c r="E164" s="559"/>
      <c r="F164" s="549"/>
      <c r="G164" s="179"/>
      <c r="H164" s="185"/>
    </row>
    <row r="165" spans="1:11" ht="19.5" customHeight="1" x14ac:dyDescent="0.2">
      <c r="A165" s="190">
        <v>1</v>
      </c>
      <c r="B165" s="191" t="s">
        <v>245</v>
      </c>
      <c r="C165" s="191" t="s">
        <v>249</v>
      </c>
      <c r="D165" s="191" t="s">
        <v>246</v>
      </c>
      <c r="E165" s="191" t="s">
        <v>247</v>
      </c>
      <c r="F165" s="37">
        <v>54105</v>
      </c>
      <c r="G165" s="199" t="s">
        <v>263</v>
      </c>
      <c r="H165" s="187">
        <v>0</v>
      </c>
    </row>
    <row r="166" spans="1:11" ht="4.5" customHeight="1" x14ac:dyDescent="0.2">
      <c r="A166" s="558"/>
      <c r="B166" s="559"/>
      <c r="C166" s="559"/>
      <c r="D166" s="559"/>
      <c r="E166" s="559"/>
      <c r="F166" s="549"/>
      <c r="G166" s="179"/>
      <c r="H166" s="185"/>
    </row>
    <row r="167" spans="1:11" ht="19.5" customHeight="1" x14ac:dyDescent="0.2">
      <c r="A167" s="190">
        <v>1</v>
      </c>
      <c r="B167" s="191" t="s">
        <v>245</v>
      </c>
      <c r="C167" s="191" t="s">
        <v>249</v>
      </c>
      <c r="D167" s="191" t="s">
        <v>246</v>
      </c>
      <c r="E167" s="191" t="s">
        <v>247</v>
      </c>
      <c r="F167" s="37">
        <v>54114</v>
      </c>
      <c r="G167" s="199" t="s">
        <v>272</v>
      </c>
      <c r="H167" s="187">
        <v>0</v>
      </c>
    </row>
    <row r="168" spans="1:11" ht="3.75" customHeight="1" x14ac:dyDescent="0.2">
      <c r="A168" s="558"/>
      <c r="B168" s="559"/>
      <c r="C168" s="559"/>
      <c r="D168" s="559"/>
      <c r="E168" s="559"/>
      <c r="F168" s="549"/>
      <c r="G168" s="179"/>
      <c r="H168" s="185"/>
    </row>
    <row r="169" spans="1:11" ht="19.5" customHeight="1" x14ac:dyDescent="0.2">
      <c r="A169" s="190">
        <v>1</v>
      </c>
      <c r="B169" s="191" t="s">
        <v>245</v>
      </c>
      <c r="C169" s="191" t="s">
        <v>249</v>
      </c>
      <c r="D169" s="191" t="s">
        <v>246</v>
      </c>
      <c r="E169" s="191" t="s">
        <v>247</v>
      </c>
      <c r="F169" s="37">
        <v>54115</v>
      </c>
      <c r="G169" s="199" t="s">
        <v>273</v>
      </c>
      <c r="H169" s="187">
        <v>0</v>
      </c>
    </row>
    <row r="170" spans="1:11" ht="3.75" customHeight="1" x14ac:dyDescent="0.2">
      <c r="A170" s="558"/>
      <c r="B170" s="559"/>
      <c r="C170" s="559"/>
      <c r="D170" s="559"/>
      <c r="E170" s="559"/>
      <c r="F170" s="549"/>
      <c r="G170" s="179"/>
      <c r="H170" s="185"/>
    </row>
    <row r="171" spans="1:11" ht="19.5" customHeight="1" x14ac:dyDescent="0.2">
      <c r="A171" s="190">
        <v>1</v>
      </c>
      <c r="B171" s="191" t="s">
        <v>245</v>
      </c>
      <c r="C171" s="191" t="s">
        <v>249</v>
      </c>
      <c r="D171" s="191" t="s">
        <v>246</v>
      </c>
      <c r="E171" s="191" t="s">
        <v>247</v>
      </c>
      <c r="F171" s="37">
        <v>54199</v>
      </c>
      <c r="G171" s="199" t="s">
        <v>279</v>
      </c>
      <c r="H171" s="187">
        <v>0</v>
      </c>
    </row>
    <row r="172" spans="1:11" ht="3.75" customHeight="1" x14ac:dyDescent="0.2">
      <c r="A172" s="558"/>
      <c r="B172" s="559"/>
      <c r="C172" s="559"/>
      <c r="D172" s="559"/>
      <c r="E172" s="559"/>
      <c r="F172" s="549"/>
      <c r="G172" s="179"/>
      <c r="H172" s="185"/>
    </row>
    <row r="173" spans="1:11" ht="28.5" customHeight="1" x14ac:dyDescent="0.2">
      <c r="A173" s="190">
        <v>1</v>
      </c>
      <c r="B173" s="191" t="s">
        <v>245</v>
      </c>
      <c r="C173" s="191" t="s">
        <v>249</v>
      </c>
      <c r="D173" s="191" t="s">
        <v>246</v>
      </c>
      <c r="E173" s="191" t="s">
        <v>247</v>
      </c>
      <c r="F173" s="210">
        <v>54301</v>
      </c>
      <c r="G173" s="200" t="s">
        <v>284</v>
      </c>
      <c r="H173" s="187">
        <v>0</v>
      </c>
    </row>
    <row r="174" spans="1:11" ht="3.75" customHeight="1" x14ac:dyDescent="0.2">
      <c r="A174" s="558"/>
      <c r="B174" s="559"/>
      <c r="C174" s="559"/>
      <c r="D174" s="559"/>
      <c r="E174" s="559"/>
      <c r="F174" s="549"/>
      <c r="G174" s="179"/>
      <c r="H174" s="185"/>
    </row>
    <row r="175" spans="1:11" ht="19.5" customHeight="1" x14ac:dyDescent="0.2">
      <c r="A175" s="190">
        <v>1</v>
      </c>
      <c r="B175" s="191" t="s">
        <v>245</v>
      </c>
      <c r="C175" s="191" t="s">
        <v>249</v>
      </c>
      <c r="D175" s="191" t="s">
        <v>246</v>
      </c>
      <c r="E175" s="191" t="s">
        <v>247</v>
      </c>
      <c r="F175" s="210">
        <v>61101</v>
      </c>
      <c r="G175" s="200" t="s">
        <v>311</v>
      </c>
      <c r="H175" s="187">
        <v>0</v>
      </c>
    </row>
    <row r="176" spans="1:11" ht="6" customHeight="1" x14ac:dyDescent="0.2">
      <c r="A176" s="558"/>
      <c r="B176" s="559"/>
      <c r="C176" s="559"/>
      <c r="D176" s="559"/>
      <c r="E176" s="559"/>
      <c r="F176" s="549"/>
      <c r="G176" s="179"/>
      <c r="H176" s="185"/>
    </row>
    <row r="177" spans="1:11" ht="19.5" customHeight="1" x14ac:dyDescent="0.2">
      <c r="A177" s="190">
        <v>1</v>
      </c>
      <c r="B177" s="191" t="s">
        <v>245</v>
      </c>
      <c r="C177" s="191" t="s">
        <v>249</v>
      </c>
      <c r="D177" s="191" t="s">
        <v>246</v>
      </c>
      <c r="E177" s="191" t="s">
        <v>247</v>
      </c>
      <c r="F177" s="210">
        <v>61102</v>
      </c>
      <c r="G177" s="200" t="s">
        <v>317</v>
      </c>
      <c r="H177" s="187">
        <v>0</v>
      </c>
    </row>
    <row r="178" spans="1:11" ht="3.75" customHeight="1" x14ac:dyDescent="0.2">
      <c r="A178" s="558"/>
      <c r="B178" s="559"/>
      <c r="C178" s="559"/>
      <c r="D178" s="559"/>
      <c r="E178" s="559"/>
      <c r="F178" s="549"/>
      <c r="G178" s="179"/>
      <c r="H178" s="185"/>
    </row>
    <row r="179" spans="1:11" ht="19.5" customHeight="1" x14ac:dyDescent="0.2">
      <c r="A179" s="190">
        <v>1</v>
      </c>
      <c r="B179" s="191" t="s">
        <v>245</v>
      </c>
      <c r="C179" s="191" t="s">
        <v>249</v>
      </c>
      <c r="D179" s="191" t="s">
        <v>246</v>
      </c>
      <c r="E179" s="191" t="s">
        <v>247</v>
      </c>
      <c r="F179" s="210">
        <v>61104</v>
      </c>
      <c r="G179" s="200" t="s">
        <v>318</v>
      </c>
      <c r="H179" s="187">
        <v>0</v>
      </c>
    </row>
    <row r="180" spans="1:11" ht="3.75" customHeight="1" x14ac:dyDescent="0.2">
      <c r="A180" s="558"/>
      <c r="B180" s="559"/>
      <c r="C180" s="559"/>
      <c r="D180" s="559"/>
      <c r="E180" s="559"/>
      <c r="F180" s="256"/>
      <c r="G180" s="179"/>
      <c r="H180" s="180"/>
    </row>
    <row r="181" spans="1:11" ht="16.5" customHeight="1" x14ac:dyDescent="0.25">
      <c r="A181" s="912" t="s">
        <v>316</v>
      </c>
      <c r="B181" s="912"/>
      <c r="C181" s="912"/>
      <c r="D181" s="912"/>
      <c r="E181" s="912"/>
      <c r="F181" s="912"/>
      <c r="G181" s="912"/>
      <c r="H181" s="40">
        <f>SUM(H153:H180)</f>
        <v>184272.13999999998</v>
      </c>
      <c r="J181" s="58">
        <f>+Egresos!E191</f>
        <v>184272.13999999998</v>
      </c>
      <c r="K181" s="58">
        <f>+H181-J181</f>
        <v>0</v>
      </c>
    </row>
    <row r="182" spans="1:11" ht="20.25" customHeight="1" x14ac:dyDescent="0.2">
      <c r="A182" s="190">
        <v>1</v>
      </c>
      <c r="B182" s="191" t="s">
        <v>249</v>
      </c>
      <c r="C182" s="191" t="s">
        <v>245</v>
      </c>
      <c r="D182" s="191" t="s">
        <v>246</v>
      </c>
      <c r="E182" s="191" t="s">
        <v>247</v>
      </c>
      <c r="F182" s="37">
        <v>51101</v>
      </c>
      <c r="G182" s="201" t="s">
        <v>248</v>
      </c>
      <c r="H182" s="182">
        <v>40761.43</v>
      </c>
    </row>
    <row r="183" spans="1:11" ht="3.75" customHeight="1" x14ac:dyDescent="0.2">
      <c r="A183" s="558"/>
      <c r="B183" s="559"/>
      <c r="C183" s="559"/>
      <c r="D183" s="559"/>
      <c r="E183" s="559"/>
      <c r="F183" s="549"/>
      <c r="G183" s="179"/>
      <c r="H183" s="180"/>
    </row>
    <row r="184" spans="1:11" ht="20.25" customHeight="1" x14ac:dyDescent="0.2">
      <c r="A184" s="190">
        <v>1</v>
      </c>
      <c r="B184" s="191" t="s">
        <v>249</v>
      </c>
      <c r="C184" s="191" t="s">
        <v>245</v>
      </c>
      <c r="D184" s="191" t="s">
        <v>246</v>
      </c>
      <c r="E184" s="191" t="s">
        <v>247</v>
      </c>
      <c r="F184" s="37">
        <v>51107</v>
      </c>
      <c r="G184" s="201" t="s">
        <v>193</v>
      </c>
      <c r="H184" s="178">
        <v>0</v>
      </c>
    </row>
    <row r="185" spans="1:11" ht="3.75" customHeight="1" x14ac:dyDescent="0.2">
      <c r="A185" s="558"/>
      <c r="B185" s="559"/>
      <c r="C185" s="559"/>
      <c r="D185" s="559"/>
      <c r="E185" s="559"/>
      <c r="F185" s="549"/>
      <c r="G185" s="179"/>
      <c r="H185" s="180"/>
    </row>
    <row r="186" spans="1:11" ht="20.25" customHeight="1" x14ac:dyDescent="0.2">
      <c r="A186" s="190">
        <v>1</v>
      </c>
      <c r="B186" s="191" t="s">
        <v>249</v>
      </c>
      <c r="C186" s="191" t="s">
        <v>245</v>
      </c>
      <c r="D186" s="191" t="s">
        <v>246</v>
      </c>
      <c r="E186" s="191" t="s">
        <v>247</v>
      </c>
      <c r="F186" s="37">
        <v>51201</v>
      </c>
      <c r="G186" s="201" t="s">
        <v>192</v>
      </c>
      <c r="H186" s="182">
        <v>4205.08</v>
      </c>
    </row>
    <row r="187" spans="1:11" ht="3.75" customHeight="1" x14ac:dyDescent="0.2">
      <c r="A187" s="558"/>
      <c r="B187" s="559"/>
      <c r="C187" s="559"/>
      <c r="D187" s="559"/>
      <c r="E187" s="559"/>
      <c r="F187" s="549"/>
      <c r="G187" s="179"/>
      <c r="H187" s="180"/>
    </row>
    <row r="188" spans="1:11" ht="20.25" customHeight="1" x14ac:dyDescent="0.2">
      <c r="A188" s="190">
        <v>1</v>
      </c>
      <c r="B188" s="191" t="s">
        <v>249</v>
      </c>
      <c r="C188" s="191" t="s">
        <v>245</v>
      </c>
      <c r="D188" s="191" t="s">
        <v>246</v>
      </c>
      <c r="E188" s="191" t="s">
        <v>247</v>
      </c>
      <c r="F188" s="37">
        <v>51207</v>
      </c>
      <c r="G188" s="201" t="s">
        <v>193</v>
      </c>
      <c r="H188" s="178">
        <v>0</v>
      </c>
    </row>
    <row r="189" spans="1:11" ht="3.75" customHeight="1" x14ac:dyDescent="0.2">
      <c r="A189" s="558"/>
      <c r="B189" s="559"/>
      <c r="C189" s="559"/>
      <c r="D189" s="559"/>
      <c r="E189" s="559"/>
      <c r="F189" s="549"/>
      <c r="G189" s="179"/>
      <c r="H189" s="185"/>
    </row>
    <row r="190" spans="1:11" ht="20.25" customHeight="1" x14ac:dyDescent="0.2">
      <c r="A190" s="190">
        <v>1</v>
      </c>
      <c r="B190" s="191" t="s">
        <v>249</v>
      </c>
      <c r="C190" s="191" t="s">
        <v>245</v>
      </c>
      <c r="D190" s="191" t="s">
        <v>246</v>
      </c>
      <c r="E190" s="191" t="s">
        <v>247</v>
      </c>
      <c r="F190" s="37">
        <v>51301</v>
      </c>
      <c r="G190" s="201" t="s">
        <v>250</v>
      </c>
      <c r="H190" s="178">
        <v>0</v>
      </c>
    </row>
    <row r="191" spans="1:11" ht="3.75" customHeight="1" x14ac:dyDescent="0.2">
      <c r="A191" s="558"/>
      <c r="B191" s="559"/>
      <c r="C191" s="559"/>
      <c r="D191" s="559"/>
      <c r="E191" s="559"/>
      <c r="F191" s="549"/>
      <c r="G191" s="179"/>
      <c r="H191" s="185"/>
    </row>
    <row r="192" spans="1:11" ht="20.25" customHeight="1" x14ac:dyDescent="0.2">
      <c r="A192" s="190">
        <v>1</v>
      </c>
      <c r="B192" s="191" t="s">
        <v>249</v>
      </c>
      <c r="C192" s="191" t="s">
        <v>245</v>
      </c>
      <c r="D192" s="191" t="s">
        <v>246</v>
      </c>
      <c r="E192" s="191" t="s">
        <v>247</v>
      </c>
      <c r="F192" s="37">
        <v>51302</v>
      </c>
      <c r="G192" s="201" t="s">
        <v>251</v>
      </c>
      <c r="H192" s="178">
        <v>0</v>
      </c>
    </row>
    <row r="193" spans="1:11" ht="3.75" customHeight="1" x14ac:dyDescent="0.2">
      <c r="A193" s="558"/>
      <c r="B193" s="559"/>
      <c r="C193" s="559"/>
      <c r="D193" s="559"/>
      <c r="E193" s="559"/>
      <c r="F193" s="549"/>
      <c r="G193" s="179"/>
      <c r="H193" s="185"/>
    </row>
    <row r="194" spans="1:11" ht="19.5" customHeight="1" x14ac:dyDescent="0.2">
      <c r="A194" s="190">
        <v>1</v>
      </c>
      <c r="B194" s="191" t="s">
        <v>249</v>
      </c>
      <c r="C194" s="191" t="s">
        <v>245</v>
      </c>
      <c r="D194" s="191" t="s">
        <v>246</v>
      </c>
      <c r="E194" s="191" t="s">
        <v>247</v>
      </c>
      <c r="F194" s="37">
        <v>54104</v>
      </c>
      <c r="G194" s="202" t="s">
        <v>262</v>
      </c>
      <c r="H194" s="187">
        <v>0</v>
      </c>
      <c r="K194" s="189">
        <f>+H194:H204</f>
        <v>0</v>
      </c>
    </row>
    <row r="195" spans="1:11" ht="3" customHeight="1" x14ac:dyDescent="0.2">
      <c r="A195" s="558"/>
      <c r="B195" s="559"/>
      <c r="C195" s="559"/>
      <c r="D195" s="559"/>
      <c r="E195" s="559"/>
      <c r="F195" s="549"/>
      <c r="G195" s="179"/>
      <c r="H195" s="185"/>
    </row>
    <row r="196" spans="1:11" ht="20.25" customHeight="1" x14ac:dyDescent="0.2">
      <c r="A196" s="190">
        <v>1</v>
      </c>
      <c r="B196" s="191" t="s">
        <v>249</v>
      </c>
      <c r="C196" s="191" t="s">
        <v>245</v>
      </c>
      <c r="D196" s="191" t="s">
        <v>246</v>
      </c>
      <c r="E196" s="191" t="s">
        <v>247</v>
      </c>
      <c r="F196" s="37">
        <v>54105</v>
      </c>
      <c r="G196" s="202" t="s">
        <v>263</v>
      </c>
      <c r="H196" s="187">
        <v>0</v>
      </c>
    </row>
    <row r="197" spans="1:11" ht="3.75" customHeight="1" x14ac:dyDescent="0.2">
      <c r="A197" s="558"/>
      <c r="B197" s="559"/>
      <c r="C197" s="559"/>
      <c r="D197" s="559"/>
      <c r="E197" s="559"/>
      <c r="F197" s="549"/>
      <c r="G197" s="179"/>
      <c r="H197" s="185"/>
    </row>
    <row r="198" spans="1:11" ht="20.25" customHeight="1" x14ac:dyDescent="0.2">
      <c r="A198" s="190">
        <v>1</v>
      </c>
      <c r="B198" s="191" t="s">
        <v>249</v>
      </c>
      <c r="C198" s="191" t="s">
        <v>245</v>
      </c>
      <c r="D198" s="191" t="s">
        <v>246</v>
      </c>
      <c r="E198" s="191" t="s">
        <v>247</v>
      </c>
      <c r="F198" s="37">
        <v>54114</v>
      </c>
      <c r="G198" s="202" t="s">
        <v>272</v>
      </c>
      <c r="H198" s="187">
        <v>0</v>
      </c>
    </row>
    <row r="199" spans="1:11" ht="6" customHeight="1" x14ac:dyDescent="0.2">
      <c r="A199" s="558"/>
      <c r="B199" s="559"/>
      <c r="C199" s="559"/>
      <c r="D199" s="559"/>
      <c r="E199" s="559"/>
      <c r="F199" s="549"/>
      <c r="G199" s="179"/>
      <c r="H199" s="185"/>
    </row>
    <row r="200" spans="1:11" ht="20.25" customHeight="1" x14ac:dyDescent="0.2">
      <c r="A200" s="190">
        <v>1</v>
      </c>
      <c r="B200" s="191" t="s">
        <v>249</v>
      </c>
      <c r="C200" s="191" t="s">
        <v>245</v>
      </c>
      <c r="D200" s="191" t="s">
        <v>246</v>
      </c>
      <c r="E200" s="191" t="s">
        <v>247</v>
      </c>
      <c r="F200" s="37">
        <v>54115</v>
      </c>
      <c r="G200" s="199" t="s">
        <v>273</v>
      </c>
      <c r="H200" s="187"/>
    </row>
    <row r="201" spans="1:11" ht="4.5" customHeight="1" x14ac:dyDescent="0.2">
      <c r="A201" s="558"/>
      <c r="B201" s="559"/>
      <c r="C201" s="559"/>
      <c r="D201" s="559"/>
      <c r="E201" s="559"/>
      <c r="F201" s="549"/>
      <c r="G201" s="179"/>
      <c r="H201" s="185"/>
    </row>
    <row r="202" spans="1:11" ht="19.5" customHeight="1" x14ac:dyDescent="0.2">
      <c r="A202" s="190">
        <v>1</v>
      </c>
      <c r="B202" s="191" t="s">
        <v>245</v>
      </c>
      <c r="C202" s="191" t="s">
        <v>249</v>
      </c>
      <c r="D202" s="191" t="s">
        <v>246</v>
      </c>
      <c r="E202" s="191" t="s">
        <v>247</v>
      </c>
      <c r="F202" s="37">
        <v>54199</v>
      </c>
      <c r="G202" s="199" t="s">
        <v>279</v>
      </c>
      <c r="H202" s="187">
        <v>0</v>
      </c>
    </row>
    <row r="203" spans="1:11" ht="4.5" customHeight="1" x14ac:dyDescent="0.2">
      <c r="A203" s="558"/>
      <c r="B203" s="559"/>
      <c r="C203" s="559"/>
      <c r="D203" s="559"/>
      <c r="E203" s="559"/>
      <c r="F203" s="549"/>
      <c r="G203" s="179"/>
      <c r="H203" s="185"/>
    </row>
    <row r="204" spans="1:11" ht="20.25" customHeight="1" x14ac:dyDescent="0.2">
      <c r="A204" s="190">
        <v>1</v>
      </c>
      <c r="B204" s="191" t="s">
        <v>249</v>
      </c>
      <c r="C204" s="191" t="s">
        <v>245</v>
      </c>
      <c r="D204" s="191" t="s">
        <v>246</v>
      </c>
      <c r="E204" s="191" t="s">
        <v>247</v>
      </c>
      <c r="F204" s="210">
        <v>54301</v>
      </c>
      <c r="G204" s="200" t="s">
        <v>284</v>
      </c>
      <c r="H204" s="187">
        <v>0</v>
      </c>
    </row>
    <row r="205" spans="1:11" ht="4.5" customHeight="1" x14ac:dyDescent="0.2">
      <c r="A205" s="558"/>
      <c r="B205" s="559"/>
      <c r="C205" s="559"/>
      <c r="D205" s="559"/>
      <c r="E205" s="559"/>
      <c r="F205" s="549"/>
      <c r="G205" s="179"/>
      <c r="H205" s="185"/>
    </row>
    <row r="206" spans="1:11" ht="20.25" customHeight="1" x14ac:dyDescent="0.2">
      <c r="A206" s="190">
        <v>1</v>
      </c>
      <c r="B206" s="191" t="s">
        <v>249</v>
      </c>
      <c r="C206" s="191" t="s">
        <v>245</v>
      </c>
      <c r="D206" s="191" t="s">
        <v>246</v>
      </c>
      <c r="E206" s="191" t="s">
        <v>247</v>
      </c>
      <c r="F206" s="210">
        <v>61101</v>
      </c>
      <c r="G206" s="200" t="s">
        <v>311</v>
      </c>
      <c r="H206" s="187">
        <v>0</v>
      </c>
    </row>
    <row r="207" spans="1:11" ht="3.75" customHeight="1" x14ac:dyDescent="0.2">
      <c r="A207" s="558"/>
      <c r="B207" s="559"/>
      <c r="C207" s="559"/>
      <c r="D207" s="559"/>
      <c r="E207" s="559"/>
      <c r="F207" s="549"/>
      <c r="G207" s="179"/>
      <c r="H207" s="185"/>
    </row>
    <row r="208" spans="1:11" ht="20.25" customHeight="1" x14ac:dyDescent="0.2">
      <c r="A208" s="190">
        <v>1</v>
      </c>
      <c r="B208" s="191" t="s">
        <v>249</v>
      </c>
      <c r="C208" s="191" t="s">
        <v>245</v>
      </c>
      <c r="D208" s="191" t="s">
        <v>246</v>
      </c>
      <c r="E208" s="191" t="s">
        <v>247</v>
      </c>
      <c r="F208" s="210">
        <v>61102</v>
      </c>
      <c r="G208" s="200" t="s">
        <v>317</v>
      </c>
      <c r="H208" s="187">
        <v>0</v>
      </c>
    </row>
    <row r="209" spans="1:11" ht="3.75" customHeight="1" x14ac:dyDescent="0.2">
      <c r="A209" s="562"/>
      <c r="B209" s="563"/>
      <c r="C209" s="563"/>
      <c r="D209" s="563"/>
      <c r="E209" s="563"/>
      <c r="F209" s="549"/>
      <c r="G209" s="179"/>
      <c r="H209" s="185"/>
    </row>
    <row r="210" spans="1:11" ht="20.25" customHeight="1" x14ac:dyDescent="0.2">
      <c r="A210" s="190">
        <v>1</v>
      </c>
      <c r="B210" s="191" t="s">
        <v>249</v>
      </c>
      <c r="C210" s="191" t="s">
        <v>245</v>
      </c>
      <c r="D210" s="191" t="s">
        <v>246</v>
      </c>
      <c r="E210" s="191" t="s">
        <v>247</v>
      </c>
      <c r="F210" s="37">
        <v>61104</v>
      </c>
      <c r="G210" s="200" t="s">
        <v>318</v>
      </c>
      <c r="H210" s="187">
        <v>0</v>
      </c>
    </row>
    <row r="211" spans="1:11" ht="5.25" customHeight="1" x14ac:dyDescent="0.2">
      <c r="A211" s="556"/>
      <c r="B211" s="557"/>
      <c r="C211" s="557"/>
      <c r="D211" s="557"/>
      <c r="E211" s="557"/>
      <c r="F211" s="203"/>
      <c r="G211" s="204"/>
      <c r="H211" s="197"/>
    </row>
    <row r="212" spans="1:11" ht="15.75" x14ac:dyDescent="0.25">
      <c r="A212" s="912" t="s">
        <v>316</v>
      </c>
      <c r="B212" s="912"/>
      <c r="C212" s="912"/>
      <c r="D212" s="912"/>
      <c r="E212" s="912"/>
      <c r="F212" s="912"/>
      <c r="G212" s="912"/>
      <c r="H212" s="40">
        <f>SUM(H182:H211)</f>
        <v>44966.51</v>
      </c>
      <c r="J212" s="58">
        <f>+Egresos!G191</f>
        <v>44966.51</v>
      </c>
      <c r="K212" s="58">
        <f>+H212-J212</f>
        <v>0</v>
      </c>
    </row>
    <row r="213" spans="1:11" ht="23.25" customHeight="1" x14ac:dyDescent="0.2">
      <c r="A213" s="190">
        <v>1</v>
      </c>
      <c r="B213" s="191" t="s">
        <v>249</v>
      </c>
      <c r="C213" s="191" t="s">
        <v>249</v>
      </c>
      <c r="D213" s="191" t="s">
        <v>246</v>
      </c>
      <c r="E213" s="191" t="s">
        <v>247</v>
      </c>
      <c r="F213" s="37">
        <v>51101</v>
      </c>
      <c r="G213" s="38" t="s">
        <v>248</v>
      </c>
      <c r="H213" s="182">
        <v>329338.92</v>
      </c>
    </row>
    <row r="214" spans="1:11" ht="3.75" customHeight="1" x14ac:dyDescent="0.2">
      <c r="A214" s="558"/>
      <c r="B214" s="559"/>
      <c r="C214" s="559"/>
      <c r="D214" s="559"/>
      <c r="E214" s="559"/>
      <c r="F214" s="549"/>
      <c r="G214" s="179"/>
      <c r="H214" s="185"/>
    </row>
    <row r="215" spans="1:11" ht="23.25" customHeight="1" x14ac:dyDescent="0.2">
      <c r="A215" s="190">
        <v>1</v>
      </c>
      <c r="B215" s="191" t="s">
        <v>249</v>
      </c>
      <c r="C215" s="191" t="s">
        <v>249</v>
      </c>
      <c r="D215" s="191" t="s">
        <v>246</v>
      </c>
      <c r="E215" s="191" t="s">
        <v>247</v>
      </c>
      <c r="F215" s="37">
        <v>51107</v>
      </c>
      <c r="G215" s="38" t="s">
        <v>193</v>
      </c>
      <c r="H215" s="178">
        <v>17193.37</v>
      </c>
    </row>
    <row r="216" spans="1:11" ht="3.75" customHeight="1" x14ac:dyDescent="0.2">
      <c r="A216" s="558"/>
      <c r="B216" s="559"/>
      <c r="C216" s="559"/>
      <c r="D216" s="559"/>
      <c r="E216" s="559"/>
      <c r="F216" s="549"/>
      <c r="G216" s="179"/>
      <c r="H216" s="185"/>
    </row>
    <row r="217" spans="1:11" ht="23.25" customHeight="1" x14ac:dyDescent="0.2">
      <c r="A217" s="190">
        <v>1</v>
      </c>
      <c r="B217" s="191" t="s">
        <v>249</v>
      </c>
      <c r="C217" s="191" t="s">
        <v>249</v>
      </c>
      <c r="D217" s="191" t="s">
        <v>246</v>
      </c>
      <c r="E217" s="191" t="s">
        <v>247</v>
      </c>
      <c r="F217" s="37">
        <v>51201</v>
      </c>
      <c r="G217" s="38" t="s">
        <v>192</v>
      </c>
      <c r="H217" s="178">
        <v>61215.54</v>
      </c>
    </row>
    <row r="218" spans="1:11" ht="4.5" customHeight="1" x14ac:dyDescent="0.2">
      <c r="A218" s="558"/>
      <c r="B218" s="559"/>
      <c r="C218" s="559"/>
      <c r="D218" s="559"/>
      <c r="E218" s="559"/>
      <c r="F218" s="549"/>
      <c r="G218" s="179"/>
      <c r="H218" s="185"/>
    </row>
    <row r="219" spans="1:11" ht="23.25" customHeight="1" x14ac:dyDescent="0.2">
      <c r="A219" s="190">
        <v>1</v>
      </c>
      <c r="B219" s="191" t="s">
        <v>249</v>
      </c>
      <c r="C219" s="191" t="s">
        <v>249</v>
      </c>
      <c r="D219" s="191" t="s">
        <v>246</v>
      </c>
      <c r="E219" s="191" t="s">
        <v>247</v>
      </c>
      <c r="F219" s="37">
        <v>51207</v>
      </c>
      <c r="G219" s="38" t="s">
        <v>193</v>
      </c>
      <c r="H219" s="182">
        <v>0</v>
      </c>
      <c r="K219" s="444"/>
    </row>
    <row r="220" spans="1:11" ht="3.75" customHeight="1" x14ac:dyDescent="0.2">
      <c r="A220" s="558"/>
      <c r="B220" s="559"/>
      <c r="C220" s="559"/>
      <c r="D220" s="559"/>
      <c r="E220" s="559"/>
      <c r="F220" s="549"/>
      <c r="G220" s="179"/>
      <c r="H220" s="185"/>
    </row>
    <row r="221" spans="1:11" ht="23.25" customHeight="1" x14ac:dyDescent="0.2">
      <c r="A221" s="190">
        <v>1</v>
      </c>
      <c r="B221" s="191" t="s">
        <v>249</v>
      </c>
      <c r="C221" s="191" t="s">
        <v>249</v>
      </c>
      <c r="D221" s="191" t="s">
        <v>246</v>
      </c>
      <c r="E221" s="191" t="s">
        <v>247</v>
      </c>
      <c r="F221" s="37">
        <v>51301</v>
      </c>
      <c r="G221" s="38" t="s">
        <v>250</v>
      </c>
      <c r="H221" s="178">
        <v>4386.87</v>
      </c>
    </row>
    <row r="222" spans="1:11" ht="3.75" customHeight="1" x14ac:dyDescent="0.2">
      <c r="A222" s="558"/>
      <c r="B222" s="559"/>
      <c r="C222" s="559"/>
      <c r="D222" s="559"/>
      <c r="E222" s="559"/>
      <c r="F222" s="549"/>
      <c r="G222" s="179"/>
      <c r="H222" s="185"/>
    </row>
    <row r="223" spans="1:11" ht="23.25" customHeight="1" x14ac:dyDescent="0.2">
      <c r="A223" s="190">
        <v>1</v>
      </c>
      <c r="B223" s="191" t="s">
        <v>249</v>
      </c>
      <c r="C223" s="191" t="s">
        <v>249</v>
      </c>
      <c r="D223" s="191" t="s">
        <v>246</v>
      </c>
      <c r="E223" s="191" t="s">
        <v>247</v>
      </c>
      <c r="F223" s="37">
        <v>51302</v>
      </c>
      <c r="G223" s="38" t="s">
        <v>251</v>
      </c>
      <c r="H223" s="178">
        <v>2359.96</v>
      </c>
    </row>
    <row r="224" spans="1:11" ht="3" customHeight="1" x14ac:dyDescent="0.2">
      <c r="A224" s="558"/>
      <c r="B224" s="559"/>
      <c r="C224" s="559"/>
      <c r="D224" s="559"/>
      <c r="E224" s="559"/>
      <c r="F224" s="549"/>
      <c r="G224" s="179"/>
      <c r="H224" s="185"/>
    </row>
    <row r="225" spans="1:11" ht="23.25" customHeight="1" x14ac:dyDescent="0.2">
      <c r="A225" s="190">
        <v>1</v>
      </c>
      <c r="B225" s="191" t="s">
        <v>249</v>
      </c>
      <c r="C225" s="191" t="s">
        <v>249</v>
      </c>
      <c r="D225" s="191" t="s">
        <v>246</v>
      </c>
      <c r="E225" s="191" t="s">
        <v>247</v>
      </c>
      <c r="F225" s="37">
        <v>54101</v>
      </c>
      <c r="G225" s="205" t="s">
        <v>260</v>
      </c>
      <c r="H225" s="187">
        <v>0</v>
      </c>
      <c r="K225" s="189">
        <f>SUM(H229:H259)</f>
        <v>0</v>
      </c>
    </row>
    <row r="226" spans="1:11" ht="3.75" customHeight="1" x14ac:dyDescent="0.2">
      <c r="A226" s="558"/>
      <c r="B226" s="559"/>
      <c r="C226" s="559"/>
      <c r="D226" s="559"/>
      <c r="E226" s="559"/>
      <c r="F226" s="549"/>
      <c r="G226" s="179"/>
      <c r="H226" s="180"/>
    </row>
    <row r="227" spans="1:11" ht="23.25" customHeight="1" x14ac:dyDescent="0.2">
      <c r="A227" s="190">
        <v>1</v>
      </c>
      <c r="B227" s="191" t="s">
        <v>249</v>
      </c>
      <c r="C227" s="191" t="s">
        <v>249</v>
      </c>
      <c r="D227" s="191" t="s">
        <v>246</v>
      </c>
      <c r="E227" s="191" t="s">
        <v>247</v>
      </c>
      <c r="F227" s="37">
        <v>54103</v>
      </c>
      <c r="G227" s="205" t="s">
        <v>261</v>
      </c>
      <c r="H227" s="187">
        <v>0</v>
      </c>
      <c r="K227" s="189">
        <f>SUM(K37:K225)</f>
        <v>127857.69</v>
      </c>
    </row>
    <row r="228" spans="1:11" ht="4.5" customHeight="1" x14ac:dyDescent="0.2">
      <c r="A228" s="558"/>
      <c r="B228" s="559"/>
      <c r="C228" s="559"/>
      <c r="D228" s="559"/>
      <c r="E228" s="559"/>
      <c r="F228" s="549"/>
      <c r="G228" s="179"/>
      <c r="H228" s="180"/>
    </row>
    <row r="229" spans="1:11" ht="23.25" customHeight="1" x14ac:dyDescent="0.2">
      <c r="A229" s="190">
        <v>1</v>
      </c>
      <c r="B229" s="191" t="s">
        <v>249</v>
      </c>
      <c r="C229" s="191" t="s">
        <v>249</v>
      </c>
      <c r="D229" s="191" t="s">
        <v>246</v>
      </c>
      <c r="E229" s="191" t="s">
        <v>247</v>
      </c>
      <c r="F229" s="37">
        <v>54104</v>
      </c>
      <c r="G229" s="199" t="s">
        <v>262</v>
      </c>
      <c r="H229" s="206">
        <v>0</v>
      </c>
    </row>
    <row r="230" spans="1:11" ht="3.75" customHeight="1" x14ac:dyDescent="0.2">
      <c r="A230" s="558"/>
      <c r="B230" s="559"/>
      <c r="C230" s="559"/>
      <c r="D230" s="559"/>
      <c r="E230" s="559"/>
      <c r="F230" s="549"/>
      <c r="G230" s="179"/>
      <c r="H230" s="180"/>
    </row>
    <row r="231" spans="1:11" ht="23.25" customHeight="1" x14ac:dyDescent="0.2">
      <c r="A231" s="190">
        <v>1</v>
      </c>
      <c r="B231" s="191" t="s">
        <v>249</v>
      </c>
      <c r="C231" s="191" t="s">
        <v>249</v>
      </c>
      <c r="D231" s="191" t="s">
        <v>246</v>
      </c>
      <c r="E231" s="191" t="s">
        <v>247</v>
      </c>
      <c r="F231" s="37">
        <v>54105</v>
      </c>
      <c r="G231" s="199" t="s">
        <v>263</v>
      </c>
      <c r="H231" s="187">
        <v>0</v>
      </c>
    </row>
    <row r="232" spans="1:11" ht="3.75" customHeight="1" x14ac:dyDescent="0.2">
      <c r="A232" s="558"/>
      <c r="B232" s="559"/>
      <c r="C232" s="559"/>
      <c r="D232" s="559"/>
      <c r="E232" s="559"/>
      <c r="F232" s="549"/>
      <c r="G232" s="179"/>
      <c r="H232" s="180"/>
    </row>
    <row r="233" spans="1:11" ht="23.25" customHeight="1" x14ac:dyDescent="0.2">
      <c r="A233" s="190">
        <v>1</v>
      </c>
      <c r="B233" s="191" t="s">
        <v>249</v>
      </c>
      <c r="C233" s="191" t="s">
        <v>249</v>
      </c>
      <c r="D233" s="191" t="s">
        <v>246</v>
      </c>
      <c r="E233" s="191" t="s">
        <v>247</v>
      </c>
      <c r="F233" s="37">
        <v>54106</v>
      </c>
      <c r="G233" s="199" t="s">
        <v>264</v>
      </c>
      <c r="H233" s="206">
        <v>0</v>
      </c>
    </row>
    <row r="234" spans="1:11" ht="3.75" customHeight="1" x14ac:dyDescent="0.2">
      <c r="A234" s="558"/>
      <c r="B234" s="559"/>
      <c r="C234" s="559"/>
      <c r="D234" s="559"/>
      <c r="E234" s="559"/>
      <c r="F234" s="549"/>
      <c r="G234" s="179"/>
      <c r="H234" s="180"/>
    </row>
    <row r="235" spans="1:11" ht="23.25" customHeight="1" x14ac:dyDescent="0.2">
      <c r="A235" s="190">
        <v>1</v>
      </c>
      <c r="B235" s="191" t="s">
        <v>249</v>
      </c>
      <c r="C235" s="191" t="s">
        <v>249</v>
      </c>
      <c r="D235" s="191" t="s">
        <v>246</v>
      </c>
      <c r="E235" s="191" t="s">
        <v>247</v>
      </c>
      <c r="F235" s="37">
        <v>54107</v>
      </c>
      <c r="G235" s="199" t="s">
        <v>265</v>
      </c>
      <c r="H235" s="206">
        <v>0</v>
      </c>
    </row>
    <row r="236" spans="1:11" ht="3.75" customHeight="1" x14ac:dyDescent="0.2">
      <c r="A236" s="558"/>
      <c r="B236" s="559"/>
      <c r="C236" s="559"/>
      <c r="D236" s="559"/>
      <c r="E236" s="559"/>
      <c r="F236" s="549"/>
      <c r="G236" s="179"/>
      <c r="H236" s="180"/>
    </row>
    <row r="237" spans="1:11" ht="23.25" customHeight="1" x14ac:dyDescent="0.2">
      <c r="A237" s="190">
        <v>1</v>
      </c>
      <c r="B237" s="191" t="s">
        <v>249</v>
      </c>
      <c r="C237" s="191" t="s">
        <v>249</v>
      </c>
      <c r="D237" s="191" t="s">
        <v>246</v>
      </c>
      <c r="E237" s="191" t="s">
        <v>247</v>
      </c>
      <c r="F237" s="37">
        <v>54111</v>
      </c>
      <c r="G237" s="199" t="s">
        <v>269</v>
      </c>
      <c r="H237" s="187">
        <v>0</v>
      </c>
    </row>
    <row r="238" spans="1:11" ht="3.75" customHeight="1" x14ac:dyDescent="0.2">
      <c r="A238" s="558"/>
      <c r="B238" s="559"/>
      <c r="C238" s="559"/>
      <c r="D238" s="559"/>
      <c r="E238" s="559"/>
      <c r="F238" s="549"/>
      <c r="G238" s="179"/>
      <c r="H238" s="180"/>
    </row>
    <row r="239" spans="1:11" ht="23.25" customHeight="1" x14ac:dyDescent="0.2">
      <c r="A239" s="190">
        <v>1</v>
      </c>
      <c r="B239" s="191" t="s">
        <v>249</v>
      </c>
      <c r="C239" s="191" t="s">
        <v>249</v>
      </c>
      <c r="D239" s="191" t="s">
        <v>246</v>
      </c>
      <c r="E239" s="191" t="s">
        <v>247</v>
      </c>
      <c r="F239" s="37">
        <v>54112</v>
      </c>
      <c r="G239" s="199" t="s">
        <v>270</v>
      </c>
      <c r="H239" s="187">
        <v>0</v>
      </c>
    </row>
    <row r="240" spans="1:11" ht="3.75" customHeight="1" x14ac:dyDescent="0.2">
      <c r="A240" s="558"/>
      <c r="B240" s="559"/>
      <c r="C240" s="559"/>
      <c r="D240" s="559"/>
      <c r="E240" s="559"/>
      <c r="F240" s="549"/>
      <c r="G240" s="179"/>
      <c r="H240" s="180"/>
    </row>
    <row r="241" spans="1:8" ht="30.75" customHeight="1" x14ac:dyDescent="0.2">
      <c r="A241" s="190">
        <v>1</v>
      </c>
      <c r="B241" s="191" t="s">
        <v>249</v>
      </c>
      <c r="C241" s="191" t="s">
        <v>249</v>
      </c>
      <c r="D241" s="191" t="s">
        <v>246</v>
      </c>
      <c r="E241" s="191" t="s">
        <v>247</v>
      </c>
      <c r="F241" s="37">
        <v>54113</v>
      </c>
      <c r="G241" s="207" t="s">
        <v>271</v>
      </c>
      <c r="H241" s="187">
        <v>0</v>
      </c>
    </row>
    <row r="242" spans="1:8" ht="3" customHeight="1" x14ac:dyDescent="0.2">
      <c r="A242" s="558"/>
      <c r="B242" s="559"/>
      <c r="C242" s="559"/>
      <c r="D242" s="559"/>
      <c r="E242" s="559"/>
      <c r="F242" s="549"/>
      <c r="G242" s="179"/>
      <c r="H242" s="180"/>
    </row>
    <row r="243" spans="1:8" ht="23.25" customHeight="1" x14ac:dyDescent="0.2">
      <c r="A243" s="190">
        <v>1</v>
      </c>
      <c r="B243" s="191" t="s">
        <v>249</v>
      </c>
      <c r="C243" s="191" t="s">
        <v>249</v>
      </c>
      <c r="D243" s="191" t="s">
        <v>246</v>
      </c>
      <c r="E243" s="191" t="s">
        <v>247</v>
      </c>
      <c r="F243" s="37">
        <v>54114</v>
      </c>
      <c r="G243" s="199" t="s">
        <v>272</v>
      </c>
      <c r="H243" s="187">
        <v>0</v>
      </c>
    </row>
    <row r="244" spans="1:8" ht="3.75" customHeight="1" x14ac:dyDescent="0.2">
      <c r="A244" s="558"/>
      <c r="B244" s="559"/>
      <c r="C244" s="559"/>
      <c r="D244" s="559"/>
      <c r="E244" s="559"/>
      <c r="F244" s="549"/>
      <c r="G244" s="179"/>
      <c r="H244" s="180"/>
    </row>
    <row r="245" spans="1:8" ht="23.25" customHeight="1" x14ac:dyDescent="0.2">
      <c r="A245" s="190">
        <v>1</v>
      </c>
      <c r="B245" s="191" t="s">
        <v>249</v>
      </c>
      <c r="C245" s="191" t="s">
        <v>249</v>
      </c>
      <c r="D245" s="191" t="s">
        <v>246</v>
      </c>
      <c r="E245" s="191" t="s">
        <v>247</v>
      </c>
      <c r="F245" s="37">
        <v>54115</v>
      </c>
      <c r="G245" s="199" t="s">
        <v>273</v>
      </c>
      <c r="H245" s="187">
        <v>0</v>
      </c>
    </row>
    <row r="246" spans="1:8" ht="3.75" customHeight="1" x14ac:dyDescent="0.2">
      <c r="A246" s="558"/>
      <c r="B246" s="559"/>
      <c r="C246" s="559"/>
      <c r="D246" s="559"/>
      <c r="E246" s="559"/>
      <c r="F246" s="549"/>
      <c r="G246" s="179"/>
      <c r="H246" s="180"/>
    </row>
    <row r="247" spans="1:8" ht="23.25" customHeight="1" x14ac:dyDescent="0.2">
      <c r="A247" s="190">
        <v>1</v>
      </c>
      <c r="B247" s="191" t="s">
        <v>249</v>
      </c>
      <c r="C247" s="191" t="s">
        <v>249</v>
      </c>
      <c r="D247" s="191" t="s">
        <v>246</v>
      </c>
      <c r="E247" s="191" t="s">
        <v>247</v>
      </c>
      <c r="F247" s="37">
        <v>54117</v>
      </c>
      <c r="G247" s="199" t="s">
        <v>275</v>
      </c>
      <c r="H247" s="187">
        <v>0</v>
      </c>
    </row>
    <row r="248" spans="1:8" ht="3.75" customHeight="1" x14ac:dyDescent="0.2">
      <c r="A248" s="558"/>
      <c r="B248" s="559"/>
      <c r="C248" s="559"/>
      <c r="D248" s="559"/>
      <c r="E248" s="559"/>
      <c r="F248" s="549"/>
      <c r="G248" s="179"/>
      <c r="H248" s="180"/>
    </row>
    <row r="249" spans="1:8" ht="23.25" customHeight="1" x14ac:dyDescent="0.2">
      <c r="A249" s="190">
        <v>1</v>
      </c>
      <c r="B249" s="191" t="s">
        <v>249</v>
      </c>
      <c r="C249" s="191" t="s">
        <v>249</v>
      </c>
      <c r="D249" s="191" t="s">
        <v>246</v>
      </c>
      <c r="E249" s="191" t="s">
        <v>247</v>
      </c>
      <c r="F249" s="37">
        <v>54118</v>
      </c>
      <c r="G249" s="199" t="s">
        <v>276</v>
      </c>
      <c r="H249" s="187">
        <v>0</v>
      </c>
    </row>
    <row r="250" spans="1:8" ht="4.5" customHeight="1" x14ac:dyDescent="0.2">
      <c r="A250" s="558"/>
      <c r="B250" s="559"/>
      <c r="C250" s="559"/>
      <c r="D250" s="559"/>
      <c r="E250" s="559"/>
      <c r="F250" s="549"/>
      <c r="G250" s="179"/>
      <c r="H250" s="180"/>
    </row>
    <row r="251" spans="1:8" ht="23.25" customHeight="1" x14ac:dyDescent="0.2">
      <c r="A251" s="190">
        <v>1</v>
      </c>
      <c r="B251" s="191" t="s">
        <v>249</v>
      </c>
      <c r="C251" s="191" t="s">
        <v>249</v>
      </c>
      <c r="D251" s="191" t="s">
        <v>246</v>
      </c>
      <c r="E251" s="191" t="s">
        <v>247</v>
      </c>
      <c r="F251" s="37">
        <v>54119</v>
      </c>
      <c r="G251" s="199" t="s">
        <v>277</v>
      </c>
      <c r="H251" s="187">
        <v>0</v>
      </c>
    </row>
    <row r="252" spans="1:8" ht="3.75" customHeight="1" x14ac:dyDescent="0.2">
      <c r="A252" s="558"/>
      <c r="B252" s="559"/>
      <c r="C252" s="559"/>
      <c r="D252" s="559"/>
      <c r="E252" s="559"/>
      <c r="F252" s="549"/>
      <c r="G252" s="179"/>
      <c r="H252" s="180"/>
    </row>
    <row r="253" spans="1:8" ht="23.25" customHeight="1" x14ac:dyDescent="0.2">
      <c r="A253" s="190">
        <v>1</v>
      </c>
      <c r="B253" s="191" t="s">
        <v>249</v>
      </c>
      <c r="C253" s="191" t="s">
        <v>249</v>
      </c>
      <c r="D253" s="191" t="s">
        <v>246</v>
      </c>
      <c r="E253" s="191" t="s">
        <v>247</v>
      </c>
      <c r="F253" s="37">
        <v>54199</v>
      </c>
      <c r="G253" s="199" t="s">
        <v>279</v>
      </c>
      <c r="H253" s="187">
        <v>0</v>
      </c>
    </row>
    <row r="254" spans="1:8" ht="3.75" customHeight="1" x14ac:dyDescent="0.2">
      <c r="A254" s="558"/>
      <c r="B254" s="559"/>
      <c r="C254" s="559"/>
      <c r="D254" s="559"/>
      <c r="E254" s="559"/>
      <c r="F254" s="549"/>
      <c r="G254" s="179"/>
      <c r="H254" s="180"/>
    </row>
    <row r="255" spans="1:8" ht="23.25" customHeight="1" x14ac:dyDescent="0.2">
      <c r="A255" s="208">
        <v>1</v>
      </c>
      <c r="B255" s="209" t="s">
        <v>245</v>
      </c>
      <c r="C255" s="209" t="s">
        <v>245</v>
      </c>
      <c r="D255" s="209" t="s">
        <v>246</v>
      </c>
      <c r="E255" s="209" t="s">
        <v>247</v>
      </c>
      <c r="F255" s="210">
        <v>54201</v>
      </c>
      <c r="G255" s="211" t="s">
        <v>280</v>
      </c>
      <c r="H255" s="212">
        <v>0</v>
      </c>
    </row>
    <row r="256" spans="1:8" ht="3.75" customHeight="1" x14ac:dyDescent="0.2">
      <c r="A256" s="558"/>
      <c r="B256" s="559"/>
      <c r="C256" s="559"/>
      <c r="D256" s="559"/>
      <c r="E256" s="559"/>
      <c r="F256" s="549"/>
      <c r="G256" s="179"/>
      <c r="H256" s="180"/>
    </row>
    <row r="257" spans="1:11" ht="30" customHeight="1" x14ac:dyDescent="0.2">
      <c r="A257" s="208">
        <v>1</v>
      </c>
      <c r="B257" s="209" t="s">
        <v>245</v>
      </c>
      <c r="C257" s="209" t="s">
        <v>245</v>
      </c>
      <c r="D257" s="209" t="s">
        <v>246</v>
      </c>
      <c r="E257" s="209" t="s">
        <v>247</v>
      </c>
      <c r="F257" s="210">
        <v>54301</v>
      </c>
      <c r="G257" s="200" t="s">
        <v>284</v>
      </c>
      <c r="H257" s="212">
        <v>0</v>
      </c>
    </row>
    <row r="258" spans="1:11" ht="3.75" customHeight="1" x14ac:dyDescent="0.2">
      <c r="A258" s="558"/>
      <c r="B258" s="559"/>
      <c r="C258" s="559"/>
      <c r="D258" s="559"/>
      <c r="E258" s="559"/>
      <c r="F258" s="549"/>
      <c r="G258" s="179"/>
      <c r="H258" s="180"/>
    </row>
    <row r="259" spans="1:11" ht="27.75" customHeight="1" x14ac:dyDescent="0.2">
      <c r="A259" s="208">
        <v>1</v>
      </c>
      <c r="B259" s="209" t="s">
        <v>245</v>
      </c>
      <c r="C259" s="209" t="s">
        <v>245</v>
      </c>
      <c r="D259" s="209" t="s">
        <v>246</v>
      </c>
      <c r="E259" s="209" t="s">
        <v>247</v>
      </c>
      <c r="F259" s="210">
        <v>54303</v>
      </c>
      <c r="G259" s="200" t="s">
        <v>286</v>
      </c>
      <c r="H259" s="153">
        <v>0</v>
      </c>
    </row>
    <row r="260" spans="1:11" ht="3.75" customHeight="1" x14ac:dyDescent="0.2">
      <c r="A260" s="558"/>
      <c r="B260" s="559"/>
      <c r="C260" s="559"/>
      <c r="D260" s="559"/>
      <c r="E260" s="559"/>
      <c r="F260" s="549"/>
      <c r="G260" s="179"/>
      <c r="H260" s="180"/>
    </row>
    <row r="261" spans="1:11" ht="22.5" customHeight="1" x14ac:dyDescent="0.2">
      <c r="A261" s="190">
        <v>1</v>
      </c>
      <c r="B261" s="191" t="s">
        <v>249</v>
      </c>
      <c r="C261" s="191" t="s">
        <v>249</v>
      </c>
      <c r="D261" s="191" t="s">
        <v>246</v>
      </c>
      <c r="E261" s="191" t="s">
        <v>247</v>
      </c>
      <c r="F261" s="37">
        <v>61101</v>
      </c>
      <c r="G261" s="205" t="s">
        <v>311</v>
      </c>
      <c r="H261" s="213">
        <v>0</v>
      </c>
    </row>
    <row r="262" spans="1:11" ht="3.75" customHeight="1" x14ac:dyDescent="0.2">
      <c r="A262" s="558"/>
      <c r="B262" s="559"/>
      <c r="C262" s="559"/>
      <c r="D262" s="559"/>
      <c r="E262" s="559"/>
      <c r="F262" s="549"/>
      <c r="G262" s="179"/>
      <c r="H262" s="214"/>
    </row>
    <row r="263" spans="1:11" ht="24" customHeight="1" x14ac:dyDescent="0.2">
      <c r="A263" s="190">
        <v>1</v>
      </c>
      <c r="B263" s="191" t="s">
        <v>249</v>
      </c>
      <c r="C263" s="191" t="s">
        <v>249</v>
      </c>
      <c r="D263" s="191" t="s">
        <v>246</v>
      </c>
      <c r="E263" s="191" t="s">
        <v>247</v>
      </c>
      <c r="F263" s="37">
        <v>61102</v>
      </c>
      <c r="G263" s="205" t="s">
        <v>317</v>
      </c>
      <c r="H263" s="213">
        <v>0</v>
      </c>
    </row>
    <row r="264" spans="1:11" ht="3.75" customHeight="1" x14ac:dyDescent="0.2">
      <c r="A264" s="558"/>
      <c r="B264" s="559"/>
      <c r="C264" s="559"/>
      <c r="D264" s="559"/>
      <c r="E264" s="559"/>
      <c r="F264" s="549"/>
      <c r="G264" s="179"/>
      <c r="H264" s="214"/>
    </row>
    <row r="265" spans="1:11" ht="23.25" customHeight="1" x14ac:dyDescent="0.2">
      <c r="A265" s="190">
        <v>1</v>
      </c>
      <c r="B265" s="191" t="s">
        <v>249</v>
      </c>
      <c r="C265" s="191" t="s">
        <v>249</v>
      </c>
      <c r="D265" s="191" t="s">
        <v>246</v>
      </c>
      <c r="E265" s="191" t="s">
        <v>247</v>
      </c>
      <c r="F265" s="37">
        <v>61104</v>
      </c>
      <c r="G265" s="205" t="s">
        <v>318</v>
      </c>
      <c r="H265" s="213">
        <v>0</v>
      </c>
    </row>
    <row r="266" spans="1:11" ht="21" customHeight="1" x14ac:dyDescent="0.25">
      <c r="A266" s="912" t="s">
        <v>316</v>
      </c>
      <c r="B266" s="912"/>
      <c r="C266" s="912"/>
      <c r="D266" s="912"/>
      <c r="E266" s="912"/>
      <c r="F266" s="912"/>
      <c r="G266" s="912"/>
      <c r="H266" s="40">
        <f>SUM(H213:H265)</f>
        <v>414494.66</v>
      </c>
      <c r="J266" s="58">
        <f>+Egresos!I191</f>
        <v>414494.66</v>
      </c>
      <c r="K266" s="58">
        <f>+H266-J266</f>
        <v>0</v>
      </c>
    </row>
    <row r="267" spans="1:11" ht="23.25" customHeight="1" x14ac:dyDescent="0.3">
      <c r="A267" s="915" t="s">
        <v>319</v>
      </c>
      <c r="B267" s="915"/>
      <c r="C267" s="915"/>
      <c r="D267" s="915"/>
      <c r="E267" s="915"/>
      <c r="F267" s="915"/>
      <c r="G267" s="915"/>
      <c r="H267" s="215">
        <f>+H266+H212+H181+H152</f>
        <v>1133127.0799999998</v>
      </c>
      <c r="J267" s="2">
        <f>SUM(J47:J266)</f>
        <v>1133127.0799999998</v>
      </c>
      <c r="K267" s="58">
        <f>+H267</f>
        <v>1133127.0799999998</v>
      </c>
    </row>
    <row r="268" spans="1:11" ht="24" customHeight="1" x14ac:dyDescent="0.2">
      <c r="A268" s="564"/>
      <c r="B268" s="564"/>
      <c r="C268" s="565"/>
      <c r="D268" s="550"/>
      <c r="E268" s="550"/>
      <c r="F268" s="550"/>
      <c r="G268" s="566"/>
      <c r="H268" s="2"/>
      <c r="J268" s="442">
        <f>+'TENDECIA DE INGRESO  AÑO ACTUAL'!R76</f>
        <v>1133127.0766666667</v>
      </c>
      <c r="K268" s="443">
        <f>+J268</f>
        <v>1133127.0766666667</v>
      </c>
    </row>
    <row r="269" spans="1:11" x14ac:dyDescent="0.25">
      <c r="A269" s="916"/>
      <c r="B269" s="916"/>
      <c r="C269" s="916"/>
      <c r="D269" s="916"/>
      <c r="E269" s="916"/>
      <c r="F269" s="916"/>
      <c r="G269" s="916"/>
      <c r="H269" s="916"/>
      <c r="J269" s="58">
        <f>+J267-J268</f>
        <v>3.3333331812173128E-3</v>
      </c>
      <c r="K269" s="58">
        <f>+K268-H267</f>
        <v>-3.3333331812173128E-3</v>
      </c>
    </row>
    <row r="270" spans="1:11" x14ac:dyDescent="0.25">
      <c r="A270" s="551"/>
      <c r="B270" s="551"/>
      <c r="C270" s="551"/>
      <c r="D270" s="551"/>
      <c r="E270" s="551"/>
      <c r="F270" s="551"/>
      <c r="G270" s="551"/>
      <c r="H270" s="216"/>
      <c r="J270" s="58"/>
    </row>
    <row r="271" spans="1:11" ht="15.75" x14ac:dyDescent="0.3">
      <c r="A271" s="551"/>
      <c r="B271" s="551"/>
      <c r="C271" s="567"/>
      <c r="D271" s="552"/>
      <c r="E271" s="552"/>
      <c r="F271" s="552"/>
      <c r="G271" s="568" t="s">
        <v>320</v>
      </c>
      <c r="H271" s="217">
        <f>+H267</f>
        <v>1133127.0799999998</v>
      </c>
      <c r="J271" s="23"/>
    </row>
    <row r="272" spans="1:11" x14ac:dyDescent="0.2">
      <c r="A272" s="917"/>
      <c r="B272" s="917"/>
      <c r="C272" s="917"/>
      <c r="D272" s="917"/>
      <c r="E272" s="917"/>
      <c r="F272" s="917"/>
      <c r="G272" s="569">
        <v>0.25</v>
      </c>
      <c r="H272" s="218">
        <f>+Egresos!E194</f>
        <v>515264.98</v>
      </c>
      <c r="J272" s="221">
        <v>0.25</v>
      </c>
      <c r="K272" s="2"/>
    </row>
    <row r="273" spans="1:10" ht="19.5" customHeight="1" x14ac:dyDescent="0.2">
      <c r="A273" s="918"/>
      <c r="B273" s="918"/>
      <c r="C273" s="918"/>
      <c r="D273" s="918"/>
      <c r="E273" s="918"/>
      <c r="F273" s="918"/>
      <c r="G273" s="569">
        <v>0.75</v>
      </c>
      <c r="H273" s="218">
        <f>+'Presup.inver FODES 75%'!H42</f>
        <v>1423948.0000000002</v>
      </c>
      <c r="J273" s="221">
        <v>0.75</v>
      </c>
    </row>
    <row r="274" spans="1:10" x14ac:dyDescent="0.2">
      <c r="A274" s="553"/>
      <c r="B274" s="553"/>
      <c r="C274" s="553"/>
      <c r="D274" s="553"/>
      <c r="E274" s="553"/>
      <c r="F274" s="553"/>
      <c r="G274" s="570" t="s">
        <v>321</v>
      </c>
      <c r="H274" s="219">
        <f>+Presup.SD!H19</f>
        <v>129625.08</v>
      </c>
      <c r="J274" s="28" t="s">
        <v>321</v>
      </c>
    </row>
    <row r="275" spans="1:10" ht="0.75" customHeight="1" x14ac:dyDescent="0.2">
      <c r="A275" s="553"/>
      <c r="B275" s="553"/>
      <c r="C275" s="553"/>
      <c r="D275" s="553"/>
      <c r="E275" s="553"/>
      <c r="F275" s="553"/>
      <c r="G275" s="570" t="s">
        <v>322</v>
      </c>
      <c r="H275" s="218" t="e">
        <f>+#REF!</f>
        <v>#REF!</v>
      </c>
      <c r="J275" s="28" t="s">
        <v>322</v>
      </c>
    </row>
    <row r="276" spans="1:10" ht="0.75" customHeight="1" x14ac:dyDescent="0.2">
      <c r="A276" s="553"/>
      <c r="B276" s="553"/>
      <c r="C276" s="553"/>
      <c r="D276" s="553"/>
      <c r="E276" s="553"/>
      <c r="F276" s="553"/>
      <c r="G276" s="570" t="s">
        <v>323</v>
      </c>
      <c r="H276" s="220" t="e">
        <f>+#REF!</f>
        <v>#REF!</v>
      </c>
      <c r="J276" s="28" t="s">
        <v>323</v>
      </c>
    </row>
    <row r="277" spans="1:10" x14ac:dyDescent="0.2">
      <c r="A277" s="553"/>
      <c r="B277" s="553"/>
      <c r="C277" s="553"/>
      <c r="D277" s="553"/>
      <c r="E277" s="553"/>
      <c r="F277" s="553"/>
      <c r="G277" s="570" t="s">
        <v>324</v>
      </c>
      <c r="H277" s="218" t="e">
        <f>SUM(H271:H276)</f>
        <v>#REF!</v>
      </c>
      <c r="J277" s="28" t="s">
        <v>324</v>
      </c>
    </row>
    <row r="278" spans="1:10" x14ac:dyDescent="0.3">
      <c r="A278" s="553"/>
      <c r="B278" s="553"/>
      <c r="C278" s="553"/>
      <c r="D278" s="553"/>
      <c r="E278" s="553"/>
      <c r="F278" s="553"/>
      <c r="G278" s="553"/>
    </row>
    <row r="279" spans="1:10" ht="18" x14ac:dyDescent="0.3">
      <c r="A279" s="571"/>
      <c r="B279" s="572"/>
      <c r="C279" s="572"/>
      <c r="D279" s="554"/>
      <c r="E279" s="554"/>
      <c r="F279" s="554"/>
    </row>
    <row r="280" spans="1:10" ht="18" x14ac:dyDescent="0.2">
      <c r="A280" s="571"/>
      <c r="B280" s="572"/>
      <c r="C280" s="572"/>
      <c r="D280" s="554"/>
      <c r="E280" s="554"/>
      <c r="F280" s="554"/>
      <c r="G280" s="587"/>
      <c r="H280" s="588">
        <v>3201965.14</v>
      </c>
      <c r="I280" s="589"/>
      <c r="J280" s="589"/>
    </row>
    <row r="281" spans="1:10" x14ac:dyDescent="0.3">
      <c r="A281" s="574"/>
      <c r="B281" s="575"/>
      <c r="C281" s="575"/>
      <c r="D281" s="554"/>
      <c r="E281" s="554"/>
      <c r="F281" s="554"/>
      <c r="H281" s="721" t="e">
        <f>+H277-H280</f>
        <v>#REF!</v>
      </c>
    </row>
    <row r="282" spans="1:10" x14ac:dyDescent="0.3">
      <c r="A282" s="574"/>
      <c r="B282" s="576"/>
      <c r="C282" s="577"/>
      <c r="D282" s="554"/>
      <c r="E282" s="554"/>
      <c r="F282" s="554"/>
      <c r="H282" s="721"/>
    </row>
    <row r="283" spans="1:10" x14ac:dyDescent="0.2">
      <c r="A283" s="574"/>
      <c r="B283" s="576"/>
      <c r="C283" s="577"/>
      <c r="D283" s="554"/>
      <c r="E283" s="554"/>
      <c r="F283" s="554"/>
      <c r="H283" s="588"/>
    </row>
    <row r="284" spans="1:10" x14ac:dyDescent="0.3">
      <c r="A284" s="574"/>
      <c r="B284" s="576"/>
      <c r="C284" s="577"/>
      <c r="D284" s="554"/>
      <c r="E284" s="554"/>
      <c r="F284" s="554"/>
      <c r="H284" s="721"/>
    </row>
    <row r="285" spans="1:10" x14ac:dyDescent="0.3">
      <c r="A285" s="574"/>
      <c r="B285" s="576"/>
      <c r="C285" s="577"/>
      <c r="D285" s="554"/>
      <c r="E285" s="554"/>
      <c r="F285" s="554"/>
    </row>
    <row r="286" spans="1:10" x14ac:dyDescent="0.3">
      <c r="A286" s="574"/>
      <c r="B286" s="576"/>
      <c r="C286" s="577"/>
      <c r="D286" s="554"/>
      <c r="E286" s="554"/>
      <c r="F286" s="554"/>
    </row>
    <row r="287" spans="1:10" x14ac:dyDescent="0.3">
      <c r="A287" s="574"/>
      <c r="B287" s="576"/>
      <c r="C287" s="577"/>
      <c r="D287" s="554"/>
      <c r="E287" s="554"/>
      <c r="F287" s="554"/>
    </row>
    <row r="288" spans="1:10" x14ac:dyDescent="0.3">
      <c r="A288" s="578"/>
      <c r="B288" s="576"/>
      <c r="C288" s="577"/>
      <c r="D288" s="554"/>
      <c r="E288" s="554"/>
      <c r="F288" s="554"/>
    </row>
    <row r="289" spans="1:6" x14ac:dyDescent="0.3">
      <c r="A289" s="578"/>
      <c r="B289" s="576"/>
      <c r="C289" s="577"/>
      <c r="D289" s="554"/>
      <c r="E289" s="554"/>
      <c r="F289" s="554"/>
    </row>
    <row r="290" spans="1:6" x14ac:dyDescent="0.3">
      <c r="A290" s="579"/>
      <c r="B290" s="576"/>
      <c r="C290" s="577"/>
      <c r="D290" s="554"/>
      <c r="E290" s="554"/>
      <c r="F290" s="554"/>
    </row>
    <row r="291" spans="1:6" x14ac:dyDescent="0.3">
      <c r="A291" s="576"/>
      <c r="B291" s="576"/>
      <c r="C291" s="577"/>
      <c r="D291" s="554"/>
      <c r="E291" s="554"/>
      <c r="F291" s="554"/>
    </row>
  </sheetData>
  <mergeCells count="20">
    <mergeCell ref="A266:G266"/>
    <mergeCell ref="A267:G267"/>
    <mergeCell ref="A269:H269"/>
    <mergeCell ref="A272:F272"/>
    <mergeCell ref="A273:F273"/>
    <mergeCell ref="A152:G152"/>
    <mergeCell ref="A181:G181"/>
    <mergeCell ref="G10:G11"/>
    <mergeCell ref="H10:H11"/>
    <mergeCell ref="A212:G212"/>
    <mergeCell ref="A6:H6"/>
    <mergeCell ref="A7:H7"/>
    <mergeCell ref="A8:H8"/>
    <mergeCell ref="A10:F10"/>
    <mergeCell ref="A12:H12"/>
    <mergeCell ref="A1:H1"/>
    <mergeCell ref="A2:H2"/>
    <mergeCell ref="A3:H3"/>
    <mergeCell ref="A4:H4"/>
    <mergeCell ref="A5:H5"/>
  </mergeCells>
  <pageMargins left="1.22" right="0.39" top="0.39" bottom="0.47" header="0" footer="0"/>
  <pageSetup scale="75" orientation="portrait" r:id="rId1"/>
  <headerFooter alignWithMargins="0">
    <oddFooter>&amp;C pagina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L153"/>
  <sheetViews>
    <sheetView topLeftCell="A92" zoomScale="115" zoomScaleNormal="115" workbookViewId="0">
      <selection activeCell="A2" sqref="A2:H103"/>
    </sheetView>
  </sheetViews>
  <sheetFormatPr baseColWidth="10" defaultColWidth="9.140625" defaultRowHeight="15" x14ac:dyDescent="0.3"/>
  <cols>
    <col min="1" max="2" width="6.42578125" style="24" customWidth="1"/>
    <col min="3" max="3" width="6.42578125" style="25" customWidth="1"/>
    <col min="4" max="4" width="6.42578125" style="26" customWidth="1"/>
    <col min="5" max="5" width="7.5703125" style="555" customWidth="1"/>
    <col min="6" max="6" width="7.85546875" style="26" customWidth="1"/>
    <col min="7" max="7" width="48.7109375" style="23" customWidth="1"/>
    <col min="8" max="8" width="18.7109375" style="49" customWidth="1"/>
    <col min="9" max="9" width="1.28515625" style="22" customWidth="1"/>
    <col min="10" max="10" width="16.5703125" style="28" customWidth="1"/>
    <col min="11" max="11" width="16.7109375" style="28" customWidth="1"/>
    <col min="12" max="12" width="11.85546875" style="28" bestFit="1" customWidth="1"/>
    <col min="13" max="16384" width="9.140625" style="28"/>
  </cols>
  <sheetData>
    <row r="1" spans="1:9" ht="13.5" customHeight="1" x14ac:dyDescent="0.35">
      <c r="A1" s="23"/>
      <c r="C1" s="29"/>
      <c r="D1" s="29"/>
      <c r="E1" s="651"/>
      <c r="F1" s="29"/>
      <c r="G1" s="29"/>
      <c r="H1" s="689"/>
    </row>
    <row r="2" spans="1:9" ht="13.5" customHeight="1" x14ac:dyDescent="0.3">
      <c r="A2" s="919" t="str">
        <f>+'[1]Presup.Fun RP'!A1:H1</f>
        <v>DEPARTAMENTO DE MORAZAN</v>
      </c>
      <c r="B2" s="920"/>
      <c r="C2" s="920"/>
      <c r="D2" s="920"/>
      <c r="E2" s="920"/>
      <c r="F2" s="920"/>
      <c r="G2" s="920"/>
      <c r="H2" s="920"/>
    </row>
    <row r="3" spans="1:9" ht="13.5" customHeight="1" x14ac:dyDescent="0.3">
      <c r="A3" s="919" t="str">
        <f>+'[1]Presup.Fun RP'!A2:H2</f>
        <v xml:space="preserve">ALCALDIA MUNICIPAL DE SAN FRANCISCO GOTERA </v>
      </c>
      <c r="B3" s="920"/>
      <c r="C3" s="920"/>
      <c r="D3" s="920"/>
      <c r="E3" s="920"/>
      <c r="F3" s="920"/>
      <c r="G3" s="920"/>
      <c r="H3" s="920"/>
    </row>
    <row r="4" spans="1:9" ht="13.5" customHeight="1" x14ac:dyDescent="0.3">
      <c r="A4" s="919" t="s">
        <v>172</v>
      </c>
      <c r="B4" s="920"/>
      <c r="C4" s="920"/>
      <c r="D4" s="920"/>
      <c r="E4" s="920"/>
      <c r="F4" s="920"/>
      <c r="G4" s="920"/>
      <c r="H4" s="920"/>
    </row>
    <row r="5" spans="1:9" ht="13.5" customHeight="1" x14ac:dyDescent="0.3">
      <c r="A5" s="919" t="str">
        <f>+'Presup.Fun RP'!A4:H4</f>
        <v>AÑO 2019</v>
      </c>
      <c r="B5" s="920"/>
      <c r="C5" s="920"/>
      <c r="D5" s="920"/>
      <c r="E5" s="920"/>
      <c r="F5" s="920"/>
      <c r="G5" s="920"/>
      <c r="H5" s="920"/>
    </row>
    <row r="6" spans="1:9" ht="13.5" customHeight="1" x14ac:dyDescent="0.3">
      <c r="A6" s="919" t="s">
        <v>173</v>
      </c>
      <c r="B6" s="920"/>
      <c r="C6" s="920"/>
      <c r="D6" s="920"/>
      <c r="E6" s="920"/>
      <c r="F6" s="920"/>
      <c r="G6" s="920"/>
      <c r="H6" s="920"/>
    </row>
    <row r="7" spans="1:9" ht="13.5" customHeight="1" x14ac:dyDescent="0.3">
      <c r="A7" s="921"/>
      <c r="B7" s="922"/>
      <c r="C7" s="922"/>
      <c r="D7" s="922"/>
      <c r="E7" s="922"/>
      <c r="F7" s="922"/>
      <c r="G7" s="922"/>
      <c r="H7" s="922"/>
    </row>
    <row r="8" spans="1:9" ht="21.75" customHeight="1" x14ac:dyDescent="0.3">
      <c r="A8" s="923" t="s">
        <v>238</v>
      </c>
      <c r="B8" s="923"/>
      <c r="C8" s="923"/>
      <c r="D8" s="923"/>
      <c r="E8" s="923"/>
      <c r="F8" s="923"/>
      <c r="G8" s="923"/>
      <c r="H8" s="923"/>
    </row>
    <row r="9" spans="1:9" ht="18" customHeight="1" x14ac:dyDescent="0.3">
      <c r="A9" s="923" t="s">
        <v>325</v>
      </c>
      <c r="B9" s="923"/>
      <c r="C9" s="923"/>
      <c r="D9" s="923"/>
      <c r="E9" s="923"/>
      <c r="F9" s="923"/>
      <c r="G9" s="923"/>
      <c r="H9" s="923"/>
    </row>
    <row r="10" spans="1:9" ht="3" customHeight="1" x14ac:dyDescent="0.3">
      <c r="A10" s="31"/>
      <c r="B10" s="31"/>
      <c r="C10" s="31"/>
      <c r="D10" s="31"/>
      <c r="E10" s="652"/>
      <c r="F10" s="31"/>
      <c r="G10" s="31"/>
      <c r="H10" s="690"/>
    </row>
    <row r="11" spans="1:9" ht="18.75" customHeight="1" x14ac:dyDescent="0.2">
      <c r="A11" s="924" t="s">
        <v>213</v>
      </c>
      <c r="B11" s="924"/>
      <c r="C11" s="924"/>
      <c r="D11" s="924"/>
      <c r="E11" s="924"/>
      <c r="F11" s="924"/>
      <c r="G11" s="913" t="s">
        <v>240</v>
      </c>
      <c r="H11" s="914" t="s">
        <v>241</v>
      </c>
    </row>
    <row r="12" spans="1:9" s="21" customFormat="1" ht="138" customHeight="1" x14ac:dyDescent="0.2">
      <c r="A12" s="32" t="s">
        <v>235</v>
      </c>
      <c r="B12" s="32" t="s">
        <v>242</v>
      </c>
      <c r="C12" s="32" t="s">
        <v>326</v>
      </c>
      <c r="D12" s="32" t="s">
        <v>243</v>
      </c>
      <c r="E12" s="32" t="s">
        <v>237</v>
      </c>
      <c r="F12" s="32" t="s">
        <v>175</v>
      </c>
      <c r="G12" s="913"/>
      <c r="H12" s="914"/>
      <c r="I12" s="22"/>
    </row>
    <row r="13" spans="1:9" s="21" customFormat="1" ht="4.5" customHeight="1" x14ac:dyDescent="0.2">
      <c r="A13" s="33"/>
      <c r="B13" s="33"/>
      <c r="C13" s="33"/>
      <c r="D13" s="33"/>
      <c r="E13" s="645"/>
      <c r="F13" s="704"/>
      <c r="G13" s="33"/>
      <c r="H13" s="691"/>
      <c r="I13" s="22"/>
    </row>
    <row r="14" spans="1:9" s="21" customFormat="1" ht="4.5" customHeight="1" x14ac:dyDescent="0.2">
      <c r="A14" s="33"/>
      <c r="B14" s="33"/>
      <c r="C14" s="33"/>
      <c r="D14" s="33"/>
      <c r="E14" s="645"/>
      <c r="F14" s="33"/>
      <c r="G14" s="33"/>
      <c r="H14" s="691"/>
      <c r="I14" s="22"/>
    </row>
    <row r="15" spans="1:9" s="21" customFormat="1" ht="19.5" customHeight="1" x14ac:dyDescent="0.2">
      <c r="A15" s="118">
        <v>1</v>
      </c>
      <c r="B15" s="119" t="s">
        <v>245</v>
      </c>
      <c r="C15" s="119" t="s">
        <v>245</v>
      </c>
      <c r="D15" s="119" t="s">
        <v>327</v>
      </c>
      <c r="E15" s="191" t="s">
        <v>328</v>
      </c>
      <c r="F15" s="120">
        <v>51101</v>
      </c>
      <c r="G15" s="38" t="s">
        <v>248</v>
      </c>
      <c r="H15" s="121">
        <v>24400</v>
      </c>
      <c r="I15" s="22"/>
    </row>
    <row r="16" spans="1:9" s="21" customFormat="1" ht="4.5" customHeight="1" x14ac:dyDescent="0.2">
      <c r="A16" s="33"/>
      <c r="B16" s="33"/>
      <c r="C16" s="33"/>
      <c r="D16" s="33"/>
      <c r="E16" s="645"/>
      <c r="F16" s="33"/>
      <c r="G16" s="33"/>
      <c r="H16" s="691"/>
      <c r="I16" s="22"/>
    </row>
    <row r="17" spans="1:12" ht="22.5" customHeight="1" x14ac:dyDescent="0.2">
      <c r="A17" s="118">
        <v>1</v>
      </c>
      <c r="B17" s="119" t="s">
        <v>245</v>
      </c>
      <c r="C17" s="119" t="s">
        <v>245</v>
      </c>
      <c r="D17" s="119" t="s">
        <v>327</v>
      </c>
      <c r="E17" s="191" t="s">
        <v>328</v>
      </c>
      <c r="F17" s="120">
        <v>51103</v>
      </c>
      <c r="G17" s="88" t="s">
        <v>190</v>
      </c>
      <c r="H17" s="692">
        <v>4050</v>
      </c>
      <c r="I17" s="52"/>
    </row>
    <row r="18" spans="1:12" ht="3.75" customHeight="1" x14ac:dyDescent="0.2">
      <c r="A18" s="122"/>
      <c r="B18" s="123"/>
      <c r="C18" s="123"/>
      <c r="D18" s="123"/>
      <c r="E18" s="559"/>
      <c r="F18" s="124"/>
      <c r="G18" s="125"/>
      <c r="H18" s="693"/>
      <c r="I18" s="52"/>
    </row>
    <row r="19" spans="1:12" ht="22.5" customHeight="1" x14ac:dyDescent="0.2">
      <c r="A19" s="118">
        <v>1</v>
      </c>
      <c r="B19" s="119" t="s">
        <v>245</v>
      </c>
      <c r="C19" s="119" t="s">
        <v>245</v>
      </c>
      <c r="D19" s="119" t="s">
        <v>327</v>
      </c>
      <c r="E19" s="191" t="s">
        <v>328</v>
      </c>
      <c r="F19" s="120">
        <v>51105</v>
      </c>
      <c r="G19" s="88" t="s">
        <v>191</v>
      </c>
      <c r="H19" s="694">
        <v>124560.48</v>
      </c>
      <c r="I19" s="52"/>
    </row>
    <row r="20" spans="1:12" s="21" customFormat="1" ht="3.75" customHeight="1" x14ac:dyDescent="0.25">
      <c r="A20" s="126"/>
      <c r="B20" s="127"/>
      <c r="C20" s="127"/>
      <c r="D20" s="127"/>
      <c r="E20" s="653"/>
      <c r="F20" s="128"/>
      <c r="G20" s="129"/>
      <c r="H20" s="695"/>
      <c r="I20" s="105"/>
    </row>
    <row r="21" spans="1:12" s="21" customFormat="1" ht="21" customHeight="1" x14ac:dyDescent="0.2">
      <c r="A21" s="118">
        <v>1</v>
      </c>
      <c r="B21" s="119" t="s">
        <v>245</v>
      </c>
      <c r="C21" s="119" t="s">
        <v>245</v>
      </c>
      <c r="D21" s="119" t="s">
        <v>327</v>
      </c>
      <c r="E21" s="191" t="s">
        <v>328</v>
      </c>
      <c r="F21" s="120">
        <v>51201</v>
      </c>
      <c r="G21" s="38" t="s">
        <v>248</v>
      </c>
      <c r="H21" s="121">
        <v>0</v>
      </c>
      <c r="I21" s="105"/>
    </row>
    <row r="22" spans="1:12" s="21" customFormat="1" ht="3.75" customHeight="1" x14ac:dyDescent="0.25">
      <c r="A22" s="126"/>
      <c r="B22" s="127"/>
      <c r="C22" s="127"/>
      <c r="D22" s="127"/>
      <c r="E22" s="653"/>
      <c r="F22" s="128"/>
      <c r="G22" s="129"/>
      <c r="H22" s="695"/>
      <c r="I22" s="105"/>
    </row>
    <row r="23" spans="1:12" ht="22.5" customHeight="1" x14ac:dyDescent="0.25">
      <c r="A23" s="130">
        <v>1</v>
      </c>
      <c r="B23" s="131" t="s">
        <v>245</v>
      </c>
      <c r="C23" s="131" t="s">
        <v>245</v>
      </c>
      <c r="D23" s="131" t="s">
        <v>327</v>
      </c>
      <c r="E23" s="654" t="s">
        <v>328</v>
      </c>
      <c r="F23" s="132" t="s">
        <v>329</v>
      </c>
      <c r="G23" s="133" t="s">
        <v>190</v>
      </c>
      <c r="H23" s="696">
        <v>1300</v>
      </c>
      <c r="I23" s="52"/>
    </row>
    <row r="24" spans="1:12" s="21" customFormat="1" ht="3.75" customHeight="1" x14ac:dyDescent="0.25">
      <c r="A24" s="126"/>
      <c r="B24" s="127"/>
      <c r="C24" s="127"/>
      <c r="D24" s="127"/>
      <c r="E24" s="653"/>
      <c r="F24" s="134"/>
      <c r="G24" s="135"/>
      <c r="H24" s="695"/>
      <c r="I24" s="105"/>
    </row>
    <row r="25" spans="1:12" ht="22.5" customHeight="1" x14ac:dyDescent="0.25">
      <c r="A25" s="130">
        <v>1</v>
      </c>
      <c r="B25" s="131" t="s">
        <v>245</v>
      </c>
      <c r="C25" s="131" t="s">
        <v>245</v>
      </c>
      <c r="D25" s="131" t="s">
        <v>327</v>
      </c>
      <c r="E25" s="654" t="s">
        <v>328</v>
      </c>
      <c r="F25" s="136">
        <v>51401</v>
      </c>
      <c r="G25" s="137" t="s">
        <v>253</v>
      </c>
      <c r="H25" s="697">
        <v>9990.25</v>
      </c>
      <c r="I25" s="52"/>
    </row>
    <row r="26" spans="1:12" s="21" customFormat="1" ht="3.75" customHeight="1" x14ac:dyDescent="0.25">
      <c r="A26" s="126"/>
      <c r="B26" s="127"/>
      <c r="C26" s="127"/>
      <c r="D26" s="127"/>
      <c r="E26" s="653"/>
      <c r="F26" s="138"/>
      <c r="G26" s="129"/>
      <c r="H26" s="695"/>
      <c r="I26" s="105"/>
    </row>
    <row r="27" spans="1:12" ht="22.5" customHeight="1" x14ac:dyDescent="0.25">
      <c r="A27" s="130">
        <v>1</v>
      </c>
      <c r="B27" s="131" t="s">
        <v>245</v>
      </c>
      <c r="C27" s="131" t="s">
        <v>245</v>
      </c>
      <c r="D27" s="131" t="s">
        <v>327</v>
      </c>
      <c r="E27" s="654" t="s">
        <v>328</v>
      </c>
      <c r="F27" s="136">
        <v>51501</v>
      </c>
      <c r="G27" s="137" t="s">
        <v>254</v>
      </c>
      <c r="H27" s="697">
        <v>15352</v>
      </c>
      <c r="I27" s="52"/>
    </row>
    <row r="28" spans="1:12" ht="3.75" customHeight="1" x14ac:dyDescent="0.2">
      <c r="A28" s="122"/>
      <c r="B28" s="123"/>
      <c r="C28" s="123"/>
      <c r="D28" s="123"/>
      <c r="E28" s="559"/>
      <c r="F28" s="124"/>
      <c r="G28" s="125"/>
      <c r="H28" s="693"/>
      <c r="I28" s="52"/>
    </row>
    <row r="29" spans="1:12" ht="22.5" customHeight="1" x14ac:dyDescent="0.25">
      <c r="A29" s="118">
        <v>1</v>
      </c>
      <c r="B29" s="119" t="s">
        <v>245</v>
      </c>
      <c r="C29" s="119" t="s">
        <v>245</v>
      </c>
      <c r="D29" s="119" t="s">
        <v>327</v>
      </c>
      <c r="E29" s="191" t="s">
        <v>328</v>
      </c>
      <c r="F29" s="139">
        <v>54101</v>
      </c>
      <c r="G29" s="140" t="s">
        <v>260</v>
      </c>
      <c r="H29" s="698">
        <v>540</v>
      </c>
      <c r="I29" s="156"/>
      <c r="J29" s="582">
        <f>SUM(H15:H27)</f>
        <v>179652.72999999998</v>
      </c>
      <c r="K29" s="583"/>
      <c r="L29" s="58"/>
    </row>
    <row r="30" spans="1:12" ht="3" customHeight="1" x14ac:dyDescent="0.25">
      <c r="A30" s="141"/>
      <c r="B30" s="142"/>
      <c r="C30" s="142"/>
      <c r="D30" s="142"/>
      <c r="E30" s="557"/>
      <c r="F30" s="143"/>
      <c r="G30" s="144"/>
      <c r="H30" s="695"/>
      <c r="I30" s="156"/>
      <c r="J30" s="157"/>
    </row>
    <row r="31" spans="1:12" ht="21" customHeight="1" x14ac:dyDescent="0.2">
      <c r="A31" s="118">
        <v>1</v>
      </c>
      <c r="B31" s="119" t="s">
        <v>245</v>
      </c>
      <c r="C31" s="119" t="s">
        <v>245</v>
      </c>
      <c r="D31" s="119" t="s">
        <v>327</v>
      </c>
      <c r="E31" s="191" t="s">
        <v>328</v>
      </c>
      <c r="F31" s="145">
        <v>54104</v>
      </c>
      <c r="G31" s="146" t="s">
        <v>330</v>
      </c>
      <c r="H31" s="698">
        <v>0</v>
      </c>
      <c r="I31" s="156"/>
      <c r="J31" s="157"/>
    </row>
    <row r="32" spans="1:12" ht="3" customHeight="1" x14ac:dyDescent="0.25">
      <c r="A32" s="141"/>
      <c r="B32" s="142"/>
      <c r="C32" s="142"/>
      <c r="D32" s="142"/>
      <c r="E32" s="557"/>
      <c r="F32" s="143"/>
      <c r="G32" s="144"/>
      <c r="H32" s="699"/>
      <c r="I32" s="156"/>
      <c r="J32" s="157"/>
    </row>
    <row r="33" spans="1:11" ht="21.75" customHeight="1" x14ac:dyDescent="0.25">
      <c r="A33" s="118">
        <v>1</v>
      </c>
      <c r="B33" s="119" t="s">
        <v>245</v>
      </c>
      <c r="C33" s="119" t="s">
        <v>245</v>
      </c>
      <c r="D33" s="119" t="s">
        <v>327</v>
      </c>
      <c r="E33" s="191" t="s">
        <v>328</v>
      </c>
      <c r="F33" s="139">
        <v>54105</v>
      </c>
      <c r="G33" s="140" t="s">
        <v>263</v>
      </c>
      <c r="H33" s="698">
        <v>1443.85</v>
      </c>
      <c r="I33" s="156"/>
      <c r="J33" s="157"/>
    </row>
    <row r="34" spans="1:11" ht="3" customHeight="1" x14ac:dyDescent="0.25">
      <c r="A34" s="141"/>
      <c r="B34" s="142"/>
      <c r="C34" s="142"/>
      <c r="D34" s="142"/>
      <c r="E34" s="557"/>
      <c r="F34" s="143"/>
      <c r="G34" s="144"/>
      <c r="H34" s="699"/>
      <c r="I34" s="156"/>
      <c r="J34" s="157"/>
    </row>
    <row r="35" spans="1:11" ht="21" customHeight="1" x14ac:dyDescent="0.2">
      <c r="A35" s="147">
        <v>1</v>
      </c>
      <c r="B35" s="148" t="s">
        <v>245</v>
      </c>
      <c r="C35" s="148" t="s">
        <v>245</v>
      </c>
      <c r="D35" s="148" t="s">
        <v>327</v>
      </c>
      <c r="E35" s="655" t="s">
        <v>328</v>
      </c>
      <c r="F35" s="145">
        <v>54106</v>
      </c>
      <c r="G35" s="146" t="s">
        <v>331</v>
      </c>
      <c r="H35" s="698">
        <v>0</v>
      </c>
      <c r="I35" s="156"/>
      <c r="J35" s="157"/>
    </row>
    <row r="36" spans="1:11" ht="3" customHeight="1" x14ac:dyDescent="0.25">
      <c r="A36" s="141"/>
      <c r="B36" s="142"/>
      <c r="C36" s="142"/>
      <c r="D36" s="142"/>
      <c r="E36" s="557"/>
      <c r="F36" s="143"/>
      <c r="G36" s="144"/>
      <c r="H36" s="699"/>
      <c r="I36" s="156"/>
      <c r="J36" s="157"/>
    </row>
    <row r="37" spans="1:11" ht="21" customHeight="1" x14ac:dyDescent="0.2">
      <c r="A37" s="147">
        <v>1</v>
      </c>
      <c r="B37" s="148" t="s">
        <v>245</v>
      </c>
      <c r="C37" s="148" t="s">
        <v>245</v>
      </c>
      <c r="D37" s="148" t="s">
        <v>327</v>
      </c>
      <c r="E37" s="655" t="s">
        <v>328</v>
      </c>
      <c r="F37" s="145">
        <v>54107</v>
      </c>
      <c r="G37" s="146" t="s">
        <v>332</v>
      </c>
      <c r="H37" s="698">
        <v>0</v>
      </c>
      <c r="I37" s="156"/>
      <c r="J37" s="157"/>
    </row>
    <row r="38" spans="1:11" ht="3" customHeight="1" x14ac:dyDescent="0.25">
      <c r="A38" s="141"/>
      <c r="B38" s="142"/>
      <c r="C38" s="142"/>
      <c r="D38" s="142"/>
      <c r="E38" s="557"/>
      <c r="F38" s="143"/>
      <c r="G38" s="144"/>
      <c r="H38" s="699"/>
      <c r="I38" s="156"/>
      <c r="J38" s="157"/>
    </row>
    <row r="39" spans="1:11" ht="21" customHeight="1" x14ac:dyDescent="0.2">
      <c r="A39" s="147">
        <v>1</v>
      </c>
      <c r="B39" s="148" t="s">
        <v>245</v>
      </c>
      <c r="C39" s="148" t="s">
        <v>245</v>
      </c>
      <c r="D39" s="148" t="s">
        <v>327</v>
      </c>
      <c r="E39" s="655" t="s">
        <v>328</v>
      </c>
      <c r="F39" s="145">
        <v>54109</v>
      </c>
      <c r="G39" s="146" t="s">
        <v>333</v>
      </c>
      <c r="H39" s="698">
        <v>0</v>
      </c>
      <c r="I39" s="156"/>
      <c r="J39" s="157"/>
    </row>
    <row r="40" spans="1:11" ht="3.75" customHeight="1" x14ac:dyDescent="0.25">
      <c r="A40" s="141"/>
      <c r="B40" s="142"/>
      <c r="C40" s="142"/>
      <c r="D40" s="142"/>
      <c r="E40" s="557"/>
      <c r="F40" s="143"/>
      <c r="G40" s="144"/>
      <c r="H40" s="699"/>
      <c r="I40" s="156"/>
      <c r="J40" s="157"/>
    </row>
    <row r="41" spans="1:11" ht="22.5" customHeight="1" x14ac:dyDescent="0.25">
      <c r="A41" s="118">
        <v>1</v>
      </c>
      <c r="B41" s="119" t="s">
        <v>245</v>
      </c>
      <c r="C41" s="119" t="s">
        <v>245</v>
      </c>
      <c r="D41" s="119" t="s">
        <v>327</v>
      </c>
      <c r="E41" s="191" t="s">
        <v>328</v>
      </c>
      <c r="F41" s="139">
        <v>54110</v>
      </c>
      <c r="G41" s="140" t="s">
        <v>268</v>
      </c>
      <c r="H41" s="698">
        <v>29869.7</v>
      </c>
      <c r="I41" s="156"/>
      <c r="J41" s="157"/>
      <c r="K41" s="58"/>
    </row>
    <row r="42" spans="1:11" ht="3" customHeight="1" x14ac:dyDescent="0.25">
      <c r="A42" s="141"/>
      <c r="B42" s="142"/>
      <c r="C42" s="142"/>
      <c r="D42" s="142"/>
      <c r="E42" s="557"/>
      <c r="F42" s="143"/>
      <c r="G42" s="144"/>
      <c r="H42" s="699"/>
      <c r="I42" s="156"/>
      <c r="J42" s="157"/>
    </row>
    <row r="43" spans="1:11" ht="22.5" customHeight="1" x14ac:dyDescent="0.2">
      <c r="A43" s="147">
        <v>1</v>
      </c>
      <c r="B43" s="148" t="s">
        <v>245</v>
      </c>
      <c r="C43" s="148" t="s">
        <v>245</v>
      </c>
      <c r="D43" s="148" t="s">
        <v>327</v>
      </c>
      <c r="E43" s="655" t="s">
        <v>328</v>
      </c>
      <c r="F43" s="145">
        <v>54114</v>
      </c>
      <c r="G43" s="146" t="s">
        <v>334</v>
      </c>
      <c r="H43" s="698">
        <v>45.2</v>
      </c>
      <c r="I43" s="156"/>
      <c r="J43" s="157"/>
    </row>
    <row r="44" spans="1:11" ht="3" customHeight="1" x14ac:dyDescent="0.25">
      <c r="A44" s="141"/>
      <c r="B44" s="142"/>
      <c r="C44" s="142"/>
      <c r="D44" s="142"/>
      <c r="E44" s="557"/>
      <c r="F44" s="143"/>
      <c r="G44" s="144"/>
      <c r="H44" s="699"/>
      <c r="I44" s="156"/>
      <c r="J44" s="157"/>
    </row>
    <row r="45" spans="1:11" ht="21" customHeight="1" x14ac:dyDescent="0.2">
      <c r="A45" s="147">
        <v>1</v>
      </c>
      <c r="B45" s="148" t="s">
        <v>245</v>
      </c>
      <c r="C45" s="148" t="s">
        <v>245</v>
      </c>
      <c r="D45" s="148" t="s">
        <v>327</v>
      </c>
      <c r="E45" s="655" t="s">
        <v>328</v>
      </c>
      <c r="F45" s="145">
        <v>54115</v>
      </c>
      <c r="G45" s="146" t="s">
        <v>335</v>
      </c>
      <c r="H45" s="698">
        <v>4126.53</v>
      </c>
      <c r="I45" s="105"/>
      <c r="J45" s="157"/>
    </row>
    <row r="46" spans="1:11" ht="4.5" customHeight="1" x14ac:dyDescent="0.2">
      <c r="A46" s="141"/>
      <c r="B46" s="142"/>
      <c r="C46" s="142"/>
      <c r="D46" s="142"/>
      <c r="E46" s="557"/>
      <c r="F46" s="149"/>
      <c r="G46" s="150"/>
      <c r="H46" s="699"/>
      <c r="I46" s="156"/>
      <c r="J46" s="157"/>
    </row>
    <row r="47" spans="1:11" ht="21" customHeight="1" x14ac:dyDescent="0.2">
      <c r="A47" s="147">
        <v>1</v>
      </c>
      <c r="B47" s="148" t="s">
        <v>245</v>
      </c>
      <c r="C47" s="148" t="s">
        <v>245</v>
      </c>
      <c r="D47" s="148" t="s">
        <v>327</v>
      </c>
      <c r="E47" s="655" t="s">
        <v>328</v>
      </c>
      <c r="F47" s="145">
        <v>54116</v>
      </c>
      <c r="G47" s="146" t="s">
        <v>336</v>
      </c>
      <c r="H47" s="698">
        <v>0</v>
      </c>
      <c r="I47" s="156"/>
      <c r="J47" s="157"/>
    </row>
    <row r="48" spans="1:11" ht="3.75" customHeight="1" x14ac:dyDescent="0.25">
      <c r="A48" s="141"/>
      <c r="B48" s="142"/>
      <c r="C48" s="142"/>
      <c r="D48" s="142"/>
      <c r="E48" s="557"/>
      <c r="F48" s="143"/>
      <c r="G48" s="144"/>
      <c r="H48" s="699"/>
      <c r="I48" s="156"/>
      <c r="J48" s="157"/>
    </row>
    <row r="49" spans="1:10" ht="22.5" customHeight="1" x14ac:dyDescent="0.25">
      <c r="A49" s="118">
        <v>1</v>
      </c>
      <c r="B49" s="119" t="s">
        <v>245</v>
      </c>
      <c r="C49" s="119" t="s">
        <v>245</v>
      </c>
      <c r="D49" s="119" t="s">
        <v>327</v>
      </c>
      <c r="E49" s="191" t="s">
        <v>328</v>
      </c>
      <c r="F49" s="139">
        <v>54119</v>
      </c>
      <c r="G49" s="140" t="s">
        <v>277</v>
      </c>
      <c r="H49" s="698">
        <v>0</v>
      </c>
      <c r="I49" s="156"/>
      <c r="J49" s="157"/>
    </row>
    <row r="50" spans="1:10" ht="3.75" customHeight="1" x14ac:dyDescent="0.25">
      <c r="A50" s="141"/>
      <c r="B50" s="142"/>
      <c r="C50" s="142"/>
      <c r="D50" s="142"/>
      <c r="E50" s="557"/>
      <c r="F50" s="143"/>
      <c r="G50" s="144"/>
      <c r="H50" s="699"/>
      <c r="I50" s="156"/>
      <c r="J50" s="157"/>
    </row>
    <row r="51" spans="1:10" ht="22.5" customHeight="1" x14ac:dyDescent="0.2">
      <c r="A51" s="118">
        <v>1</v>
      </c>
      <c r="B51" s="119" t="s">
        <v>245</v>
      </c>
      <c r="C51" s="119" t="s">
        <v>245</v>
      </c>
      <c r="D51" s="119" t="s">
        <v>327</v>
      </c>
      <c r="E51" s="191" t="s">
        <v>328</v>
      </c>
      <c r="F51" s="120" t="s">
        <v>337</v>
      </c>
      <c r="G51" s="88" t="s">
        <v>338</v>
      </c>
      <c r="H51" s="121">
        <v>8477.81</v>
      </c>
      <c r="I51" s="52"/>
    </row>
    <row r="52" spans="1:10" ht="3.75" customHeight="1" x14ac:dyDescent="0.2">
      <c r="A52" s="122"/>
      <c r="B52" s="123"/>
      <c r="C52" s="123"/>
      <c r="D52" s="123"/>
      <c r="E52" s="559"/>
      <c r="F52" s="124"/>
      <c r="G52" s="125"/>
      <c r="H52" s="693"/>
      <c r="I52" s="52"/>
    </row>
    <row r="53" spans="1:10" ht="21.75" customHeight="1" x14ac:dyDescent="0.25">
      <c r="A53" s="151">
        <v>1</v>
      </c>
      <c r="B53" s="152" t="s">
        <v>245</v>
      </c>
      <c r="C53" s="152" t="s">
        <v>245</v>
      </c>
      <c r="D53" s="152" t="s">
        <v>327</v>
      </c>
      <c r="E53" s="209" t="s">
        <v>328</v>
      </c>
      <c r="F53" s="139">
        <v>54199</v>
      </c>
      <c r="G53" s="140" t="s">
        <v>279</v>
      </c>
      <c r="H53" s="212">
        <v>192.5</v>
      </c>
      <c r="I53" s="52"/>
    </row>
    <row r="54" spans="1:10" ht="4.5" customHeight="1" x14ac:dyDescent="0.2">
      <c r="A54" s="122"/>
      <c r="B54" s="123"/>
      <c r="C54" s="123"/>
      <c r="D54" s="123"/>
      <c r="E54" s="559"/>
      <c r="F54" s="124"/>
      <c r="G54" s="125"/>
      <c r="H54" s="693"/>
      <c r="I54" s="52"/>
    </row>
    <row r="55" spans="1:10" ht="22.5" customHeight="1" x14ac:dyDescent="0.2">
      <c r="A55" s="118">
        <v>1</v>
      </c>
      <c r="B55" s="119" t="s">
        <v>245</v>
      </c>
      <c r="C55" s="119" t="s">
        <v>245</v>
      </c>
      <c r="D55" s="119" t="s">
        <v>327</v>
      </c>
      <c r="E55" s="191" t="s">
        <v>328</v>
      </c>
      <c r="F55" s="120">
        <v>54201</v>
      </c>
      <c r="G55" s="88" t="s">
        <v>339</v>
      </c>
      <c r="H55" s="121">
        <v>55007.19</v>
      </c>
      <c r="I55" s="52"/>
    </row>
    <row r="56" spans="1:10" ht="3.75" customHeight="1" x14ac:dyDescent="0.2">
      <c r="A56" s="122"/>
      <c r="B56" s="123"/>
      <c r="C56" s="123"/>
      <c r="D56" s="123"/>
      <c r="E56" s="559"/>
      <c r="F56" s="124"/>
      <c r="G56" s="125"/>
      <c r="H56" s="693"/>
      <c r="I56" s="52"/>
    </row>
    <row r="57" spans="1:10" ht="22.5" customHeight="1" x14ac:dyDescent="0.2">
      <c r="A57" s="118">
        <v>1</v>
      </c>
      <c r="B57" s="119" t="s">
        <v>245</v>
      </c>
      <c r="C57" s="119" t="s">
        <v>245</v>
      </c>
      <c r="D57" s="119" t="s">
        <v>327</v>
      </c>
      <c r="E57" s="191" t="s">
        <v>328</v>
      </c>
      <c r="F57" s="120">
        <v>54202</v>
      </c>
      <c r="G57" s="88" t="s">
        <v>211</v>
      </c>
      <c r="H57" s="121">
        <v>11564.34</v>
      </c>
      <c r="I57" s="52"/>
    </row>
    <row r="58" spans="1:10" ht="4.5" customHeight="1" x14ac:dyDescent="0.2">
      <c r="A58" s="122"/>
      <c r="B58" s="123"/>
      <c r="C58" s="123"/>
      <c r="D58" s="123"/>
      <c r="E58" s="559"/>
      <c r="F58" s="124"/>
      <c r="G58" s="125"/>
      <c r="H58" s="693"/>
      <c r="I58" s="52"/>
    </row>
    <row r="59" spans="1:10" ht="22.5" customHeight="1" x14ac:dyDescent="0.2">
      <c r="A59" s="118">
        <v>1</v>
      </c>
      <c r="B59" s="119" t="s">
        <v>245</v>
      </c>
      <c r="C59" s="119" t="s">
        <v>245</v>
      </c>
      <c r="D59" s="119" t="s">
        <v>327</v>
      </c>
      <c r="E59" s="191" t="s">
        <v>328</v>
      </c>
      <c r="F59" s="120">
        <v>54203</v>
      </c>
      <c r="G59" s="88" t="s">
        <v>340</v>
      </c>
      <c r="H59" s="121">
        <v>33377.550000000003</v>
      </c>
      <c r="I59" s="52"/>
    </row>
    <row r="60" spans="1:10" ht="4.5" customHeight="1" x14ac:dyDescent="0.2">
      <c r="A60" s="122"/>
      <c r="B60" s="123"/>
      <c r="C60" s="123"/>
      <c r="D60" s="123"/>
      <c r="E60" s="559"/>
      <c r="F60" s="124"/>
      <c r="G60" s="125"/>
      <c r="H60" s="693"/>
      <c r="I60" s="52"/>
    </row>
    <row r="61" spans="1:10" ht="22.5" customHeight="1" x14ac:dyDescent="0.2">
      <c r="A61" s="118">
        <v>1</v>
      </c>
      <c r="B61" s="119" t="s">
        <v>245</v>
      </c>
      <c r="C61" s="119" t="s">
        <v>245</v>
      </c>
      <c r="D61" s="119" t="s">
        <v>327</v>
      </c>
      <c r="E61" s="191" t="s">
        <v>328</v>
      </c>
      <c r="F61" s="120">
        <v>54205</v>
      </c>
      <c r="G61" s="88" t="s">
        <v>341</v>
      </c>
      <c r="H61" s="121">
        <v>97066.73</v>
      </c>
      <c r="I61" s="52"/>
    </row>
    <row r="62" spans="1:10" ht="3.75" customHeight="1" x14ac:dyDescent="0.2">
      <c r="A62" s="122"/>
      <c r="B62" s="123"/>
      <c r="C62" s="123"/>
      <c r="D62" s="123"/>
      <c r="E62" s="559"/>
      <c r="F62" s="124"/>
      <c r="G62" s="125"/>
      <c r="H62" s="693"/>
      <c r="I62" s="52"/>
    </row>
    <row r="63" spans="1:10" ht="22.5" customHeight="1" x14ac:dyDescent="0.2">
      <c r="A63" s="118">
        <v>1</v>
      </c>
      <c r="B63" s="119" t="s">
        <v>245</v>
      </c>
      <c r="C63" s="119" t="s">
        <v>245</v>
      </c>
      <c r="D63" s="119" t="s">
        <v>327</v>
      </c>
      <c r="E63" s="191" t="s">
        <v>328</v>
      </c>
      <c r="F63" s="154">
        <v>54301</v>
      </c>
      <c r="G63" s="96" t="s">
        <v>284</v>
      </c>
      <c r="H63" s="121">
        <v>2029.8</v>
      </c>
      <c r="I63" s="52"/>
    </row>
    <row r="64" spans="1:10" ht="3.75" customHeight="1" x14ac:dyDescent="0.2">
      <c r="A64" s="122"/>
      <c r="B64" s="123"/>
      <c r="C64" s="123"/>
      <c r="D64" s="123"/>
      <c r="E64" s="559"/>
      <c r="F64" s="124"/>
      <c r="G64" s="125"/>
      <c r="H64" s="693"/>
      <c r="I64" s="52"/>
    </row>
    <row r="65" spans="1:12" ht="21.75" customHeight="1" x14ac:dyDescent="0.25">
      <c r="A65" s="147">
        <v>1</v>
      </c>
      <c r="B65" s="148" t="s">
        <v>245</v>
      </c>
      <c r="C65" s="148" t="s">
        <v>245</v>
      </c>
      <c r="D65" s="148" t="s">
        <v>327</v>
      </c>
      <c r="E65" s="655" t="s">
        <v>328</v>
      </c>
      <c r="F65" s="155">
        <v>54302</v>
      </c>
      <c r="G65" s="96" t="s">
        <v>285</v>
      </c>
      <c r="H65" s="700">
        <v>0</v>
      </c>
      <c r="I65" s="52"/>
    </row>
    <row r="66" spans="1:12" ht="3.75" customHeight="1" x14ac:dyDescent="0.2">
      <c r="A66" s="122"/>
      <c r="B66" s="123"/>
      <c r="C66" s="123"/>
      <c r="D66" s="123"/>
      <c r="E66" s="559"/>
      <c r="F66" s="124"/>
      <c r="G66" s="125"/>
      <c r="H66" s="693"/>
      <c r="I66" s="52"/>
    </row>
    <row r="67" spans="1:12" ht="21.75" customHeight="1" x14ac:dyDescent="0.2">
      <c r="A67" s="147">
        <v>1</v>
      </c>
      <c r="B67" s="148" t="s">
        <v>245</v>
      </c>
      <c r="C67" s="148" t="s">
        <v>245</v>
      </c>
      <c r="D67" s="148" t="s">
        <v>327</v>
      </c>
      <c r="E67" s="655" t="s">
        <v>328</v>
      </c>
      <c r="F67" s="154">
        <v>54303</v>
      </c>
      <c r="G67" s="96" t="s">
        <v>286</v>
      </c>
      <c r="H67" s="700">
        <v>312.12</v>
      </c>
      <c r="I67" s="52"/>
    </row>
    <row r="68" spans="1:12" ht="4.5" customHeight="1" x14ac:dyDescent="0.2">
      <c r="A68" s="122"/>
      <c r="B68" s="123"/>
      <c r="C68" s="123"/>
      <c r="D68" s="123"/>
      <c r="E68" s="559"/>
      <c r="F68" s="124"/>
      <c r="G68" s="125"/>
      <c r="H68" s="693"/>
      <c r="I68" s="52"/>
    </row>
    <row r="69" spans="1:12" ht="19.5" customHeight="1" x14ac:dyDescent="0.2">
      <c r="A69" s="665">
        <v>1</v>
      </c>
      <c r="B69" s="666" t="s">
        <v>245</v>
      </c>
      <c r="C69" s="666" t="s">
        <v>245</v>
      </c>
      <c r="D69" s="666" t="s">
        <v>327</v>
      </c>
      <c r="E69" s="667" t="s">
        <v>328</v>
      </c>
      <c r="F69" s="438">
        <v>55602</v>
      </c>
      <c r="G69" s="668" t="s">
        <v>305</v>
      </c>
      <c r="H69" s="701">
        <v>1228.3800000000001</v>
      </c>
      <c r="I69" s="52"/>
      <c r="J69" s="28">
        <v>1228.3800000000001</v>
      </c>
    </row>
    <row r="70" spans="1:12" ht="6.75" customHeight="1" x14ac:dyDescent="0.2">
      <c r="A70" s="122"/>
      <c r="B70" s="123"/>
      <c r="C70" s="123"/>
      <c r="D70" s="123"/>
      <c r="E70" s="559"/>
      <c r="F70" s="124"/>
      <c r="G70" s="125"/>
      <c r="H70" s="693"/>
      <c r="I70" s="52"/>
    </row>
    <row r="71" spans="1:12" ht="23.25" customHeight="1" x14ac:dyDescent="0.2">
      <c r="A71" s="118">
        <v>1</v>
      </c>
      <c r="B71" s="119" t="s">
        <v>245</v>
      </c>
      <c r="C71" s="119" t="s">
        <v>245</v>
      </c>
      <c r="D71" s="119" t="s">
        <v>327</v>
      </c>
      <c r="E71" s="191" t="s">
        <v>328</v>
      </c>
      <c r="F71" s="120">
        <v>55603</v>
      </c>
      <c r="G71" s="88" t="s">
        <v>342</v>
      </c>
      <c r="H71" s="121">
        <v>108.16</v>
      </c>
      <c r="I71" s="52"/>
    </row>
    <row r="72" spans="1:12" ht="3.75" customHeight="1" x14ac:dyDescent="0.2">
      <c r="A72" s="122"/>
      <c r="B72" s="123"/>
      <c r="C72" s="123"/>
      <c r="D72" s="123"/>
      <c r="E72" s="559"/>
      <c r="F72" s="124"/>
      <c r="G72" s="125"/>
      <c r="H72" s="693"/>
      <c r="I72" s="52"/>
    </row>
    <row r="73" spans="1:12" ht="22.5" customHeight="1" x14ac:dyDescent="0.2">
      <c r="A73" s="118">
        <v>1</v>
      </c>
      <c r="B73" s="119" t="s">
        <v>245</v>
      </c>
      <c r="C73" s="119" t="s">
        <v>245</v>
      </c>
      <c r="D73" s="119" t="s">
        <v>327</v>
      </c>
      <c r="E73" s="191" t="s">
        <v>328</v>
      </c>
      <c r="F73" s="120">
        <v>56201</v>
      </c>
      <c r="G73" s="88" t="s">
        <v>343</v>
      </c>
      <c r="H73" s="121">
        <v>12242.63</v>
      </c>
      <c r="I73" s="52"/>
    </row>
    <row r="74" spans="1:12" ht="3.75" customHeight="1" x14ac:dyDescent="0.2">
      <c r="A74" s="158"/>
      <c r="B74" s="159"/>
      <c r="C74" s="159"/>
      <c r="D74" s="159"/>
      <c r="E74" s="563"/>
      <c r="F74" s="160"/>
      <c r="G74" s="93"/>
      <c r="H74" s="161"/>
      <c r="I74" s="52"/>
    </row>
    <row r="75" spans="1:12" ht="22.5" customHeight="1" x14ac:dyDescent="0.2">
      <c r="A75" s="147">
        <v>1</v>
      </c>
      <c r="B75" s="148" t="s">
        <v>245</v>
      </c>
      <c r="C75" s="148" t="s">
        <v>245</v>
      </c>
      <c r="D75" s="148" t="s">
        <v>327</v>
      </c>
      <c r="E75" s="655" t="s">
        <v>328</v>
      </c>
      <c r="F75" s="162">
        <v>61101</v>
      </c>
      <c r="G75" s="96" t="s">
        <v>311</v>
      </c>
      <c r="H75" s="121">
        <v>0</v>
      </c>
      <c r="I75" s="52"/>
    </row>
    <row r="76" spans="1:12" s="21" customFormat="1" ht="3.75" customHeight="1" x14ac:dyDescent="0.2">
      <c r="A76" s="158"/>
      <c r="B76" s="159"/>
      <c r="C76" s="159"/>
      <c r="D76" s="159"/>
      <c r="E76" s="563"/>
      <c r="F76" s="163"/>
      <c r="G76" s="164"/>
      <c r="H76" s="161"/>
      <c r="I76" s="105"/>
    </row>
    <row r="77" spans="1:12" ht="22.5" customHeight="1" x14ac:dyDescent="0.2">
      <c r="A77" s="147">
        <v>1</v>
      </c>
      <c r="B77" s="148" t="s">
        <v>245</v>
      </c>
      <c r="C77" s="148" t="s">
        <v>245</v>
      </c>
      <c r="D77" s="148" t="s">
        <v>327</v>
      </c>
      <c r="E77" s="655" t="s">
        <v>328</v>
      </c>
      <c r="F77" s="165">
        <v>61104</v>
      </c>
      <c r="G77" s="166" t="s">
        <v>312</v>
      </c>
      <c r="H77" s="121">
        <v>0</v>
      </c>
      <c r="I77" s="52"/>
      <c r="J77" s="58">
        <f>SUM(H29:H77)</f>
        <v>257632.48999999996</v>
      </c>
      <c r="K77" s="583">
        <v>272332.77</v>
      </c>
      <c r="L77" s="58">
        <f>+K77-J77</f>
        <v>14700.280000000057</v>
      </c>
    </row>
    <row r="78" spans="1:12" s="21" customFormat="1" ht="3.75" customHeight="1" x14ac:dyDescent="0.2">
      <c r="A78" s="158"/>
      <c r="B78" s="159"/>
      <c r="C78" s="159"/>
      <c r="D78" s="159"/>
      <c r="E78" s="563"/>
      <c r="F78" s="163"/>
      <c r="G78" s="164"/>
      <c r="H78" s="161"/>
      <c r="I78" s="105"/>
    </row>
    <row r="79" spans="1:12" ht="18" customHeight="1" x14ac:dyDescent="0.2">
      <c r="A79" s="912" t="s">
        <v>316</v>
      </c>
      <c r="B79" s="912"/>
      <c r="C79" s="912"/>
      <c r="D79" s="912"/>
      <c r="E79" s="912"/>
      <c r="F79" s="912"/>
      <c r="G79" s="912"/>
      <c r="H79" s="168">
        <f>SUM(H15:H78)</f>
        <v>437285.22</v>
      </c>
      <c r="I79" s="52"/>
      <c r="J79" s="58"/>
      <c r="K79" s="58"/>
    </row>
    <row r="80" spans="1:12" ht="18" customHeight="1" x14ac:dyDescent="0.2">
      <c r="A80" s="118">
        <v>1</v>
      </c>
      <c r="B80" s="119" t="s">
        <v>245</v>
      </c>
      <c r="C80" s="119" t="s">
        <v>249</v>
      </c>
      <c r="D80" s="119" t="s">
        <v>327</v>
      </c>
      <c r="E80" s="191" t="s">
        <v>328</v>
      </c>
      <c r="F80" s="438">
        <v>51101</v>
      </c>
      <c r="G80" s="439" t="s">
        <v>248</v>
      </c>
      <c r="H80" s="701">
        <v>11250</v>
      </c>
      <c r="I80" s="52"/>
      <c r="J80" s="58"/>
      <c r="K80" s="58"/>
    </row>
    <row r="81" spans="1:11" ht="6" customHeight="1" x14ac:dyDescent="0.2">
      <c r="A81" s="167"/>
      <c r="B81" s="167"/>
      <c r="C81" s="167"/>
      <c r="D81" s="167"/>
      <c r="E81" s="646"/>
      <c r="F81" s="167"/>
      <c r="G81" s="167"/>
      <c r="H81" s="702"/>
      <c r="I81" s="52"/>
      <c r="J81" s="58"/>
      <c r="K81" s="58"/>
    </row>
    <row r="82" spans="1:11" ht="25.5" customHeight="1" x14ac:dyDescent="0.2">
      <c r="A82" s="118">
        <v>1</v>
      </c>
      <c r="B82" s="119" t="s">
        <v>245</v>
      </c>
      <c r="C82" s="119" t="s">
        <v>249</v>
      </c>
      <c r="D82" s="119" t="s">
        <v>327</v>
      </c>
      <c r="E82" s="191" t="s">
        <v>328</v>
      </c>
      <c r="F82" s="169" t="s">
        <v>344</v>
      </c>
      <c r="G82" s="170" t="s">
        <v>190</v>
      </c>
      <c r="H82" s="705">
        <v>0</v>
      </c>
      <c r="I82" s="52"/>
    </row>
    <row r="83" spans="1:11" ht="3.75" customHeight="1" x14ac:dyDescent="0.2">
      <c r="A83" s="122"/>
      <c r="B83" s="123"/>
      <c r="C83" s="123"/>
      <c r="D83" s="123"/>
      <c r="E83" s="559"/>
      <c r="F83" s="122"/>
      <c r="G83" s="122"/>
      <c r="H83" s="693"/>
      <c r="I83" s="52"/>
    </row>
    <row r="84" spans="1:11" ht="23.25" customHeight="1" x14ac:dyDescent="0.2">
      <c r="A84" s="118">
        <v>1</v>
      </c>
      <c r="B84" s="119" t="s">
        <v>245</v>
      </c>
      <c r="C84" s="119" t="s">
        <v>249</v>
      </c>
      <c r="D84" s="119" t="s">
        <v>327</v>
      </c>
      <c r="E84" s="191" t="s">
        <v>328</v>
      </c>
      <c r="F84" s="438">
        <v>51201</v>
      </c>
      <c r="G84" s="439" t="s">
        <v>248</v>
      </c>
      <c r="H84" s="701">
        <v>2500</v>
      </c>
      <c r="I84" s="52"/>
    </row>
    <row r="85" spans="1:11" ht="3.75" customHeight="1" x14ac:dyDescent="0.2">
      <c r="A85" s="122"/>
      <c r="B85" s="123"/>
      <c r="C85" s="123"/>
      <c r="D85" s="123"/>
      <c r="E85" s="559"/>
      <c r="F85" s="122"/>
      <c r="G85" s="122"/>
      <c r="H85" s="693"/>
      <c r="I85" s="52"/>
    </row>
    <row r="86" spans="1:11" ht="23.25" customHeight="1" x14ac:dyDescent="0.2">
      <c r="A86" s="118">
        <v>1</v>
      </c>
      <c r="B86" s="119" t="s">
        <v>245</v>
      </c>
      <c r="C86" s="119" t="s">
        <v>249</v>
      </c>
      <c r="D86" s="119" t="s">
        <v>327</v>
      </c>
      <c r="E86" s="191" t="s">
        <v>328</v>
      </c>
      <c r="F86" s="169">
        <v>51203</v>
      </c>
      <c r="G86" s="170" t="s">
        <v>190</v>
      </c>
      <c r="H86" s="705">
        <v>0</v>
      </c>
      <c r="I86" s="52"/>
    </row>
    <row r="87" spans="1:11" ht="18" customHeight="1" x14ac:dyDescent="0.2">
      <c r="A87" s="912" t="s">
        <v>316</v>
      </c>
      <c r="B87" s="912"/>
      <c r="C87" s="912"/>
      <c r="D87" s="912"/>
      <c r="E87" s="912"/>
      <c r="F87" s="912"/>
      <c r="G87" s="912"/>
      <c r="H87" s="168">
        <f>SUM(H80:H86)</f>
        <v>13750</v>
      </c>
      <c r="I87" s="52"/>
      <c r="J87" s="58">
        <f>+Egresos!F191</f>
        <v>13750</v>
      </c>
      <c r="K87" s="58">
        <f>+H87-J87</f>
        <v>0</v>
      </c>
    </row>
    <row r="88" spans="1:11" ht="8.25" customHeight="1" x14ac:dyDescent="0.2">
      <c r="A88" s="167"/>
      <c r="B88" s="167"/>
      <c r="C88" s="167"/>
      <c r="D88" s="167"/>
      <c r="E88" s="646"/>
      <c r="F88" s="167"/>
      <c r="G88" s="167"/>
      <c r="H88" s="702"/>
      <c r="I88" s="52"/>
      <c r="J88" s="58"/>
      <c r="K88" s="58"/>
    </row>
    <row r="89" spans="1:11" ht="18" customHeight="1" x14ac:dyDescent="0.2">
      <c r="A89" s="118">
        <v>1</v>
      </c>
      <c r="B89" s="119" t="s">
        <v>249</v>
      </c>
      <c r="C89" s="119" t="s">
        <v>245</v>
      </c>
      <c r="D89" s="119" t="s">
        <v>327</v>
      </c>
      <c r="E89" s="191" t="s">
        <v>328</v>
      </c>
      <c r="F89" s="438">
        <v>51101</v>
      </c>
      <c r="G89" s="439" t="s">
        <v>248</v>
      </c>
      <c r="H89" s="701">
        <v>2700</v>
      </c>
      <c r="I89" s="52"/>
      <c r="J89" s="58"/>
      <c r="K89" s="58"/>
    </row>
    <row r="90" spans="1:11" ht="6" customHeight="1" x14ac:dyDescent="0.2">
      <c r="A90" s="158"/>
      <c r="B90" s="159"/>
      <c r="C90" s="159"/>
      <c r="D90" s="159"/>
      <c r="E90" s="563"/>
      <c r="F90" s="167"/>
      <c r="G90" s="167"/>
      <c r="H90" s="702"/>
      <c r="I90" s="52"/>
      <c r="J90" s="58"/>
      <c r="K90" s="58"/>
    </row>
    <row r="91" spans="1:11" ht="23.25" customHeight="1" x14ac:dyDescent="0.2">
      <c r="A91" s="118">
        <v>1</v>
      </c>
      <c r="B91" s="119" t="s">
        <v>249</v>
      </c>
      <c r="C91" s="119" t="s">
        <v>245</v>
      </c>
      <c r="D91" s="119" t="s">
        <v>327</v>
      </c>
      <c r="E91" s="191" t="s">
        <v>328</v>
      </c>
      <c r="F91" s="169" t="s">
        <v>344</v>
      </c>
      <c r="G91" s="170" t="s">
        <v>190</v>
      </c>
      <c r="H91" s="705">
        <v>0</v>
      </c>
      <c r="I91" s="52"/>
    </row>
    <row r="92" spans="1:11" ht="3.75" customHeight="1" x14ac:dyDescent="0.2">
      <c r="A92" s="122"/>
      <c r="B92" s="123"/>
      <c r="C92" s="123"/>
      <c r="D92" s="123"/>
      <c r="E92" s="559"/>
      <c r="F92" s="122"/>
      <c r="G92" s="122"/>
      <c r="H92" s="693"/>
      <c r="I92" s="52"/>
    </row>
    <row r="93" spans="1:11" ht="22.5" customHeight="1" x14ac:dyDescent="0.2">
      <c r="A93" s="118">
        <v>1</v>
      </c>
      <c r="B93" s="119" t="s">
        <v>249</v>
      </c>
      <c r="C93" s="119" t="s">
        <v>245</v>
      </c>
      <c r="D93" s="119" t="s">
        <v>327</v>
      </c>
      <c r="E93" s="191" t="s">
        <v>328</v>
      </c>
      <c r="F93" s="438">
        <v>51201</v>
      </c>
      <c r="G93" s="439" t="s">
        <v>248</v>
      </c>
      <c r="H93" s="701">
        <v>0</v>
      </c>
      <c r="I93" s="52"/>
    </row>
    <row r="94" spans="1:11" ht="3.75" customHeight="1" x14ac:dyDescent="0.2">
      <c r="A94" s="122"/>
      <c r="B94" s="123"/>
      <c r="C94" s="123"/>
      <c r="D94" s="123"/>
      <c r="E94" s="559"/>
      <c r="F94" s="122"/>
      <c r="G94" s="122"/>
      <c r="H94" s="693"/>
      <c r="I94" s="52"/>
    </row>
    <row r="95" spans="1:11" ht="23.25" customHeight="1" x14ac:dyDescent="0.2">
      <c r="A95" s="118">
        <v>1</v>
      </c>
      <c r="B95" s="119" t="s">
        <v>249</v>
      </c>
      <c r="C95" s="119" t="s">
        <v>245</v>
      </c>
      <c r="D95" s="119" t="s">
        <v>327</v>
      </c>
      <c r="E95" s="191" t="s">
        <v>328</v>
      </c>
      <c r="F95" s="169">
        <v>51203</v>
      </c>
      <c r="G95" s="170" t="s">
        <v>190</v>
      </c>
      <c r="H95" s="705">
        <v>0</v>
      </c>
      <c r="I95" s="52"/>
    </row>
    <row r="96" spans="1:11" ht="18" customHeight="1" x14ac:dyDescent="0.2">
      <c r="A96" s="912" t="s">
        <v>316</v>
      </c>
      <c r="B96" s="912"/>
      <c r="C96" s="912"/>
      <c r="D96" s="912"/>
      <c r="E96" s="912"/>
      <c r="F96" s="912"/>
      <c r="G96" s="912"/>
      <c r="H96" s="168">
        <f>SUM(H89:H95)</f>
        <v>2700</v>
      </c>
      <c r="I96" s="52"/>
      <c r="J96" s="58">
        <f>+Egresos!H191</f>
        <v>2700</v>
      </c>
      <c r="K96" s="58">
        <f t="shared" ref="K96:K103" si="0">+H96-J96</f>
        <v>0</v>
      </c>
    </row>
    <row r="97" spans="1:11" ht="28.5" customHeight="1" x14ac:dyDescent="0.25">
      <c r="A97" s="118">
        <v>1</v>
      </c>
      <c r="B97" s="119" t="s">
        <v>249</v>
      </c>
      <c r="C97" s="119" t="s">
        <v>249</v>
      </c>
      <c r="D97" s="119" t="s">
        <v>327</v>
      </c>
      <c r="E97" s="191" t="s">
        <v>328</v>
      </c>
      <c r="F97" s="169" t="s">
        <v>344</v>
      </c>
      <c r="G97" s="170" t="s">
        <v>190</v>
      </c>
      <c r="H97" s="706">
        <v>42750</v>
      </c>
      <c r="I97" s="52"/>
    </row>
    <row r="98" spans="1:11" ht="3.75" customHeight="1" x14ac:dyDescent="0.2">
      <c r="A98" s="122"/>
      <c r="B98" s="123"/>
      <c r="C98" s="123"/>
      <c r="D98" s="123"/>
      <c r="E98" s="559"/>
      <c r="F98" s="122"/>
      <c r="G98" s="122"/>
      <c r="H98" s="693"/>
      <c r="I98" s="52"/>
    </row>
    <row r="99" spans="1:11" ht="28.5" customHeight="1" x14ac:dyDescent="0.2">
      <c r="A99" s="118">
        <v>1</v>
      </c>
      <c r="B99" s="119" t="s">
        <v>249</v>
      </c>
      <c r="C99" s="119" t="s">
        <v>249</v>
      </c>
      <c r="D99" s="119" t="s">
        <v>327</v>
      </c>
      <c r="E99" s="191" t="s">
        <v>328</v>
      </c>
      <c r="F99" s="438">
        <v>51201</v>
      </c>
      <c r="G99" s="439" t="s">
        <v>248</v>
      </c>
      <c r="H99" s="705">
        <v>6779.76</v>
      </c>
      <c r="I99" s="52"/>
    </row>
    <row r="100" spans="1:11" s="21" customFormat="1" ht="6" customHeight="1" x14ac:dyDescent="0.2">
      <c r="A100" s="158"/>
      <c r="B100" s="159"/>
      <c r="C100" s="159"/>
      <c r="D100" s="159"/>
      <c r="E100" s="563"/>
      <c r="F100" s="707"/>
      <c r="G100" s="158"/>
      <c r="H100" s="708"/>
      <c r="I100" s="105"/>
    </row>
    <row r="101" spans="1:11" ht="28.5" customHeight="1" x14ac:dyDescent="0.2">
      <c r="A101" s="118">
        <v>1</v>
      </c>
      <c r="B101" s="119" t="s">
        <v>249</v>
      </c>
      <c r="C101" s="119" t="s">
        <v>245</v>
      </c>
      <c r="D101" s="119" t="s">
        <v>327</v>
      </c>
      <c r="E101" s="191" t="s">
        <v>328</v>
      </c>
      <c r="F101" s="169">
        <v>51203</v>
      </c>
      <c r="G101" s="170" t="s">
        <v>190</v>
      </c>
      <c r="H101" s="705">
        <v>12000</v>
      </c>
      <c r="I101" s="52"/>
    </row>
    <row r="102" spans="1:11" ht="27" customHeight="1" x14ac:dyDescent="0.25">
      <c r="A102" s="926" t="s">
        <v>316</v>
      </c>
      <c r="B102" s="926"/>
      <c r="C102" s="926"/>
      <c r="D102" s="926"/>
      <c r="E102" s="926"/>
      <c r="F102" s="926"/>
      <c r="G102" s="926"/>
      <c r="H102" s="40">
        <f>SUM(H97:H101)</f>
        <v>61529.760000000002</v>
      </c>
      <c r="I102" s="52"/>
      <c r="J102" s="58">
        <f>+Egresos!J191</f>
        <v>61529.760000000002</v>
      </c>
      <c r="K102" s="58">
        <f t="shared" si="0"/>
        <v>0</v>
      </c>
    </row>
    <row r="103" spans="1:11" ht="21" customHeight="1" x14ac:dyDescent="0.35">
      <c r="A103" s="927" t="s">
        <v>345</v>
      </c>
      <c r="B103" s="927"/>
      <c r="C103" s="927"/>
      <c r="D103" s="927"/>
      <c r="E103" s="927"/>
      <c r="F103" s="927"/>
      <c r="G103" s="927"/>
      <c r="H103" s="41">
        <f>+H79+H87+H96+H102</f>
        <v>515264.98</v>
      </c>
      <c r="J103" s="171">
        <f>SUM(J2:J102)</f>
        <v>516493.36</v>
      </c>
      <c r="K103" s="58">
        <f t="shared" si="0"/>
        <v>-1228.3800000000047</v>
      </c>
    </row>
    <row r="104" spans="1:11" ht="12.75" x14ac:dyDescent="0.2">
      <c r="A104" s="928"/>
      <c r="B104" s="928"/>
      <c r="C104" s="928"/>
      <c r="D104" s="928"/>
      <c r="E104" s="928"/>
      <c r="F104" s="928"/>
      <c r="G104" s="43"/>
      <c r="H104" s="44"/>
      <c r="J104" s="58"/>
    </row>
    <row r="105" spans="1:11" ht="12.75" x14ac:dyDescent="0.2">
      <c r="A105" s="42"/>
      <c r="B105" s="42"/>
      <c r="C105" s="42"/>
      <c r="D105" s="42"/>
      <c r="E105" s="656"/>
      <c r="F105" s="42"/>
      <c r="G105" s="43"/>
      <c r="H105" s="44"/>
    </row>
    <row r="106" spans="1:11" ht="12.75" x14ac:dyDescent="0.2">
      <c r="A106" s="42"/>
      <c r="B106" s="42"/>
      <c r="C106" s="42"/>
      <c r="D106" s="42"/>
      <c r="E106" s="656"/>
      <c r="F106" s="42"/>
      <c r="G106" s="43"/>
      <c r="H106" s="44"/>
      <c r="J106" s="441">
        <f>+'TENDECIA DE INGRESO  AÑO ACTUAL'!F99</f>
        <v>515264.98000000004</v>
      </c>
    </row>
    <row r="107" spans="1:11" ht="26.25" customHeight="1" x14ac:dyDescent="0.2">
      <c r="A107" s="42"/>
      <c r="B107" s="42"/>
      <c r="C107" s="42"/>
      <c r="D107" s="42"/>
      <c r="E107" s="656"/>
      <c r="F107" s="42"/>
      <c r="G107" s="43"/>
      <c r="H107" s="748">
        <v>515264.98</v>
      </c>
      <c r="J107" s="58">
        <f>+J106-H103</f>
        <v>0</v>
      </c>
    </row>
    <row r="108" spans="1:11" ht="12.75" x14ac:dyDescent="0.2">
      <c r="A108" s="42"/>
      <c r="B108" s="42"/>
      <c r="C108" s="42"/>
      <c r="D108" s="42"/>
      <c r="E108" s="656"/>
      <c r="F108" s="42"/>
      <c r="G108" s="43"/>
      <c r="H108" s="44">
        <f>+H103-H107</f>
        <v>0</v>
      </c>
      <c r="J108" s="28">
        <v>6861.07</v>
      </c>
    </row>
    <row r="109" spans="1:11" ht="36.75" customHeight="1" x14ac:dyDescent="0.2">
      <c r="A109" s="42"/>
      <c r="B109" s="42"/>
      <c r="C109" s="42"/>
      <c r="D109" s="42"/>
      <c r="E109" s="656"/>
      <c r="F109" s="42"/>
      <c r="G109" s="43"/>
      <c r="H109" s="703"/>
      <c r="I109" s="659"/>
    </row>
    <row r="110" spans="1:11" ht="12.75" x14ac:dyDescent="0.2">
      <c r="A110" s="42"/>
      <c r="B110" s="42"/>
      <c r="C110" s="42"/>
      <c r="D110" s="42"/>
      <c r="E110" s="656"/>
      <c r="F110" s="42"/>
      <c r="G110" s="43"/>
      <c r="H110" s="44"/>
      <c r="I110" s="659"/>
    </row>
    <row r="111" spans="1:11" ht="12.75" x14ac:dyDescent="0.2">
      <c r="A111" s="42"/>
      <c r="B111" s="42"/>
      <c r="C111" s="42"/>
      <c r="D111" s="42"/>
      <c r="E111" s="656"/>
      <c r="F111" s="42"/>
      <c r="G111" s="43"/>
      <c r="H111" s="44"/>
    </row>
    <row r="112" spans="1:11" ht="12.75" x14ac:dyDescent="0.2">
      <c r="A112" s="42"/>
      <c r="B112" s="42"/>
      <c r="C112" s="42"/>
      <c r="D112" s="42"/>
      <c r="E112" s="656"/>
      <c r="F112" s="42"/>
      <c r="G112" s="43"/>
      <c r="H112" s="44"/>
    </row>
    <row r="113" spans="1:8" ht="12.75" x14ac:dyDescent="0.2">
      <c r="A113" s="42"/>
      <c r="B113" s="42"/>
      <c r="C113" s="42"/>
      <c r="D113" s="42"/>
      <c r="E113" s="656"/>
      <c r="F113" s="42"/>
      <c r="G113" s="43"/>
      <c r="H113" s="44">
        <f>+H103/2</f>
        <v>257632.49</v>
      </c>
    </row>
    <row r="114" spans="1:8" ht="12.75" x14ac:dyDescent="0.2">
      <c r="A114" s="42"/>
      <c r="B114" s="42"/>
      <c r="C114" s="42"/>
      <c r="D114" s="42"/>
      <c r="E114" s="656"/>
      <c r="F114" s="42"/>
      <c r="G114" s="43"/>
      <c r="H114" s="44"/>
    </row>
    <row r="115" spans="1:8" ht="12.75" x14ac:dyDescent="0.2">
      <c r="A115" s="42"/>
      <c r="B115" s="42"/>
      <c r="C115" s="42"/>
      <c r="D115" s="42"/>
      <c r="E115" s="656"/>
      <c r="F115" s="42"/>
      <c r="G115" s="43"/>
      <c r="H115" s="44"/>
    </row>
    <row r="116" spans="1:8" ht="12.75" x14ac:dyDescent="0.2">
      <c r="A116" s="42"/>
      <c r="B116" s="42"/>
      <c r="C116" s="42"/>
      <c r="D116" s="42"/>
      <c r="E116" s="656"/>
      <c r="F116" s="42"/>
      <c r="G116" s="43"/>
      <c r="H116" s="44"/>
    </row>
    <row r="117" spans="1:8" ht="12.75" x14ac:dyDescent="0.2">
      <c r="A117" s="42"/>
      <c r="B117" s="42"/>
      <c r="C117" s="42"/>
      <c r="D117" s="42"/>
      <c r="E117" s="656"/>
      <c r="F117" s="42"/>
      <c r="G117" s="43"/>
      <c r="H117" s="44"/>
    </row>
    <row r="118" spans="1:8" ht="12.75" x14ac:dyDescent="0.2">
      <c r="A118" s="42"/>
      <c r="B118" s="42"/>
      <c r="C118" s="42"/>
      <c r="D118" s="42"/>
      <c r="E118" s="656"/>
      <c r="F118" s="42"/>
      <c r="G118" s="43"/>
      <c r="H118" s="44"/>
    </row>
    <row r="119" spans="1:8" ht="12.75" x14ac:dyDescent="0.2">
      <c r="A119" s="42"/>
      <c r="B119" s="42"/>
      <c r="C119" s="42"/>
      <c r="D119" s="42"/>
      <c r="E119" s="656"/>
      <c r="F119" s="42"/>
      <c r="G119" s="43"/>
      <c r="H119" s="44"/>
    </row>
    <row r="120" spans="1:8" ht="12.75" x14ac:dyDescent="0.2">
      <c r="A120" s="42"/>
      <c r="B120" s="42"/>
      <c r="C120" s="42"/>
      <c r="D120" s="42"/>
      <c r="E120" s="656"/>
      <c r="F120" s="42"/>
      <c r="G120" s="43"/>
      <c r="H120" s="44"/>
    </row>
    <row r="121" spans="1:8" ht="12.75" x14ac:dyDescent="0.2">
      <c r="A121" s="42"/>
      <c r="B121" s="42"/>
      <c r="C121" s="42"/>
      <c r="D121" s="42"/>
      <c r="E121" s="656"/>
      <c r="F121" s="42"/>
      <c r="G121" s="43"/>
      <c r="H121" s="44"/>
    </row>
    <row r="122" spans="1:8" ht="12.75" x14ac:dyDescent="0.2">
      <c r="A122" s="42"/>
      <c r="B122" s="42"/>
      <c r="C122" s="42"/>
      <c r="D122" s="42"/>
      <c r="E122" s="656"/>
      <c r="F122" s="42"/>
      <c r="G122" s="43"/>
      <c r="H122" s="44"/>
    </row>
    <row r="123" spans="1:8" ht="12.75" x14ac:dyDescent="0.2">
      <c r="A123" s="42"/>
      <c r="B123" s="42"/>
      <c r="C123" s="42"/>
      <c r="D123" s="42"/>
      <c r="E123" s="656"/>
      <c r="F123" s="42"/>
      <c r="G123" s="43"/>
      <c r="H123" s="44"/>
    </row>
    <row r="124" spans="1:8" ht="12.75" x14ac:dyDescent="0.2">
      <c r="A124" s="42"/>
      <c r="B124" s="42"/>
      <c r="C124" s="42"/>
      <c r="D124" s="42"/>
      <c r="E124" s="656"/>
      <c r="F124" s="42"/>
      <c r="G124" s="43"/>
      <c r="H124" s="44"/>
    </row>
    <row r="125" spans="1:8" ht="12.75" x14ac:dyDescent="0.2">
      <c r="A125" s="42"/>
      <c r="B125" s="42"/>
      <c r="C125" s="42"/>
      <c r="D125" s="42"/>
      <c r="E125" s="656"/>
      <c r="F125" s="42"/>
      <c r="G125" s="43"/>
      <c r="H125" s="44"/>
    </row>
    <row r="126" spans="1:8" ht="12.75" x14ac:dyDescent="0.2">
      <c r="A126" s="42"/>
      <c r="B126" s="42"/>
      <c r="C126" s="42"/>
      <c r="D126" s="42"/>
      <c r="E126" s="656"/>
      <c r="F126" s="42"/>
      <c r="G126" s="43"/>
      <c r="H126" s="44"/>
    </row>
    <row r="127" spans="1:8" ht="12.75" x14ac:dyDescent="0.2">
      <c r="A127" s="42"/>
      <c r="B127" s="42"/>
      <c r="C127" s="42"/>
      <c r="D127" s="42"/>
      <c r="E127" s="656"/>
      <c r="F127" s="42"/>
      <c r="G127" s="43"/>
      <c r="H127" s="44"/>
    </row>
    <row r="128" spans="1:8" ht="12.75" x14ac:dyDescent="0.2">
      <c r="A128" s="42"/>
      <c r="B128" s="42"/>
      <c r="C128" s="42"/>
      <c r="D128" s="42"/>
      <c r="E128" s="656"/>
      <c r="F128" s="42"/>
      <c r="G128" s="43"/>
      <c r="H128" s="44"/>
    </row>
    <row r="129" spans="1:8" ht="12.75" x14ac:dyDescent="0.2">
      <c r="A129" s="42"/>
      <c r="B129" s="42"/>
      <c r="C129" s="42"/>
      <c r="D129" s="42"/>
      <c r="E129" s="656"/>
      <c r="F129" s="42"/>
      <c r="G129" s="43"/>
      <c r="H129" s="44"/>
    </row>
    <row r="130" spans="1:8" ht="12.75" x14ac:dyDescent="0.2">
      <c r="A130" s="42"/>
      <c r="B130" s="42"/>
      <c r="C130" s="42"/>
      <c r="D130" s="42"/>
      <c r="E130" s="656"/>
      <c r="F130" s="42"/>
      <c r="G130" s="43"/>
      <c r="H130" s="44"/>
    </row>
    <row r="131" spans="1:8" ht="12.75" x14ac:dyDescent="0.2">
      <c r="A131" s="42"/>
      <c r="B131" s="42"/>
      <c r="C131" s="42"/>
      <c r="D131" s="42"/>
      <c r="E131" s="656"/>
      <c r="F131" s="42"/>
      <c r="G131" s="43"/>
      <c r="H131" s="44"/>
    </row>
    <row r="132" spans="1:8" ht="12.75" x14ac:dyDescent="0.2">
      <c r="A132" s="42"/>
      <c r="B132" s="42"/>
      <c r="C132" s="42"/>
      <c r="D132" s="42"/>
      <c r="E132" s="656"/>
      <c r="F132" s="42"/>
      <c r="G132" s="43"/>
      <c r="H132" s="44"/>
    </row>
    <row r="133" spans="1:8" ht="12.75" x14ac:dyDescent="0.2">
      <c r="A133" s="42"/>
      <c r="B133" s="42"/>
      <c r="C133" s="42"/>
      <c r="D133" s="42"/>
      <c r="E133" s="656"/>
      <c r="F133" s="42"/>
      <c r="G133" s="43"/>
      <c r="H133" s="44"/>
    </row>
    <row r="134" spans="1:8" ht="12.75" x14ac:dyDescent="0.2">
      <c r="A134" s="42"/>
      <c r="B134" s="42"/>
      <c r="C134" s="42"/>
      <c r="D134" s="42"/>
      <c r="E134" s="656"/>
      <c r="F134" s="42"/>
      <c r="G134" s="43"/>
      <c r="H134" s="44"/>
    </row>
    <row r="135" spans="1:8" ht="12.75" x14ac:dyDescent="0.2">
      <c r="A135" s="42"/>
      <c r="B135" s="42"/>
      <c r="C135" s="42"/>
      <c r="D135" s="42"/>
      <c r="E135" s="656"/>
      <c r="F135" s="42"/>
      <c r="G135" s="43"/>
      <c r="H135" s="44"/>
    </row>
    <row r="136" spans="1:8" ht="12.75" x14ac:dyDescent="0.2">
      <c r="A136" s="42"/>
      <c r="B136" s="42"/>
      <c r="C136" s="42"/>
      <c r="D136" s="42"/>
      <c r="E136" s="656"/>
      <c r="F136" s="42"/>
      <c r="G136" s="43"/>
      <c r="H136" s="44"/>
    </row>
    <row r="137" spans="1:8" ht="19.5" customHeight="1" x14ac:dyDescent="0.25">
      <c r="A137" s="929" t="s">
        <v>148</v>
      </c>
      <c r="B137" s="929"/>
      <c r="C137" s="929"/>
      <c r="D137" s="929"/>
      <c r="E137" s="929"/>
      <c r="F137" s="929"/>
      <c r="G137" s="43"/>
      <c r="H137" s="45"/>
    </row>
    <row r="138" spans="1:8" ht="12.75" x14ac:dyDescent="0.2">
      <c r="A138" s="925" t="s">
        <v>233</v>
      </c>
      <c r="B138" s="925"/>
      <c r="C138" s="925"/>
      <c r="D138" s="925"/>
      <c r="E138" s="925"/>
      <c r="F138" s="925"/>
      <c r="G138" s="925"/>
      <c r="H138" s="45"/>
    </row>
    <row r="139" spans="1:8" ht="12.75" x14ac:dyDescent="0.2">
      <c r="A139" s="925" t="s">
        <v>346</v>
      </c>
      <c r="B139" s="925"/>
      <c r="C139" s="925"/>
      <c r="D139" s="925"/>
      <c r="E139" s="925"/>
      <c r="F139" s="925"/>
      <c r="G139" s="925"/>
      <c r="H139" s="45"/>
    </row>
    <row r="140" spans="1:8" ht="12.75" x14ac:dyDescent="0.2">
      <c r="A140" s="925" t="s">
        <v>347</v>
      </c>
      <c r="B140" s="925"/>
      <c r="C140" s="925"/>
      <c r="D140" s="925"/>
      <c r="E140" s="925"/>
      <c r="F140" s="925"/>
      <c r="G140" s="925"/>
      <c r="H140" s="45"/>
    </row>
    <row r="141" spans="1:8" ht="12.75" x14ac:dyDescent="0.2">
      <c r="A141" s="925"/>
      <c r="B141" s="925"/>
      <c r="C141" s="925"/>
      <c r="D141" s="925"/>
      <c r="E141" s="925"/>
      <c r="F141" s="925"/>
      <c r="G141" s="925"/>
      <c r="H141" s="45"/>
    </row>
    <row r="142" spans="1:8" ht="15.75" x14ac:dyDescent="0.25">
      <c r="A142" s="106" t="s">
        <v>348</v>
      </c>
      <c r="B142" s="107"/>
      <c r="C142" s="107"/>
      <c r="D142" s="108"/>
      <c r="E142" s="657"/>
      <c r="F142" s="108"/>
      <c r="G142" s="43"/>
      <c r="H142" s="45"/>
    </row>
    <row r="143" spans="1:8" ht="12.75" x14ac:dyDescent="0.2">
      <c r="A143" s="109" t="s">
        <v>349</v>
      </c>
      <c r="B143" s="110"/>
      <c r="C143" s="110"/>
      <c r="D143" s="108"/>
      <c r="E143" s="657"/>
      <c r="F143" s="108"/>
      <c r="G143" s="43"/>
      <c r="H143" s="45"/>
    </row>
    <row r="144" spans="1:8" ht="12.75" x14ac:dyDescent="0.2">
      <c r="A144" s="109" t="s">
        <v>350</v>
      </c>
      <c r="B144" s="111"/>
      <c r="C144" s="112"/>
      <c r="D144" s="108"/>
      <c r="E144" s="657"/>
      <c r="F144" s="108"/>
      <c r="G144" s="43"/>
      <c r="H144" s="45"/>
    </row>
    <row r="145" spans="1:8" ht="12.75" x14ac:dyDescent="0.2">
      <c r="A145" s="109" t="s">
        <v>351</v>
      </c>
      <c r="B145" s="111"/>
      <c r="C145" s="112"/>
      <c r="D145" s="108"/>
      <c r="E145" s="657"/>
      <c r="F145" s="108"/>
      <c r="G145" s="43"/>
      <c r="H145" s="45"/>
    </row>
    <row r="146" spans="1:8" ht="12.75" x14ac:dyDescent="0.2">
      <c r="A146" s="109" t="s">
        <v>352</v>
      </c>
      <c r="B146" s="111"/>
      <c r="C146" s="112"/>
      <c r="D146" s="108"/>
      <c r="E146" s="657"/>
      <c r="F146" s="108"/>
      <c r="G146" s="43"/>
      <c r="H146" s="45"/>
    </row>
    <row r="147" spans="1:8" ht="12.75" x14ac:dyDescent="0.2">
      <c r="A147" s="109" t="s">
        <v>353</v>
      </c>
      <c r="B147" s="111"/>
      <c r="C147" s="112"/>
      <c r="D147" s="108"/>
      <c r="E147" s="657"/>
      <c r="F147" s="108"/>
      <c r="G147" s="43"/>
      <c r="H147" s="45"/>
    </row>
    <row r="148" spans="1:8" ht="12.75" x14ac:dyDescent="0.2">
      <c r="A148" s="109" t="s">
        <v>354</v>
      </c>
      <c r="B148" s="111"/>
      <c r="C148" s="112"/>
      <c r="D148" s="108"/>
      <c r="E148" s="657"/>
      <c r="F148" s="108"/>
      <c r="G148" s="43"/>
      <c r="H148" s="45"/>
    </row>
    <row r="149" spans="1:8" ht="12.75" x14ac:dyDescent="0.2">
      <c r="A149" s="109" t="s">
        <v>355</v>
      </c>
      <c r="B149" s="111"/>
      <c r="C149" s="112"/>
      <c r="D149" s="108"/>
      <c r="E149" s="657"/>
      <c r="F149" s="108"/>
      <c r="G149" s="43"/>
      <c r="H149" s="45"/>
    </row>
    <row r="150" spans="1:8" x14ac:dyDescent="0.3">
      <c r="A150" s="113" t="s">
        <v>356</v>
      </c>
      <c r="B150" s="114"/>
      <c r="C150" s="115"/>
      <c r="D150" s="116"/>
      <c r="E150" s="554"/>
      <c r="F150" s="116"/>
    </row>
    <row r="151" spans="1:8" x14ac:dyDescent="0.3">
      <c r="A151" s="113" t="s">
        <v>357</v>
      </c>
      <c r="B151" s="114"/>
      <c r="C151" s="115"/>
      <c r="D151" s="116"/>
      <c r="E151" s="554"/>
      <c r="F151" s="116"/>
    </row>
    <row r="152" spans="1:8" x14ac:dyDescent="0.3">
      <c r="A152" s="117" t="s">
        <v>358</v>
      </c>
      <c r="B152" s="114"/>
      <c r="C152" s="115"/>
      <c r="D152" s="116"/>
      <c r="E152" s="554"/>
      <c r="F152" s="116"/>
    </row>
    <row r="153" spans="1:8" x14ac:dyDescent="0.3">
      <c r="A153" s="114"/>
      <c r="B153" s="114"/>
      <c r="C153" s="115"/>
      <c r="D153" s="116"/>
      <c r="E153" s="554"/>
      <c r="F153" s="116"/>
    </row>
  </sheetData>
  <mergeCells count="22">
    <mergeCell ref="A87:G87"/>
    <mergeCell ref="A96:G96"/>
    <mergeCell ref="A140:G140"/>
    <mergeCell ref="A141:G141"/>
    <mergeCell ref="G11:G12"/>
    <mergeCell ref="A102:G102"/>
    <mergeCell ref="A103:G103"/>
    <mergeCell ref="A104:F104"/>
    <mergeCell ref="A137:F137"/>
    <mergeCell ref="A138:G138"/>
    <mergeCell ref="A139:G139"/>
    <mergeCell ref="A7:H7"/>
    <mergeCell ref="A8:H8"/>
    <mergeCell ref="A9:H9"/>
    <mergeCell ref="A11:F11"/>
    <mergeCell ref="A79:G79"/>
    <mergeCell ref="H11:H12"/>
    <mergeCell ref="A2:H2"/>
    <mergeCell ref="A3:H3"/>
    <mergeCell ref="A4:H4"/>
    <mergeCell ref="A5:H5"/>
    <mergeCell ref="A6:H6"/>
  </mergeCells>
  <hyperlinks>
    <hyperlink ref="F82" location="'Presup.Fun FODES'!A1" display="51103" xr:uid="{00000000-0004-0000-0500-000000000000}"/>
    <hyperlink ref="F86" location="'Presup.Fun FODES'!A1" display="51203" xr:uid="{00000000-0004-0000-0500-000001000000}"/>
    <hyperlink ref="F91" location="'Presup.Fun FODES'!A1" display="51103" xr:uid="{00000000-0004-0000-0500-000002000000}"/>
    <hyperlink ref="F95" location="'Presup.Fun FODES'!A1" display="51203" xr:uid="{00000000-0004-0000-0500-000003000000}"/>
    <hyperlink ref="F97" location="'Presup.Fun FODES'!A1" display="51103" xr:uid="{00000000-0004-0000-0500-000004000000}"/>
    <hyperlink ref="J106" location="'TENDECIA DE INGRESO  AÑO ACTUAL'!F99" display="'TENDECIA DE INGRESO  AÑO ACTUAL'!F99" xr:uid="{00000000-0004-0000-0500-000006000000}"/>
    <hyperlink ref="F101" location="'Presup.Fun FODES'!A1" display="51203" xr:uid="{AC031404-B6FF-4167-A96C-052979D5E1C7}"/>
  </hyperlinks>
  <pageMargins left="1.1000000000000001" right="0.39" top="0.31" bottom="0.49" header="0" footer="0"/>
  <pageSetup scale="75" orientation="portrait" r:id="rId1"/>
  <headerFooter alignWithMargins="0">
    <oddFooter>&amp;C pagina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K76"/>
  <sheetViews>
    <sheetView topLeftCell="A19" zoomScale="120" zoomScaleNormal="120" workbookViewId="0">
      <selection activeCell="H42" sqref="H42"/>
    </sheetView>
  </sheetViews>
  <sheetFormatPr baseColWidth="10" defaultColWidth="9.140625" defaultRowHeight="15" x14ac:dyDescent="0.3"/>
  <cols>
    <col min="1" max="2" width="6.42578125" style="24" customWidth="1"/>
    <col min="3" max="3" width="6.42578125" style="25" customWidth="1"/>
    <col min="4" max="4" width="6.42578125" style="26" customWidth="1"/>
    <col min="5" max="6" width="6" style="26" customWidth="1"/>
    <col min="7" max="7" width="41.7109375" style="23" customWidth="1"/>
    <col min="8" max="8" width="19.42578125" style="720" customWidth="1"/>
    <col min="9" max="9" width="1.28515625" style="22" customWidth="1"/>
    <col min="10" max="10" width="16.42578125" style="28" customWidth="1"/>
    <col min="11" max="16384" width="9.140625" style="28"/>
  </cols>
  <sheetData>
    <row r="1" spans="1:9" ht="18" x14ac:dyDescent="0.35">
      <c r="A1" s="23"/>
      <c r="C1" s="29"/>
      <c r="D1" s="29"/>
      <c r="E1" s="29"/>
      <c r="F1" s="29"/>
      <c r="G1" s="29"/>
      <c r="H1" s="711"/>
    </row>
    <row r="2" spans="1:9" ht="18.75" x14ac:dyDescent="0.3">
      <c r="A2" s="919" t="str">
        <f>+'[1]Presup.Fun RP'!A1:H1</f>
        <v>DEPARTAMENTO DE MORAZAN</v>
      </c>
      <c r="B2" s="920"/>
      <c r="C2" s="920"/>
      <c r="D2" s="920"/>
      <c r="E2" s="920"/>
      <c r="F2" s="920"/>
      <c r="G2" s="920"/>
      <c r="H2" s="920"/>
    </row>
    <row r="3" spans="1:9" ht="18.75" x14ac:dyDescent="0.3">
      <c r="A3" s="919" t="str">
        <f>+'[1]Presup.Fun RP'!A2:H2</f>
        <v xml:space="preserve">ALCALDIA MUNICIPAL DE SAN FRANCISCO GOTERA </v>
      </c>
      <c r="B3" s="920"/>
      <c r="C3" s="920"/>
      <c r="D3" s="920"/>
      <c r="E3" s="920"/>
      <c r="F3" s="920"/>
      <c r="G3" s="920"/>
      <c r="H3" s="920"/>
    </row>
    <row r="4" spans="1:9" ht="18.75" x14ac:dyDescent="0.3">
      <c r="A4" s="919" t="s">
        <v>172</v>
      </c>
      <c r="B4" s="920"/>
      <c r="C4" s="920"/>
      <c r="D4" s="920"/>
      <c r="E4" s="920"/>
      <c r="F4" s="920"/>
      <c r="G4" s="920"/>
      <c r="H4" s="920"/>
    </row>
    <row r="5" spans="1:9" ht="18.75" x14ac:dyDescent="0.3">
      <c r="A5" s="919" t="str">
        <f>+'Presup.Fun FODES 25%'!A5:H5</f>
        <v>AÑO 2019</v>
      </c>
      <c r="B5" s="920"/>
      <c r="C5" s="920"/>
      <c r="D5" s="920"/>
      <c r="E5" s="920"/>
      <c r="F5" s="920"/>
      <c r="G5" s="920"/>
      <c r="H5" s="920"/>
    </row>
    <row r="6" spans="1:9" ht="18.75" x14ac:dyDescent="0.3">
      <c r="A6" s="919" t="s">
        <v>173</v>
      </c>
      <c r="B6" s="920"/>
      <c r="C6" s="920"/>
      <c r="D6" s="920"/>
      <c r="E6" s="920"/>
      <c r="F6" s="920"/>
      <c r="G6" s="920"/>
      <c r="H6" s="920"/>
    </row>
    <row r="7" spans="1:9" ht="18.75" x14ac:dyDescent="0.3">
      <c r="A7" s="921"/>
      <c r="B7" s="922"/>
      <c r="C7" s="922"/>
      <c r="D7" s="922"/>
      <c r="E7" s="922"/>
      <c r="F7" s="922"/>
      <c r="G7" s="922"/>
      <c r="H7" s="922"/>
    </row>
    <row r="8" spans="1:9" ht="18.75" x14ac:dyDescent="0.3">
      <c r="A8" s="923" t="s">
        <v>359</v>
      </c>
      <c r="B8" s="923"/>
      <c r="C8" s="923"/>
      <c r="D8" s="923"/>
      <c r="E8" s="923"/>
      <c r="F8" s="923"/>
      <c r="G8" s="923"/>
      <c r="H8" s="923"/>
    </row>
    <row r="9" spans="1:9" ht="18.75" x14ac:dyDescent="0.3">
      <c r="A9" s="923" t="s">
        <v>360</v>
      </c>
      <c r="B9" s="923"/>
      <c r="C9" s="923"/>
      <c r="D9" s="923"/>
      <c r="E9" s="923"/>
      <c r="F9" s="923"/>
      <c r="G9" s="923"/>
      <c r="H9" s="923"/>
    </row>
    <row r="10" spans="1:9" ht="18.75" x14ac:dyDescent="0.3">
      <c r="A10" s="31"/>
      <c r="B10" s="31"/>
      <c r="C10" s="31"/>
      <c r="D10" s="31"/>
      <c r="E10" s="31"/>
      <c r="F10" s="31"/>
      <c r="G10" s="31"/>
      <c r="H10" s="712"/>
    </row>
    <row r="11" spans="1:9" ht="12.75" x14ac:dyDescent="0.2">
      <c r="A11" s="930" t="s">
        <v>213</v>
      </c>
      <c r="B11" s="930"/>
      <c r="C11" s="930"/>
      <c r="D11" s="930"/>
      <c r="E11" s="930"/>
      <c r="F11" s="930"/>
      <c r="G11" s="913" t="s">
        <v>240</v>
      </c>
      <c r="H11" s="914" t="s">
        <v>241</v>
      </c>
    </row>
    <row r="12" spans="1:9" s="21" customFormat="1" ht="110.25" customHeight="1" x14ac:dyDescent="0.2">
      <c r="A12" s="32" t="s">
        <v>235</v>
      </c>
      <c r="B12" s="32" t="s">
        <v>242</v>
      </c>
      <c r="C12" s="32" t="s">
        <v>326</v>
      </c>
      <c r="D12" s="32" t="s">
        <v>243</v>
      </c>
      <c r="E12" s="32" t="s">
        <v>237</v>
      </c>
      <c r="F12" s="32" t="s">
        <v>175</v>
      </c>
      <c r="G12" s="913"/>
      <c r="H12" s="914"/>
      <c r="I12" s="22"/>
    </row>
    <row r="13" spans="1:9" s="21" customFormat="1" ht="3.75" customHeight="1" x14ac:dyDescent="0.2">
      <c r="A13" s="931"/>
      <c r="B13" s="931"/>
      <c r="C13" s="931"/>
      <c r="D13" s="931"/>
      <c r="E13" s="931"/>
      <c r="F13" s="931"/>
      <c r="G13" s="931"/>
      <c r="H13" s="931"/>
      <c r="I13" s="22"/>
    </row>
    <row r="14" spans="1:9" ht="22.5" customHeight="1" x14ac:dyDescent="0.25">
      <c r="A14" s="34">
        <v>3</v>
      </c>
      <c r="B14" s="34" t="s">
        <v>361</v>
      </c>
      <c r="C14" s="34" t="s">
        <v>245</v>
      </c>
      <c r="D14" s="34" t="s">
        <v>327</v>
      </c>
      <c r="E14" s="86" t="s">
        <v>362</v>
      </c>
      <c r="F14" s="87">
        <v>55603</v>
      </c>
      <c r="G14" s="88" t="s">
        <v>306</v>
      </c>
      <c r="H14" s="89"/>
      <c r="I14" s="52"/>
    </row>
    <row r="15" spans="1:9" s="21" customFormat="1" ht="3.75" customHeight="1" x14ac:dyDescent="0.25">
      <c r="A15" s="90"/>
      <c r="B15" s="90"/>
      <c r="C15" s="90"/>
      <c r="D15" s="90"/>
      <c r="E15" s="91"/>
      <c r="F15" s="92"/>
      <c r="G15" s="93"/>
      <c r="H15" s="94"/>
      <c r="I15" s="105"/>
    </row>
    <row r="16" spans="1:9" ht="22.5" customHeight="1" x14ac:dyDescent="0.25">
      <c r="A16" s="34">
        <v>3</v>
      </c>
      <c r="B16" s="34" t="s">
        <v>361</v>
      </c>
      <c r="C16" s="34" t="s">
        <v>245</v>
      </c>
      <c r="D16" s="34" t="s">
        <v>327</v>
      </c>
      <c r="E16" s="86" t="s">
        <v>362</v>
      </c>
      <c r="F16" s="95">
        <v>61101</v>
      </c>
      <c r="G16" s="96" t="s">
        <v>311</v>
      </c>
      <c r="H16" s="89"/>
      <c r="I16" s="52"/>
    </row>
    <row r="17" spans="1:10" ht="3.75" customHeight="1" x14ac:dyDescent="0.2">
      <c r="A17" s="932"/>
      <c r="B17" s="932"/>
      <c r="C17" s="932"/>
      <c r="D17" s="932"/>
      <c r="E17" s="932"/>
      <c r="F17" s="932"/>
      <c r="G17" s="932"/>
      <c r="H17" s="932"/>
      <c r="I17" s="52"/>
    </row>
    <row r="18" spans="1:10" ht="22.5" customHeight="1" x14ac:dyDescent="0.25">
      <c r="A18" s="34">
        <v>3</v>
      </c>
      <c r="B18" s="34" t="s">
        <v>361</v>
      </c>
      <c r="C18" s="34" t="s">
        <v>245</v>
      </c>
      <c r="D18" s="34" t="s">
        <v>327</v>
      </c>
      <c r="E18" s="86" t="s">
        <v>362</v>
      </c>
      <c r="F18" s="87">
        <v>61104</v>
      </c>
      <c r="G18" s="35" t="s">
        <v>312</v>
      </c>
      <c r="H18" s="89">
        <v>12415</v>
      </c>
      <c r="I18" s="52"/>
      <c r="J18" s="28">
        <v>39000</v>
      </c>
    </row>
    <row r="19" spans="1:10" ht="3.75" customHeight="1" x14ac:dyDescent="0.2">
      <c r="A19" s="932"/>
      <c r="B19" s="932"/>
      <c r="C19" s="932"/>
      <c r="D19" s="932"/>
      <c r="E19" s="932"/>
      <c r="F19" s="932"/>
      <c r="G19" s="932"/>
      <c r="H19" s="932"/>
      <c r="I19" s="52"/>
    </row>
    <row r="20" spans="1:10" ht="22.5" customHeight="1" x14ac:dyDescent="0.25">
      <c r="A20" s="97" t="s">
        <v>363</v>
      </c>
      <c r="B20" s="97" t="s">
        <v>361</v>
      </c>
      <c r="C20" s="97" t="s">
        <v>245</v>
      </c>
      <c r="D20" s="97" t="s">
        <v>327</v>
      </c>
      <c r="E20" s="98">
        <v>111</v>
      </c>
      <c r="F20" s="99">
        <v>61105</v>
      </c>
      <c r="G20" s="100" t="s">
        <v>313</v>
      </c>
      <c r="H20" s="101">
        <v>0</v>
      </c>
      <c r="I20" s="52"/>
    </row>
    <row r="21" spans="1:10" ht="3.75" customHeight="1" x14ac:dyDescent="0.2">
      <c r="A21" s="39"/>
      <c r="B21" s="39"/>
      <c r="C21" s="39"/>
      <c r="D21" s="39"/>
      <c r="E21" s="39"/>
      <c r="F21" s="39"/>
      <c r="G21" s="39"/>
      <c r="H21" s="688"/>
      <c r="I21" s="52"/>
    </row>
    <row r="22" spans="1:10" ht="22.5" customHeight="1" x14ac:dyDescent="0.25">
      <c r="A22" s="34">
        <v>3</v>
      </c>
      <c r="B22" s="34" t="s">
        <v>361</v>
      </c>
      <c r="C22" s="34" t="s">
        <v>245</v>
      </c>
      <c r="D22" s="34" t="s">
        <v>327</v>
      </c>
      <c r="E22" s="86" t="s">
        <v>362</v>
      </c>
      <c r="F22" s="87">
        <v>61109</v>
      </c>
      <c r="G22" s="35" t="s">
        <v>218</v>
      </c>
      <c r="H22" s="89">
        <v>42309.9</v>
      </c>
      <c r="I22" s="52"/>
    </row>
    <row r="23" spans="1:10" ht="3.75" customHeight="1" x14ac:dyDescent="0.2">
      <c r="A23" s="932"/>
      <c r="B23" s="932"/>
      <c r="C23" s="932"/>
      <c r="D23" s="932"/>
      <c r="E23" s="932"/>
      <c r="F23" s="932"/>
      <c r="G23" s="932"/>
      <c r="H23" s="932"/>
      <c r="I23" s="52"/>
    </row>
    <row r="24" spans="1:10" ht="22.5" customHeight="1" x14ac:dyDescent="0.25">
      <c r="A24" s="34">
        <v>3</v>
      </c>
      <c r="B24" s="34" t="s">
        <v>361</v>
      </c>
      <c r="C24" s="34" t="s">
        <v>245</v>
      </c>
      <c r="D24" s="34" t="s">
        <v>327</v>
      </c>
      <c r="E24" s="86" t="s">
        <v>362</v>
      </c>
      <c r="F24" s="87">
        <v>61201</v>
      </c>
      <c r="G24" s="35" t="s">
        <v>219</v>
      </c>
      <c r="H24" s="89">
        <v>0</v>
      </c>
      <c r="I24" s="52"/>
    </row>
    <row r="25" spans="1:10" ht="3.75" customHeight="1" x14ac:dyDescent="0.2">
      <c r="A25" s="932"/>
      <c r="B25" s="932"/>
      <c r="C25" s="932"/>
      <c r="D25" s="932"/>
      <c r="E25" s="932"/>
      <c r="F25" s="932"/>
      <c r="G25" s="932"/>
      <c r="H25" s="932"/>
      <c r="I25" s="52"/>
    </row>
    <row r="26" spans="1:10" ht="35.25" customHeight="1" x14ac:dyDescent="0.2">
      <c r="A26" s="36">
        <v>3</v>
      </c>
      <c r="B26" s="54" t="s">
        <v>361</v>
      </c>
      <c r="C26" s="54" t="s">
        <v>245</v>
      </c>
      <c r="D26" s="54" t="s">
        <v>327</v>
      </c>
      <c r="E26" s="54" t="s">
        <v>362</v>
      </c>
      <c r="F26" s="103">
        <v>61599</v>
      </c>
      <c r="G26" s="35" t="s">
        <v>364</v>
      </c>
      <c r="H26" s="584">
        <v>0</v>
      </c>
      <c r="I26" s="52"/>
    </row>
    <row r="27" spans="1:10" ht="3.75" customHeight="1" x14ac:dyDescent="0.2">
      <c r="A27" s="932"/>
      <c r="B27" s="932"/>
      <c r="C27" s="932"/>
      <c r="D27" s="932"/>
      <c r="E27" s="932"/>
      <c r="F27" s="932"/>
      <c r="G27" s="932"/>
      <c r="H27" s="932"/>
      <c r="I27" s="52"/>
    </row>
    <row r="28" spans="1:10" ht="17.25" customHeight="1" x14ac:dyDescent="0.25">
      <c r="A28" s="34">
        <v>3</v>
      </c>
      <c r="B28" s="86" t="s">
        <v>361</v>
      </c>
      <c r="C28" s="86" t="s">
        <v>245</v>
      </c>
      <c r="D28" s="86" t="s">
        <v>327</v>
      </c>
      <c r="E28" s="86" t="s">
        <v>362</v>
      </c>
      <c r="F28" s="87">
        <v>61601</v>
      </c>
      <c r="G28" s="35" t="s">
        <v>221</v>
      </c>
      <c r="H28" s="102">
        <v>294043</v>
      </c>
      <c r="I28" s="52"/>
    </row>
    <row r="29" spans="1:10" ht="3.75" customHeight="1" x14ac:dyDescent="0.2">
      <c r="A29" s="932"/>
      <c r="B29" s="932"/>
      <c r="C29" s="932"/>
      <c r="D29" s="932"/>
      <c r="E29" s="932"/>
      <c r="F29" s="932"/>
      <c r="G29" s="932"/>
      <c r="H29" s="932"/>
      <c r="I29" s="52"/>
    </row>
    <row r="30" spans="1:10" ht="22.5" customHeight="1" x14ac:dyDescent="0.25">
      <c r="A30" s="34">
        <v>3</v>
      </c>
      <c r="B30" s="86" t="s">
        <v>361</v>
      </c>
      <c r="C30" s="86" t="s">
        <v>245</v>
      </c>
      <c r="D30" s="86" t="s">
        <v>327</v>
      </c>
      <c r="E30" s="86" t="s">
        <v>362</v>
      </c>
      <c r="F30" s="87">
        <v>61602</v>
      </c>
      <c r="G30" s="35" t="s">
        <v>365</v>
      </c>
      <c r="H30" s="102">
        <v>539295.05000000005</v>
      </c>
      <c r="I30" s="52"/>
    </row>
    <row r="31" spans="1:10" ht="3.75" customHeight="1" x14ac:dyDescent="0.2">
      <c r="A31" s="932"/>
      <c r="B31" s="932"/>
      <c r="C31" s="932"/>
      <c r="D31" s="932"/>
      <c r="E31" s="932"/>
      <c r="F31" s="932"/>
      <c r="G31" s="932"/>
      <c r="H31" s="932"/>
      <c r="I31" s="52"/>
    </row>
    <row r="32" spans="1:10" ht="22.5" customHeight="1" x14ac:dyDescent="0.25">
      <c r="A32" s="34">
        <v>3</v>
      </c>
      <c r="B32" s="86" t="s">
        <v>361</v>
      </c>
      <c r="C32" s="86" t="s">
        <v>245</v>
      </c>
      <c r="D32" s="86" t="s">
        <v>327</v>
      </c>
      <c r="E32" s="86" t="s">
        <v>362</v>
      </c>
      <c r="F32" s="87">
        <v>61603</v>
      </c>
      <c r="G32" s="35" t="s">
        <v>366</v>
      </c>
      <c r="H32" s="102">
        <v>129224.55</v>
      </c>
      <c r="I32" s="52"/>
    </row>
    <row r="33" spans="1:11" ht="3.75" customHeight="1" x14ac:dyDescent="0.2">
      <c r="A33" s="932"/>
      <c r="B33" s="932"/>
      <c r="C33" s="932"/>
      <c r="D33" s="932"/>
      <c r="E33" s="932"/>
      <c r="F33" s="932"/>
      <c r="G33" s="932"/>
      <c r="H33" s="932"/>
      <c r="I33" s="52"/>
    </row>
    <row r="34" spans="1:11" ht="22.5" customHeight="1" x14ac:dyDescent="0.25">
      <c r="A34" s="34">
        <v>3</v>
      </c>
      <c r="B34" s="86" t="s">
        <v>361</v>
      </c>
      <c r="C34" s="86" t="s">
        <v>245</v>
      </c>
      <c r="D34" s="86" t="s">
        <v>327</v>
      </c>
      <c r="E34" s="86" t="s">
        <v>362</v>
      </c>
      <c r="F34" s="87">
        <v>61604</v>
      </c>
      <c r="G34" s="35" t="s">
        <v>224</v>
      </c>
      <c r="H34" s="102">
        <v>85690</v>
      </c>
      <c r="I34" s="52"/>
    </row>
    <row r="35" spans="1:11" ht="3.75" customHeight="1" x14ac:dyDescent="0.2">
      <c r="A35" s="932"/>
      <c r="B35" s="932"/>
      <c r="C35" s="932"/>
      <c r="D35" s="932"/>
      <c r="E35" s="932"/>
      <c r="F35" s="932"/>
      <c r="G35" s="932"/>
      <c r="H35" s="932"/>
      <c r="I35" s="52"/>
    </row>
    <row r="36" spans="1:11" ht="22.5" customHeight="1" x14ac:dyDescent="0.25">
      <c r="A36" s="34">
        <v>3</v>
      </c>
      <c r="B36" s="86" t="s">
        <v>361</v>
      </c>
      <c r="C36" s="86" t="s">
        <v>245</v>
      </c>
      <c r="D36" s="86" t="s">
        <v>327</v>
      </c>
      <c r="E36" s="86" t="s">
        <v>362</v>
      </c>
      <c r="F36" s="87">
        <v>61606</v>
      </c>
      <c r="G36" s="35" t="s">
        <v>225</v>
      </c>
      <c r="H36" s="102">
        <v>46700.12</v>
      </c>
      <c r="I36" s="52"/>
    </row>
    <row r="37" spans="1:11" ht="3.75" customHeight="1" x14ac:dyDescent="0.2">
      <c r="A37" s="932"/>
      <c r="B37" s="932"/>
      <c r="C37" s="932"/>
      <c r="D37" s="932"/>
      <c r="E37" s="932"/>
      <c r="F37" s="932"/>
      <c r="G37" s="932"/>
      <c r="H37" s="932"/>
      <c r="I37" s="52"/>
    </row>
    <row r="38" spans="1:11" ht="22.5" customHeight="1" x14ac:dyDescent="0.25">
      <c r="A38" s="34">
        <v>3</v>
      </c>
      <c r="B38" s="86" t="s">
        <v>361</v>
      </c>
      <c r="C38" s="86" t="s">
        <v>245</v>
      </c>
      <c r="D38" s="86" t="s">
        <v>327</v>
      </c>
      <c r="E38" s="86" t="s">
        <v>362</v>
      </c>
      <c r="F38" s="87">
        <v>61608</v>
      </c>
      <c r="G38" s="35" t="s">
        <v>226</v>
      </c>
      <c r="H38" s="102">
        <v>49567.87</v>
      </c>
      <c r="I38" s="52"/>
    </row>
    <row r="39" spans="1:11" ht="3.75" customHeight="1" x14ac:dyDescent="0.2">
      <c r="A39" s="932"/>
      <c r="B39" s="932"/>
      <c r="C39" s="932"/>
      <c r="D39" s="932"/>
      <c r="E39" s="932"/>
      <c r="F39" s="932"/>
      <c r="G39" s="932"/>
      <c r="H39" s="932"/>
      <c r="I39" s="52"/>
    </row>
    <row r="40" spans="1:11" ht="22.5" customHeight="1" x14ac:dyDescent="0.25">
      <c r="A40" s="34">
        <v>3</v>
      </c>
      <c r="B40" s="86" t="s">
        <v>361</v>
      </c>
      <c r="C40" s="86" t="s">
        <v>245</v>
      </c>
      <c r="D40" s="86" t="s">
        <v>327</v>
      </c>
      <c r="E40" s="86" t="s">
        <v>362</v>
      </c>
      <c r="F40" s="87">
        <v>61699</v>
      </c>
      <c r="G40" s="35" t="s">
        <v>367</v>
      </c>
      <c r="H40" s="713">
        <v>224702.51</v>
      </c>
      <c r="I40" s="52"/>
    </row>
    <row r="41" spans="1:11" ht="18" customHeight="1" x14ac:dyDescent="0.25">
      <c r="A41" s="933"/>
      <c r="B41" s="933"/>
      <c r="C41" s="933"/>
      <c r="D41" s="933"/>
      <c r="E41" s="933"/>
      <c r="F41" s="933"/>
      <c r="G41" s="933"/>
      <c r="H41" s="714"/>
      <c r="I41" s="52"/>
      <c r="J41" s="21"/>
      <c r="K41" s="21"/>
    </row>
    <row r="42" spans="1:11" ht="18" customHeight="1" x14ac:dyDescent="0.35">
      <c r="A42" s="927" t="s">
        <v>345</v>
      </c>
      <c r="B42" s="927"/>
      <c r="C42" s="927"/>
      <c r="D42" s="927"/>
      <c r="E42" s="927"/>
      <c r="F42" s="927"/>
      <c r="G42" s="927"/>
      <c r="H42" s="715">
        <f>SUM(H14:H41)</f>
        <v>1423948.0000000002</v>
      </c>
      <c r="J42" s="446"/>
      <c r="K42" s="447"/>
    </row>
    <row r="43" spans="1:11" x14ac:dyDescent="0.2">
      <c r="A43" s="928"/>
      <c r="B43" s="928"/>
      <c r="C43" s="928"/>
      <c r="D43" s="928"/>
      <c r="E43" s="928"/>
      <c r="F43" s="928"/>
      <c r="G43" s="43"/>
      <c r="H43" s="716">
        <f>+Presup.SD!H19</f>
        <v>129625.08</v>
      </c>
    </row>
    <row r="44" spans="1:11" ht="15.75" thickBot="1" x14ac:dyDescent="0.25">
      <c r="A44" s="42"/>
      <c r="B44" s="42"/>
      <c r="C44" s="42"/>
      <c r="D44" s="42"/>
      <c r="E44" s="42"/>
      <c r="F44" s="42"/>
      <c r="G44" s="43" t="s">
        <v>368</v>
      </c>
      <c r="H44" s="658">
        <f>+H42+H43</f>
        <v>1553573.0800000003</v>
      </c>
    </row>
    <row r="45" spans="1:11" ht="12.75" x14ac:dyDescent="0.2">
      <c r="A45" s="42"/>
      <c r="B45" s="42"/>
      <c r="C45" s="42"/>
      <c r="D45" s="42"/>
      <c r="E45" s="42"/>
      <c r="F45" s="42"/>
      <c r="G45" s="43"/>
      <c r="H45" s="717">
        <f>+'TENDECIA DE INGRESO  AÑO ACTUAL'!H99</f>
        <v>1553573.08</v>
      </c>
    </row>
    <row r="46" spans="1:11" ht="12.75" x14ac:dyDescent="0.2">
      <c r="A46" s="42"/>
      <c r="B46" s="42"/>
      <c r="C46" s="42"/>
      <c r="D46" s="42"/>
      <c r="E46" s="42"/>
      <c r="F46" s="42"/>
      <c r="G46" s="43"/>
      <c r="H46" s="718">
        <f>+H44-H45</f>
        <v>0</v>
      </c>
      <c r="J46" s="445"/>
    </row>
    <row r="47" spans="1:11" ht="12.75" x14ac:dyDescent="0.2">
      <c r="A47" s="42"/>
      <c r="B47" s="42"/>
      <c r="C47" s="42"/>
      <c r="D47" s="42"/>
      <c r="E47" s="42"/>
      <c r="F47" s="42"/>
      <c r="G47" s="43"/>
      <c r="H47" s="718"/>
    </row>
    <row r="48" spans="1:11" ht="12.75" x14ac:dyDescent="0.2">
      <c r="A48" s="42"/>
      <c r="B48" s="42"/>
      <c r="C48" s="42"/>
      <c r="D48" s="42"/>
      <c r="E48" s="42"/>
      <c r="F48" s="42"/>
      <c r="G48" s="43"/>
      <c r="H48" s="718"/>
    </row>
    <row r="49" spans="1:8" ht="12.75" x14ac:dyDescent="0.2">
      <c r="A49" s="42"/>
      <c r="B49" s="42"/>
      <c r="C49" s="42"/>
      <c r="D49" s="42"/>
      <c r="E49" s="42"/>
      <c r="F49" s="42"/>
      <c r="G49" s="43"/>
      <c r="H49" s="718"/>
    </row>
    <row r="50" spans="1:8" ht="12.75" x14ac:dyDescent="0.2">
      <c r="A50" s="42"/>
      <c r="B50" s="42"/>
      <c r="C50" s="42"/>
      <c r="D50" s="42"/>
      <c r="E50" s="42"/>
      <c r="F50" s="42"/>
      <c r="G50" s="43"/>
      <c r="H50" s="718"/>
    </row>
    <row r="51" spans="1:8" ht="12.75" x14ac:dyDescent="0.2">
      <c r="A51" s="42"/>
      <c r="B51" s="42"/>
      <c r="C51" s="42"/>
      <c r="D51" s="42"/>
      <c r="E51" s="42"/>
      <c r="F51" s="42"/>
      <c r="G51" s="43"/>
      <c r="H51" s="718"/>
    </row>
    <row r="52" spans="1:8" ht="12.75" x14ac:dyDescent="0.2">
      <c r="A52" s="42"/>
      <c r="B52" s="42"/>
      <c r="C52" s="42"/>
      <c r="D52" s="42"/>
      <c r="E52" s="42"/>
      <c r="F52" s="42"/>
      <c r="G52" s="43"/>
      <c r="H52" s="718"/>
    </row>
    <row r="53" spans="1:8" ht="12.75" x14ac:dyDescent="0.2">
      <c r="A53" s="42"/>
      <c r="B53" s="42"/>
      <c r="C53" s="42"/>
      <c r="D53" s="42"/>
      <c r="E53" s="42"/>
      <c r="F53" s="42"/>
      <c r="G53" s="43"/>
      <c r="H53" s="718"/>
    </row>
    <row r="54" spans="1:8" ht="12.75" x14ac:dyDescent="0.2">
      <c r="A54" s="42"/>
      <c r="B54" s="42"/>
      <c r="C54" s="42"/>
      <c r="D54" s="42"/>
      <c r="E54" s="42"/>
      <c r="F54" s="42"/>
      <c r="G54" s="43"/>
      <c r="H54" s="718"/>
    </row>
    <row r="55" spans="1:8" ht="12.75" x14ac:dyDescent="0.2">
      <c r="A55" s="42"/>
      <c r="B55" s="42"/>
      <c r="C55" s="42"/>
      <c r="D55" s="42"/>
      <c r="E55" s="42"/>
      <c r="F55" s="42"/>
      <c r="G55" s="43"/>
      <c r="H55" s="718"/>
    </row>
    <row r="56" spans="1:8" ht="12.75" x14ac:dyDescent="0.2">
      <c r="A56" s="42"/>
      <c r="B56" s="42"/>
      <c r="C56" s="42"/>
      <c r="D56" s="42"/>
      <c r="E56" s="42"/>
      <c r="F56" s="42"/>
      <c r="G56" s="43"/>
      <c r="H56" s="718"/>
    </row>
    <row r="57" spans="1:8" ht="12.75" x14ac:dyDescent="0.2">
      <c r="A57" s="42"/>
      <c r="B57" s="42"/>
      <c r="C57" s="42"/>
      <c r="D57" s="42"/>
      <c r="E57" s="42"/>
      <c r="F57" s="42"/>
      <c r="G57" s="43"/>
      <c r="H57" s="718"/>
    </row>
    <row r="58" spans="1:8" ht="12.75" x14ac:dyDescent="0.2">
      <c r="A58" s="42"/>
      <c r="B58" s="42"/>
      <c r="C58" s="42"/>
      <c r="D58" s="42"/>
      <c r="E58" s="42"/>
      <c r="F58" s="42"/>
      <c r="G58" s="43"/>
      <c r="H58" s="718"/>
    </row>
    <row r="59" spans="1:8" ht="12.75" x14ac:dyDescent="0.2">
      <c r="A59" s="42"/>
      <c r="B59" s="42"/>
      <c r="C59" s="42"/>
      <c r="D59" s="42"/>
      <c r="E59" s="42"/>
      <c r="F59" s="42"/>
      <c r="G59" s="43"/>
      <c r="H59" s="718"/>
    </row>
    <row r="60" spans="1:8" ht="19.5" customHeight="1" x14ac:dyDescent="0.25">
      <c r="A60" s="929" t="s">
        <v>148</v>
      </c>
      <c r="B60" s="929"/>
      <c r="C60" s="929"/>
      <c r="D60" s="929"/>
      <c r="E60" s="929"/>
      <c r="F60" s="929"/>
      <c r="G60" s="43"/>
      <c r="H60" s="719"/>
    </row>
    <row r="61" spans="1:8" ht="12.75" x14ac:dyDescent="0.2">
      <c r="A61" s="925" t="s">
        <v>233</v>
      </c>
      <c r="B61" s="925"/>
      <c r="C61" s="925"/>
      <c r="D61" s="925"/>
      <c r="E61" s="925"/>
      <c r="F61" s="925"/>
      <c r="G61" s="925"/>
      <c r="H61" s="719"/>
    </row>
    <row r="62" spans="1:8" ht="12.75" x14ac:dyDescent="0.2">
      <c r="A62" s="925" t="s">
        <v>346</v>
      </c>
      <c r="B62" s="925"/>
      <c r="C62" s="925"/>
      <c r="D62" s="925"/>
      <c r="E62" s="925"/>
      <c r="F62" s="925"/>
      <c r="G62" s="925"/>
      <c r="H62" s="719"/>
    </row>
    <row r="63" spans="1:8" ht="12.75" x14ac:dyDescent="0.2">
      <c r="A63" s="925" t="s">
        <v>347</v>
      </c>
      <c r="B63" s="925"/>
      <c r="C63" s="925"/>
      <c r="D63" s="925"/>
      <c r="E63" s="925"/>
      <c r="F63" s="925"/>
      <c r="G63" s="925"/>
      <c r="H63" s="719"/>
    </row>
    <row r="64" spans="1:8" ht="12.75" x14ac:dyDescent="0.2">
      <c r="A64" s="925"/>
      <c r="B64" s="925"/>
      <c r="C64" s="925"/>
      <c r="D64" s="925"/>
      <c r="E64" s="925"/>
      <c r="F64" s="925"/>
      <c r="G64" s="925"/>
      <c r="H64" s="719"/>
    </row>
    <row r="65" spans="1:9" ht="15.75" x14ac:dyDescent="0.25">
      <c r="A65" s="106" t="s">
        <v>348</v>
      </c>
      <c r="B65" s="107"/>
      <c r="C65" s="107"/>
      <c r="D65" s="108"/>
      <c r="E65" s="108"/>
      <c r="F65" s="108"/>
      <c r="G65" s="43"/>
      <c r="H65" s="719"/>
    </row>
    <row r="66" spans="1:9" ht="12.75" x14ac:dyDescent="0.2">
      <c r="A66" s="109" t="s">
        <v>349</v>
      </c>
      <c r="B66" s="110"/>
      <c r="C66" s="110"/>
      <c r="D66" s="108"/>
      <c r="E66" s="108"/>
      <c r="F66" s="108"/>
      <c r="G66" s="43"/>
      <c r="H66" s="719"/>
    </row>
    <row r="67" spans="1:9" ht="12.75" x14ac:dyDescent="0.2">
      <c r="A67" s="109" t="s">
        <v>350</v>
      </c>
      <c r="B67" s="111"/>
      <c r="C67" s="112"/>
      <c r="D67" s="108"/>
      <c r="E67" s="108"/>
      <c r="F67" s="108"/>
      <c r="G67" s="43"/>
      <c r="H67" s="719"/>
    </row>
    <row r="68" spans="1:9" ht="12.75" x14ac:dyDescent="0.2">
      <c r="A68" s="109" t="s">
        <v>351</v>
      </c>
      <c r="B68" s="111"/>
      <c r="C68" s="112"/>
      <c r="D68" s="108"/>
      <c r="E68" s="108"/>
      <c r="F68" s="108"/>
      <c r="G68" s="43"/>
      <c r="H68" s="719"/>
    </row>
    <row r="69" spans="1:9" ht="12.75" x14ac:dyDescent="0.2">
      <c r="A69" s="109" t="s">
        <v>352</v>
      </c>
      <c r="B69" s="111"/>
      <c r="C69" s="112"/>
      <c r="D69" s="108"/>
      <c r="E69" s="108"/>
      <c r="F69" s="108"/>
      <c r="G69" s="43"/>
      <c r="H69" s="719"/>
    </row>
    <row r="70" spans="1:9" ht="12.75" x14ac:dyDescent="0.2">
      <c r="A70" s="109" t="s">
        <v>353</v>
      </c>
      <c r="B70" s="111"/>
      <c r="C70" s="112"/>
      <c r="D70" s="108"/>
      <c r="E70" s="108"/>
      <c r="F70" s="108"/>
      <c r="G70" s="43"/>
      <c r="H70" s="719"/>
    </row>
    <row r="71" spans="1:9" ht="12.75" x14ac:dyDescent="0.2">
      <c r="A71" s="109" t="s">
        <v>354</v>
      </c>
      <c r="B71" s="111"/>
      <c r="C71" s="112"/>
      <c r="D71" s="108"/>
      <c r="E71" s="108"/>
      <c r="F71" s="108"/>
      <c r="G71" s="43"/>
      <c r="H71" s="719"/>
    </row>
    <row r="72" spans="1:9" ht="12.75" x14ac:dyDescent="0.2">
      <c r="A72" s="109" t="s">
        <v>355</v>
      </c>
      <c r="B72" s="111"/>
      <c r="C72" s="112"/>
      <c r="D72" s="108"/>
      <c r="E72" s="108"/>
      <c r="F72" s="108"/>
      <c r="G72" s="43"/>
      <c r="H72" s="719"/>
    </row>
    <row r="73" spans="1:9" s="23" customFormat="1" x14ac:dyDescent="0.3">
      <c r="A73" s="113" t="s">
        <v>356</v>
      </c>
      <c r="B73" s="114"/>
      <c r="C73" s="115"/>
      <c r="D73" s="116"/>
      <c r="E73" s="116"/>
      <c r="F73" s="116"/>
      <c r="H73" s="720"/>
      <c r="I73" s="22"/>
    </row>
    <row r="74" spans="1:9" s="23" customFormat="1" x14ac:dyDescent="0.3">
      <c r="A74" s="113" t="s">
        <v>357</v>
      </c>
      <c r="B74" s="114"/>
      <c r="C74" s="115"/>
      <c r="D74" s="116"/>
      <c r="E74" s="116"/>
      <c r="F74" s="116"/>
      <c r="H74" s="720"/>
      <c r="I74" s="22"/>
    </row>
    <row r="75" spans="1:9" s="23" customFormat="1" x14ac:dyDescent="0.3">
      <c r="A75" s="117" t="s">
        <v>358</v>
      </c>
      <c r="B75" s="114"/>
      <c r="C75" s="115"/>
      <c r="D75" s="116"/>
      <c r="E75" s="116"/>
      <c r="F75" s="116"/>
      <c r="H75" s="720"/>
      <c r="I75" s="22"/>
    </row>
    <row r="76" spans="1:9" s="23" customFormat="1" x14ac:dyDescent="0.3">
      <c r="A76" s="114"/>
      <c r="B76" s="114"/>
      <c r="C76" s="115"/>
      <c r="D76" s="116"/>
      <c r="E76" s="116"/>
      <c r="F76" s="116"/>
      <c r="H76" s="720"/>
      <c r="I76" s="22"/>
    </row>
  </sheetData>
  <mergeCells count="31">
    <mergeCell ref="A60:F60"/>
    <mergeCell ref="A61:G61"/>
    <mergeCell ref="A62:G62"/>
    <mergeCell ref="A63:G63"/>
    <mergeCell ref="A64:G64"/>
    <mergeCell ref="A17:H17"/>
    <mergeCell ref="A19:H19"/>
    <mergeCell ref="H11:H12"/>
    <mergeCell ref="A42:G42"/>
    <mergeCell ref="A43:F43"/>
    <mergeCell ref="A23:H23"/>
    <mergeCell ref="A25:H25"/>
    <mergeCell ref="A27:H27"/>
    <mergeCell ref="A29:H29"/>
    <mergeCell ref="A31:H31"/>
    <mergeCell ref="A33:H33"/>
    <mergeCell ref="G11:G12"/>
    <mergeCell ref="A35:H35"/>
    <mergeCell ref="A37:H37"/>
    <mergeCell ref="A39:H39"/>
    <mergeCell ref="A41:G41"/>
    <mergeCell ref="A7:H7"/>
    <mergeCell ref="A8:H8"/>
    <mergeCell ref="A9:H9"/>
    <mergeCell ref="A11:F11"/>
    <mergeCell ref="A13:H13"/>
    <mergeCell ref="A2:H2"/>
    <mergeCell ref="A3:H3"/>
    <mergeCell ref="A4:H4"/>
    <mergeCell ref="A5:H5"/>
    <mergeCell ref="A6:H6"/>
  </mergeCells>
  <hyperlinks>
    <hyperlink ref="H45" location="'TENDECIA DE INGRESO  AÑO ACTUAL'!H99" display="'TENDECIA DE INGRESO  AÑO ACTUAL'!H99" xr:uid="{00000000-0004-0000-0600-000000000000}"/>
  </hyperlinks>
  <pageMargins left="1.1000000000000001" right="0.39" top="0.31" bottom="0.49" header="0" footer="0"/>
  <pageSetup scale="75" orientation="portrait" r:id="rId1"/>
  <headerFooter alignWithMargins="0">
    <oddFooter>&amp;C pagina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43"/>
  <sheetViews>
    <sheetView zoomScaleNormal="100" workbookViewId="0">
      <selection activeCell="A22" sqref="A22:G22"/>
    </sheetView>
  </sheetViews>
  <sheetFormatPr baseColWidth="10" defaultColWidth="9.140625" defaultRowHeight="15" x14ac:dyDescent="0.3"/>
  <cols>
    <col min="1" max="2" width="5.28515625" style="24" customWidth="1"/>
    <col min="3" max="3" width="5.28515625" style="25" customWidth="1"/>
    <col min="4" max="5" width="5.28515625" style="26" customWidth="1"/>
    <col min="6" max="6" width="14.140625" style="26" customWidth="1"/>
    <col min="7" max="7" width="48.85546875" style="23" customWidth="1"/>
    <col min="8" max="8" width="16.140625" style="27" customWidth="1"/>
    <col min="9" max="9" width="18.5703125" style="28" customWidth="1"/>
    <col min="10" max="10" width="23.7109375" style="28" customWidth="1"/>
    <col min="11" max="16384" width="9.140625" style="28"/>
  </cols>
  <sheetData>
    <row r="1" spans="1:8" ht="18" x14ac:dyDescent="0.35">
      <c r="A1" s="23"/>
      <c r="C1" s="29"/>
      <c r="D1" s="29"/>
      <c r="E1" s="29"/>
      <c r="F1" s="29"/>
      <c r="G1" s="29"/>
      <c r="H1" s="30"/>
    </row>
    <row r="2" spans="1:8" ht="18.75" x14ac:dyDescent="0.3">
      <c r="A2" s="935" t="str">
        <f>+'Presup.inver FODES 75%'!A2:H2</f>
        <v>DEPARTAMENTO DE MORAZAN</v>
      </c>
      <c r="B2" s="936"/>
      <c r="C2" s="936"/>
      <c r="D2" s="936"/>
      <c r="E2" s="936"/>
      <c r="F2" s="936"/>
      <c r="G2" s="936"/>
      <c r="H2" s="936"/>
    </row>
    <row r="3" spans="1:8" ht="18.75" x14ac:dyDescent="0.3">
      <c r="A3" s="935" t="str">
        <f>+'Presup.inver FODES 75%'!A3:H3</f>
        <v xml:space="preserve">ALCALDIA MUNICIPAL DE SAN FRANCISCO GOTERA </v>
      </c>
      <c r="B3" s="936"/>
      <c r="C3" s="936"/>
      <c r="D3" s="936"/>
      <c r="E3" s="936"/>
      <c r="F3" s="936"/>
      <c r="G3" s="936"/>
      <c r="H3" s="936"/>
    </row>
    <row r="4" spans="1:8" ht="18.75" x14ac:dyDescent="0.3">
      <c r="A4" s="937" t="s">
        <v>172</v>
      </c>
      <c r="B4" s="938"/>
      <c r="C4" s="938"/>
      <c r="D4" s="938"/>
      <c r="E4" s="938"/>
      <c r="F4" s="938"/>
      <c r="G4" s="938"/>
      <c r="H4" s="938"/>
    </row>
    <row r="5" spans="1:8" ht="18.75" x14ac:dyDescent="0.3">
      <c r="A5" s="937" t="str">
        <f>+'Presup.inver FODES 75%'!A5:H5</f>
        <v>AÑO 2019</v>
      </c>
      <c r="B5" s="938"/>
      <c r="C5" s="938"/>
      <c r="D5" s="938"/>
      <c r="E5" s="938"/>
      <c r="F5" s="938"/>
      <c r="G5" s="938"/>
      <c r="H5" s="938"/>
    </row>
    <row r="6" spans="1:8" ht="18.75" x14ac:dyDescent="0.3">
      <c r="A6" s="937" t="s">
        <v>173</v>
      </c>
      <c r="B6" s="938"/>
      <c r="C6" s="938"/>
      <c r="D6" s="938"/>
      <c r="E6" s="938"/>
      <c r="F6" s="938"/>
      <c r="G6" s="938"/>
      <c r="H6" s="938"/>
    </row>
    <row r="7" spans="1:8" x14ac:dyDescent="0.25">
      <c r="A7" s="59"/>
      <c r="B7" s="60"/>
      <c r="C7" s="61"/>
      <c r="D7" s="62"/>
      <c r="E7" s="62"/>
      <c r="F7" s="62"/>
      <c r="G7" s="59"/>
      <c r="H7" s="63"/>
    </row>
    <row r="8" spans="1:8" ht="20.25" customHeight="1" x14ac:dyDescent="0.25">
      <c r="A8" s="934" t="s">
        <v>369</v>
      </c>
      <c r="B8" s="934"/>
      <c r="C8" s="934"/>
      <c r="D8" s="934"/>
      <c r="E8" s="934"/>
      <c r="F8" s="934"/>
      <c r="G8" s="934"/>
      <c r="H8" s="934"/>
    </row>
    <row r="9" spans="1:8" ht="20.25" customHeight="1" x14ac:dyDescent="0.25">
      <c r="A9" s="64"/>
      <c r="B9" s="64"/>
      <c r="C9" s="64"/>
      <c r="D9" s="64"/>
      <c r="E9" s="64"/>
      <c r="F9" s="64"/>
      <c r="G9" s="64"/>
      <c r="H9" s="64"/>
    </row>
    <row r="10" spans="1:8" ht="15.75" customHeight="1" x14ac:dyDescent="0.25">
      <c r="A10" s="943" t="s">
        <v>213</v>
      </c>
      <c r="B10" s="943"/>
      <c r="C10" s="943"/>
      <c r="D10" s="943"/>
      <c r="E10" s="943"/>
      <c r="F10" s="943"/>
      <c r="G10" s="941" t="s">
        <v>240</v>
      </c>
      <c r="H10" s="942" t="s">
        <v>241</v>
      </c>
    </row>
    <row r="11" spans="1:8" s="21" customFormat="1" ht="115.5" customHeight="1" x14ac:dyDescent="0.2">
      <c r="A11" s="65" t="s">
        <v>235</v>
      </c>
      <c r="B11" s="65" t="s">
        <v>242</v>
      </c>
      <c r="C11" s="65" t="s">
        <v>326</v>
      </c>
      <c r="D11" s="65" t="s">
        <v>243</v>
      </c>
      <c r="E11" s="65" t="s">
        <v>237</v>
      </c>
      <c r="F11" s="65" t="s">
        <v>175</v>
      </c>
      <c r="G11" s="941"/>
      <c r="H11" s="942"/>
    </row>
    <row r="12" spans="1:8" s="21" customFormat="1" ht="9" customHeight="1" x14ac:dyDescent="0.2">
      <c r="A12" s="944"/>
      <c r="B12" s="944"/>
      <c r="C12" s="944"/>
      <c r="D12" s="944"/>
      <c r="E12" s="944"/>
      <c r="F12" s="944"/>
      <c r="G12" s="944"/>
      <c r="H12" s="944"/>
    </row>
    <row r="13" spans="1:8" ht="33" customHeight="1" x14ac:dyDescent="0.2">
      <c r="A13" s="66">
        <v>5</v>
      </c>
      <c r="B13" s="67" t="s">
        <v>370</v>
      </c>
      <c r="C13" s="67" t="s">
        <v>245</v>
      </c>
      <c r="D13" s="67" t="s">
        <v>327</v>
      </c>
      <c r="E13" s="67" t="s">
        <v>362</v>
      </c>
      <c r="F13" s="68">
        <v>55302</v>
      </c>
      <c r="G13" s="69" t="s">
        <v>371</v>
      </c>
      <c r="H13" s="70">
        <v>1000.08</v>
      </c>
    </row>
    <row r="14" spans="1:8" ht="3.75" customHeight="1" x14ac:dyDescent="0.2">
      <c r="A14" s="932"/>
      <c r="B14" s="932"/>
      <c r="C14" s="932"/>
      <c r="D14" s="932"/>
      <c r="E14" s="932"/>
      <c r="F14" s="932"/>
      <c r="G14" s="932"/>
      <c r="H14" s="932"/>
    </row>
    <row r="15" spans="1:8" ht="33" customHeight="1" x14ac:dyDescent="0.2">
      <c r="A15" s="71">
        <v>5</v>
      </c>
      <c r="B15" s="72" t="s">
        <v>370</v>
      </c>
      <c r="C15" s="72" t="s">
        <v>245</v>
      </c>
      <c r="D15" s="72" t="s">
        <v>327</v>
      </c>
      <c r="E15" s="72" t="s">
        <v>362</v>
      </c>
      <c r="F15" s="68">
        <v>55308</v>
      </c>
      <c r="G15" s="69" t="s">
        <v>215</v>
      </c>
      <c r="H15" s="70">
        <v>82593.75</v>
      </c>
    </row>
    <row r="16" spans="1:8" ht="3.75" customHeight="1" x14ac:dyDescent="0.2">
      <c r="A16" s="932"/>
      <c r="B16" s="932"/>
      <c r="C16" s="932"/>
      <c r="D16" s="932"/>
      <c r="E16" s="932"/>
      <c r="F16" s="932"/>
      <c r="G16" s="932"/>
      <c r="H16" s="932"/>
    </row>
    <row r="17" spans="1:10" ht="33" customHeight="1" x14ac:dyDescent="0.2">
      <c r="A17" s="71">
        <v>5</v>
      </c>
      <c r="B17" s="72" t="s">
        <v>370</v>
      </c>
      <c r="C17" s="72" t="s">
        <v>245</v>
      </c>
      <c r="D17" s="72" t="s">
        <v>327</v>
      </c>
      <c r="E17" s="72" t="s">
        <v>362</v>
      </c>
      <c r="F17" s="68">
        <v>71308</v>
      </c>
      <c r="G17" s="73" t="s">
        <v>215</v>
      </c>
      <c r="H17" s="74">
        <v>46031.25</v>
      </c>
    </row>
    <row r="18" spans="1:10" ht="9.75" customHeight="1" x14ac:dyDescent="0.25">
      <c r="A18" s="945"/>
      <c r="B18" s="945"/>
      <c r="C18" s="945"/>
      <c r="D18" s="945"/>
      <c r="E18" s="945"/>
      <c r="F18" s="945"/>
      <c r="G18" s="945"/>
      <c r="H18" s="945"/>
    </row>
    <row r="19" spans="1:10" ht="29.25" customHeight="1" x14ac:dyDescent="0.2">
      <c r="A19" s="946" t="s">
        <v>372</v>
      </c>
      <c r="B19" s="946"/>
      <c r="C19" s="946"/>
      <c r="D19" s="946"/>
      <c r="E19" s="946"/>
      <c r="F19" s="946"/>
      <c r="G19" s="946"/>
      <c r="H19" s="75">
        <f>SUM(H13:H17)</f>
        <v>129625.08</v>
      </c>
      <c r="I19" s="84">
        <v>129625.08</v>
      </c>
      <c r="J19" s="85">
        <f>+H19-I19</f>
        <v>0</v>
      </c>
    </row>
    <row r="20" spans="1:10" ht="19.5" customHeight="1" x14ac:dyDescent="0.3">
      <c r="A20" s="76"/>
      <c r="B20" s="76"/>
      <c r="C20" s="77"/>
      <c r="D20" s="78"/>
      <c r="E20" s="78"/>
      <c r="F20" s="78"/>
    </row>
    <row r="21" spans="1:10" ht="24" customHeight="1" x14ac:dyDescent="0.35">
      <c r="A21" s="939" t="s">
        <v>148</v>
      </c>
      <c r="B21" s="939"/>
      <c r="C21" s="939"/>
      <c r="D21" s="939"/>
      <c r="E21" s="939"/>
      <c r="F21" s="939"/>
      <c r="G21" s="48"/>
      <c r="H21" s="49"/>
      <c r="I21" s="53"/>
    </row>
    <row r="22" spans="1:10" x14ac:dyDescent="0.3">
      <c r="A22" s="940" t="s">
        <v>233</v>
      </c>
      <c r="B22" s="940"/>
      <c r="C22" s="940"/>
      <c r="D22" s="940"/>
      <c r="E22" s="940"/>
      <c r="F22" s="940"/>
      <c r="G22" s="940"/>
      <c r="H22" s="49"/>
      <c r="I22" s="53"/>
    </row>
    <row r="23" spans="1:10" x14ac:dyDescent="0.3">
      <c r="A23" s="940" t="s">
        <v>373</v>
      </c>
      <c r="B23" s="940"/>
      <c r="C23" s="940"/>
      <c r="D23" s="940"/>
      <c r="E23" s="940"/>
      <c r="F23" s="940"/>
      <c r="G23" s="940"/>
      <c r="H23" s="49"/>
      <c r="I23" s="53"/>
    </row>
    <row r="24" spans="1:10" x14ac:dyDescent="0.3">
      <c r="A24" s="79"/>
      <c r="B24" s="79"/>
      <c r="C24" s="79"/>
      <c r="D24" s="79"/>
      <c r="E24" s="79"/>
      <c r="F24" s="79"/>
      <c r="G24" s="48"/>
      <c r="H24" s="49"/>
      <c r="I24" s="53"/>
    </row>
    <row r="25" spans="1:10" x14ac:dyDescent="0.3">
      <c r="A25" s="47"/>
      <c r="B25" s="47"/>
      <c r="C25" s="47"/>
      <c r="D25" s="47"/>
      <c r="E25" s="47"/>
      <c r="F25" s="47"/>
      <c r="G25" s="48"/>
      <c r="H25" s="49"/>
      <c r="I25" s="53"/>
    </row>
    <row r="26" spans="1:10" ht="18" x14ac:dyDescent="0.35">
      <c r="A26" s="80" t="s">
        <v>374</v>
      </c>
      <c r="B26" s="81"/>
      <c r="C26" s="47"/>
      <c r="D26" s="47"/>
      <c r="E26" s="47"/>
      <c r="F26" s="47"/>
      <c r="G26" s="48"/>
      <c r="H26" s="49"/>
      <c r="I26" s="53"/>
    </row>
    <row r="27" spans="1:10" ht="18" x14ac:dyDescent="0.35">
      <c r="A27" s="80"/>
      <c r="B27" s="81"/>
      <c r="C27" s="47"/>
      <c r="D27" s="47"/>
      <c r="E27" s="47"/>
      <c r="F27" s="47"/>
      <c r="G27" s="48"/>
      <c r="H27" s="49"/>
      <c r="I27" s="53"/>
    </row>
    <row r="28" spans="1:10" x14ac:dyDescent="0.3">
      <c r="A28" s="82" t="s">
        <v>375</v>
      </c>
      <c r="B28" s="83"/>
      <c r="C28" s="47"/>
      <c r="D28" s="47"/>
      <c r="E28" s="47"/>
      <c r="F28" s="47"/>
      <c r="G28" s="48"/>
      <c r="H28" s="49"/>
      <c r="I28" s="53"/>
    </row>
    <row r="29" spans="1:10" x14ac:dyDescent="0.3">
      <c r="A29" s="82" t="s">
        <v>376</v>
      </c>
      <c r="B29" s="47"/>
      <c r="C29" s="47"/>
      <c r="D29" s="47"/>
      <c r="E29" s="47"/>
      <c r="F29" s="47"/>
      <c r="G29" s="48"/>
      <c r="H29" s="49"/>
      <c r="I29" s="53"/>
    </row>
    <row r="30" spans="1:10" x14ac:dyDescent="0.3">
      <c r="A30" s="82" t="s">
        <v>377</v>
      </c>
      <c r="B30" s="47"/>
      <c r="C30" s="47"/>
      <c r="D30" s="47"/>
      <c r="E30" s="47"/>
      <c r="F30" s="47"/>
      <c r="G30" s="48"/>
      <c r="H30" s="49"/>
      <c r="I30" s="53"/>
    </row>
    <row r="31" spans="1:10" x14ac:dyDescent="0.3">
      <c r="A31" s="82" t="s">
        <v>378</v>
      </c>
      <c r="B31" s="47"/>
      <c r="C31" s="47"/>
      <c r="D31" s="47"/>
      <c r="E31" s="47"/>
      <c r="F31" s="47"/>
      <c r="G31" s="48"/>
      <c r="H31" s="49"/>
      <c r="I31" s="53"/>
    </row>
    <row r="32" spans="1:10" x14ac:dyDescent="0.3">
      <c r="A32" s="82" t="s">
        <v>379</v>
      </c>
      <c r="B32" s="47"/>
      <c r="C32" s="47"/>
      <c r="D32" s="47"/>
      <c r="E32" s="47"/>
      <c r="F32" s="47"/>
      <c r="G32" s="48"/>
      <c r="H32" s="49"/>
      <c r="I32" s="53"/>
    </row>
    <row r="33" spans="1:9" x14ac:dyDescent="0.3">
      <c r="A33" s="82" t="s">
        <v>380</v>
      </c>
      <c r="B33" s="47"/>
      <c r="C33" s="47"/>
      <c r="D33" s="47"/>
      <c r="E33" s="47"/>
      <c r="F33" s="47"/>
      <c r="G33" s="48"/>
      <c r="H33" s="49"/>
      <c r="I33" s="53"/>
    </row>
    <row r="34" spans="1:9" x14ac:dyDescent="0.3">
      <c r="A34" s="82" t="s">
        <v>381</v>
      </c>
      <c r="B34" s="47"/>
      <c r="C34" s="47"/>
      <c r="D34" s="47"/>
      <c r="E34" s="47"/>
      <c r="F34" s="47"/>
      <c r="G34" s="48"/>
      <c r="H34" s="49"/>
      <c r="I34" s="53"/>
    </row>
    <row r="35" spans="1:9" x14ac:dyDescent="0.3">
      <c r="A35" s="46" t="s">
        <v>382</v>
      </c>
      <c r="B35" s="47"/>
      <c r="C35" s="47"/>
      <c r="D35" s="47"/>
      <c r="E35" s="47"/>
      <c r="F35" s="47"/>
      <c r="G35" s="48"/>
      <c r="H35" s="49"/>
      <c r="I35" s="53"/>
    </row>
    <row r="36" spans="1:9" x14ac:dyDescent="0.3">
      <c r="A36" s="46" t="s">
        <v>383</v>
      </c>
      <c r="B36" s="47"/>
      <c r="C36" s="47"/>
      <c r="D36" s="47"/>
      <c r="E36" s="47"/>
      <c r="F36" s="47"/>
      <c r="G36" s="48"/>
      <c r="H36" s="49"/>
      <c r="I36" s="53"/>
    </row>
    <row r="37" spans="1:9" x14ac:dyDescent="0.3">
      <c r="A37" s="50"/>
      <c r="B37" s="47"/>
      <c r="C37" s="47"/>
      <c r="D37" s="47"/>
      <c r="E37" s="47"/>
      <c r="F37" s="47"/>
      <c r="G37" s="48"/>
      <c r="H37" s="49"/>
      <c r="I37" s="53"/>
    </row>
    <row r="38" spans="1:9" x14ac:dyDescent="0.3">
      <c r="A38" s="47"/>
      <c r="B38" s="47"/>
      <c r="C38" s="47"/>
      <c r="D38" s="47"/>
      <c r="E38" s="47"/>
      <c r="F38" s="47"/>
      <c r="G38" s="48"/>
      <c r="H38" s="49"/>
      <c r="I38" s="53"/>
    </row>
    <row r="39" spans="1:9" x14ac:dyDescent="0.3">
      <c r="A39" s="51"/>
      <c r="B39" s="51"/>
      <c r="C39" s="51"/>
      <c r="D39" s="51"/>
      <c r="E39" s="51"/>
      <c r="F39" s="51"/>
      <c r="G39" s="48"/>
      <c r="H39" s="49"/>
      <c r="I39" s="53"/>
    </row>
    <row r="40" spans="1:9" x14ac:dyDescent="0.3">
      <c r="A40" s="51"/>
      <c r="B40" s="51"/>
      <c r="C40" s="51"/>
      <c r="D40" s="51"/>
      <c r="E40" s="51"/>
      <c r="F40" s="51"/>
      <c r="G40" s="48"/>
      <c r="H40" s="49"/>
      <c r="I40" s="53"/>
    </row>
    <row r="41" spans="1:9" x14ac:dyDescent="0.3">
      <c r="A41" s="51"/>
      <c r="B41" s="51"/>
      <c r="C41" s="51"/>
      <c r="D41" s="51"/>
      <c r="E41" s="51"/>
      <c r="F41" s="51"/>
      <c r="G41" s="48"/>
      <c r="H41" s="49"/>
      <c r="I41" s="53"/>
    </row>
    <row r="42" spans="1:9" x14ac:dyDescent="0.3">
      <c r="A42" s="51"/>
      <c r="B42" s="51"/>
      <c r="C42" s="51"/>
      <c r="D42" s="51"/>
      <c r="E42" s="51"/>
      <c r="F42" s="51"/>
      <c r="G42" s="48"/>
      <c r="H42" s="49"/>
      <c r="I42" s="53"/>
    </row>
    <row r="43" spans="1:9" x14ac:dyDescent="0.3">
      <c r="A43" s="51"/>
      <c r="B43" s="51"/>
      <c r="C43" s="51"/>
      <c r="D43" s="51"/>
      <c r="E43" s="51"/>
      <c r="F43" s="51"/>
      <c r="G43" s="48"/>
      <c r="H43" s="49"/>
      <c r="I43" s="53"/>
    </row>
  </sheetData>
  <mergeCells count="17">
    <mergeCell ref="A21:F21"/>
    <mergeCell ref="A22:G22"/>
    <mergeCell ref="A23:G23"/>
    <mergeCell ref="G10:G11"/>
    <mergeCell ref="H10:H11"/>
    <mergeCell ref="A10:F10"/>
    <mergeCell ref="A12:H12"/>
    <mergeCell ref="A14:H14"/>
    <mergeCell ref="A16:H16"/>
    <mergeCell ref="A18:H18"/>
    <mergeCell ref="A19:G19"/>
    <mergeCell ref="A8:H8"/>
    <mergeCell ref="A2:H2"/>
    <mergeCell ref="A3:H3"/>
    <mergeCell ref="A4:H4"/>
    <mergeCell ref="A5:H5"/>
    <mergeCell ref="A6:H6"/>
  </mergeCells>
  <pageMargins left="1.38" right="0.79" top="0.98" bottom="0.98" header="0" footer="0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6AC5C-45FE-4F06-8497-E6F29C996F88}">
  <sheetPr>
    <tabColor indexed="10"/>
  </sheetPr>
  <dimension ref="A1:R49"/>
  <sheetViews>
    <sheetView topLeftCell="A32" zoomScale="77" zoomScaleNormal="77" workbookViewId="0">
      <selection activeCell="E44" sqref="E44"/>
    </sheetView>
  </sheetViews>
  <sheetFormatPr baseColWidth="10" defaultColWidth="11.42578125" defaultRowHeight="12.75" x14ac:dyDescent="0.2"/>
  <cols>
    <col min="1" max="1" width="12.5703125" style="806" customWidth="1"/>
    <col min="2" max="2" width="15.28515625" style="806" customWidth="1"/>
    <col min="3" max="3" width="10.42578125" style="806" customWidth="1"/>
    <col min="4" max="4" width="29.7109375" style="806" customWidth="1"/>
    <col min="5" max="5" width="11" customWidth="1"/>
    <col min="6" max="6" width="10.140625" customWidth="1"/>
    <col min="7" max="7" width="12.85546875" style="1" customWidth="1"/>
    <col min="8" max="8" width="11.140625" customWidth="1"/>
    <col min="9" max="9" width="16.140625" customWidth="1"/>
    <col min="10" max="10" width="9.28515625" hidden="1" customWidth="1"/>
    <col min="11" max="11" width="16.5703125" customWidth="1"/>
    <col min="12" max="12" width="15" customWidth="1"/>
    <col min="13" max="13" width="8" customWidth="1"/>
    <col min="14" max="14" width="9.140625" customWidth="1"/>
    <col min="15" max="15" width="14.140625" customWidth="1"/>
    <col min="16" max="17" width="9.28515625" customWidth="1"/>
    <col min="18" max="18" width="13.42578125" customWidth="1"/>
    <col min="19" max="19" width="1" customWidth="1"/>
  </cols>
  <sheetData>
    <row r="1" spans="1:18" ht="18" x14ac:dyDescent="0.35">
      <c r="B1" s="807"/>
      <c r="C1" s="807"/>
      <c r="D1" s="807"/>
      <c r="E1" s="5"/>
      <c r="F1" s="5"/>
      <c r="G1" s="5"/>
      <c r="H1" s="5"/>
      <c r="I1" s="12"/>
      <c r="J1" s="12"/>
      <c r="K1" s="12"/>
      <c r="L1" s="12"/>
      <c r="M1" s="12"/>
      <c r="N1" s="12"/>
      <c r="O1" s="12"/>
      <c r="P1" s="12"/>
      <c r="R1" s="16" t="s">
        <v>384</v>
      </c>
    </row>
    <row r="2" spans="1:18" ht="21" customHeight="1" x14ac:dyDescent="0.3">
      <c r="A2" s="976" t="s">
        <v>385</v>
      </c>
      <c r="B2" s="977"/>
      <c r="C2" s="977"/>
      <c r="D2" s="977"/>
      <c r="E2" s="977"/>
      <c r="F2" s="977"/>
      <c r="G2" s="977"/>
      <c r="H2" s="977"/>
      <c r="I2" s="977"/>
      <c r="J2" s="977"/>
      <c r="K2" s="977"/>
      <c r="L2" s="977"/>
      <c r="M2" s="977"/>
      <c r="N2" s="977"/>
      <c r="O2" s="977"/>
      <c r="P2" s="977"/>
      <c r="Q2" s="977"/>
      <c r="R2" s="977"/>
    </row>
    <row r="3" spans="1:18" ht="21" customHeight="1" x14ac:dyDescent="0.3">
      <c r="A3" s="976" t="s">
        <v>386</v>
      </c>
      <c r="B3" s="977"/>
      <c r="C3" s="977"/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7"/>
      <c r="O3" s="977"/>
      <c r="P3" s="977"/>
      <c r="Q3" s="977"/>
      <c r="R3" s="977"/>
    </row>
    <row r="4" spans="1:18" ht="21" customHeight="1" x14ac:dyDescent="0.3">
      <c r="A4" s="976" t="s">
        <v>387</v>
      </c>
      <c r="B4" s="977"/>
      <c r="C4" s="977"/>
      <c r="D4" s="977"/>
      <c r="E4" s="977"/>
      <c r="F4" s="977"/>
      <c r="G4" s="977"/>
      <c r="H4" s="977"/>
      <c r="I4" s="977"/>
      <c r="J4" s="977"/>
      <c r="K4" s="977"/>
      <c r="L4" s="977"/>
      <c r="M4" s="977"/>
      <c r="N4" s="977"/>
      <c r="O4" s="977"/>
      <c r="P4" s="977"/>
      <c r="Q4" s="977"/>
      <c r="R4" s="977"/>
    </row>
    <row r="5" spans="1:18" ht="21" customHeight="1" x14ac:dyDescent="0.3">
      <c r="A5" s="976" t="s">
        <v>454</v>
      </c>
      <c r="B5" s="977"/>
      <c r="C5" s="977"/>
      <c r="D5" s="977"/>
      <c r="E5" s="977"/>
      <c r="F5" s="977"/>
      <c r="G5" s="977"/>
      <c r="H5" s="977"/>
      <c r="I5" s="977"/>
      <c r="J5" s="977"/>
      <c r="K5" s="977"/>
      <c r="L5" s="977"/>
      <c r="M5" s="977"/>
      <c r="N5" s="977"/>
      <c r="O5" s="977"/>
      <c r="P5" s="977"/>
      <c r="Q5" s="977"/>
      <c r="R5" s="977"/>
    </row>
    <row r="6" spans="1:18" ht="21" customHeight="1" x14ac:dyDescent="0.3">
      <c r="A6" s="976" t="s">
        <v>173</v>
      </c>
      <c r="B6" s="977"/>
      <c r="C6" s="977"/>
      <c r="D6" s="977"/>
      <c r="E6" s="977"/>
      <c r="F6" s="977"/>
      <c r="G6" s="977"/>
      <c r="H6" s="977"/>
      <c r="I6" s="977"/>
      <c r="J6" s="977"/>
      <c r="K6" s="977"/>
      <c r="L6" s="977"/>
      <c r="M6" s="977"/>
      <c r="N6" s="977"/>
      <c r="O6" s="977"/>
      <c r="P6" s="977"/>
      <c r="Q6" s="977"/>
      <c r="R6" s="977"/>
    </row>
    <row r="7" spans="1:18" ht="21" customHeight="1" x14ac:dyDescent="0.35">
      <c r="A7" s="858"/>
      <c r="B7" s="978"/>
      <c r="C7" s="978"/>
      <c r="D7" s="978"/>
      <c r="E7" s="978"/>
      <c r="F7" s="978"/>
      <c r="G7" s="978"/>
      <c r="H7" s="978"/>
      <c r="I7" s="978"/>
      <c r="J7" s="978"/>
      <c r="K7" s="978"/>
      <c r="L7" s="978"/>
      <c r="M7" s="978"/>
      <c r="N7" s="978"/>
      <c r="O7" s="978"/>
      <c r="P7" s="978"/>
      <c r="Q7" s="978"/>
      <c r="R7" s="978"/>
    </row>
    <row r="8" spans="1:18" ht="19.5" thickBot="1" x14ac:dyDescent="0.35">
      <c r="A8" s="966" t="s">
        <v>388</v>
      </c>
      <c r="B8" s="966"/>
      <c r="C8" s="966"/>
      <c r="D8" s="966"/>
      <c r="E8" s="966"/>
      <c r="F8" s="966"/>
      <c r="G8" s="966"/>
      <c r="H8" s="966"/>
      <c r="I8" s="966"/>
      <c r="J8" s="966"/>
      <c r="K8" s="966"/>
      <c r="L8" s="966"/>
      <c r="M8" s="966"/>
      <c r="N8" s="966"/>
      <c r="O8" s="966"/>
      <c r="P8" s="966"/>
      <c r="Q8" s="966"/>
      <c r="R8" s="966"/>
    </row>
    <row r="9" spans="1:18" s="3" customFormat="1" ht="18.75" customHeight="1" thickBot="1" x14ac:dyDescent="0.25">
      <c r="A9" s="967" t="s">
        <v>389</v>
      </c>
      <c r="B9" s="967" t="s">
        <v>390</v>
      </c>
      <c r="C9" s="967" t="s">
        <v>391</v>
      </c>
      <c r="D9" s="970" t="s">
        <v>392</v>
      </c>
      <c r="E9" s="973" t="s">
        <v>393</v>
      </c>
      <c r="F9" s="973" t="s">
        <v>394</v>
      </c>
      <c r="G9" s="973" t="s">
        <v>395</v>
      </c>
      <c r="H9" s="973" t="s">
        <v>396</v>
      </c>
      <c r="I9" s="973" t="s">
        <v>397</v>
      </c>
      <c r="J9" s="957" t="s">
        <v>398</v>
      </c>
      <c r="K9" s="958"/>
      <c r="L9" s="958"/>
      <c r="M9" s="958"/>
      <c r="N9" s="958"/>
      <c r="O9" s="958"/>
      <c r="P9" s="958"/>
      <c r="Q9" s="959"/>
      <c r="R9" s="960" t="s">
        <v>399</v>
      </c>
    </row>
    <row r="10" spans="1:18" s="3" customFormat="1" ht="15.75" thickBot="1" x14ac:dyDescent="0.35">
      <c r="A10" s="968"/>
      <c r="B10" s="968"/>
      <c r="C10" s="968"/>
      <c r="D10" s="971"/>
      <c r="E10" s="974"/>
      <c r="F10" s="974"/>
      <c r="G10" s="974"/>
      <c r="H10" s="974"/>
      <c r="I10" s="974"/>
      <c r="J10" s="13"/>
      <c r="K10" s="13" t="s">
        <v>400</v>
      </c>
      <c r="L10" s="13" t="s">
        <v>401</v>
      </c>
      <c r="M10" s="13" t="s">
        <v>402</v>
      </c>
      <c r="N10" s="13" t="s">
        <v>403</v>
      </c>
      <c r="O10" s="13" t="s">
        <v>404</v>
      </c>
      <c r="P10" s="13" t="s">
        <v>405</v>
      </c>
      <c r="Q10" s="17">
        <v>72</v>
      </c>
      <c r="R10" s="961"/>
    </row>
    <row r="11" spans="1:18" s="4" customFormat="1" ht="108" customHeight="1" thickBot="1" x14ac:dyDescent="0.25">
      <c r="A11" s="969"/>
      <c r="B11" s="969"/>
      <c r="C11" s="969"/>
      <c r="D11" s="972"/>
      <c r="E11" s="975"/>
      <c r="F11" s="975"/>
      <c r="G11" s="975"/>
      <c r="H11" s="975"/>
      <c r="I11" s="975"/>
      <c r="J11" s="14"/>
      <c r="K11" s="14" t="s">
        <v>406</v>
      </c>
      <c r="L11" s="14" t="s">
        <v>407</v>
      </c>
      <c r="M11" s="14" t="s">
        <v>408</v>
      </c>
      <c r="N11" s="14" t="s">
        <v>409</v>
      </c>
      <c r="O11" s="14" t="s">
        <v>410</v>
      </c>
      <c r="P11" s="14" t="s">
        <v>411</v>
      </c>
      <c r="Q11" s="18" t="s">
        <v>412</v>
      </c>
      <c r="R11" s="962"/>
    </row>
    <row r="12" spans="1:18" s="3" customFormat="1" ht="21.75" customHeight="1" thickBot="1" x14ac:dyDescent="0.25">
      <c r="A12" s="808"/>
      <c r="B12" s="809"/>
      <c r="C12" s="809"/>
      <c r="D12" s="809"/>
      <c r="E12" s="753"/>
      <c r="F12" s="753"/>
      <c r="G12" s="754"/>
      <c r="H12" s="753"/>
      <c r="I12" s="753"/>
      <c r="J12" s="755"/>
      <c r="K12" s="755"/>
      <c r="L12" s="755"/>
      <c r="M12" s="755"/>
      <c r="N12" s="755"/>
      <c r="O12" s="755"/>
      <c r="P12" s="755"/>
      <c r="Q12" s="755"/>
      <c r="R12" s="756"/>
    </row>
    <row r="13" spans="1:18" s="3" customFormat="1" ht="45.75" customHeight="1" thickBot="1" x14ac:dyDescent="0.25">
      <c r="A13" s="963" t="s">
        <v>487</v>
      </c>
      <c r="B13" s="810"/>
      <c r="C13" s="811"/>
      <c r="D13" s="795" t="s">
        <v>472</v>
      </c>
      <c r="E13" s="761"/>
      <c r="F13" s="761"/>
      <c r="G13" s="761" t="s">
        <v>483</v>
      </c>
      <c r="H13" s="761">
        <v>1</v>
      </c>
      <c r="I13" s="761" t="s">
        <v>484</v>
      </c>
      <c r="J13" s="762"/>
      <c r="K13" s="786"/>
      <c r="L13" s="786">
        <v>90000</v>
      </c>
      <c r="M13" s="763">
        <v>0</v>
      </c>
      <c r="N13" s="763">
        <v>0</v>
      </c>
      <c r="O13" s="763"/>
      <c r="P13" s="763">
        <v>0</v>
      </c>
      <c r="Q13" s="763">
        <v>0</v>
      </c>
      <c r="R13" s="764">
        <f>+SUM(K13:Q13)</f>
        <v>90000</v>
      </c>
    </row>
    <row r="14" spans="1:18" s="3" customFormat="1" ht="45.75" customHeight="1" thickBot="1" x14ac:dyDescent="0.25">
      <c r="A14" s="964"/>
      <c r="B14" s="812"/>
      <c r="C14" s="813"/>
      <c r="D14" s="796" t="s">
        <v>470</v>
      </c>
      <c r="E14" s="757"/>
      <c r="F14" s="757"/>
      <c r="G14" s="757"/>
      <c r="H14" s="757"/>
      <c r="I14" s="765" t="s">
        <v>484</v>
      </c>
      <c r="J14" s="757"/>
      <c r="K14" s="776"/>
      <c r="L14" s="776">
        <v>50000</v>
      </c>
      <c r="M14" s="768"/>
      <c r="N14" s="768"/>
      <c r="O14" s="768"/>
      <c r="P14" s="768"/>
      <c r="Q14" s="768"/>
      <c r="R14" s="764">
        <f t="shared" ref="R14:R37" si="0">+SUM(K14:Q14)</f>
        <v>50000</v>
      </c>
    </row>
    <row r="15" spans="1:18" s="3" customFormat="1" ht="45.75" customHeight="1" thickBot="1" x14ac:dyDescent="0.25">
      <c r="A15" s="964"/>
      <c r="B15" s="814"/>
      <c r="C15" s="815"/>
      <c r="D15" s="797" t="s">
        <v>473</v>
      </c>
      <c r="E15" s="757"/>
      <c r="F15" s="757"/>
      <c r="G15" s="757" t="s">
        <v>483</v>
      </c>
      <c r="H15" s="757">
        <v>1</v>
      </c>
      <c r="I15" s="757" t="s">
        <v>484</v>
      </c>
      <c r="J15" s="758"/>
      <c r="K15" s="771"/>
      <c r="L15" s="771">
        <v>37747.22</v>
      </c>
      <c r="M15" s="759"/>
      <c r="N15" s="759"/>
      <c r="O15" s="759"/>
      <c r="P15" s="759"/>
      <c r="Q15" s="759"/>
      <c r="R15" s="764">
        <f t="shared" si="0"/>
        <v>37747.22</v>
      </c>
    </row>
    <row r="16" spans="1:18" s="3" customFormat="1" ht="45.75" customHeight="1" thickBot="1" x14ac:dyDescent="0.25">
      <c r="A16" s="964"/>
      <c r="B16" s="814"/>
      <c r="C16" s="815"/>
      <c r="D16" s="798" t="s">
        <v>474</v>
      </c>
      <c r="E16" s="757"/>
      <c r="F16" s="757"/>
      <c r="G16" s="757" t="s">
        <v>483</v>
      </c>
      <c r="H16" s="757">
        <v>1</v>
      </c>
      <c r="I16" s="757" t="s">
        <v>484</v>
      </c>
      <c r="J16" s="758"/>
      <c r="K16" s="770"/>
      <c r="L16" s="770">
        <v>32309.200000000001</v>
      </c>
      <c r="M16" s="759"/>
      <c r="N16" s="759"/>
      <c r="O16" s="759"/>
      <c r="P16" s="759"/>
      <c r="Q16" s="759"/>
      <c r="R16" s="764">
        <f t="shared" si="0"/>
        <v>32309.200000000001</v>
      </c>
    </row>
    <row r="17" spans="1:18" s="3" customFormat="1" ht="45.75" customHeight="1" thickBot="1" x14ac:dyDescent="0.25">
      <c r="A17" s="964"/>
      <c r="B17" s="814"/>
      <c r="C17" s="815"/>
      <c r="D17" s="797" t="s">
        <v>475</v>
      </c>
      <c r="E17" s="757"/>
      <c r="F17" s="757"/>
      <c r="G17" s="757" t="s">
        <v>483</v>
      </c>
      <c r="H17" s="757">
        <v>1</v>
      </c>
      <c r="I17" s="757" t="s">
        <v>484</v>
      </c>
      <c r="J17" s="758"/>
      <c r="K17" s="770"/>
      <c r="L17" s="770">
        <v>56463.9</v>
      </c>
      <c r="M17" s="759"/>
      <c r="N17" s="759"/>
      <c r="O17" s="759"/>
      <c r="P17" s="759"/>
      <c r="Q17" s="759"/>
      <c r="R17" s="764">
        <f t="shared" si="0"/>
        <v>56463.9</v>
      </c>
    </row>
    <row r="18" spans="1:18" s="3" customFormat="1" ht="45.75" customHeight="1" thickBot="1" x14ac:dyDescent="0.25">
      <c r="A18" s="964"/>
      <c r="B18" s="814"/>
      <c r="C18" s="815"/>
      <c r="D18" s="797" t="s">
        <v>476</v>
      </c>
      <c r="E18" s="757"/>
      <c r="F18" s="757"/>
      <c r="G18" s="757" t="s">
        <v>483</v>
      </c>
      <c r="H18" s="757">
        <v>1</v>
      </c>
      <c r="I18" s="757" t="s">
        <v>484</v>
      </c>
      <c r="J18" s="758"/>
      <c r="K18" s="770"/>
      <c r="L18" s="770">
        <v>27720</v>
      </c>
      <c r="M18" s="759"/>
      <c r="N18" s="759"/>
      <c r="O18" s="759"/>
      <c r="P18" s="759"/>
      <c r="Q18" s="759"/>
      <c r="R18" s="764">
        <f t="shared" si="0"/>
        <v>27720</v>
      </c>
    </row>
    <row r="19" spans="1:18" s="3" customFormat="1" ht="45.75" customHeight="1" thickBot="1" x14ac:dyDescent="0.25">
      <c r="A19" s="964"/>
      <c r="B19" s="814"/>
      <c r="C19" s="815"/>
      <c r="D19" s="797" t="s">
        <v>477</v>
      </c>
      <c r="E19" s="757"/>
      <c r="F19" s="757"/>
      <c r="G19" s="757" t="s">
        <v>483</v>
      </c>
      <c r="H19" s="757">
        <v>1</v>
      </c>
      <c r="I19" s="757" t="s">
        <v>484</v>
      </c>
      <c r="J19" s="758"/>
      <c r="K19" s="770"/>
      <c r="L19" s="770">
        <v>28431.8</v>
      </c>
      <c r="M19" s="759"/>
      <c r="N19" s="759"/>
      <c r="O19" s="759"/>
      <c r="P19" s="759"/>
      <c r="Q19" s="759"/>
      <c r="R19" s="764">
        <f t="shared" si="0"/>
        <v>28431.8</v>
      </c>
    </row>
    <row r="20" spans="1:18" s="3" customFormat="1" ht="45.75" customHeight="1" thickBot="1" x14ac:dyDescent="0.25">
      <c r="A20" s="964"/>
      <c r="B20" s="814"/>
      <c r="C20" s="815"/>
      <c r="D20" s="797" t="s">
        <v>478</v>
      </c>
      <c r="E20" s="757"/>
      <c r="F20" s="757"/>
      <c r="G20" s="757" t="s">
        <v>485</v>
      </c>
      <c r="H20" s="757">
        <v>1</v>
      </c>
      <c r="I20" s="757" t="s">
        <v>484</v>
      </c>
      <c r="J20" s="758"/>
      <c r="K20" s="772"/>
      <c r="L20" s="772">
        <v>17394.05</v>
      </c>
      <c r="M20" s="759"/>
      <c r="N20" s="759"/>
      <c r="O20" s="759"/>
      <c r="P20" s="759"/>
      <c r="Q20" s="759"/>
      <c r="R20" s="764">
        <f t="shared" si="0"/>
        <v>17394.05</v>
      </c>
    </row>
    <row r="21" spans="1:18" s="3" customFormat="1" ht="45.75" customHeight="1" thickBot="1" x14ac:dyDescent="0.25">
      <c r="A21" s="964"/>
      <c r="B21" s="814"/>
      <c r="C21" s="815"/>
      <c r="D21" s="797" t="s">
        <v>479</v>
      </c>
      <c r="E21" s="757"/>
      <c r="F21" s="757"/>
      <c r="G21" s="789" t="s">
        <v>486</v>
      </c>
      <c r="H21" s="757">
        <v>1</v>
      </c>
      <c r="I21" s="757" t="s">
        <v>484</v>
      </c>
      <c r="J21" s="758"/>
      <c r="K21" s="770"/>
      <c r="L21" s="770">
        <v>61492.480000000003</v>
      </c>
      <c r="M21" s="759"/>
      <c r="N21" s="759"/>
      <c r="O21" s="759"/>
      <c r="P21" s="759"/>
      <c r="Q21" s="759"/>
      <c r="R21" s="764">
        <f t="shared" si="0"/>
        <v>61492.480000000003</v>
      </c>
    </row>
    <row r="22" spans="1:18" s="3" customFormat="1" ht="51.75" customHeight="1" thickBot="1" x14ac:dyDescent="0.25">
      <c r="A22" s="964"/>
      <c r="B22" s="814"/>
      <c r="C22" s="815"/>
      <c r="D22" s="797" t="s">
        <v>480</v>
      </c>
      <c r="E22" s="757"/>
      <c r="F22" s="757"/>
      <c r="G22" s="757" t="s">
        <v>483</v>
      </c>
      <c r="H22" s="757">
        <v>1</v>
      </c>
      <c r="I22" s="757" t="s">
        <v>484</v>
      </c>
      <c r="J22" s="758"/>
      <c r="K22" s="770"/>
      <c r="L22" s="770">
        <v>5000</v>
      </c>
      <c r="M22" s="759"/>
      <c r="N22" s="759"/>
      <c r="O22" s="759"/>
      <c r="P22" s="759"/>
      <c r="Q22" s="759"/>
      <c r="R22" s="764">
        <f t="shared" si="0"/>
        <v>5000</v>
      </c>
    </row>
    <row r="23" spans="1:18" s="3" customFormat="1" ht="65.25" customHeight="1" thickBot="1" x14ac:dyDescent="0.25">
      <c r="A23" s="964"/>
      <c r="B23" s="814"/>
      <c r="C23" s="815"/>
      <c r="D23" s="797" t="s">
        <v>481</v>
      </c>
      <c r="E23" s="757"/>
      <c r="F23" s="757"/>
      <c r="G23" s="757" t="s">
        <v>483</v>
      </c>
      <c r="H23" s="757">
        <v>1</v>
      </c>
      <c r="I23" s="757" t="s">
        <v>484</v>
      </c>
      <c r="J23" s="758"/>
      <c r="K23" s="770"/>
      <c r="L23" s="770">
        <v>17831.88</v>
      </c>
      <c r="M23" s="759"/>
      <c r="N23" s="759"/>
      <c r="O23" s="759"/>
      <c r="P23" s="759"/>
      <c r="Q23" s="759"/>
      <c r="R23" s="764">
        <f t="shared" si="0"/>
        <v>17831.88</v>
      </c>
    </row>
    <row r="24" spans="1:18" s="3" customFormat="1" ht="77.25" customHeight="1" thickBot="1" x14ac:dyDescent="0.25">
      <c r="A24" s="965"/>
      <c r="B24" s="816"/>
      <c r="C24" s="817"/>
      <c r="D24" s="799" t="s">
        <v>482</v>
      </c>
      <c r="E24" s="780"/>
      <c r="F24" s="780"/>
      <c r="G24" s="780" t="s">
        <v>483</v>
      </c>
      <c r="H24" s="780">
        <v>1</v>
      </c>
      <c r="I24" s="780" t="s">
        <v>484</v>
      </c>
      <c r="J24" s="781"/>
      <c r="K24" s="782"/>
      <c r="L24" s="782">
        <v>14908.3</v>
      </c>
      <c r="M24" s="783"/>
      <c r="N24" s="783"/>
      <c r="O24" s="783"/>
      <c r="P24" s="783"/>
      <c r="Q24" s="783"/>
      <c r="R24" s="764">
        <f t="shared" si="0"/>
        <v>14908.3</v>
      </c>
    </row>
    <row r="25" spans="1:18" s="3" customFormat="1" ht="48.75" thickBot="1" x14ac:dyDescent="0.25">
      <c r="A25" s="947" t="s">
        <v>413</v>
      </c>
      <c r="B25" s="818"/>
      <c r="C25" s="815"/>
      <c r="D25" s="800" t="s">
        <v>465</v>
      </c>
      <c r="E25" s="757"/>
      <c r="F25" s="757"/>
      <c r="G25" s="757" t="s">
        <v>483</v>
      </c>
      <c r="H25" s="757">
        <v>1</v>
      </c>
      <c r="I25" s="757" t="s">
        <v>484</v>
      </c>
      <c r="J25" s="757"/>
      <c r="K25" s="773"/>
      <c r="L25" s="773">
        <v>216822.49</v>
      </c>
      <c r="M25" s="760">
        <v>0</v>
      </c>
      <c r="N25" s="760">
        <v>0</v>
      </c>
      <c r="O25" s="760"/>
      <c r="P25" s="760">
        <v>0</v>
      </c>
      <c r="Q25" s="760">
        <v>0</v>
      </c>
      <c r="R25" s="764">
        <f t="shared" si="0"/>
        <v>216822.49</v>
      </c>
    </row>
    <row r="26" spans="1:18" s="3" customFormat="1" ht="78.75" customHeight="1" thickBot="1" x14ac:dyDescent="0.25">
      <c r="A26" s="948"/>
      <c r="B26" s="818"/>
      <c r="C26" s="815"/>
      <c r="D26" s="800" t="s">
        <v>466</v>
      </c>
      <c r="E26" s="757"/>
      <c r="F26" s="757"/>
      <c r="G26" s="757" t="s">
        <v>483</v>
      </c>
      <c r="H26" s="757"/>
      <c r="I26" s="757" t="s">
        <v>484</v>
      </c>
      <c r="J26" s="757"/>
      <c r="K26" s="773"/>
      <c r="L26" s="773">
        <v>33918.5</v>
      </c>
      <c r="M26" s="760"/>
      <c r="N26" s="760"/>
      <c r="O26" s="760"/>
      <c r="P26" s="760"/>
      <c r="Q26" s="760"/>
      <c r="R26" s="764">
        <f t="shared" si="0"/>
        <v>33918.5</v>
      </c>
    </row>
    <row r="27" spans="1:18" s="3" customFormat="1" ht="24.75" thickBot="1" x14ac:dyDescent="0.25">
      <c r="A27" s="948"/>
      <c r="B27" s="818"/>
      <c r="C27" s="815"/>
      <c r="D27" s="801" t="s">
        <v>467</v>
      </c>
      <c r="E27" s="757"/>
      <c r="F27" s="757"/>
      <c r="G27" s="757" t="s">
        <v>483</v>
      </c>
      <c r="H27" s="757"/>
      <c r="I27" s="757" t="s">
        <v>484</v>
      </c>
      <c r="J27" s="757"/>
      <c r="K27" s="774"/>
      <c r="L27" s="774">
        <v>68970</v>
      </c>
      <c r="M27" s="760"/>
      <c r="N27" s="760"/>
      <c r="O27" s="760"/>
      <c r="P27" s="760"/>
      <c r="Q27" s="760"/>
      <c r="R27" s="764">
        <f t="shared" si="0"/>
        <v>68970</v>
      </c>
    </row>
    <row r="28" spans="1:18" s="3" customFormat="1" ht="60.75" thickBot="1" x14ac:dyDescent="0.25">
      <c r="A28" s="948"/>
      <c r="B28" s="818"/>
      <c r="C28" s="815"/>
      <c r="D28" s="801" t="s">
        <v>468</v>
      </c>
      <c r="E28" s="757"/>
      <c r="F28" s="757"/>
      <c r="G28" s="757" t="s">
        <v>483</v>
      </c>
      <c r="H28" s="757"/>
      <c r="I28" s="757" t="s">
        <v>484</v>
      </c>
      <c r="J28" s="757"/>
      <c r="K28" s="775"/>
      <c r="L28" s="775">
        <v>173671.78</v>
      </c>
      <c r="M28" s="760"/>
      <c r="N28" s="760"/>
      <c r="O28" s="760"/>
      <c r="P28" s="760"/>
      <c r="Q28" s="760"/>
      <c r="R28" s="764">
        <f t="shared" si="0"/>
        <v>173671.78</v>
      </c>
    </row>
    <row r="29" spans="1:18" s="3" customFormat="1" ht="48.75" thickBot="1" x14ac:dyDescent="0.25">
      <c r="A29" s="948"/>
      <c r="B29" s="818"/>
      <c r="C29" s="815"/>
      <c r="D29" s="800" t="s">
        <v>469</v>
      </c>
      <c r="E29" s="757"/>
      <c r="F29" s="757"/>
      <c r="G29" s="757" t="s">
        <v>483</v>
      </c>
      <c r="H29" s="757"/>
      <c r="I29" s="757" t="s">
        <v>484</v>
      </c>
      <c r="J29" s="757"/>
      <c r="K29" s="773"/>
      <c r="L29" s="773">
        <v>27203</v>
      </c>
      <c r="M29" s="760"/>
      <c r="N29" s="760"/>
      <c r="O29" s="760"/>
      <c r="P29" s="760"/>
      <c r="Q29" s="760"/>
      <c r="R29" s="764">
        <f t="shared" si="0"/>
        <v>27203</v>
      </c>
    </row>
    <row r="30" spans="1:18" s="3" customFormat="1" ht="15.75" thickBot="1" x14ac:dyDescent="0.25">
      <c r="A30" s="948"/>
      <c r="B30" s="818"/>
      <c r="C30" s="815"/>
      <c r="D30" s="823" t="s">
        <v>489</v>
      </c>
      <c r="E30" s="757"/>
      <c r="F30" s="757"/>
      <c r="G30" s="757"/>
      <c r="H30" s="757"/>
      <c r="I30" s="757"/>
      <c r="J30" s="757"/>
      <c r="K30" s="773"/>
      <c r="L30" s="773">
        <v>65000</v>
      </c>
      <c r="M30" s="760"/>
      <c r="N30" s="760"/>
      <c r="O30" s="760"/>
      <c r="P30" s="760"/>
      <c r="Q30" s="760"/>
      <c r="R30" s="764">
        <f t="shared" si="0"/>
        <v>65000</v>
      </c>
    </row>
    <row r="31" spans="1:18" s="3" customFormat="1" ht="61.5" customHeight="1" thickBot="1" x14ac:dyDescent="0.25">
      <c r="A31" s="949"/>
      <c r="B31" s="818"/>
      <c r="C31" s="815"/>
      <c r="D31" s="801" t="s">
        <v>471</v>
      </c>
      <c r="E31" s="757"/>
      <c r="F31" s="757"/>
      <c r="G31" s="757" t="s">
        <v>483</v>
      </c>
      <c r="H31" s="757"/>
      <c r="I31" s="757" t="s">
        <v>484</v>
      </c>
      <c r="J31" s="757"/>
      <c r="K31" s="777"/>
      <c r="L31" s="777">
        <v>16978.5</v>
      </c>
      <c r="M31" s="760"/>
      <c r="N31" s="760"/>
      <c r="O31" s="760"/>
      <c r="P31" s="760"/>
      <c r="Q31" s="760"/>
      <c r="R31" s="764">
        <f t="shared" si="0"/>
        <v>16978.5</v>
      </c>
    </row>
    <row r="32" spans="1:18" s="3" customFormat="1" ht="48.75" thickBot="1" x14ac:dyDescent="0.25">
      <c r="A32" s="947" t="s">
        <v>414</v>
      </c>
      <c r="B32" s="950" t="s">
        <v>415</v>
      </c>
      <c r="C32" s="813"/>
      <c r="D32" s="803" t="s">
        <v>460</v>
      </c>
      <c r="E32" s="767"/>
      <c r="F32" s="767"/>
      <c r="G32" s="767" t="s">
        <v>416</v>
      </c>
      <c r="H32" s="767">
        <v>25000</v>
      </c>
      <c r="I32" s="792" t="s">
        <v>484</v>
      </c>
      <c r="J32" s="767"/>
      <c r="K32" s="784"/>
      <c r="L32" s="784"/>
      <c r="M32" s="785"/>
      <c r="N32" s="785"/>
      <c r="O32" s="784">
        <v>33913.22</v>
      </c>
      <c r="P32" s="785"/>
      <c r="Q32" s="785"/>
      <c r="R32" s="764">
        <f t="shared" si="0"/>
        <v>33913.22</v>
      </c>
    </row>
    <row r="33" spans="1:18" s="3" customFormat="1" ht="68.25" customHeight="1" thickBot="1" x14ac:dyDescent="0.25">
      <c r="A33" s="948"/>
      <c r="B33" s="951"/>
      <c r="C33" s="815"/>
      <c r="D33" s="797" t="s">
        <v>461</v>
      </c>
      <c r="E33" s="757"/>
      <c r="F33" s="757"/>
      <c r="G33" s="757" t="s">
        <v>416</v>
      </c>
      <c r="H33" s="757"/>
      <c r="I33" s="765" t="s">
        <v>484</v>
      </c>
      <c r="J33" s="757"/>
      <c r="K33" s="776"/>
      <c r="L33" s="776"/>
      <c r="M33" s="760"/>
      <c r="N33" s="760"/>
      <c r="O33" s="776">
        <v>46746.7</v>
      </c>
      <c r="P33" s="760"/>
      <c r="Q33" s="760"/>
      <c r="R33" s="764">
        <f t="shared" si="0"/>
        <v>46746.7</v>
      </c>
    </row>
    <row r="34" spans="1:18" s="3" customFormat="1" ht="73.5" customHeight="1" thickBot="1" x14ac:dyDescent="0.25">
      <c r="A34" s="948"/>
      <c r="B34" s="951"/>
      <c r="C34" s="815"/>
      <c r="D34" s="804" t="s">
        <v>462</v>
      </c>
      <c r="E34" s="757"/>
      <c r="F34" s="757"/>
      <c r="G34" s="757" t="s">
        <v>416</v>
      </c>
      <c r="H34" s="757"/>
      <c r="I34" s="765" t="s">
        <v>484</v>
      </c>
      <c r="J34" s="757"/>
      <c r="K34" s="776"/>
      <c r="L34" s="776"/>
      <c r="M34" s="760"/>
      <c r="N34" s="760"/>
      <c r="O34" s="776">
        <v>124154.65</v>
      </c>
      <c r="P34" s="760"/>
      <c r="Q34" s="760"/>
      <c r="R34" s="764">
        <f t="shared" si="0"/>
        <v>124154.65</v>
      </c>
    </row>
    <row r="35" spans="1:18" s="3" customFormat="1" ht="63.75" customHeight="1" thickBot="1" x14ac:dyDescent="0.25">
      <c r="A35" s="948"/>
      <c r="B35" s="951"/>
      <c r="C35" s="815"/>
      <c r="D35" s="801" t="s">
        <v>463</v>
      </c>
      <c r="E35" s="757"/>
      <c r="F35" s="757"/>
      <c r="G35" s="757" t="s">
        <v>416</v>
      </c>
      <c r="H35" s="757"/>
      <c r="I35" s="765" t="s">
        <v>484</v>
      </c>
      <c r="J35" s="757"/>
      <c r="K35" s="778"/>
      <c r="L35" s="778"/>
      <c r="M35" s="760"/>
      <c r="N35" s="760"/>
      <c r="O35" s="778">
        <v>28671.4</v>
      </c>
      <c r="P35" s="760"/>
      <c r="Q35" s="760"/>
      <c r="R35" s="764">
        <f t="shared" si="0"/>
        <v>28671.4</v>
      </c>
    </row>
    <row r="36" spans="1:18" s="3" customFormat="1" ht="72.75" customHeight="1" thickBot="1" x14ac:dyDescent="0.25">
      <c r="A36" s="948"/>
      <c r="B36" s="951"/>
      <c r="C36" s="815"/>
      <c r="D36" s="805" t="s">
        <v>464</v>
      </c>
      <c r="E36" s="757"/>
      <c r="F36" s="757"/>
      <c r="G36" s="757" t="s">
        <v>416</v>
      </c>
      <c r="H36" s="757"/>
      <c r="I36" s="765" t="s">
        <v>484</v>
      </c>
      <c r="J36" s="757"/>
      <c r="K36" s="779"/>
      <c r="L36" s="779"/>
      <c r="M36" s="760"/>
      <c r="N36" s="760"/>
      <c r="O36" s="779">
        <v>124150.65</v>
      </c>
      <c r="P36" s="760"/>
      <c r="Q36" s="760"/>
      <c r="R36" s="764">
        <f t="shared" si="0"/>
        <v>124150.65</v>
      </c>
    </row>
    <row r="37" spans="1:18" s="3" customFormat="1" ht="36.75" thickBot="1" x14ac:dyDescent="0.25">
      <c r="A37" s="948"/>
      <c r="B37" s="952"/>
      <c r="C37" s="817"/>
      <c r="D37" s="802" t="s">
        <v>488</v>
      </c>
      <c r="E37" s="780"/>
      <c r="F37" s="780"/>
      <c r="G37" s="757" t="s">
        <v>416</v>
      </c>
      <c r="H37" s="780"/>
      <c r="I37" s="765" t="s">
        <v>484</v>
      </c>
      <c r="J37" s="780"/>
      <c r="K37" s="790"/>
      <c r="L37" s="791"/>
      <c r="M37" s="791"/>
      <c r="N37" s="791"/>
      <c r="O37" s="791">
        <v>24448.28</v>
      </c>
      <c r="P37" s="791"/>
      <c r="Q37" s="791"/>
      <c r="R37" s="764">
        <f t="shared" si="0"/>
        <v>24448.28</v>
      </c>
    </row>
    <row r="38" spans="1:18" s="3" customFormat="1" ht="15.75" thickBot="1" x14ac:dyDescent="0.25">
      <c r="A38" s="949"/>
      <c r="B38" s="953"/>
      <c r="C38" s="819"/>
      <c r="D38" s="820"/>
      <c r="E38" s="765"/>
      <c r="F38" s="765"/>
      <c r="G38" s="765"/>
      <c r="H38" s="765"/>
      <c r="I38" s="765"/>
      <c r="J38" s="787"/>
      <c r="K38" s="788"/>
      <c r="L38" s="788"/>
      <c r="M38" s="788"/>
      <c r="N38" s="788"/>
      <c r="O38" s="788"/>
      <c r="P38" s="788"/>
      <c r="Q38" s="788"/>
      <c r="R38" s="766">
        <f t="shared" ref="R38" si="1">+SUM(K38:Q38)</f>
        <v>0</v>
      </c>
    </row>
    <row r="39" spans="1:18" s="3" customFormat="1" ht="21.75" customHeight="1" thickBot="1" x14ac:dyDescent="0.25">
      <c r="A39" s="954" t="s">
        <v>417</v>
      </c>
      <c r="B39" s="955"/>
      <c r="C39" s="955"/>
      <c r="D39" s="955"/>
      <c r="E39" s="955"/>
      <c r="F39" s="955"/>
      <c r="G39" s="955"/>
      <c r="H39" s="955"/>
      <c r="I39" s="956"/>
      <c r="J39" s="15"/>
      <c r="K39" s="769">
        <f t="shared" ref="K39:R39" si="2">+SUM(K13:K38)</f>
        <v>0</v>
      </c>
      <c r="L39" s="769">
        <f t="shared" si="2"/>
        <v>1041863.1</v>
      </c>
      <c r="M39" s="769">
        <f t="shared" si="2"/>
        <v>0</v>
      </c>
      <c r="N39" s="769">
        <f t="shared" si="2"/>
        <v>0</v>
      </c>
      <c r="O39" s="769">
        <f t="shared" si="2"/>
        <v>382084.9</v>
      </c>
      <c r="P39" s="769">
        <f t="shared" si="2"/>
        <v>0</v>
      </c>
      <c r="Q39" s="769">
        <f t="shared" si="2"/>
        <v>0</v>
      </c>
      <c r="R39" s="769">
        <f t="shared" si="2"/>
        <v>1423947.9999999998</v>
      </c>
    </row>
    <row r="40" spans="1:18" s="3" customFormat="1" x14ac:dyDescent="0.2">
      <c r="A40" s="821"/>
      <c r="B40" s="821"/>
      <c r="C40" s="821"/>
      <c r="D40" s="821"/>
      <c r="E40" s="6"/>
      <c r="F40" s="6"/>
      <c r="G40" s="7"/>
      <c r="H40" s="6"/>
      <c r="I40" s="6"/>
      <c r="J40" s="6"/>
      <c r="K40" s="793"/>
      <c r="L40" s="6"/>
      <c r="M40" s="6"/>
      <c r="N40" s="6"/>
      <c r="O40" s="6"/>
      <c r="P40" s="6"/>
      <c r="Q40" s="6"/>
      <c r="R40" s="6"/>
    </row>
    <row r="41" spans="1:18" s="3" customFormat="1" x14ac:dyDescent="0.2">
      <c r="A41" s="821"/>
      <c r="B41" s="821"/>
      <c r="C41" s="821"/>
      <c r="D41" s="821"/>
      <c r="E41" s="6"/>
      <c r="F41" s="6"/>
      <c r="G41" s="7"/>
      <c r="H41" s="6"/>
      <c r="I41" s="6"/>
      <c r="J41" s="6"/>
      <c r="K41" s="794"/>
      <c r="L41" s="6"/>
      <c r="M41" s="6"/>
      <c r="N41" s="6"/>
      <c r="O41" s="6"/>
      <c r="P41" s="6"/>
      <c r="Q41" s="6"/>
      <c r="R41" s="6"/>
    </row>
    <row r="42" spans="1:18" s="3" customFormat="1" ht="21.75" customHeight="1" x14ac:dyDescent="0.35">
      <c r="A42" s="822"/>
      <c r="B42" s="822"/>
      <c r="C42" s="822"/>
      <c r="D42" s="822"/>
      <c r="E42" s="749"/>
      <c r="F42" s="749"/>
      <c r="G42" s="749"/>
      <c r="H42" s="749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s="3" customFormat="1" ht="21.75" customHeight="1" x14ac:dyDescent="0.35">
      <c r="A43" s="822"/>
      <c r="B43" s="822"/>
      <c r="C43" s="822"/>
      <c r="D43" s="822"/>
      <c r="E43" s="749"/>
      <c r="F43" s="749"/>
      <c r="G43" s="749"/>
      <c r="H43" s="749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s="3" customFormat="1" ht="21.75" customHeight="1" x14ac:dyDescent="0.35">
      <c r="A44" s="822"/>
      <c r="B44" s="822"/>
      <c r="C44" s="822"/>
      <c r="D44" s="822"/>
      <c r="E44" s="749"/>
      <c r="F44" s="749"/>
      <c r="G44" s="749"/>
      <c r="H44" s="749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s="3" customFormat="1" ht="21.75" customHeight="1" x14ac:dyDescent="0.35">
      <c r="A45" s="822"/>
      <c r="B45" s="822"/>
      <c r="C45" s="822"/>
      <c r="D45" s="822"/>
      <c r="E45" s="749"/>
      <c r="F45" s="749"/>
      <c r="G45" s="749"/>
      <c r="H45" s="749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s="3" customFormat="1" ht="21.75" customHeight="1" x14ac:dyDescent="0.35">
      <c r="A46" s="822"/>
      <c r="B46" s="822"/>
      <c r="C46" s="822"/>
      <c r="D46" s="822"/>
      <c r="E46" s="749"/>
      <c r="F46" s="749"/>
      <c r="G46" s="749"/>
      <c r="H46" s="749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s="3" customFormat="1" ht="21.75" customHeight="1" x14ac:dyDescent="0.35">
      <c r="A47" s="822"/>
      <c r="B47" s="822"/>
      <c r="C47" s="822"/>
      <c r="D47" s="822"/>
      <c r="E47" s="749"/>
      <c r="F47" s="749"/>
      <c r="G47" s="749"/>
      <c r="H47" s="749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s="3" customFormat="1" ht="21.75" customHeight="1" x14ac:dyDescent="0.35">
      <c r="A48" s="822"/>
      <c r="B48" s="822"/>
      <c r="C48" s="822"/>
      <c r="D48" s="822"/>
      <c r="E48" s="749"/>
      <c r="F48" s="749"/>
      <c r="G48" s="749"/>
      <c r="H48" s="749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s="3" customFormat="1" ht="21.75" customHeight="1" x14ac:dyDescent="0.35">
      <c r="A49" s="822"/>
      <c r="B49" s="822"/>
      <c r="C49" s="822"/>
      <c r="D49" s="822"/>
      <c r="E49" s="749"/>
      <c r="F49" s="749"/>
      <c r="G49" s="749"/>
      <c r="H49" s="749"/>
      <c r="I49" s="6"/>
      <c r="J49" s="6"/>
      <c r="K49" s="6"/>
      <c r="L49" s="6"/>
      <c r="M49" s="6"/>
      <c r="N49" s="6"/>
      <c r="O49" s="6"/>
      <c r="P49" s="6"/>
      <c r="Q49" s="6"/>
      <c r="R49" s="6"/>
    </row>
  </sheetData>
  <mergeCells count="23">
    <mergeCell ref="A7:R7"/>
    <mergeCell ref="A2:R2"/>
    <mergeCell ref="A3:R3"/>
    <mergeCell ref="A4:R4"/>
    <mergeCell ref="A5:R5"/>
    <mergeCell ref="A6:R6"/>
    <mergeCell ref="J9:Q9"/>
    <mergeCell ref="R9:R11"/>
    <mergeCell ref="A13:A24"/>
    <mergeCell ref="A25:A31"/>
    <mergeCell ref="A8:R8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A32:A38"/>
    <mergeCell ref="B32:B38"/>
    <mergeCell ref="A39:I39"/>
  </mergeCells>
  <pageMargins left="0.38" right="0.2" top="0.43" bottom="0.31" header="0.35" footer="0"/>
  <pageSetup scale="6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TENDECIA DE INGRESO  AÑO ACTUAL</vt:lpstr>
      <vt:lpstr>Ingresos</vt:lpstr>
      <vt:lpstr>publicacion </vt:lpstr>
      <vt:lpstr>Egresos</vt:lpstr>
      <vt:lpstr>Presup.Fun RP</vt:lpstr>
      <vt:lpstr>Presup.Fun FODES 25%</vt:lpstr>
      <vt:lpstr>Presup.inver FODES 75%</vt:lpstr>
      <vt:lpstr>Presup.SD</vt:lpstr>
      <vt:lpstr>PIPR (2)</vt:lpstr>
      <vt:lpstr>'TENDECIA DE INGRESO  AÑO ACTUAL'!Print_Area</vt:lpstr>
      <vt:lpstr>'Presup.Fun FODES 25%'!Print_Titles</vt:lpstr>
      <vt:lpstr>'Presup.Fun RP'!Print_Titles</vt:lpstr>
      <vt:lpstr>'Presup.inver FODES 75%'!Print_Titles</vt:lpstr>
      <vt:lpstr>Ingresos!Títulos_a_imprimir</vt:lpstr>
    </vt:vector>
  </TitlesOfParts>
  <Manager/>
  <Company>SUBDERE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subject/>
  <dc:creator>Gastón Collao</dc:creator>
  <cp:keywords/>
  <dc:description/>
  <cp:lastModifiedBy>yerania</cp:lastModifiedBy>
  <cp:revision/>
  <cp:lastPrinted>2020-01-06T21:08:46Z</cp:lastPrinted>
  <dcterms:created xsi:type="dcterms:W3CDTF">2007-07-18T15:13:44Z</dcterms:created>
  <dcterms:modified xsi:type="dcterms:W3CDTF">2020-09-24T15:07:31Z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1033-10.1.0.5785</vt:lpwstr>
  </property>
</Properties>
</file>