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Acceso a la Informacion publica 2016\Año 2016\Informe mensual de Ingreso 2016\"/>
    </mc:Choice>
  </mc:AlternateContent>
  <bookViews>
    <workbookView xWindow="765" yWindow="-120" windowWidth="19725" windowHeight="79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5" i="1" l="1"/>
  <c r="H24" i="1" l="1"/>
  <c r="H23" i="1"/>
  <c r="H22" i="1"/>
  <c r="H21" i="1"/>
  <c r="H18" i="1"/>
  <c r="K17" i="1"/>
  <c r="H17" i="1"/>
  <c r="H15" i="1"/>
  <c r="L11" i="1" l="1"/>
  <c r="M11" i="1" s="1"/>
  <c r="L25" i="1" l="1"/>
  <c r="M25" i="1" s="1"/>
  <c r="L22" i="1"/>
  <c r="M22" i="1" s="1"/>
  <c r="L23" i="1"/>
  <c r="M23" i="1" s="1"/>
  <c r="L24" i="1"/>
  <c r="M24" i="1" s="1"/>
  <c r="L18" i="1" l="1"/>
  <c r="L16" i="1" l="1"/>
  <c r="M16" i="1" s="1"/>
  <c r="L4" i="1" l="1"/>
  <c r="L10" i="1"/>
  <c r="L13" i="1"/>
  <c r="L14" i="1"/>
  <c r="L17" i="1"/>
  <c r="M18" i="1"/>
  <c r="L19" i="1"/>
  <c r="M19" i="1" s="1"/>
  <c r="L21" i="1"/>
  <c r="M21" i="1" s="1"/>
  <c r="L20" i="1" l="1"/>
  <c r="M20" i="1" s="1"/>
  <c r="L15" i="1"/>
  <c r="L12" i="1"/>
  <c r="M10" i="1"/>
  <c r="L9" i="1"/>
  <c r="M9" i="1" s="1"/>
  <c r="L8" i="1"/>
  <c r="L7" i="1"/>
  <c r="L6" i="1"/>
  <c r="M6" i="1" s="1"/>
  <c r="L5" i="1" l="1"/>
  <c r="M8" i="1" l="1"/>
  <c r="M7" i="1"/>
  <c r="M5" i="1"/>
  <c r="M4" i="1"/>
  <c r="M12" i="1" l="1"/>
  <c r="M17" i="1"/>
  <c r="M13" i="1" l="1"/>
  <c r="M14" i="1"/>
  <c r="M15" i="1" l="1"/>
</calcChain>
</file>

<file path=xl/comments1.xml><?xml version="1.0" encoding="utf-8"?>
<comments xmlns="http://schemas.openxmlformats.org/spreadsheetml/2006/main">
  <authors>
    <author>Tesoreria</author>
  </authors>
  <commentList>
    <comment ref="K8" authorId="0" shapeId="0">
      <text>
        <r>
          <rPr>
            <b/>
            <sz val="9"/>
            <color indexed="81"/>
            <rFont val="Tahoma"/>
            <charset val="1"/>
          </rPr>
          <t>Tesoreria:</t>
        </r>
        <r>
          <rPr>
            <sz val="9"/>
            <color indexed="81"/>
            <rFont val="Tahoma"/>
            <charset val="1"/>
          </rPr>
          <t xml:space="preserve">
COMISION DE CLESA CORRESP. AL MES DE SEPT.2016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Tesoreria:</t>
        </r>
        <r>
          <rPr>
            <sz val="9"/>
            <color indexed="81"/>
            <rFont val="Tahoma"/>
            <charset val="1"/>
          </rPr>
          <t xml:space="preserve">
INTERESES </t>
        </r>
      </text>
    </comment>
  </commentList>
</comments>
</file>

<file path=xl/sharedStrings.xml><?xml version="1.0" encoding="utf-8"?>
<sst xmlns="http://schemas.openxmlformats.org/spreadsheetml/2006/main" count="56" uniqueCount="53">
  <si>
    <t>FECHA DE INGRESO</t>
  </si>
  <si>
    <t>FECHA DE REMESA</t>
  </si>
  <si>
    <t>TOTAL DE INGRESOS</t>
  </si>
  <si>
    <t>N° DE REC. DE INGRESOS</t>
  </si>
  <si>
    <t>OTROS DESCUENTOS</t>
  </si>
  <si>
    <t>DIRERENCIA</t>
  </si>
  <si>
    <t>Tesorera Municipal</t>
  </si>
  <si>
    <t>TOTAL  REMESADO</t>
  </si>
  <si>
    <t>ALCALDIA MUNICIPAL DE ARMENIA</t>
  </si>
  <si>
    <t>Banco Hipotecario 00200168756    5% Fiestas</t>
  </si>
  <si>
    <t>Banco Agricola 5% FIESTAS  570-005453-3  5% fiestas</t>
  </si>
  <si>
    <t>ABONOS A BCO. AGRICOLA CUENTA 570-005231-2 fondo General</t>
  </si>
  <si>
    <t>Bco.Procredit 1903-01-191071-6 fondo genral municipal</t>
  </si>
  <si>
    <t>Bco Hipotecario 00200167792 75% INVERSIIONDEPOSITADO</t>
  </si>
  <si>
    <t>bbCO. Hip. 25% funcionamiento ct.a No.00200168985 25% funcionamiento DEPOSITADO</t>
  </si>
  <si>
    <t>INGRESOS CORRESPONDIENTES AL MES DE OCTUBRE DE 2016</t>
  </si>
  <si>
    <t>04,06/2016</t>
  </si>
  <si>
    <t>05,Y06/10/2016</t>
  </si>
  <si>
    <t>186461/186710</t>
  </si>
  <si>
    <t>186168/186460</t>
  </si>
  <si>
    <t>186711/186794</t>
  </si>
  <si>
    <t>11 Y 13/10/2016</t>
  </si>
  <si>
    <t>186795/186856</t>
  </si>
  <si>
    <t>186857/186913</t>
  </si>
  <si>
    <t>11 Y13/10/2016</t>
  </si>
  <si>
    <t>186914/187013</t>
  </si>
  <si>
    <t>13 Y14/10/2016</t>
  </si>
  <si>
    <t>187014/187097</t>
  </si>
  <si>
    <t>13 Y 17/10/2016</t>
  </si>
  <si>
    <t>187098/187165</t>
  </si>
  <si>
    <t>17 Y 18/10/206</t>
  </si>
  <si>
    <t>187166/187213</t>
  </si>
  <si>
    <t>187214/187782</t>
  </si>
  <si>
    <t>187282/187688</t>
  </si>
  <si>
    <t>18 Y 21/10/2016</t>
  </si>
  <si>
    <t>187689/188013</t>
  </si>
  <si>
    <t>20 Y 21/10/2016</t>
  </si>
  <si>
    <t>1888014/188255</t>
  </si>
  <si>
    <t>188256/188495</t>
  </si>
  <si>
    <t>24 Y 31/102016</t>
  </si>
  <si>
    <t>188496/188776</t>
  </si>
  <si>
    <t>23 Y 31/10/2016</t>
  </si>
  <si>
    <t>188777/188950</t>
  </si>
  <si>
    <t>25 Y 31/10/2016</t>
  </si>
  <si>
    <t>188951/189064</t>
  </si>
  <si>
    <t>26 Y 31/10/2016</t>
  </si>
  <si>
    <t>188951/189201</t>
  </si>
  <si>
    <t>189202/189359</t>
  </si>
  <si>
    <t>28 Y 31/10/2016</t>
  </si>
  <si>
    <t>189360/189359</t>
  </si>
  <si>
    <t>2 Y 3 /10/2016</t>
  </si>
  <si>
    <t>189360/189895</t>
  </si>
  <si>
    <t>ARMENIA, 2 DE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</si>
</sst>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165" fontId="2" fillId="0" borderId="0" xfId="1" applyFont="1"/>
    <xf numFmtId="165" fontId="0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/>
    <xf numFmtId="165" fontId="4" fillId="0" borderId="0" xfId="0" applyNumberFormat="1" applyFont="1" applyBorder="1"/>
    <xf numFmtId="164" fontId="5" fillId="0" borderId="0" xfId="1" applyNumberFormat="1" applyFont="1" applyBorder="1"/>
    <xf numFmtId="165" fontId="5" fillId="0" borderId="0" xfId="0" applyNumberFormat="1" applyFont="1" applyBorder="1" applyAlignment="1">
      <alignment wrapText="1"/>
    </xf>
    <xf numFmtId="165" fontId="5" fillId="0" borderId="0" xfId="1" applyFont="1" applyBorder="1"/>
    <xf numFmtId="165" fontId="2" fillId="0" borderId="1" xfId="1" applyFont="1" applyBorder="1"/>
    <xf numFmtId="14" fontId="8" fillId="0" borderId="1" xfId="0" applyNumberFormat="1" applyFont="1" applyBorder="1"/>
    <xf numFmtId="165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1" applyFont="1" applyBorder="1"/>
    <xf numFmtId="165" fontId="9" fillId="0" borderId="1" xfId="1" applyNumberFormat="1" applyFont="1" applyBorder="1"/>
    <xf numFmtId="165" fontId="9" fillId="0" borderId="1" xfId="1" applyFont="1" applyBorder="1"/>
    <xf numFmtId="14" fontId="9" fillId="0" borderId="1" xfId="0" applyNumberFormat="1" applyFont="1" applyBorder="1"/>
    <xf numFmtId="2" fontId="9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left" wrapText="1"/>
    </xf>
    <xf numFmtId="14" fontId="8" fillId="0" borderId="3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 wrapText="1"/>
    </xf>
    <xf numFmtId="165" fontId="4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wrapText="1"/>
    </xf>
    <xf numFmtId="1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2"/>
  <sheetViews>
    <sheetView tabSelected="1" workbookViewId="0">
      <pane ySplit="3" topLeftCell="A26" activePane="bottomLeft" state="frozen"/>
      <selection pane="bottomLeft" activeCell="B34" sqref="B34"/>
    </sheetView>
  </sheetViews>
  <sheetFormatPr baseColWidth="10" defaultRowHeight="15" x14ac:dyDescent="0.25"/>
  <cols>
    <col min="1" max="1" width="18.140625" style="1" customWidth="1"/>
    <col min="2" max="2" width="12.7109375" style="1" customWidth="1"/>
    <col min="3" max="3" width="10.85546875" style="1" customWidth="1"/>
    <col min="4" max="4" width="12.140625" style="1" customWidth="1"/>
    <col min="5" max="5" width="10.140625" style="1" customWidth="1"/>
    <col min="6" max="6" width="8.140625" style="1" customWidth="1"/>
    <col min="7" max="7" width="9.7109375" style="1" customWidth="1"/>
    <col min="8" max="8" width="9.85546875" style="1" customWidth="1"/>
    <col min="9" max="9" width="10.7109375" style="1" customWidth="1"/>
    <col min="10" max="10" width="9.5703125" style="1" customWidth="1"/>
    <col min="11" max="11" width="9.85546875" style="1" customWidth="1"/>
    <col min="12" max="12" width="11.7109375" style="1" customWidth="1"/>
    <col min="13" max="13" width="13.140625" customWidth="1"/>
  </cols>
  <sheetData>
    <row r="1" spans="1:15" ht="26.25" x14ac:dyDescent="0.4">
      <c r="C1" s="31" t="s">
        <v>8</v>
      </c>
      <c r="D1" s="31"/>
      <c r="E1" s="31"/>
      <c r="F1" s="31"/>
      <c r="G1" s="31"/>
      <c r="H1" s="31"/>
      <c r="I1" s="31"/>
      <c r="J1" s="31"/>
      <c r="K1" s="31"/>
    </row>
    <row r="2" spans="1:15" ht="18.75" x14ac:dyDescent="0.3">
      <c r="D2" s="32" t="s">
        <v>15</v>
      </c>
      <c r="E2" s="32"/>
      <c r="F2" s="32"/>
      <c r="G2" s="32"/>
      <c r="H2" s="32"/>
      <c r="I2" s="32"/>
      <c r="J2" s="32"/>
    </row>
    <row r="3" spans="1:15" ht="140.2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11</v>
      </c>
      <c r="F3" s="6" t="s">
        <v>10</v>
      </c>
      <c r="G3" s="6" t="s">
        <v>9</v>
      </c>
      <c r="H3" s="6" t="s">
        <v>12</v>
      </c>
      <c r="I3" s="6" t="s">
        <v>13</v>
      </c>
      <c r="J3" s="6" t="s">
        <v>14</v>
      </c>
      <c r="K3" s="6" t="s">
        <v>4</v>
      </c>
      <c r="L3" s="6" t="s">
        <v>7</v>
      </c>
      <c r="M3" s="7" t="s">
        <v>5</v>
      </c>
      <c r="O3" s="1"/>
    </row>
    <row r="4" spans="1:15" x14ac:dyDescent="0.25">
      <c r="A4" s="14">
        <v>42646</v>
      </c>
      <c r="B4" s="24" t="s">
        <v>16</v>
      </c>
      <c r="C4" s="15">
        <v>2267.1999999999998</v>
      </c>
      <c r="D4" s="16" t="s">
        <v>19</v>
      </c>
      <c r="E4" s="17"/>
      <c r="F4" s="17"/>
      <c r="G4" s="17">
        <v>88.92</v>
      </c>
      <c r="H4" s="17">
        <v>2178.1999999999998</v>
      </c>
      <c r="I4" s="17"/>
      <c r="J4" s="17"/>
      <c r="K4" s="17"/>
      <c r="L4" s="13">
        <f t="shared" ref="L4:L25" si="0">SUM(E4:K4)</f>
        <v>2267.12</v>
      </c>
      <c r="M4" s="13">
        <f t="shared" ref="M4:M25" si="1">+C4-L4</f>
        <v>7.999999999992724E-2</v>
      </c>
    </row>
    <row r="5" spans="1:15" x14ac:dyDescent="0.25">
      <c r="A5" s="14">
        <v>42647</v>
      </c>
      <c r="B5" s="24" t="s">
        <v>17</v>
      </c>
      <c r="C5" s="15">
        <v>2676.81</v>
      </c>
      <c r="D5" s="16" t="s">
        <v>18</v>
      </c>
      <c r="E5" s="17"/>
      <c r="F5" s="17"/>
      <c r="G5" s="17">
        <v>125.03</v>
      </c>
      <c r="H5" s="17">
        <v>2551.7800000000002</v>
      </c>
      <c r="I5" s="17"/>
      <c r="J5" s="17"/>
      <c r="K5" s="17"/>
      <c r="L5" s="13">
        <f t="shared" si="0"/>
        <v>2676.8100000000004</v>
      </c>
      <c r="M5" s="13">
        <f t="shared" si="1"/>
        <v>0</v>
      </c>
    </row>
    <row r="6" spans="1:15" ht="30" customHeight="1" x14ac:dyDescent="0.25">
      <c r="A6" s="14">
        <v>42648</v>
      </c>
      <c r="B6" s="26">
        <v>42648</v>
      </c>
      <c r="C6" s="15">
        <v>1431.64</v>
      </c>
      <c r="D6" s="16" t="s">
        <v>20</v>
      </c>
      <c r="E6" s="17"/>
      <c r="F6" s="17"/>
      <c r="G6" s="17">
        <v>27.31</v>
      </c>
      <c r="H6" s="17">
        <v>1404.33</v>
      </c>
      <c r="I6" s="17"/>
      <c r="J6" s="17"/>
      <c r="K6" s="17"/>
      <c r="L6" s="13">
        <f t="shared" si="0"/>
        <v>1431.6399999999999</v>
      </c>
      <c r="M6" s="13">
        <f t="shared" si="1"/>
        <v>0</v>
      </c>
    </row>
    <row r="7" spans="1:15" ht="32.25" customHeight="1" x14ac:dyDescent="0.25">
      <c r="A7" s="14">
        <v>42649</v>
      </c>
      <c r="B7" s="26" t="s">
        <v>21</v>
      </c>
      <c r="C7" s="15">
        <v>516.99</v>
      </c>
      <c r="D7" s="16" t="s">
        <v>22</v>
      </c>
      <c r="E7" s="17"/>
      <c r="F7" s="17"/>
      <c r="G7" s="17">
        <v>22.08</v>
      </c>
      <c r="H7" s="17">
        <v>494.91</v>
      </c>
      <c r="I7" s="17"/>
      <c r="J7" s="17"/>
      <c r="K7" s="17"/>
      <c r="L7" s="13">
        <f t="shared" si="0"/>
        <v>516.99</v>
      </c>
      <c r="M7" s="13">
        <f t="shared" si="1"/>
        <v>0</v>
      </c>
    </row>
    <row r="8" spans="1:15" x14ac:dyDescent="0.25">
      <c r="A8" s="14">
        <v>42650</v>
      </c>
      <c r="B8" s="26" t="s">
        <v>21</v>
      </c>
      <c r="C8" s="15">
        <v>8594.64</v>
      </c>
      <c r="D8" s="16" t="s">
        <v>23</v>
      </c>
      <c r="E8" s="17">
        <v>6719.07</v>
      </c>
      <c r="F8" s="17"/>
      <c r="G8" s="17">
        <v>384.32</v>
      </c>
      <c r="H8" s="17">
        <v>610.47</v>
      </c>
      <c r="I8" s="17"/>
      <c r="J8" s="17"/>
      <c r="K8" s="17">
        <v>880.78</v>
      </c>
      <c r="L8" s="13">
        <f t="shared" si="0"/>
        <v>8594.64</v>
      </c>
      <c r="M8" s="13">
        <f t="shared" si="1"/>
        <v>0</v>
      </c>
    </row>
    <row r="9" spans="1:15" x14ac:dyDescent="0.25">
      <c r="A9" s="14">
        <v>42653</v>
      </c>
      <c r="B9" s="26" t="s">
        <v>24</v>
      </c>
      <c r="C9" s="18">
        <v>352.3</v>
      </c>
      <c r="D9" s="21" t="s">
        <v>25</v>
      </c>
      <c r="E9" s="19"/>
      <c r="F9" s="19"/>
      <c r="G9" s="19">
        <v>15.22</v>
      </c>
      <c r="H9" s="19">
        <v>337.08</v>
      </c>
      <c r="I9" s="19"/>
      <c r="J9" s="19"/>
      <c r="K9" s="19"/>
      <c r="L9" s="13">
        <f t="shared" si="0"/>
        <v>352.3</v>
      </c>
      <c r="M9" s="13">
        <f t="shared" si="1"/>
        <v>0</v>
      </c>
    </row>
    <row r="10" spans="1:15" ht="25.5" customHeight="1" x14ac:dyDescent="0.25">
      <c r="A10" s="14">
        <v>42654</v>
      </c>
      <c r="B10" s="26" t="s">
        <v>26</v>
      </c>
      <c r="C10" s="15">
        <v>1246.4000000000001</v>
      </c>
      <c r="D10" s="22" t="s">
        <v>27</v>
      </c>
      <c r="E10" s="17"/>
      <c r="F10" s="17"/>
      <c r="G10" s="17">
        <v>19.11</v>
      </c>
      <c r="H10" s="17">
        <v>1227.29</v>
      </c>
      <c r="I10" s="17"/>
      <c r="J10" s="17"/>
      <c r="K10" s="17"/>
      <c r="L10" s="13">
        <f t="shared" si="0"/>
        <v>1246.3999999999999</v>
      </c>
      <c r="M10" s="13">
        <f t="shared" si="1"/>
        <v>0</v>
      </c>
    </row>
    <row r="11" spans="1:15" ht="25.5" customHeight="1" x14ac:dyDescent="0.25">
      <c r="A11" s="14">
        <v>42655</v>
      </c>
      <c r="B11" s="26" t="s">
        <v>28</v>
      </c>
      <c r="C11" s="15">
        <v>695.66</v>
      </c>
      <c r="D11" s="22" t="s">
        <v>29</v>
      </c>
      <c r="E11" s="17"/>
      <c r="F11" s="17"/>
      <c r="G11" s="17">
        <v>29.55</v>
      </c>
      <c r="H11" s="17">
        <v>666.11</v>
      </c>
      <c r="I11" s="17"/>
      <c r="J11" s="17"/>
      <c r="K11" s="17"/>
      <c r="L11" s="13">
        <f t="shared" si="0"/>
        <v>695.66</v>
      </c>
      <c r="M11" s="13">
        <f t="shared" si="1"/>
        <v>0</v>
      </c>
    </row>
    <row r="12" spans="1:15" ht="32.25" customHeight="1" x14ac:dyDescent="0.25">
      <c r="A12" s="14">
        <v>42656</v>
      </c>
      <c r="B12" s="26" t="s">
        <v>30</v>
      </c>
      <c r="C12" s="15">
        <v>381.92</v>
      </c>
      <c r="D12" s="22" t="s">
        <v>31</v>
      </c>
      <c r="E12" s="17"/>
      <c r="F12" s="17"/>
      <c r="G12" s="17">
        <v>11.42</v>
      </c>
      <c r="H12" s="17">
        <v>245.77</v>
      </c>
      <c r="I12" s="17"/>
      <c r="J12" s="17"/>
      <c r="K12" s="17">
        <v>124.73</v>
      </c>
      <c r="L12" s="13">
        <f t="shared" si="0"/>
        <v>381.92</v>
      </c>
      <c r="M12" s="13">
        <f t="shared" si="1"/>
        <v>0</v>
      </c>
    </row>
    <row r="13" spans="1:15" x14ac:dyDescent="0.25">
      <c r="A13" s="14">
        <v>42657</v>
      </c>
      <c r="B13" s="26">
        <v>42661</v>
      </c>
      <c r="C13" s="15">
        <v>514.6</v>
      </c>
      <c r="D13" s="22" t="s">
        <v>32</v>
      </c>
      <c r="E13" s="17"/>
      <c r="F13" s="17"/>
      <c r="G13" s="17">
        <v>12.12</v>
      </c>
      <c r="H13" s="17">
        <v>502.48</v>
      </c>
      <c r="I13" s="17"/>
      <c r="J13" s="17"/>
      <c r="K13" s="17"/>
      <c r="L13" s="13">
        <f t="shared" si="0"/>
        <v>514.6</v>
      </c>
      <c r="M13" s="13">
        <f t="shared" si="1"/>
        <v>0</v>
      </c>
    </row>
    <row r="14" spans="1:15" x14ac:dyDescent="0.25">
      <c r="A14" s="20">
        <v>42660</v>
      </c>
      <c r="B14" s="25">
        <v>42661</v>
      </c>
      <c r="C14" s="15">
        <v>2779.67</v>
      </c>
      <c r="D14" s="22" t="s">
        <v>33</v>
      </c>
      <c r="E14" s="17"/>
      <c r="F14" s="17"/>
      <c r="G14" s="17">
        <v>105.69</v>
      </c>
      <c r="H14" s="17">
        <v>2673.98</v>
      </c>
      <c r="I14" s="17"/>
      <c r="J14" s="17"/>
      <c r="K14" s="17"/>
      <c r="L14" s="13">
        <f t="shared" si="0"/>
        <v>2779.67</v>
      </c>
      <c r="M14" s="13">
        <f t="shared" si="1"/>
        <v>0</v>
      </c>
    </row>
    <row r="15" spans="1:15" x14ac:dyDescent="0.25">
      <c r="A15" s="14">
        <v>42661</v>
      </c>
      <c r="B15" s="26" t="s">
        <v>34</v>
      </c>
      <c r="C15" s="15">
        <v>2584.96</v>
      </c>
      <c r="D15" s="23" t="s">
        <v>35</v>
      </c>
      <c r="E15" s="17"/>
      <c r="F15" s="17"/>
      <c r="G15" s="17">
        <v>80.430000000000007</v>
      </c>
      <c r="H15" s="17">
        <f>1450+1054.53</f>
        <v>2504.5299999999997</v>
      </c>
      <c r="I15" s="17"/>
      <c r="J15" s="17"/>
      <c r="K15" s="17"/>
      <c r="L15" s="13">
        <f t="shared" si="0"/>
        <v>2584.9599999999996</v>
      </c>
      <c r="M15" s="13">
        <f t="shared" si="1"/>
        <v>0</v>
      </c>
    </row>
    <row r="16" spans="1:15" ht="35.25" customHeight="1" x14ac:dyDescent="0.25">
      <c r="A16" s="14">
        <v>42662</v>
      </c>
      <c r="B16" s="26" t="s">
        <v>36</v>
      </c>
      <c r="C16" s="15">
        <v>1944.29</v>
      </c>
      <c r="D16" s="22" t="s">
        <v>37</v>
      </c>
      <c r="E16" s="17"/>
      <c r="F16" s="17"/>
      <c r="G16" s="17">
        <v>84.05</v>
      </c>
      <c r="H16" s="17">
        <v>1860.24</v>
      </c>
      <c r="I16" s="17"/>
      <c r="J16" s="17"/>
      <c r="K16" s="17"/>
      <c r="L16" s="13">
        <f t="shared" si="0"/>
        <v>1944.29</v>
      </c>
      <c r="M16" s="13">
        <f t="shared" si="1"/>
        <v>0</v>
      </c>
    </row>
    <row r="17" spans="1:13" ht="26.25" customHeight="1" x14ac:dyDescent="0.25">
      <c r="A17" s="14">
        <v>42663</v>
      </c>
      <c r="B17" s="26" t="s">
        <v>36</v>
      </c>
      <c r="C17" s="15">
        <v>163310.56</v>
      </c>
      <c r="D17" s="22" t="s">
        <v>38</v>
      </c>
      <c r="E17" s="17"/>
      <c r="F17" s="17"/>
      <c r="G17" s="17">
        <v>68.760000000000005</v>
      </c>
      <c r="H17" s="17">
        <f>304.5+1253.84</f>
        <v>1558.34</v>
      </c>
      <c r="I17" s="17">
        <v>78380.570000000007</v>
      </c>
      <c r="J17" s="17">
        <v>37654.04</v>
      </c>
      <c r="K17" s="17">
        <f>2766.83+42882.02</f>
        <v>45648.85</v>
      </c>
      <c r="L17" s="13">
        <f t="shared" si="0"/>
        <v>163310.56000000003</v>
      </c>
      <c r="M17" s="13">
        <f t="shared" si="1"/>
        <v>0</v>
      </c>
    </row>
    <row r="18" spans="1:13" ht="39" customHeight="1" x14ac:dyDescent="0.25">
      <c r="A18" s="14">
        <v>42664</v>
      </c>
      <c r="B18" s="26" t="s">
        <v>39</v>
      </c>
      <c r="C18" s="15">
        <v>1823.15</v>
      </c>
      <c r="D18" s="22" t="s">
        <v>40</v>
      </c>
      <c r="E18" s="17"/>
      <c r="F18" s="17"/>
      <c r="G18" s="17">
        <v>79.22</v>
      </c>
      <c r="H18" s="17">
        <f>136.18+1607.75</f>
        <v>1743.93</v>
      </c>
      <c r="I18" s="17"/>
      <c r="J18" s="17"/>
      <c r="K18" s="17"/>
      <c r="L18" s="13">
        <f t="shared" si="0"/>
        <v>1823.15</v>
      </c>
      <c r="M18" s="13">
        <f t="shared" si="1"/>
        <v>0</v>
      </c>
    </row>
    <row r="19" spans="1:13" x14ac:dyDescent="0.25">
      <c r="A19" s="14">
        <v>42667</v>
      </c>
      <c r="B19" s="26" t="s">
        <v>41</v>
      </c>
      <c r="C19" s="15">
        <v>2778.3</v>
      </c>
      <c r="D19" s="22" t="s">
        <v>42</v>
      </c>
      <c r="E19" s="17"/>
      <c r="F19" s="17"/>
      <c r="G19" s="17">
        <v>78.180000000000007</v>
      </c>
      <c r="H19" s="17">
        <v>2700.12</v>
      </c>
      <c r="I19" s="17"/>
      <c r="J19" s="17"/>
      <c r="K19" s="17"/>
      <c r="L19" s="13">
        <f t="shared" si="0"/>
        <v>2778.2999999999997</v>
      </c>
      <c r="M19" s="13">
        <f t="shared" si="1"/>
        <v>0</v>
      </c>
    </row>
    <row r="20" spans="1:13" x14ac:dyDescent="0.25">
      <c r="A20" s="14">
        <v>42668</v>
      </c>
      <c r="B20" s="26" t="s">
        <v>43</v>
      </c>
      <c r="C20" s="15">
        <v>2079.3200000000002</v>
      </c>
      <c r="D20" s="22" t="s">
        <v>44</v>
      </c>
      <c r="E20" s="17"/>
      <c r="F20" s="17"/>
      <c r="G20" s="17">
        <v>96.55</v>
      </c>
      <c r="H20" s="17">
        <v>1982.77</v>
      </c>
      <c r="I20" s="17"/>
      <c r="J20" s="17"/>
      <c r="K20" s="17"/>
      <c r="L20" s="13">
        <f t="shared" si="0"/>
        <v>2079.3200000000002</v>
      </c>
      <c r="M20" s="13">
        <f t="shared" si="1"/>
        <v>0</v>
      </c>
    </row>
    <row r="21" spans="1:13" x14ac:dyDescent="0.25">
      <c r="A21" s="14">
        <v>42669</v>
      </c>
      <c r="B21" s="25" t="s">
        <v>45</v>
      </c>
      <c r="C21" s="15">
        <v>4782.6099999999997</v>
      </c>
      <c r="D21" s="22" t="s">
        <v>46</v>
      </c>
      <c r="E21" s="17"/>
      <c r="F21" s="17"/>
      <c r="G21" s="17">
        <v>160.04</v>
      </c>
      <c r="H21" s="17">
        <f>203.21+1000+1122.92+2296.44</f>
        <v>4622.57</v>
      </c>
      <c r="I21" s="17"/>
      <c r="J21" s="17"/>
      <c r="K21" s="17"/>
      <c r="L21" s="13">
        <f t="shared" si="0"/>
        <v>4782.6099999999997</v>
      </c>
      <c r="M21" s="13">
        <f t="shared" si="1"/>
        <v>0</v>
      </c>
    </row>
    <row r="22" spans="1:13" x14ac:dyDescent="0.25">
      <c r="A22" s="14">
        <v>42670</v>
      </c>
      <c r="B22" s="26" t="s">
        <v>45</v>
      </c>
      <c r="C22" s="15">
        <v>1358.66</v>
      </c>
      <c r="D22" s="22" t="s">
        <v>47</v>
      </c>
      <c r="E22" s="17"/>
      <c r="F22" s="17"/>
      <c r="G22" s="17">
        <v>60.83</v>
      </c>
      <c r="H22" s="17">
        <f>501.89+795.94</f>
        <v>1297.83</v>
      </c>
      <c r="I22" s="17"/>
      <c r="J22" s="17"/>
      <c r="K22" s="17"/>
      <c r="L22" s="13">
        <f t="shared" si="0"/>
        <v>1358.6599999999999</v>
      </c>
      <c r="M22" s="13">
        <f t="shared" si="1"/>
        <v>0</v>
      </c>
    </row>
    <row r="23" spans="1:13" ht="22.5" customHeight="1" x14ac:dyDescent="0.25">
      <c r="A23" s="14">
        <v>42671</v>
      </c>
      <c r="B23" s="26" t="s">
        <v>48</v>
      </c>
      <c r="C23" s="15">
        <v>2967.43</v>
      </c>
      <c r="D23" s="22" t="s">
        <v>49</v>
      </c>
      <c r="E23" s="17"/>
      <c r="F23" s="17"/>
      <c r="G23" s="17">
        <v>125.46</v>
      </c>
      <c r="H23" s="17">
        <f>425.24+2416.06</f>
        <v>2841.3</v>
      </c>
      <c r="I23" s="17"/>
      <c r="J23" s="17"/>
      <c r="K23" s="17"/>
      <c r="L23" s="13">
        <f t="shared" si="0"/>
        <v>2966.76</v>
      </c>
      <c r="M23" s="13">
        <f t="shared" si="1"/>
        <v>0.66999999999961801</v>
      </c>
    </row>
    <row r="24" spans="1:13" ht="24.75" customHeight="1" x14ac:dyDescent="0.25">
      <c r="A24" s="14">
        <v>42674</v>
      </c>
      <c r="B24" s="25" t="s">
        <v>50</v>
      </c>
      <c r="C24" s="15">
        <v>3187.74</v>
      </c>
      <c r="D24" s="22" t="s">
        <v>51</v>
      </c>
      <c r="E24" s="17"/>
      <c r="F24" s="17"/>
      <c r="G24" s="17">
        <v>83.38</v>
      </c>
      <c r="H24" s="17">
        <f>228.17+2876.19</f>
        <v>3104.36</v>
      </c>
      <c r="I24" s="17"/>
      <c r="J24" s="17"/>
      <c r="K24" s="17"/>
      <c r="L24" s="13">
        <f t="shared" si="0"/>
        <v>3187.7400000000002</v>
      </c>
      <c r="M24" s="13">
        <f t="shared" si="1"/>
        <v>0</v>
      </c>
    </row>
    <row r="25" spans="1:13" x14ac:dyDescent="0.25">
      <c r="A25" s="14"/>
      <c r="B25" s="25"/>
      <c r="C25" s="15">
        <f>SUM(C4:C24)</f>
        <v>208274.84999999995</v>
      </c>
      <c r="D25" s="22"/>
      <c r="E25" s="17"/>
      <c r="F25" s="17"/>
      <c r="G25" s="17"/>
      <c r="H25" s="17"/>
      <c r="I25" s="17"/>
      <c r="J25" s="17"/>
      <c r="K25" s="17"/>
      <c r="L25" s="13">
        <f t="shared" si="0"/>
        <v>0</v>
      </c>
      <c r="M25" s="13">
        <f t="shared" si="1"/>
        <v>208274.84999999995</v>
      </c>
    </row>
    <row r="26" spans="1:13" x14ac:dyDescent="0.25">
      <c r="A26" s="8"/>
      <c r="B26" s="27"/>
      <c r="C26" s="10"/>
      <c r="D26" s="28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8"/>
      <c r="B27" s="27"/>
      <c r="C27" s="10"/>
      <c r="D27" s="28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A28" s="29" t="s">
        <v>52</v>
      </c>
      <c r="B28" s="30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A29" s="8"/>
      <c r="B29" s="9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2"/>
      <c r="B30" s="2"/>
      <c r="C30" s="4"/>
      <c r="D30" s="3"/>
      <c r="E30" s="4"/>
      <c r="F30" s="4"/>
      <c r="G30" s="4"/>
      <c r="H30" s="4"/>
      <c r="I30" s="4"/>
      <c r="J30" s="4"/>
      <c r="K30" s="4"/>
      <c r="L30" s="4"/>
      <c r="M30" s="5"/>
    </row>
    <row r="31" spans="1:13" x14ac:dyDescent="0.25">
      <c r="A31" s="2"/>
      <c r="B31" s="2"/>
      <c r="C31" s="4"/>
      <c r="D31" s="3"/>
      <c r="E31" s="4"/>
      <c r="F31" s="4"/>
      <c r="G31" s="4"/>
      <c r="H31" s="4"/>
      <c r="I31" s="4"/>
      <c r="J31" s="4"/>
      <c r="K31" s="4"/>
      <c r="L31" s="4"/>
      <c r="M31" s="5"/>
    </row>
    <row r="32" spans="1:13" x14ac:dyDescent="0.25">
      <c r="B32" s="2"/>
      <c r="C32" s="4"/>
      <c r="D32" s="3"/>
      <c r="E32" s="4"/>
      <c r="F32" s="4"/>
      <c r="G32" s="4"/>
      <c r="H32" s="4"/>
      <c r="I32" s="4"/>
      <c r="J32" s="4"/>
      <c r="K32" s="4"/>
      <c r="L32" s="4"/>
      <c r="M32" s="5"/>
    </row>
    <row r="33" spans="2:13" x14ac:dyDescent="0.25">
      <c r="B33" s="2"/>
      <c r="C33" s="4"/>
      <c r="D33" s="3"/>
      <c r="E33" s="4"/>
      <c r="F33" s="4"/>
      <c r="G33" s="4"/>
      <c r="H33" s="4"/>
      <c r="I33" s="4"/>
      <c r="J33" s="4"/>
      <c r="K33" s="4"/>
      <c r="L33" s="4"/>
      <c r="M33" s="5"/>
    </row>
    <row r="34" spans="2:13" x14ac:dyDescent="0.25">
      <c r="B34" s="2"/>
      <c r="C34" s="4"/>
      <c r="D34" s="3"/>
      <c r="E34" s="4"/>
      <c r="F34" s="4"/>
      <c r="G34" s="4"/>
      <c r="H34" s="4"/>
      <c r="I34" s="4"/>
      <c r="J34" s="4"/>
      <c r="K34" s="4"/>
      <c r="L34" s="4"/>
      <c r="M34" s="5"/>
    </row>
    <row r="35" spans="2:13" x14ac:dyDescent="0.25">
      <c r="B35" s="2" t="s">
        <v>6</v>
      </c>
      <c r="C35" s="4"/>
      <c r="D35" s="3"/>
      <c r="E35" s="4"/>
      <c r="F35" s="4"/>
      <c r="G35" s="4"/>
      <c r="H35" s="4"/>
      <c r="I35" s="4"/>
      <c r="J35" s="4"/>
      <c r="K35" s="4"/>
      <c r="L35" s="4"/>
      <c r="M35" s="5"/>
    </row>
    <row r="36" spans="2:13" x14ac:dyDescent="0.25">
      <c r="B36" s="2"/>
      <c r="C36" s="4"/>
      <c r="D36" s="3"/>
      <c r="E36" s="4"/>
      <c r="F36" s="4"/>
      <c r="G36" s="4"/>
      <c r="H36" s="4"/>
      <c r="I36" s="4"/>
      <c r="J36" s="4"/>
      <c r="K36" s="4"/>
      <c r="L36" s="4"/>
      <c r="M36" s="5"/>
    </row>
    <row r="37" spans="2:13" x14ac:dyDescent="0.25">
      <c r="B37" s="2"/>
      <c r="C37" s="4"/>
      <c r="D37" s="3"/>
      <c r="E37" s="4"/>
      <c r="F37" s="4"/>
      <c r="G37" s="4"/>
      <c r="H37" s="4"/>
      <c r="I37" s="4"/>
      <c r="J37" s="4"/>
      <c r="K37" s="4"/>
      <c r="L37" s="4"/>
      <c r="M37" s="5"/>
    </row>
    <row r="38" spans="2:13" x14ac:dyDescent="0.25">
      <c r="B38" s="2"/>
      <c r="C38" s="4"/>
      <c r="D38" s="3"/>
      <c r="E38" s="4"/>
      <c r="F38" s="4"/>
      <c r="G38" s="4"/>
      <c r="H38" s="4"/>
      <c r="I38" s="4"/>
      <c r="J38" s="4"/>
      <c r="K38" s="4"/>
      <c r="L38" s="4"/>
      <c r="M38" s="5"/>
    </row>
    <row r="39" spans="2:13" x14ac:dyDescent="0.25">
      <c r="B39" s="2"/>
      <c r="D39" s="3"/>
      <c r="L39" s="4"/>
      <c r="M39" s="5"/>
    </row>
    <row r="40" spans="2:13" x14ac:dyDescent="0.25">
      <c r="B40" s="2"/>
      <c r="D40" s="3"/>
      <c r="L40" s="4"/>
      <c r="M40" s="5"/>
    </row>
    <row r="41" spans="2:13" x14ac:dyDescent="0.25">
      <c r="B41" s="2"/>
      <c r="D41" s="3"/>
      <c r="L41" s="4"/>
      <c r="M41" s="5"/>
    </row>
    <row r="42" spans="2:13" x14ac:dyDescent="0.25">
      <c r="B42" s="2"/>
      <c r="D42" s="3"/>
      <c r="L42" s="4"/>
      <c r="M42" s="5"/>
    </row>
    <row r="43" spans="2:13" x14ac:dyDescent="0.25">
      <c r="B43" s="2"/>
      <c r="D43" s="3"/>
      <c r="L43" s="4"/>
      <c r="M43" s="5"/>
    </row>
    <row r="44" spans="2:13" x14ac:dyDescent="0.25">
      <c r="B44" s="2"/>
      <c r="D44" s="3"/>
      <c r="L44" s="4"/>
      <c r="M44" s="5"/>
    </row>
    <row r="45" spans="2:13" x14ac:dyDescent="0.25">
      <c r="B45" s="2"/>
      <c r="D45" s="3"/>
      <c r="L45" s="4"/>
      <c r="M45" s="5"/>
    </row>
    <row r="46" spans="2:13" x14ac:dyDescent="0.25">
      <c r="B46" s="2"/>
      <c r="D46" s="3"/>
      <c r="L46" s="4"/>
      <c r="M46" s="5"/>
    </row>
    <row r="47" spans="2:13" x14ac:dyDescent="0.25">
      <c r="B47" s="2"/>
      <c r="D47" s="3"/>
      <c r="L47" s="4"/>
      <c r="M47" s="5"/>
    </row>
    <row r="48" spans="2:13" x14ac:dyDescent="0.25">
      <c r="B48" s="2"/>
      <c r="D48" s="3"/>
      <c r="L48" s="4"/>
      <c r="M48" s="5"/>
    </row>
    <row r="49" spans="2:13" x14ac:dyDescent="0.25">
      <c r="B49" s="2"/>
      <c r="D49" s="3"/>
      <c r="L49" s="4"/>
      <c r="M49" s="5"/>
    </row>
    <row r="50" spans="2:13" x14ac:dyDescent="0.25">
      <c r="B50" s="2"/>
      <c r="D50" s="3"/>
      <c r="L50" s="4"/>
      <c r="M50" s="5"/>
    </row>
    <row r="51" spans="2:13" x14ac:dyDescent="0.25">
      <c r="B51" s="2"/>
      <c r="D51" s="3"/>
    </row>
    <row r="52" spans="2:13" x14ac:dyDescent="0.25">
      <c r="B52" s="2"/>
      <c r="D52" s="3"/>
    </row>
  </sheetData>
  <mergeCells count="2">
    <mergeCell ref="C1:K1"/>
    <mergeCell ref="D2:J2"/>
  </mergeCells>
  <pageMargins left="0.70866141732283472" right="0.43307086614173229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2017-04-29T18:12:25Z</cp:lastPrinted>
  <dcterms:created xsi:type="dcterms:W3CDTF">2014-06-28T17:23:55Z</dcterms:created>
  <dcterms:modified xsi:type="dcterms:W3CDTF">2018-01-23T14:17:45Z</dcterms:modified>
</cp:coreProperties>
</file>