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Acceso a la Informacion publica 2016\Año 2016\Informe mensual de Ingreso 2016\"/>
    </mc:Choice>
  </mc:AlternateContent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I22" i="1" l="1"/>
  <c r="I20" i="1"/>
  <c r="C26" i="1"/>
  <c r="I18" i="1" l="1"/>
  <c r="I17" i="1"/>
  <c r="I14" i="1"/>
  <c r="I13" i="1"/>
  <c r="I10" i="1"/>
  <c r="I9" i="1" l="1"/>
  <c r="I8" i="1"/>
  <c r="I5" i="1" l="1"/>
  <c r="I4" i="1"/>
  <c r="M23" i="1" l="1"/>
  <c r="N23" i="1" s="1"/>
  <c r="M24" i="1"/>
  <c r="N24" i="1" s="1"/>
  <c r="M25" i="1"/>
  <c r="N25" i="1" s="1"/>
  <c r="M26" i="1" l="1"/>
  <c r="N26" i="1" s="1"/>
  <c r="M19" i="1" l="1"/>
  <c r="M17" i="1" l="1"/>
  <c r="N17" i="1" s="1"/>
  <c r="M4" i="1" l="1"/>
  <c r="M5" i="1"/>
  <c r="M11" i="1"/>
  <c r="M14" i="1"/>
  <c r="M15" i="1"/>
  <c r="M18" i="1"/>
  <c r="N19" i="1"/>
  <c r="M20" i="1"/>
  <c r="N20" i="1" s="1"/>
  <c r="M22" i="1"/>
  <c r="N22" i="1" l="1"/>
  <c r="M21" i="1"/>
  <c r="N21" i="1" s="1"/>
  <c r="M16" i="1"/>
  <c r="M13" i="1"/>
  <c r="N11" i="1"/>
  <c r="M10" i="1"/>
  <c r="N10" i="1" s="1"/>
  <c r="M9" i="1"/>
  <c r="M8" i="1"/>
  <c r="M7" i="1"/>
  <c r="N7" i="1" s="1"/>
  <c r="M12" i="1" l="1"/>
  <c r="M6" i="1"/>
  <c r="N12" i="1" l="1"/>
  <c r="N9" i="1"/>
  <c r="N8" i="1"/>
  <c r="N6" i="1"/>
  <c r="N5" i="1"/>
  <c r="N4" i="1"/>
  <c r="N13" i="1" l="1"/>
  <c r="N18" i="1"/>
  <c r="N14" i="1" l="1"/>
  <c r="N15" i="1"/>
  <c r="N16" i="1" l="1"/>
</calcChain>
</file>

<file path=xl/sharedStrings.xml><?xml version="1.0" encoding="utf-8"?>
<sst xmlns="http://schemas.openxmlformats.org/spreadsheetml/2006/main" count="56" uniqueCount="52">
  <si>
    <t>FECHA DE INGRESO</t>
  </si>
  <si>
    <t>FECHA DE REMESA</t>
  </si>
  <si>
    <t>TOTAL DE INGRESOS</t>
  </si>
  <si>
    <t>N° DE REC. DE INGRESOS</t>
  </si>
  <si>
    <t>OTROS DESCUENTOS</t>
  </si>
  <si>
    <t>DIRERENCIA</t>
  </si>
  <si>
    <t>Tesorera Municipal</t>
  </si>
  <si>
    <t>TOTAL  REMESADO</t>
  </si>
  <si>
    <t>ALCALDIA MUNICIPAL DE ARMENIA</t>
  </si>
  <si>
    <t xml:space="preserve">Alcaldia Municipal: </t>
  </si>
  <si>
    <t>Banco Hipotecario 00200168756    5% Fiestas</t>
  </si>
  <si>
    <t>Banco Agricola 5% FIESTAS  570-005453-3  5% fiestas</t>
  </si>
  <si>
    <t>ABONOS A BCO. AGRICOLA CUENTA 570-005231-2 fondo General</t>
  </si>
  <si>
    <t>Banco Hip00200168764  fondo genral municipal</t>
  </si>
  <si>
    <t>Bco.Procredit 1903-01-191071-6 fondo genral municipal</t>
  </si>
  <si>
    <t>Bco Hipotecario 00200167792 75% INVERSIIONDEPOSITADO</t>
  </si>
  <si>
    <t>bbCO. Hip. 25% funcionamiento ct.a No.00200168985 25% funcionamiento DEPOSITADO</t>
  </si>
  <si>
    <t>INGRESOS CORRESPONDIENTES AL MES marzo  2016</t>
  </si>
  <si>
    <t>Martes, 01/03/2016</t>
  </si>
  <si>
    <t>miercoles,02/03/2016</t>
  </si>
  <si>
    <t>516725/516924</t>
  </si>
  <si>
    <t>516925/517112</t>
  </si>
  <si>
    <t>02/03/2016,04/03/2016</t>
  </si>
  <si>
    <t>jueves, 03/03/2016</t>
  </si>
  <si>
    <t>04/03/2016,08/03/2016</t>
  </si>
  <si>
    <t>viernes,04/03/2016</t>
  </si>
  <si>
    <t>08/03/2016,10/03/2016</t>
  </si>
  <si>
    <t>lunes, 07/03/2016</t>
  </si>
  <si>
    <t>martes, 08/03/2016</t>
  </si>
  <si>
    <t>10/03/2016,11/03/2016</t>
  </si>
  <si>
    <t>miercoles, 09/03/2016</t>
  </si>
  <si>
    <t>jueves,10/03/2016</t>
  </si>
  <si>
    <t>517790/517858</t>
  </si>
  <si>
    <t>viernes, 11 /03/2016</t>
  </si>
  <si>
    <t>517869/517937</t>
  </si>
  <si>
    <t>lunes, 14/03/2016</t>
  </si>
  <si>
    <t>16/03/2016,18/03/2016</t>
  </si>
  <si>
    <t>517938/518284</t>
  </si>
  <si>
    <t>martes, 15/03/2016</t>
  </si>
  <si>
    <t>518285/518572</t>
  </si>
  <si>
    <t>miercoles,16/03/2016</t>
  </si>
  <si>
    <t>518573/518815</t>
  </si>
  <si>
    <t>jueves.17/3/2016</t>
  </si>
  <si>
    <t>518816/519046</t>
  </si>
  <si>
    <t>viernes,18/03/2016</t>
  </si>
  <si>
    <t>18/03/2016,19/03/2016</t>
  </si>
  <si>
    <t>519047/519371</t>
  </si>
  <si>
    <t>lunes,21/03/2016</t>
  </si>
  <si>
    <t>519372/519494</t>
  </si>
  <si>
    <t>martes,22/03/2016</t>
  </si>
  <si>
    <t>519495/519554</t>
  </si>
  <si>
    <t>30 Y 31/03/16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</si>
</sst>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wrapText="1"/>
    </xf>
    <xf numFmtId="165" fontId="2" fillId="0" borderId="0" xfId="1" applyFont="1"/>
    <xf numFmtId="165" fontId="0" fillId="0" borderId="0" xfId="1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4" fillId="0" borderId="0" xfId="0" applyNumberFormat="1" applyFont="1" applyBorder="1"/>
    <xf numFmtId="165" fontId="4" fillId="0" borderId="0" xfId="0" applyNumberFormat="1" applyFont="1" applyBorder="1"/>
    <xf numFmtId="164" fontId="5" fillId="0" borderId="0" xfId="1" applyNumberFormat="1" applyFont="1" applyBorder="1"/>
    <xf numFmtId="165" fontId="5" fillId="0" borderId="0" xfId="0" applyNumberFormat="1" applyFont="1" applyBorder="1" applyAlignment="1">
      <alignment wrapText="1"/>
    </xf>
    <xf numFmtId="165" fontId="5" fillId="0" borderId="0" xfId="1" applyFont="1" applyBorder="1"/>
    <xf numFmtId="165" fontId="2" fillId="0" borderId="1" xfId="1" applyFont="1" applyBorder="1"/>
    <xf numFmtId="14" fontId="8" fillId="0" borderId="1" xfId="0" applyNumberFormat="1" applyFont="1" applyBorder="1"/>
    <xf numFmtId="165" fontId="8" fillId="0" borderId="1" xfId="1" applyNumberFormat="1" applyFont="1" applyBorder="1"/>
    <xf numFmtId="0" fontId="8" fillId="0" borderId="1" xfId="0" applyFont="1" applyBorder="1" applyAlignment="1">
      <alignment wrapText="1"/>
    </xf>
    <xf numFmtId="165" fontId="8" fillId="0" borderId="1" xfId="1" applyFont="1" applyBorder="1"/>
    <xf numFmtId="14" fontId="8" fillId="0" borderId="1" xfId="0" applyNumberFormat="1" applyFont="1" applyBorder="1" applyAlignment="1">
      <alignment wrapText="1"/>
    </xf>
    <xf numFmtId="165" fontId="9" fillId="0" borderId="1" xfId="1" applyNumberFormat="1" applyFont="1" applyBorder="1"/>
    <xf numFmtId="165" fontId="9" fillId="0" borderId="1" xfId="0" applyNumberFormat="1" applyFont="1" applyBorder="1" applyAlignment="1">
      <alignment wrapText="1"/>
    </xf>
    <xf numFmtId="165" fontId="9" fillId="0" borderId="1" xfId="1" applyFont="1" applyBorder="1"/>
    <xf numFmtId="14" fontId="8" fillId="0" borderId="3" xfId="0" applyNumberFormat="1" applyFont="1" applyBorder="1" applyAlignment="1">
      <alignment wrapText="1"/>
    </xf>
    <xf numFmtId="14" fontId="9" fillId="0" borderId="1" xfId="0" applyNumberFormat="1" applyFont="1" applyBorder="1"/>
    <xf numFmtId="166" fontId="8" fillId="0" borderId="1" xfId="1" applyNumberFormat="1" applyFont="1" applyBorder="1"/>
    <xf numFmtId="14" fontId="10" fillId="0" borderId="4" xfId="0" applyNumberFormat="1" applyFont="1" applyFill="1" applyBorder="1"/>
    <xf numFmtId="14" fontId="11" fillId="0" borderId="1" xfId="0" applyNumberFormat="1" applyFont="1" applyFill="1" applyBorder="1" applyAlignment="1"/>
    <xf numFmtId="165" fontId="10" fillId="0" borderId="1" xfId="1" applyFont="1" applyFill="1" applyBorder="1"/>
    <xf numFmtId="165" fontId="10" fillId="0" borderId="1" xfId="0" applyNumberFormat="1" applyFont="1" applyFill="1" applyBorder="1"/>
    <xf numFmtId="0" fontId="7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workbookViewId="0">
      <pane ySplit="3" topLeftCell="A30" activePane="bottomLeft" state="frozen"/>
      <selection pane="bottomLeft" activeCell="B35" sqref="B35"/>
    </sheetView>
  </sheetViews>
  <sheetFormatPr baseColWidth="10" defaultRowHeight="15" x14ac:dyDescent="0.25"/>
  <cols>
    <col min="1" max="1" width="18.140625" style="1" customWidth="1"/>
    <col min="2" max="2" width="11.85546875" style="1" customWidth="1"/>
    <col min="3" max="3" width="14.140625" style="1" customWidth="1"/>
    <col min="4" max="4" width="12.7109375" style="1" customWidth="1"/>
    <col min="5" max="5" width="9.28515625" style="1" customWidth="1"/>
    <col min="6" max="6" width="8.140625" style="1" customWidth="1"/>
    <col min="7" max="7" width="10" style="1" customWidth="1"/>
    <col min="8" max="8" width="9.7109375" style="1" customWidth="1"/>
    <col min="9" max="10" width="9.85546875" style="1" customWidth="1"/>
    <col min="11" max="11" width="10" style="1" customWidth="1"/>
    <col min="12" max="12" width="9.5703125" style="1" customWidth="1"/>
    <col min="13" max="13" width="12.28515625" style="1" customWidth="1"/>
    <col min="14" max="14" width="13.140625" customWidth="1"/>
  </cols>
  <sheetData>
    <row r="1" spans="1:16" ht="26.25" x14ac:dyDescent="0.4">
      <c r="C1" s="29" t="s">
        <v>8</v>
      </c>
      <c r="D1" s="29"/>
      <c r="E1" s="29"/>
      <c r="F1" s="29"/>
      <c r="G1" s="29"/>
      <c r="H1" s="29"/>
      <c r="I1" s="29"/>
      <c r="J1" s="29"/>
      <c r="K1" s="29"/>
      <c r="L1" s="29"/>
    </row>
    <row r="2" spans="1:16" ht="18.75" x14ac:dyDescent="0.3">
      <c r="D2" s="30" t="s">
        <v>17</v>
      </c>
      <c r="E2" s="30"/>
      <c r="F2" s="30"/>
      <c r="G2" s="30"/>
      <c r="H2" s="30"/>
      <c r="I2" s="30"/>
      <c r="J2" s="30"/>
      <c r="K2" s="30"/>
    </row>
    <row r="3" spans="1:16" ht="127.5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12</v>
      </c>
      <c r="F3" s="6" t="s">
        <v>11</v>
      </c>
      <c r="G3" s="6" t="s">
        <v>13</v>
      </c>
      <c r="H3" s="6" t="s">
        <v>10</v>
      </c>
      <c r="I3" s="6" t="s">
        <v>14</v>
      </c>
      <c r="J3" s="6" t="s">
        <v>15</v>
      </c>
      <c r="K3" s="6" t="s">
        <v>16</v>
      </c>
      <c r="L3" s="6" t="s">
        <v>4</v>
      </c>
      <c r="M3" s="6" t="s">
        <v>7</v>
      </c>
      <c r="N3" s="7" t="s">
        <v>5</v>
      </c>
      <c r="P3" s="1"/>
    </row>
    <row r="4" spans="1:16" x14ac:dyDescent="0.25">
      <c r="A4" s="14" t="s">
        <v>18</v>
      </c>
      <c r="B4" s="22">
        <v>42431</v>
      </c>
      <c r="C4" s="15">
        <v>1172.8599999999999</v>
      </c>
      <c r="D4" s="16" t="s">
        <v>20</v>
      </c>
      <c r="E4" s="17"/>
      <c r="F4" s="17"/>
      <c r="G4" s="17"/>
      <c r="H4" s="17">
        <v>52.05</v>
      </c>
      <c r="I4" s="17">
        <f>470.81+650</f>
        <v>1120.81</v>
      </c>
      <c r="J4" s="17"/>
      <c r="K4" s="17"/>
      <c r="L4" s="17"/>
      <c r="M4" s="13">
        <f t="shared" ref="M4:M26" si="0">SUM(E4:L4)</f>
        <v>1172.8599999999999</v>
      </c>
      <c r="N4" s="13">
        <f t="shared" ref="N4:N26" si="1">+C4-M4</f>
        <v>0</v>
      </c>
    </row>
    <row r="5" spans="1:16" x14ac:dyDescent="0.25">
      <c r="A5" s="14" t="s">
        <v>19</v>
      </c>
      <c r="B5" s="14" t="s">
        <v>22</v>
      </c>
      <c r="C5" s="15">
        <v>1130.52</v>
      </c>
      <c r="D5" s="16" t="s">
        <v>21</v>
      </c>
      <c r="E5" s="17"/>
      <c r="F5" s="17"/>
      <c r="G5" s="17"/>
      <c r="H5" s="17">
        <v>32.020000000000003</v>
      </c>
      <c r="I5" s="17">
        <f>400+698.5</f>
        <v>1098.5</v>
      </c>
      <c r="J5" s="17"/>
      <c r="K5" s="17"/>
      <c r="L5" s="17"/>
      <c r="M5" s="13">
        <f t="shared" si="0"/>
        <v>1130.52</v>
      </c>
      <c r="N5" s="13">
        <f t="shared" si="1"/>
        <v>0</v>
      </c>
    </row>
    <row r="6" spans="1:16" ht="24.75" x14ac:dyDescent="0.25">
      <c r="A6" s="14" t="s">
        <v>23</v>
      </c>
      <c r="B6" s="18" t="s">
        <v>24</v>
      </c>
      <c r="C6" s="15">
        <v>953.99</v>
      </c>
      <c r="D6" s="16"/>
      <c r="E6" s="17"/>
      <c r="F6" s="17"/>
      <c r="G6" s="17"/>
      <c r="H6" s="17">
        <v>39.869999999999997</v>
      </c>
      <c r="I6" s="17">
        <v>914.12</v>
      </c>
      <c r="J6" s="17"/>
      <c r="K6" s="17"/>
      <c r="L6" s="17"/>
      <c r="M6" s="13">
        <f t="shared" si="0"/>
        <v>953.99</v>
      </c>
      <c r="N6" s="13">
        <f t="shared" si="1"/>
        <v>0</v>
      </c>
    </row>
    <row r="7" spans="1:16" ht="30" customHeight="1" x14ac:dyDescent="0.25">
      <c r="A7" s="14" t="s">
        <v>25</v>
      </c>
      <c r="B7" s="18" t="s">
        <v>26</v>
      </c>
      <c r="C7" s="15">
        <v>1215.1199999999999</v>
      </c>
      <c r="D7" s="16"/>
      <c r="E7" s="17"/>
      <c r="F7" s="17"/>
      <c r="G7" s="17"/>
      <c r="H7" s="17">
        <v>57.41</v>
      </c>
      <c r="I7" s="17">
        <v>1157.71</v>
      </c>
      <c r="J7" s="17"/>
      <c r="K7" s="17"/>
      <c r="L7" s="17"/>
      <c r="M7" s="13">
        <f t="shared" si="0"/>
        <v>1215.1200000000001</v>
      </c>
      <c r="N7" s="13">
        <f t="shared" si="1"/>
        <v>0</v>
      </c>
    </row>
    <row r="8" spans="1:16" ht="32.25" customHeight="1" x14ac:dyDescent="0.25">
      <c r="A8" s="14" t="s">
        <v>27</v>
      </c>
      <c r="B8" s="18" t="s">
        <v>26</v>
      </c>
      <c r="C8" s="15">
        <v>1894.73</v>
      </c>
      <c r="D8" s="16"/>
      <c r="E8" s="17"/>
      <c r="F8" s="17"/>
      <c r="G8" s="17"/>
      <c r="H8" s="17">
        <v>27.72</v>
      </c>
      <c r="I8" s="17">
        <f>1400+467.01</f>
        <v>1867.01</v>
      </c>
      <c r="J8" s="17"/>
      <c r="K8" s="17"/>
      <c r="L8" s="17"/>
      <c r="M8" s="13">
        <f t="shared" si="0"/>
        <v>1894.73</v>
      </c>
      <c r="N8" s="13">
        <f t="shared" si="1"/>
        <v>0</v>
      </c>
    </row>
    <row r="9" spans="1:16" ht="24.75" x14ac:dyDescent="0.25">
      <c r="A9" s="14" t="s">
        <v>28</v>
      </c>
      <c r="B9" s="18" t="s">
        <v>29</v>
      </c>
      <c r="C9" s="15">
        <v>904.12</v>
      </c>
      <c r="D9" s="16"/>
      <c r="E9" s="17"/>
      <c r="F9" s="17"/>
      <c r="G9" s="17"/>
      <c r="H9" s="17">
        <v>36.49</v>
      </c>
      <c r="I9" s="17">
        <f>162.16+13.72+691.75</f>
        <v>867.63</v>
      </c>
      <c r="J9" s="17"/>
      <c r="K9" s="17"/>
      <c r="L9" s="17"/>
      <c r="M9" s="13">
        <f t="shared" si="0"/>
        <v>904.12</v>
      </c>
      <c r="N9" s="13">
        <f t="shared" si="1"/>
        <v>0</v>
      </c>
    </row>
    <row r="10" spans="1:16" ht="24.75" x14ac:dyDescent="0.25">
      <c r="A10" s="14" t="s">
        <v>30</v>
      </c>
      <c r="B10" s="18" t="s">
        <v>29</v>
      </c>
      <c r="C10" s="19">
        <v>837.19</v>
      </c>
      <c r="D10" s="20"/>
      <c r="E10" s="21"/>
      <c r="F10" s="21"/>
      <c r="G10" s="21"/>
      <c r="H10" s="21">
        <v>36.85</v>
      </c>
      <c r="I10" s="21">
        <f>400.08+400.26</f>
        <v>800.33999999999992</v>
      </c>
      <c r="J10" s="21"/>
      <c r="K10" s="21"/>
      <c r="L10" s="21"/>
      <c r="M10" s="13">
        <f t="shared" si="0"/>
        <v>837.18999999999994</v>
      </c>
      <c r="N10" s="13">
        <f t="shared" si="1"/>
        <v>0</v>
      </c>
    </row>
    <row r="11" spans="1:16" ht="25.5" customHeight="1" x14ac:dyDescent="0.25">
      <c r="A11" s="14" t="s">
        <v>31</v>
      </c>
      <c r="B11" s="18">
        <v>42443</v>
      </c>
      <c r="C11" s="15">
        <v>459.12</v>
      </c>
      <c r="D11" s="16" t="s">
        <v>32</v>
      </c>
      <c r="E11" s="17"/>
      <c r="F11" s="17"/>
      <c r="G11" s="17"/>
      <c r="H11" s="17">
        <v>17.260000000000002</v>
      </c>
      <c r="I11" s="17">
        <v>441.86</v>
      </c>
      <c r="J11" s="17"/>
      <c r="K11" s="17"/>
      <c r="L11" s="17"/>
      <c r="M11" s="13">
        <f t="shared" si="0"/>
        <v>459.12</v>
      </c>
      <c r="N11" s="13">
        <f t="shared" si="1"/>
        <v>0</v>
      </c>
    </row>
    <row r="12" spans="1:16" x14ac:dyDescent="0.25">
      <c r="A12" s="14" t="s">
        <v>33</v>
      </c>
      <c r="B12" s="18">
        <v>42443</v>
      </c>
      <c r="C12" s="24">
        <v>454.07</v>
      </c>
      <c r="D12" s="16" t="s">
        <v>34</v>
      </c>
      <c r="E12" s="17"/>
      <c r="F12" s="17"/>
      <c r="G12" s="17"/>
      <c r="H12" s="17">
        <v>20.100000000000001</v>
      </c>
      <c r="I12" s="17">
        <v>433.97</v>
      </c>
      <c r="J12" s="17"/>
      <c r="K12" s="17"/>
      <c r="L12" s="17"/>
      <c r="M12" s="13">
        <f t="shared" si="0"/>
        <v>454.07000000000005</v>
      </c>
      <c r="N12" s="13">
        <f t="shared" si="1"/>
        <v>0</v>
      </c>
    </row>
    <row r="13" spans="1:16" ht="32.25" customHeight="1" x14ac:dyDescent="0.25">
      <c r="A13" s="14" t="s">
        <v>35</v>
      </c>
      <c r="B13" s="18" t="s">
        <v>36</v>
      </c>
      <c r="C13" s="24">
        <v>11159.34</v>
      </c>
      <c r="D13" s="16" t="s">
        <v>37</v>
      </c>
      <c r="E13" s="17">
        <v>6698.54</v>
      </c>
      <c r="F13" s="17"/>
      <c r="G13" s="17"/>
      <c r="H13" s="17">
        <v>463.43</v>
      </c>
      <c r="I13" s="17">
        <f>346.43+2777.28</f>
        <v>3123.71</v>
      </c>
      <c r="J13" s="17"/>
      <c r="K13" s="17"/>
      <c r="L13" s="17">
        <v>873.66</v>
      </c>
      <c r="M13" s="13">
        <f t="shared" si="0"/>
        <v>11159.34</v>
      </c>
      <c r="N13" s="13">
        <f t="shared" si="1"/>
        <v>0</v>
      </c>
    </row>
    <row r="14" spans="1:16" ht="24.75" x14ac:dyDescent="0.25">
      <c r="A14" s="14" t="s">
        <v>38</v>
      </c>
      <c r="B14" s="18" t="s">
        <v>36</v>
      </c>
      <c r="C14" s="24">
        <v>1775.37</v>
      </c>
      <c r="D14" s="16" t="s">
        <v>39</v>
      </c>
      <c r="E14" s="17"/>
      <c r="F14" s="17"/>
      <c r="G14" s="17"/>
      <c r="H14" s="17">
        <v>71.989999999999995</v>
      </c>
      <c r="I14" s="17">
        <f>65.17+1638.21</f>
        <v>1703.38</v>
      </c>
      <c r="J14" s="17"/>
      <c r="K14" s="17"/>
      <c r="L14" s="17"/>
      <c r="M14" s="13">
        <f t="shared" si="0"/>
        <v>1775.3700000000001</v>
      </c>
      <c r="N14" s="13">
        <f t="shared" si="1"/>
        <v>0</v>
      </c>
    </row>
    <row r="15" spans="1:16" x14ac:dyDescent="0.25">
      <c r="A15" s="23" t="s">
        <v>40</v>
      </c>
      <c r="B15" s="14" t="s">
        <v>36</v>
      </c>
      <c r="C15" s="24">
        <v>1609.36</v>
      </c>
      <c r="D15" s="16" t="s">
        <v>41</v>
      </c>
      <c r="E15" s="17"/>
      <c r="F15" s="17"/>
      <c r="G15" s="17"/>
      <c r="H15" s="17">
        <v>70.88</v>
      </c>
      <c r="I15" s="17">
        <v>1538.48</v>
      </c>
      <c r="J15" s="17"/>
      <c r="K15" s="17"/>
      <c r="L15" s="17"/>
      <c r="M15" s="13">
        <f t="shared" si="0"/>
        <v>1609.3600000000001</v>
      </c>
      <c r="N15" s="13">
        <f t="shared" si="1"/>
        <v>0</v>
      </c>
    </row>
    <row r="16" spans="1:16" x14ac:dyDescent="0.25">
      <c r="A16" s="14" t="s">
        <v>42</v>
      </c>
      <c r="B16" s="18">
        <v>42447</v>
      </c>
      <c r="C16" s="24">
        <v>166060.01</v>
      </c>
      <c r="D16" s="16" t="s">
        <v>43</v>
      </c>
      <c r="E16" s="17"/>
      <c r="F16" s="17"/>
      <c r="G16" s="17"/>
      <c r="H16" s="17">
        <v>179.33</v>
      </c>
      <c r="I16" s="17">
        <v>4197.42</v>
      </c>
      <c r="J16" s="17">
        <v>78380.570000000007</v>
      </c>
      <c r="K16" s="17">
        <v>37704.04</v>
      </c>
      <c r="L16" s="17">
        <v>45598.65</v>
      </c>
      <c r="M16" s="13">
        <f t="shared" si="0"/>
        <v>166060.01</v>
      </c>
      <c r="N16" s="13">
        <f t="shared" si="1"/>
        <v>0</v>
      </c>
    </row>
    <row r="17" spans="1:14" ht="35.25" customHeight="1" x14ac:dyDescent="0.25">
      <c r="A17" s="14" t="s">
        <v>44</v>
      </c>
      <c r="B17" s="18" t="s">
        <v>45</v>
      </c>
      <c r="C17" s="24">
        <v>4094.52</v>
      </c>
      <c r="D17" s="16" t="s">
        <v>46</v>
      </c>
      <c r="E17" s="17"/>
      <c r="F17" s="17"/>
      <c r="G17" s="17"/>
      <c r="H17" s="17">
        <v>169.82</v>
      </c>
      <c r="I17" s="17">
        <f>3426.16+498.54</f>
        <v>3924.7</v>
      </c>
      <c r="J17" s="17"/>
      <c r="K17" s="17"/>
      <c r="L17" s="17"/>
      <c r="M17" s="13">
        <f t="shared" si="0"/>
        <v>4094.52</v>
      </c>
      <c r="N17" s="13">
        <f t="shared" si="1"/>
        <v>0</v>
      </c>
    </row>
    <row r="18" spans="1:14" ht="41.25" customHeight="1" x14ac:dyDescent="0.25">
      <c r="A18" s="14" t="s">
        <v>47</v>
      </c>
      <c r="B18" s="18">
        <v>42451</v>
      </c>
      <c r="C18" s="24">
        <v>3348.23</v>
      </c>
      <c r="D18" s="16" t="s">
        <v>48</v>
      </c>
      <c r="E18" s="17"/>
      <c r="F18" s="17"/>
      <c r="G18" s="17"/>
      <c r="H18" s="17">
        <v>49.27</v>
      </c>
      <c r="I18" s="17">
        <f>1971.66+1327.3</f>
        <v>3298.96</v>
      </c>
      <c r="J18" s="17"/>
      <c r="K18" s="17"/>
      <c r="L18" s="17"/>
      <c r="M18" s="13">
        <f t="shared" si="0"/>
        <v>3348.23</v>
      </c>
      <c r="N18" s="13">
        <f t="shared" si="1"/>
        <v>0</v>
      </c>
    </row>
    <row r="19" spans="1:14" x14ac:dyDescent="0.25">
      <c r="A19" s="14" t="s">
        <v>49</v>
      </c>
      <c r="B19" s="18">
        <v>42458</v>
      </c>
      <c r="C19" s="24">
        <v>692.77</v>
      </c>
      <c r="D19" s="16" t="s">
        <v>50</v>
      </c>
      <c r="E19" s="17"/>
      <c r="F19" s="17"/>
      <c r="G19" s="17"/>
      <c r="H19" s="17"/>
      <c r="I19" s="17">
        <v>675.79</v>
      </c>
      <c r="J19" s="17"/>
      <c r="K19" s="17"/>
      <c r="L19" s="17"/>
      <c r="M19" s="13">
        <f t="shared" si="0"/>
        <v>675.79</v>
      </c>
      <c r="N19" s="13">
        <f t="shared" si="1"/>
        <v>16.980000000000018</v>
      </c>
    </row>
    <row r="20" spans="1:14" x14ac:dyDescent="0.25">
      <c r="A20" s="25">
        <v>42458</v>
      </c>
      <c r="B20" s="26" t="s">
        <v>51</v>
      </c>
      <c r="C20" s="27">
        <v>5614.87</v>
      </c>
      <c r="D20" s="16"/>
      <c r="E20" s="17"/>
      <c r="F20" s="17"/>
      <c r="G20" s="17"/>
      <c r="H20" s="28">
        <v>254.39</v>
      </c>
      <c r="I20" s="28">
        <f>3079.14+3083.9+397.44</f>
        <v>6560.48</v>
      </c>
      <c r="J20" s="17"/>
      <c r="K20" s="17"/>
      <c r="L20" s="17"/>
      <c r="M20" s="13">
        <f t="shared" si="0"/>
        <v>6814.87</v>
      </c>
      <c r="N20" s="13">
        <f t="shared" si="1"/>
        <v>-1200</v>
      </c>
    </row>
    <row r="21" spans="1:14" x14ac:dyDescent="0.25">
      <c r="A21" s="25">
        <v>42459</v>
      </c>
      <c r="B21" s="26">
        <v>42460</v>
      </c>
      <c r="C21" s="27">
        <v>3165.7</v>
      </c>
      <c r="D21" s="16"/>
      <c r="E21" s="17"/>
      <c r="F21" s="17"/>
      <c r="G21" s="17"/>
      <c r="H21" s="28">
        <v>97.13</v>
      </c>
      <c r="I21" s="28">
        <v>1868.57</v>
      </c>
      <c r="J21" s="17"/>
      <c r="K21" s="17"/>
      <c r="L21" s="17"/>
      <c r="M21" s="13">
        <f t="shared" si="0"/>
        <v>1965.6999999999998</v>
      </c>
      <c r="N21" s="13">
        <f t="shared" si="1"/>
        <v>1200</v>
      </c>
    </row>
    <row r="22" spans="1:14" x14ac:dyDescent="0.25">
      <c r="A22" s="25">
        <v>42460</v>
      </c>
      <c r="B22" s="26">
        <v>42460</v>
      </c>
      <c r="C22" s="27">
        <v>4231.25</v>
      </c>
      <c r="D22" s="16"/>
      <c r="E22" s="17"/>
      <c r="F22" s="17"/>
      <c r="G22" s="17"/>
      <c r="H22" s="28"/>
      <c r="I22" s="28">
        <f>1110+200</f>
        <v>1310</v>
      </c>
      <c r="J22" s="17"/>
      <c r="K22" s="17"/>
      <c r="L22" s="17"/>
      <c r="M22" s="13">
        <f t="shared" si="0"/>
        <v>1310</v>
      </c>
      <c r="N22" s="13">
        <f t="shared" si="1"/>
        <v>2921.25</v>
      </c>
    </row>
    <row r="23" spans="1:14" x14ac:dyDescent="0.25">
      <c r="A23" s="14"/>
      <c r="B23" s="18"/>
      <c r="C23" s="24"/>
      <c r="D23" s="16"/>
      <c r="E23" s="17"/>
      <c r="F23" s="17"/>
      <c r="G23" s="17"/>
      <c r="H23" s="17"/>
      <c r="I23" s="17"/>
      <c r="J23" s="17"/>
      <c r="K23" s="17"/>
      <c r="L23" s="17"/>
      <c r="M23" s="13">
        <f t="shared" si="0"/>
        <v>0</v>
      </c>
      <c r="N23" s="13">
        <f t="shared" si="1"/>
        <v>0</v>
      </c>
    </row>
    <row r="24" spans="1:14" x14ac:dyDescent="0.25">
      <c r="A24" s="14"/>
      <c r="B24" s="14"/>
      <c r="C24" s="24"/>
      <c r="D24" s="16"/>
      <c r="E24" s="17"/>
      <c r="F24" s="17"/>
      <c r="G24" s="17"/>
      <c r="H24" s="17"/>
      <c r="I24" s="17"/>
      <c r="J24" s="17"/>
      <c r="K24" s="17"/>
      <c r="L24" s="17"/>
      <c r="M24" s="13">
        <f t="shared" si="0"/>
        <v>0</v>
      </c>
      <c r="N24" s="13">
        <f t="shared" si="1"/>
        <v>0</v>
      </c>
    </row>
    <row r="25" spans="1:14" x14ac:dyDescent="0.25">
      <c r="A25" s="14"/>
      <c r="B25" s="14"/>
      <c r="C25" s="24"/>
      <c r="D25" s="16"/>
      <c r="E25" s="17"/>
      <c r="F25" s="17"/>
      <c r="G25" s="17"/>
      <c r="H25" s="17"/>
      <c r="I25" s="17"/>
      <c r="J25" s="17"/>
      <c r="K25" s="17"/>
      <c r="L25" s="17"/>
      <c r="M25" s="13">
        <f t="shared" si="0"/>
        <v>0</v>
      </c>
      <c r="N25" s="13">
        <f t="shared" si="1"/>
        <v>0</v>
      </c>
    </row>
    <row r="26" spans="1:14" x14ac:dyDescent="0.25">
      <c r="A26" s="14"/>
      <c r="B26" s="14"/>
      <c r="C26" s="24">
        <f>SUM(C4:C25)</f>
        <v>210773.14</v>
      </c>
      <c r="D26" s="16"/>
      <c r="E26" s="17"/>
      <c r="F26" s="17"/>
      <c r="G26" s="17"/>
      <c r="H26" s="17"/>
      <c r="I26" s="17"/>
      <c r="J26" s="17"/>
      <c r="K26" s="17"/>
      <c r="L26" s="17"/>
      <c r="M26" s="13">
        <f t="shared" si="0"/>
        <v>0</v>
      </c>
      <c r="N26" s="13">
        <f t="shared" si="1"/>
        <v>210773.14</v>
      </c>
    </row>
    <row r="27" spans="1:14" x14ac:dyDescent="0.25">
      <c r="A27" s="8"/>
      <c r="B27" s="9"/>
      <c r="C27" s="10"/>
      <c r="D27" s="11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4" x14ac:dyDescent="0.25">
      <c r="A28" s="8"/>
      <c r="B28" s="9"/>
      <c r="C28" s="10"/>
      <c r="D28" s="11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spans="1:14" x14ac:dyDescent="0.25">
      <c r="A29" s="8"/>
      <c r="B29" s="9"/>
      <c r="C29" s="10"/>
      <c r="D29" s="11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 x14ac:dyDescent="0.25">
      <c r="A30" s="8"/>
      <c r="B30" s="9"/>
      <c r="C30" s="10"/>
      <c r="D30" s="11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pans="1:14" x14ac:dyDescent="0.25">
      <c r="A31" s="2"/>
      <c r="B31" s="2"/>
      <c r="C31" s="4"/>
      <c r="D31" s="3"/>
      <c r="E31" s="4"/>
      <c r="F31" s="4"/>
      <c r="G31" s="4"/>
      <c r="H31" s="4"/>
      <c r="I31" s="4"/>
      <c r="J31" s="4"/>
      <c r="K31" s="4"/>
      <c r="L31" s="4"/>
      <c r="M31" s="4"/>
      <c r="N31" s="5"/>
    </row>
    <row r="32" spans="1:14" x14ac:dyDescent="0.25">
      <c r="A32" s="2"/>
      <c r="B32" s="2" t="s">
        <v>9</v>
      </c>
      <c r="C32" s="4"/>
      <c r="D32" s="3"/>
      <c r="E32" s="4"/>
      <c r="F32" s="4"/>
      <c r="G32" s="4"/>
      <c r="H32" s="4"/>
      <c r="I32" s="4"/>
      <c r="J32" s="4"/>
      <c r="K32" s="4"/>
      <c r="L32" s="4"/>
      <c r="M32" s="4"/>
      <c r="N32" s="5"/>
    </row>
    <row r="33" spans="2:14" x14ac:dyDescent="0.25">
      <c r="B33" s="2"/>
      <c r="C33" s="4"/>
      <c r="D33" s="3"/>
      <c r="E33" s="4"/>
      <c r="F33" s="4"/>
      <c r="G33" s="4"/>
      <c r="H33" s="4"/>
      <c r="I33" s="4"/>
      <c r="J33" s="4"/>
      <c r="K33" s="4"/>
      <c r="L33" s="4"/>
      <c r="M33" s="4"/>
      <c r="N33" s="5"/>
    </row>
    <row r="34" spans="2:14" x14ac:dyDescent="0.25">
      <c r="B34" s="2"/>
      <c r="C34" s="4"/>
      <c r="D34" s="3"/>
      <c r="E34" s="4"/>
      <c r="F34" s="4"/>
      <c r="G34" s="4"/>
      <c r="H34" s="4"/>
      <c r="I34" s="4"/>
      <c r="J34" s="4"/>
      <c r="K34" s="4"/>
      <c r="L34" s="4"/>
      <c r="M34" s="4"/>
      <c r="N34" s="5"/>
    </row>
    <row r="35" spans="2:14" x14ac:dyDescent="0.25">
      <c r="B35" s="2"/>
      <c r="C35" s="4"/>
      <c r="D35" s="3"/>
      <c r="E35" s="4"/>
      <c r="F35" s="4"/>
      <c r="G35" s="4"/>
      <c r="H35" s="4"/>
      <c r="I35" s="4"/>
      <c r="J35" s="4"/>
      <c r="K35" s="4"/>
      <c r="L35" s="4"/>
      <c r="M35" s="4"/>
      <c r="N35" s="5"/>
    </row>
    <row r="36" spans="2:14" x14ac:dyDescent="0.25">
      <c r="B36" s="2" t="s">
        <v>6</v>
      </c>
      <c r="C36" s="4"/>
      <c r="D36" s="3"/>
      <c r="E36" s="4"/>
      <c r="F36" s="4"/>
      <c r="G36" s="4"/>
      <c r="H36" s="4"/>
      <c r="I36" s="4"/>
      <c r="J36" s="4"/>
      <c r="K36" s="4"/>
      <c r="L36" s="4"/>
      <c r="M36" s="4"/>
      <c r="N36" s="5"/>
    </row>
    <row r="37" spans="2:14" x14ac:dyDescent="0.25">
      <c r="B37" s="2"/>
      <c r="C37" s="4"/>
      <c r="D37" s="3"/>
      <c r="E37" s="4"/>
      <c r="F37" s="4"/>
      <c r="G37" s="4"/>
      <c r="H37" s="4"/>
      <c r="I37" s="4"/>
      <c r="J37" s="4"/>
      <c r="K37" s="4"/>
      <c r="L37" s="4"/>
      <c r="M37" s="4"/>
      <c r="N37" s="5"/>
    </row>
    <row r="38" spans="2:14" x14ac:dyDescent="0.25">
      <c r="B38" s="2"/>
      <c r="C38" s="4"/>
      <c r="D38" s="3"/>
      <c r="E38" s="4"/>
      <c r="F38" s="4"/>
      <c r="G38" s="4"/>
      <c r="H38" s="4"/>
      <c r="I38" s="4"/>
      <c r="J38" s="4"/>
      <c r="K38" s="4"/>
      <c r="L38" s="4"/>
      <c r="M38" s="4"/>
      <c r="N38" s="5"/>
    </row>
    <row r="39" spans="2:14" x14ac:dyDescent="0.25">
      <c r="B39" s="2"/>
      <c r="C39" s="4"/>
      <c r="D39" s="3"/>
      <c r="E39" s="4"/>
      <c r="F39" s="4"/>
      <c r="G39" s="4"/>
      <c r="H39" s="4"/>
      <c r="I39" s="4"/>
      <c r="J39" s="4"/>
      <c r="K39" s="4"/>
      <c r="L39" s="4"/>
      <c r="M39" s="4"/>
      <c r="N39" s="5"/>
    </row>
    <row r="40" spans="2:14" x14ac:dyDescent="0.25">
      <c r="B40" s="2"/>
      <c r="D40" s="3"/>
      <c r="M40" s="4"/>
      <c r="N40" s="5"/>
    </row>
    <row r="41" spans="2:14" x14ac:dyDescent="0.25">
      <c r="B41" s="2"/>
      <c r="D41" s="3"/>
      <c r="M41" s="4"/>
      <c r="N41" s="5"/>
    </row>
    <row r="42" spans="2:14" x14ac:dyDescent="0.25">
      <c r="B42" s="2"/>
      <c r="D42" s="3"/>
      <c r="M42" s="4"/>
      <c r="N42" s="5"/>
    </row>
    <row r="43" spans="2:14" x14ac:dyDescent="0.25">
      <c r="B43" s="2"/>
      <c r="D43" s="3"/>
      <c r="M43" s="4"/>
      <c r="N43" s="5"/>
    </row>
    <row r="44" spans="2:14" x14ac:dyDescent="0.25">
      <c r="B44" s="2"/>
      <c r="D44" s="3"/>
      <c r="M44" s="4"/>
      <c r="N44" s="5"/>
    </row>
    <row r="45" spans="2:14" x14ac:dyDescent="0.25">
      <c r="B45" s="2"/>
      <c r="D45" s="3"/>
      <c r="M45" s="4"/>
      <c r="N45" s="5"/>
    </row>
    <row r="46" spans="2:14" x14ac:dyDescent="0.25">
      <c r="B46" s="2"/>
      <c r="D46" s="3"/>
      <c r="M46" s="4"/>
      <c r="N46" s="5"/>
    </row>
    <row r="47" spans="2:14" x14ac:dyDescent="0.25">
      <c r="B47" s="2"/>
      <c r="D47" s="3"/>
      <c r="M47" s="4"/>
      <c r="N47" s="5"/>
    </row>
    <row r="48" spans="2:14" x14ac:dyDescent="0.25">
      <c r="B48" s="2"/>
      <c r="D48" s="3"/>
      <c r="M48" s="4"/>
      <c r="N48" s="5"/>
    </row>
    <row r="49" spans="2:14" x14ac:dyDescent="0.25">
      <c r="B49" s="2"/>
      <c r="D49" s="3"/>
      <c r="M49" s="4"/>
      <c r="N49" s="5"/>
    </row>
    <row r="50" spans="2:14" x14ac:dyDescent="0.25">
      <c r="B50" s="2"/>
      <c r="D50" s="3"/>
      <c r="M50" s="4"/>
      <c r="N50" s="5"/>
    </row>
    <row r="51" spans="2:14" x14ac:dyDescent="0.25">
      <c r="B51" s="2"/>
      <c r="D51" s="3"/>
      <c r="M51" s="4"/>
      <c r="N51" s="5"/>
    </row>
    <row r="52" spans="2:14" x14ac:dyDescent="0.25">
      <c r="B52" s="2"/>
      <c r="D52" s="3"/>
    </row>
    <row r="53" spans="2:14" x14ac:dyDescent="0.25">
      <c r="B53" s="2"/>
      <c r="D53" s="3"/>
    </row>
  </sheetData>
  <mergeCells count="2">
    <mergeCell ref="C1:L1"/>
    <mergeCell ref="D2:K2"/>
  </mergeCells>
  <pageMargins left="0.70866141732283472" right="0.44133858267716541" top="0.74803149606299213" bottom="0.74803149606299213" header="0.31496062992125984" footer="0.31496062992125984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2015-09-15T22:16:18Z</cp:lastPrinted>
  <dcterms:created xsi:type="dcterms:W3CDTF">2014-06-28T17:23:55Z</dcterms:created>
  <dcterms:modified xsi:type="dcterms:W3CDTF">2018-01-23T14:19:02Z</dcterms:modified>
</cp:coreProperties>
</file>