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6" i="1" l="1"/>
  <c r="I26" i="1"/>
  <c r="J26" i="1"/>
  <c r="E26" i="1"/>
  <c r="G26" i="1"/>
  <c r="C26" i="1"/>
  <c r="H22" i="1" l="1"/>
  <c r="H21" i="1"/>
  <c r="K18" i="1" l="1"/>
  <c r="K26" i="1" s="1"/>
  <c r="H18" i="1"/>
  <c r="H16" i="1"/>
  <c r="H15" i="1"/>
  <c r="H13" i="1" l="1"/>
  <c r="H12" i="1"/>
  <c r="H10" i="1"/>
  <c r="H9" i="1"/>
  <c r="H7" i="1" l="1"/>
  <c r="H26" i="1" s="1"/>
  <c r="L23" i="1" l="1"/>
  <c r="M23" i="1" s="1"/>
  <c r="L24" i="1"/>
  <c r="M24" i="1" s="1"/>
  <c r="L25" i="1"/>
  <c r="M25" i="1" s="1"/>
  <c r="L26" i="1" l="1"/>
  <c r="M26" i="1" s="1"/>
  <c r="L19" i="1" l="1"/>
  <c r="L17" i="1" l="1"/>
  <c r="M17" i="1" s="1"/>
  <c r="L4" i="1" l="1"/>
  <c r="L5" i="1"/>
  <c r="L11" i="1"/>
  <c r="L14" i="1"/>
  <c r="L15" i="1"/>
  <c r="L18" i="1"/>
  <c r="M19" i="1"/>
  <c r="L20" i="1"/>
  <c r="M20" i="1" s="1"/>
  <c r="L22" i="1"/>
  <c r="M22" i="1" l="1"/>
  <c r="L21" i="1"/>
  <c r="M21" i="1" s="1"/>
  <c r="L16" i="1"/>
  <c r="L13" i="1"/>
  <c r="M11" i="1"/>
  <c r="L10" i="1"/>
  <c r="M10" i="1" s="1"/>
  <c r="L9" i="1"/>
  <c r="L8" i="1"/>
  <c r="L7" i="1"/>
  <c r="M7" i="1" s="1"/>
  <c r="L12" i="1" l="1"/>
  <c r="L6" i="1"/>
  <c r="M12" i="1" l="1"/>
  <c r="M9" i="1"/>
  <c r="M8" i="1"/>
  <c r="M6" i="1"/>
  <c r="M5" i="1"/>
  <c r="M4" i="1"/>
  <c r="M13" i="1" l="1"/>
  <c r="M18" i="1"/>
  <c r="M14" i="1" l="1"/>
  <c r="M15" i="1"/>
  <c r="M16" i="1" l="1"/>
</calcChain>
</file>

<file path=xl/sharedStrings.xml><?xml version="1.0" encoding="utf-8"?>
<sst xmlns="http://schemas.openxmlformats.org/spreadsheetml/2006/main" count="78" uniqueCount="75">
  <si>
    <t>FECHA DE INGRESO</t>
  </si>
  <si>
    <t>FECHA DE REMESA</t>
  </si>
  <si>
    <t>TOTAL DE INGRESOS</t>
  </si>
  <si>
    <t>N° DE REC. DE INGRESOS</t>
  </si>
  <si>
    <t>OTROS DESCUENTOS</t>
  </si>
  <si>
    <t>DIRERENCIA</t>
  </si>
  <si>
    <t>Sonia Yanira Osegueda de Alvarado</t>
  </si>
  <si>
    <t>Tesorera Municipal</t>
  </si>
  <si>
    <t>TOTAL  REMESADO</t>
  </si>
  <si>
    <t>ALCALDIA MUNICIPAL DE ARMENIA</t>
  </si>
  <si>
    <t xml:space="preserve">Alcaldia Municipal: </t>
  </si>
  <si>
    <t>Banco Hipotecario 00200168756    5% Fiestas</t>
  </si>
  <si>
    <t>ABONOS A BCO. AGRICOLA CUENTA 570-005231-2 fondo General</t>
  </si>
  <si>
    <t>Banco Hip00200168764  fondo genral municipal</t>
  </si>
  <si>
    <t>Bco.Procredit 1903-01-191071-6 fondo genral municipal</t>
  </si>
  <si>
    <t>Bco Hipotecario 00200167792 75% INVERSIIONDEPOSITADO</t>
  </si>
  <si>
    <t>bbCO. Hip. 25% funcionamiento ct.a No.00200168985 25% funcionamiento DEPOSITADO</t>
  </si>
  <si>
    <t>INGRESOS CORRESPONDIENTES AL MES FEBRERO 2016</t>
  </si>
  <si>
    <t>02/02/2016,05/02/2016</t>
  </si>
  <si>
    <t>LUNES, 1 /02/2016</t>
  </si>
  <si>
    <t>MARTES,02/02/2016</t>
  </si>
  <si>
    <t>MIERCOLES,03/02/2016</t>
  </si>
  <si>
    <t>JUEVES,04/02/2016</t>
  </si>
  <si>
    <t>208055/208328</t>
  </si>
  <si>
    <t>208329/208562</t>
  </si>
  <si>
    <t>208563/208770</t>
  </si>
  <si>
    <t>208771/208861</t>
  </si>
  <si>
    <t>03/02/2015,05/02/2015</t>
  </si>
  <si>
    <t>04/02/2016,05/02/2016</t>
  </si>
  <si>
    <t>Viernes,05/02/2016</t>
  </si>
  <si>
    <t>08/02/2016,11/02/2016</t>
  </si>
  <si>
    <t>208862/208950</t>
  </si>
  <si>
    <t>Lunes,08/02/2016</t>
  </si>
  <si>
    <t>08/02/2016,09/02/2016/11/02/2016</t>
  </si>
  <si>
    <t>208951/209068</t>
  </si>
  <si>
    <t>Martes,09/02/2016</t>
  </si>
  <si>
    <t>09/02/2016.10/02/2016,11/02/2016</t>
  </si>
  <si>
    <t>209069/209111182</t>
  </si>
  <si>
    <t>MIERCOLES,10 /02/2016</t>
  </si>
  <si>
    <t>209183/209259</t>
  </si>
  <si>
    <t>Jueves,11/02/2016</t>
  </si>
  <si>
    <t>11/02/2016,12/02/2016</t>
  </si>
  <si>
    <t>12/02/20106,13/02/2016,16/02/2016</t>
  </si>
  <si>
    <t>209260/209357</t>
  </si>
  <si>
    <t>Viernes,12 /02/2016</t>
  </si>
  <si>
    <t>15/02/2016,16/02/2016</t>
  </si>
  <si>
    <t>209358/209463</t>
  </si>
  <si>
    <t>Lunes,15/02/2016</t>
  </si>
  <si>
    <t>19/02/2016,16/02/2016</t>
  </si>
  <si>
    <t>209464/209792</t>
  </si>
  <si>
    <t>Martes,16/02/2016</t>
  </si>
  <si>
    <t>17/02/2016,18/02/2016,22/02/2016</t>
  </si>
  <si>
    <t>Miercoles,17/02/2016</t>
  </si>
  <si>
    <t>19/02/2016,22/02/2016</t>
  </si>
  <si>
    <t>515068/515285</t>
  </si>
  <si>
    <t>Jueves,18/02/2016</t>
  </si>
  <si>
    <t>515286/515514</t>
  </si>
  <si>
    <t>209793/21000,515001/515067</t>
  </si>
  <si>
    <t>Viernes,19/02/2016</t>
  </si>
  <si>
    <t>20/02/2016,22/02/2016</t>
  </si>
  <si>
    <t>515515/515842</t>
  </si>
  <si>
    <t>lunes,22/02/2016</t>
  </si>
  <si>
    <t>Martes,23/02/2016</t>
  </si>
  <si>
    <t>25/02/2016,27/02/2016</t>
  </si>
  <si>
    <t>515998/516099</t>
  </si>
  <si>
    <t>515843/515997</t>
  </si>
  <si>
    <t>miercoles, 24 /02/2016</t>
  </si>
  <si>
    <t>516100/516180</t>
  </si>
  <si>
    <t>jueves,25/02/2016</t>
  </si>
  <si>
    <t>516181/516267</t>
  </si>
  <si>
    <t>viernes, 26/02/2016</t>
  </si>
  <si>
    <t>516268/516355</t>
  </si>
  <si>
    <t>lunes,29/02/2016</t>
  </si>
  <si>
    <t>516356/516724</t>
  </si>
  <si>
    <t>Tesoreria Municipal; Armenia, a uno de marzo  de dos mil  dieciseis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</si>
</sst>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1" applyFont="1"/>
    <xf numFmtId="44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/>
    <xf numFmtId="44" fontId="4" fillId="0" borderId="0" xfId="0" applyNumberFormat="1" applyFont="1" applyBorder="1"/>
    <xf numFmtId="8" fontId="5" fillId="0" borderId="0" xfId="1" applyNumberFormat="1" applyFont="1" applyBorder="1"/>
    <xf numFmtId="44" fontId="5" fillId="0" borderId="0" xfId="0" applyNumberFormat="1" applyFont="1" applyBorder="1" applyAlignment="1">
      <alignment wrapText="1"/>
    </xf>
    <xf numFmtId="44" fontId="5" fillId="0" borderId="0" xfId="1" applyFont="1" applyBorder="1"/>
    <xf numFmtId="44" fontId="2" fillId="0" borderId="1" xfId="1" applyFont="1" applyBorder="1"/>
    <xf numFmtId="14" fontId="8" fillId="0" borderId="1" xfId="0" applyNumberFormat="1" applyFont="1" applyBorder="1"/>
    <xf numFmtId="44" fontId="8" fillId="0" borderId="1" xfId="1" applyNumberFormat="1" applyFont="1" applyBorder="1"/>
    <xf numFmtId="0" fontId="8" fillId="0" borderId="1" xfId="0" applyFont="1" applyBorder="1" applyAlignment="1">
      <alignment wrapText="1"/>
    </xf>
    <xf numFmtId="44" fontId="8" fillId="0" borderId="1" xfId="1" applyFont="1" applyBorder="1"/>
    <xf numFmtId="14" fontId="8" fillId="0" borderId="1" xfId="0" applyNumberFormat="1" applyFont="1" applyBorder="1" applyAlignment="1">
      <alignment wrapText="1"/>
    </xf>
    <xf numFmtId="44" fontId="9" fillId="0" borderId="1" xfId="1" applyNumberFormat="1" applyFont="1" applyBorder="1"/>
    <xf numFmtId="44" fontId="9" fillId="0" borderId="1" xfId="0" applyNumberFormat="1" applyFont="1" applyBorder="1" applyAlignment="1">
      <alignment wrapText="1"/>
    </xf>
    <xf numFmtId="44" fontId="9" fillId="0" borderId="1" xfId="1" applyFont="1" applyBorder="1"/>
    <xf numFmtId="14" fontId="8" fillId="0" borderId="3" xfId="0" applyNumberFormat="1" applyFont="1" applyBorder="1" applyAlignment="1">
      <alignment wrapText="1"/>
    </xf>
    <xf numFmtId="14" fontId="9" fillId="0" borderId="1" xfId="0" applyNumberFormat="1" applyFont="1" applyBorder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workbookViewId="0">
      <pane ySplit="3" topLeftCell="A48" activePane="bottomLeft" state="frozen"/>
      <selection pane="bottomLeft" activeCell="K55" sqref="K55"/>
    </sheetView>
  </sheetViews>
  <sheetFormatPr baseColWidth="10" defaultRowHeight="15" x14ac:dyDescent="0.25"/>
  <cols>
    <col min="1" max="1" width="18.140625" style="1" customWidth="1"/>
    <col min="2" max="2" width="11.85546875" style="1" customWidth="1"/>
    <col min="3" max="3" width="13.140625" style="1" customWidth="1"/>
    <col min="4" max="4" width="12.140625" style="1" customWidth="1"/>
    <col min="5" max="5" width="9.28515625" style="1" customWidth="1"/>
    <col min="6" max="6" width="10" style="1" customWidth="1"/>
    <col min="7" max="7" width="9.7109375" style="1" customWidth="1"/>
    <col min="8" max="9" width="9.85546875" style="1" customWidth="1"/>
    <col min="10" max="10" width="10" style="1" customWidth="1"/>
    <col min="11" max="11" width="9.7109375" style="1" customWidth="1"/>
    <col min="12" max="12" width="11.85546875" style="1" customWidth="1"/>
    <col min="13" max="13" width="13.140625" customWidth="1"/>
  </cols>
  <sheetData>
    <row r="1" spans="1:15" ht="26.25" x14ac:dyDescent="0.4">
      <c r="C1" s="24" t="s">
        <v>9</v>
      </c>
      <c r="D1" s="24"/>
      <c r="E1" s="24"/>
      <c r="F1" s="24"/>
      <c r="G1" s="24"/>
      <c r="H1" s="24"/>
      <c r="I1" s="24"/>
      <c r="J1" s="24"/>
      <c r="K1" s="24"/>
    </row>
    <row r="2" spans="1:15" ht="18.75" x14ac:dyDescent="0.3">
      <c r="D2" s="25" t="s">
        <v>17</v>
      </c>
      <c r="E2" s="25"/>
      <c r="F2" s="25"/>
      <c r="G2" s="25"/>
      <c r="H2" s="25"/>
      <c r="I2" s="25"/>
      <c r="J2" s="25"/>
    </row>
    <row r="3" spans="1:15" ht="127.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12</v>
      </c>
      <c r="F3" s="6" t="s">
        <v>13</v>
      </c>
      <c r="G3" s="6" t="s">
        <v>11</v>
      </c>
      <c r="H3" s="6" t="s">
        <v>14</v>
      </c>
      <c r="I3" s="6" t="s">
        <v>15</v>
      </c>
      <c r="J3" s="6" t="s">
        <v>16</v>
      </c>
      <c r="K3" s="6" t="s">
        <v>4</v>
      </c>
      <c r="L3" s="6" t="s">
        <v>8</v>
      </c>
      <c r="M3" s="7" t="s">
        <v>5</v>
      </c>
      <c r="O3" s="1"/>
    </row>
    <row r="4" spans="1:15" ht="24.75" x14ac:dyDescent="0.25">
      <c r="A4" s="14" t="s">
        <v>19</v>
      </c>
      <c r="B4" s="22" t="s">
        <v>18</v>
      </c>
      <c r="C4" s="15">
        <v>2064.25</v>
      </c>
      <c r="D4" s="16" t="s">
        <v>23</v>
      </c>
      <c r="E4" s="17"/>
      <c r="F4" s="17"/>
      <c r="G4" s="17">
        <v>96.52</v>
      </c>
      <c r="H4" s="17">
        <v>1963.53</v>
      </c>
      <c r="I4" s="17"/>
      <c r="J4" s="17"/>
      <c r="K4" s="17">
        <v>4.2</v>
      </c>
      <c r="L4" s="13">
        <f t="shared" ref="L4:L26" si="0">SUM(E4:K4)</f>
        <v>2064.25</v>
      </c>
      <c r="M4" s="13">
        <f t="shared" ref="M4:M26" si="1">+C4-L4</f>
        <v>0</v>
      </c>
    </row>
    <row r="5" spans="1:15" x14ac:dyDescent="0.25">
      <c r="A5" s="14" t="s">
        <v>20</v>
      </c>
      <c r="B5" s="14" t="s">
        <v>27</v>
      </c>
      <c r="C5" s="15">
        <v>2198.0300000000002</v>
      </c>
      <c r="D5" s="16" t="s">
        <v>24</v>
      </c>
      <c r="E5" s="17"/>
      <c r="F5" s="17"/>
      <c r="G5" s="17">
        <v>63.22</v>
      </c>
      <c r="H5" s="17">
        <v>2134.81</v>
      </c>
      <c r="I5" s="17"/>
      <c r="J5" s="17"/>
      <c r="K5" s="17"/>
      <c r="L5" s="13">
        <f t="shared" si="0"/>
        <v>2198.0299999999997</v>
      </c>
      <c r="M5" s="13">
        <f t="shared" si="1"/>
        <v>0</v>
      </c>
    </row>
    <row r="6" spans="1:15" ht="24.75" x14ac:dyDescent="0.25">
      <c r="A6" s="14" t="s">
        <v>21</v>
      </c>
      <c r="B6" s="18" t="s">
        <v>28</v>
      </c>
      <c r="C6" s="15">
        <v>1179.04</v>
      </c>
      <c r="D6" s="16" t="s">
        <v>25</v>
      </c>
      <c r="E6" s="17"/>
      <c r="F6" s="17"/>
      <c r="G6" s="17">
        <v>56.02</v>
      </c>
      <c r="H6" s="17">
        <v>1123.02</v>
      </c>
      <c r="I6" s="17"/>
      <c r="J6" s="17"/>
      <c r="K6" s="17"/>
      <c r="L6" s="13">
        <f t="shared" si="0"/>
        <v>1179.04</v>
      </c>
      <c r="M6" s="13">
        <f t="shared" si="1"/>
        <v>0</v>
      </c>
    </row>
    <row r="7" spans="1:15" ht="30" customHeight="1" x14ac:dyDescent="0.25">
      <c r="A7" s="14" t="s">
        <v>22</v>
      </c>
      <c r="B7" s="18" t="s">
        <v>28</v>
      </c>
      <c r="C7" s="15">
        <v>2085.2399999999998</v>
      </c>
      <c r="D7" s="16" t="s">
        <v>26</v>
      </c>
      <c r="E7" s="17"/>
      <c r="F7" s="17"/>
      <c r="G7" s="17">
        <v>83.44</v>
      </c>
      <c r="H7" s="17">
        <f>890.12+1111.68</f>
        <v>2001.8000000000002</v>
      </c>
      <c r="I7" s="17"/>
      <c r="J7" s="17"/>
      <c r="K7" s="17"/>
      <c r="L7" s="13">
        <f t="shared" si="0"/>
        <v>2085.2400000000002</v>
      </c>
      <c r="M7" s="13">
        <f t="shared" si="1"/>
        <v>0</v>
      </c>
    </row>
    <row r="8" spans="1:15" ht="32.25" customHeight="1" x14ac:dyDescent="0.25">
      <c r="A8" s="14" t="s">
        <v>29</v>
      </c>
      <c r="B8" s="18" t="s">
        <v>30</v>
      </c>
      <c r="C8" s="15">
        <v>684.71</v>
      </c>
      <c r="D8" s="16" t="s">
        <v>31</v>
      </c>
      <c r="E8" s="17"/>
      <c r="F8" s="17"/>
      <c r="G8" s="17">
        <v>21.16</v>
      </c>
      <c r="H8" s="17">
        <v>663.55</v>
      </c>
      <c r="I8" s="17"/>
      <c r="J8" s="17"/>
      <c r="K8" s="17"/>
      <c r="L8" s="13">
        <f t="shared" si="0"/>
        <v>684.70999999999992</v>
      </c>
      <c r="M8" s="13">
        <f t="shared" si="1"/>
        <v>0</v>
      </c>
    </row>
    <row r="9" spans="1:15" ht="36.75" x14ac:dyDescent="0.25">
      <c r="A9" s="14" t="s">
        <v>32</v>
      </c>
      <c r="B9" s="18" t="s">
        <v>33</v>
      </c>
      <c r="C9" s="15">
        <v>2186.17</v>
      </c>
      <c r="D9" s="16" t="s">
        <v>34</v>
      </c>
      <c r="E9" s="17"/>
      <c r="F9" s="17"/>
      <c r="G9" s="17">
        <v>64.099999999999994</v>
      </c>
      <c r="H9" s="17">
        <f>1290+832.07</f>
        <v>2122.0700000000002</v>
      </c>
      <c r="I9" s="17"/>
      <c r="J9" s="17"/>
      <c r="K9" s="17"/>
      <c r="L9" s="13">
        <f t="shared" si="0"/>
        <v>2186.17</v>
      </c>
      <c r="M9" s="13">
        <f t="shared" si="1"/>
        <v>0</v>
      </c>
    </row>
    <row r="10" spans="1:15" ht="36.75" x14ac:dyDescent="0.25">
      <c r="A10" s="14" t="s">
        <v>35</v>
      </c>
      <c r="B10" s="18" t="s">
        <v>36</v>
      </c>
      <c r="C10" s="19">
        <v>2730.98</v>
      </c>
      <c r="D10" s="20" t="s">
        <v>37</v>
      </c>
      <c r="E10" s="21"/>
      <c r="F10" s="21"/>
      <c r="G10" s="21">
        <v>128.47</v>
      </c>
      <c r="H10" s="21">
        <f>1780.29+822.22</f>
        <v>2602.5100000000002</v>
      </c>
      <c r="I10" s="21"/>
      <c r="J10" s="21"/>
      <c r="K10" s="21"/>
      <c r="L10" s="13">
        <f t="shared" si="0"/>
        <v>2730.98</v>
      </c>
      <c r="M10" s="13">
        <f t="shared" si="1"/>
        <v>0</v>
      </c>
    </row>
    <row r="11" spans="1:15" ht="25.5" customHeight="1" x14ac:dyDescent="0.25">
      <c r="A11" s="14" t="s">
        <v>38</v>
      </c>
      <c r="B11" s="18" t="s">
        <v>41</v>
      </c>
      <c r="C11" s="15">
        <v>1946.19</v>
      </c>
      <c r="D11" s="16" t="s">
        <v>39</v>
      </c>
      <c r="E11" s="17"/>
      <c r="F11" s="17"/>
      <c r="G11" s="17">
        <v>78.72</v>
      </c>
      <c r="H11" s="17">
        <v>1867.47</v>
      </c>
      <c r="I11" s="17"/>
      <c r="J11" s="17"/>
      <c r="K11" s="17"/>
      <c r="L11" s="13">
        <f t="shared" si="0"/>
        <v>1946.19</v>
      </c>
      <c r="M11" s="13">
        <f t="shared" si="1"/>
        <v>0</v>
      </c>
    </row>
    <row r="12" spans="1:15" ht="36.75" x14ac:dyDescent="0.25">
      <c r="A12" s="14" t="s">
        <v>40</v>
      </c>
      <c r="B12" s="18" t="s">
        <v>42</v>
      </c>
      <c r="C12" s="15">
        <v>6167.41</v>
      </c>
      <c r="D12" s="16" t="s">
        <v>43</v>
      </c>
      <c r="E12" s="17"/>
      <c r="F12" s="17"/>
      <c r="G12" s="17">
        <v>288.99</v>
      </c>
      <c r="H12" s="17">
        <f>1585.69+4292.73</f>
        <v>5878.42</v>
      </c>
      <c r="I12" s="17"/>
      <c r="J12" s="17"/>
      <c r="K12" s="17"/>
      <c r="L12" s="13">
        <f t="shared" si="0"/>
        <v>6167.41</v>
      </c>
      <c r="M12" s="13">
        <f t="shared" si="1"/>
        <v>0</v>
      </c>
    </row>
    <row r="13" spans="1:15" ht="32.25" customHeight="1" x14ac:dyDescent="0.25">
      <c r="A13" s="14" t="s">
        <v>44</v>
      </c>
      <c r="B13" s="18" t="s">
        <v>45</v>
      </c>
      <c r="C13" s="15">
        <v>8810.93</v>
      </c>
      <c r="D13" s="16" t="s">
        <v>46</v>
      </c>
      <c r="E13" s="17">
        <v>7381.21</v>
      </c>
      <c r="F13" s="17"/>
      <c r="G13" s="17">
        <v>407.24</v>
      </c>
      <c r="H13" s="17">
        <f>323.24+699.24</f>
        <v>1022.48</v>
      </c>
      <c r="I13" s="17"/>
      <c r="J13" s="17"/>
      <c r="K13" s="17"/>
      <c r="L13" s="13">
        <f t="shared" si="0"/>
        <v>8810.93</v>
      </c>
      <c r="M13" s="13">
        <f t="shared" si="1"/>
        <v>0</v>
      </c>
    </row>
    <row r="14" spans="1:15" ht="24.75" x14ac:dyDescent="0.25">
      <c r="A14" s="14" t="s">
        <v>47</v>
      </c>
      <c r="B14" s="18" t="s">
        <v>48</v>
      </c>
      <c r="C14" s="15">
        <v>1947.63</v>
      </c>
      <c r="D14" s="16" t="s">
        <v>49</v>
      </c>
      <c r="E14" s="17"/>
      <c r="F14" s="17"/>
      <c r="G14" s="17">
        <v>81.150000000000006</v>
      </c>
      <c r="H14" s="17">
        <v>1866.48</v>
      </c>
      <c r="I14" s="17"/>
      <c r="J14" s="17"/>
      <c r="K14" s="17"/>
      <c r="L14" s="13">
        <f t="shared" si="0"/>
        <v>1947.63</v>
      </c>
      <c r="M14" s="13">
        <f t="shared" si="1"/>
        <v>0</v>
      </c>
    </row>
    <row r="15" spans="1:15" ht="24.75" x14ac:dyDescent="0.25">
      <c r="A15" s="23" t="s">
        <v>50</v>
      </c>
      <c r="B15" s="14" t="s">
        <v>51</v>
      </c>
      <c r="C15" s="15">
        <v>4666.54</v>
      </c>
      <c r="D15" s="16" t="s">
        <v>57</v>
      </c>
      <c r="E15" s="17"/>
      <c r="F15" s="17"/>
      <c r="G15" s="17">
        <v>180.51</v>
      </c>
      <c r="H15" s="17">
        <f>2583.31+1902.72</f>
        <v>4486.03</v>
      </c>
      <c r="I15" s="17"/>
      <c r="J15" s="17"/>
      <c r="K15" s="17"/>
      <c r="L15" s="13">
        <f t="shared" si="0"/>
        <v>4666.54</v>
      </c>
      <c r="M15" s="13">
        <f t="shared" si="1"/>
        <v>0</v>
      </c>
    </row>
    <row r="16" spans="1:15" ht="24.75" x14ac:dyDescent="0.25">
      <c r="A16" s="14" t="s">
        <v>52</v>
      </c>
      <c r="B16" s="18" t="s">
        <v>53</v>
      </c>
      <c r="C16" s="15">
        <v>1588.1</v>
      </c>
      <c r="D16" s="16" t="s">
        <v>54</v>
      </c>
      <c r="E16" s="17"/>
      <c r="F16" s="17"/>
      <c r="G16" s="17">
        <v>72.040000000000006</v>
      </c>
      <c r="H16" s="17">
        <f>1211.56+304.5</f>
        <v>1516.06</v>
      </c>
      <c r="I16" s="17"/>
      <c r="J16" s="17"/>
      <c r="K16" s="17"/>
      <c r="L16" s="13">
        <f t="shared" si="0"/>
        <v>1588.1</v>
      </c>
      <c r="M16" s="13">
        <f t="shared" si="1"/>
        <v>0</v>
      </c>
    </row>
    <row r="17" spans="1:13" ht="35.25" customHeight="1" x14ac:dyDescent="0.25">
      <c r="A17" s="14" t="s">
        <v>55</v>
      </c>
      <c r="B17" s="18">
        <v>2453.4899999999998</v>
      </c>
      <c r="C17" s="15">
        <v>2453.4899999999998</v>
      </c>
      <c r="D17" s="16" t="s">
        <v>56</v>
      </c>
      <c r="E17" s="17"/>
      <c r="F17" s="17"/>
      <c r="G17" s="17">
        <v>101.97</v>
      </c>
      <c r="H17" s="17">
        <v>2351.52</v>
      </c>
      <c r="I17" s="17"/>
      <c r="J17" s="17"/>
      <c r="K17" s="17"/>
      <c r="L17" s="13">
        <f t="shared" si="0"/>
        <v>2453.4899999999998</v>
      </c>
      <c r="M17" s="13">
        <f t="shared" si="1"/>
        <v>0</v>
      </c>
    </row>
    <row r="18" spans="1:13" ht="41.25" customHeight="1" x14ac:dyDescent="0.25">
      <c r="A18" s="14" t="s">
        <v>58</v>
      </c>
      <c r="B18" s="18" t="s">
        <v>59</v>
      </c>
      <c r="C18" s="15">
        <v>165138.41</v>
      </c>
      <c r="D18" s="16" t="s">
        <v>60</v>
      </c>
      <c r="E18" s="17"/>
      <c r="F18" s="17"/>
      <c r="G18" s="17">
        <v>130.61000000000001</v>
      </c>
      <c r="H18" s="17">
        <f>2734.44+589.9</f>
        <v>3324.34</v>
      </c>
      <c r="I18" s="17">
        <v>78380.570000000007</v>
      </c>
      <c r="J18" s="17">
        <v>38704.04</v>
      </c>
      <c r="K18" s="17">
        <f>1716.83+42882.02</f>
        <v>44598.85</v>
      </c>
      <c r="L18" s="13">
        <f t="shared" si="0"/>
        <v>165138.41</v>
      </c>
      <c r="M18" s="13">
        <f t="shared" si="1"/>
        <v>0</v>
      </c>
    </row>
    <row r="19" spans="1:13" x14ac:dyDescent="0.25">
      <c r="A19" s="14" t="s">
        <v>61</v>
      </c>
      <c r="B19" s="18">
        <v>42423</v>
      </c>
      <c r="C19" s="15">
        <v>1850.66</v>
      </c>
      <c r="D19" s="16" t="s">
        <v>65</v>
      </c>
      <c r="E19" s="17"/>
      <c r="F19" s="17"/>
      <c r="G19" s="17">
        <v>45.72</v>
      </c>
      <c r="H19" s="17">
        <v>1804.94</v>
      </c>
      <c r="I19" s="17"/>
      <c r="J19" s="17"/>
      <c r="K19" s="17"/>
      <c r="L19" s="13">
        <f t="shared" si="0"/>
        <v>1850.66</v>
      </c>
      <c r="M19" s="13">
        <f t="shared" si="1"/>
        <v>0</v>
      </c>
    </row>
    <row r="20" spans="1:13" ht="24.75" x14ac:dyDescent="0.25">
      <c r="A20" s="14" t="s">
        <v>62</v>
      </c>
      <c r="B20" s="18" t="s">
        <v>63</v>
      </c>
      <c r="C20" s="15">
        <v>1682.25</v>
      </c>
      <c r="D20" s="16" t="s">
        <v>64</v>
      </c>
      <c r="E20" s="17"/>
      <c r="F20" s="17"/>
      <c r="G20" s="17">
        <v>63.16</v>
      </c>
      <c r="H20" s="17">
        <v>1619.09</v>
      </c>
      <c r="I20" s="17"/>
      <c r="J20" s="17"/>
      <c r="K20" s="17"/>
      <c r="L20" s="13">
        <f t="shared" si="0"/>
        <v>1682.25</v>
      </c>
      <c r="M20" s="13">
        <f t="shared" si="1"/>
        <v>0</v>
      </c>
    </row>
    <row r="21" spans="1:13" ht="24.75" x14ac:dyDescent="0.25">
      <c r="A21" s="14" t="s">
        <v>66</v>
      </c>
      <c r="B21" s="18" t="s">
        <v>63</v>
      </c>
      <c r="C21" s="15">
        <v>2688.73</v>
      </c>
      <c r="D21" s="16" t="s">
        <v>67</v>
      </c>
      <c r="E21" s="17"/>
      <c r="F21" s="17"/>
      <c r="G21" s="17">
        <v>48.94</v>
      </c>
      <c r="H21" s="17">
        <f>847.17+1792.62</f>
        <v>2639.79</v>
      </c>
      <c r="I21" s="17"/>
      <c r="J21" s="17"/>
      <c r="K21" s="17"/>
      <c r="L21" s="13">
        <f t="shared" si="0"/>
        <v>2688.73</v>
      </c>
      <c r="M21" s="13">
        <f t="shared" si="1"/>
        <v>0</v>
      </c>
    </row>
    <row r="22" spans="1:13" x14ac:dyDescent="0.25">
      <c r="A22" s="14" t="s">
        <v>68</v>
      </c>
      <c r="B22" s="14" t="s">
        <v>63</v>
      </c>
      <c r="C22" s="15">
        <v>7666.12</v>
      </c>
      <c r="D22" s="16" t="s">
        <v>69</v>
      </c>
      <c r="E22" s="17"/>
      <c r="F22" s="17"/>
      <c r="G22" s="17">
        <v>359.23</v>
      </c>
      <c r="H22" s="17">
        <f>7059.24+247.65</f>
        <v>7306.8899999999994</v>
      </c>
      <c r="I22" s="17"/>
      <c r="J22" s="17"/>
      <c r="K22" s="17"/>
      <c r="L22" s="13">
        <f t="shared" si="0"/>
        <v>7666.119999999999</v>
      </c>
      <c r="M22" s="13">
        <f t="shared" si="1"/>
        <v>0</v>
      </c>
    </row>
    <row r="23" spans="1:13" x14ac:dyDescent="0.25">
      <c r="A23" s="14" t="s">
        <v>70</v>
      </c>
      <c r="B23" s="18">
        <v>42430</v>
      </c>
      <c r="C23" s="15">
        <v>1142.3900000000001</v>
      </c>
      <c r="D23" s="16" t="s">
        <v>71</v>
      </c>
      <c r="E23" s="17"/>
      <c r="F23" s="17"/>
      <c r="G23" s="17">
        <v>39.369999999999997</v>
      </c>
      <c r="H23" s="17">
        <v>1102.42</v>
      </c>
      <c r="I23" s="17"/>
      <c r="J23" s="17"/>
      <c r="K23" s="17"/>
      <c r="L23" s="13">
        <f t="shared" si="0"/>
        <v>1141.79</v>
      </c>
      <c r="M23" s="13">
        <f t="shared" si="1"/>
        <v>0.60000000000013642</v>
      </c>
    </row>
    <row r="24" spans="1:13" x14ac:dyDescent="0.25">
      <c r="A24" s="14" t="s">
        <v>72</v>
      </c>
      <c r="B24" s="14">
        <v>42430</v>
      </c>
      <c r="C24" s="15">
        <v>10832.66</v>
      </c>
      <c r="D24" s="16" t="s">
        <v>73</v>
      </c>
      <c r="E24" s="17"/>
      <c r="F24" s="17">
        <v>7754.67</v>
      </c>
      <c r="G24" s="17">
        <v>471.97</v>
      </c>
      <c r="H24" s="17">
        <v>2606.02</v>
      </c>
      <c r="I24" s="17"/>
      <c r="J24" s="17"/>
      <c r="K24" s="17"/>
      <c r="L24" s="13">
        <f t="shared" si="0"/>
        <v>10832.66</v>
      </c>
      <c r="M24" s="13">
        <f t="shared" si="1"/>
        <v>0</v>
      </c>
    </row>
    <row r="25" spans="1:13" x14ac:dyDescent="0.25">
      <c r="A25" s="14"/>
      <c r="B25" s="14"/>
      <c r="C25" s="15"/>
      <c r="D25" s="16"/>
      <c r="E25" s="17"/>
      <c r="F25" s="17"/>
      <c r="G25" s="17"/>
      <c r="H25" s="17"/>
      <c r="I25" s="17"/>
      <c r="J25" s="17"/>
      <c r="K25" s="17"/>
      <c r="L25" s="13">
        <f t="shared" si="0"/>
        <v>0</v>
      </c>
      <c r="M25" s="13">
        <f t="shared" si="1"/>
        <v>0</v>
      </c>
    </row>
    <row r="26" spans="1:13" x14ac:dyDescent="0.25">
      <c r="A26" s="14"/>
      <c r="B26" s="14"/>
      <c r="C26" s="15">
        <f>SUM(C4:C25)</f>
        <v>231709.93000000002</v>
      </c>
      <c r="D26" s="16"/>
      <c r="E26" s="17">
        <f t="shared" ref="E26:K26" si="2">SUM(E4:E25)</f>
        <v>7381.21</v>
      </c>
      <c r="F26" s="17">
        <f t="shared" si="2"/>
        <v>7754.67</v>
      </c>
      <c r="G26" s="17">
        <f t="shared" si="2"/>
        <v>2882.55</v>
      </c>
      <c r="H26" s="17">
        <f t="shared" si="2"/>
        <v>52003.239999999991</v>
      </c>
      <c r="I26" s="17">
        <f t="shared" si="2"/>
        <v>78380.570000000007</v>
      </c>
      <c r="J26" s="17">
        <f t="shared" si="2"/>
        <v>38704.04</v>
      </c>
      <c r="K26" s="17">
        <f t="shared" si="2"/>
        <v>44603.049999999996</v>
      </c>
      <c r="L26" s="13">
        <f t="shared" si="0"/>
        <v>231709.33</v>
      </c>
      <c r="M26" s="13">
        <f t="shared" si="1"/>
        <v>0.6000000000349246</v>
      </c>
    </row>
    <row r="27" spans="1:13" x14ac:dyDescent="0.25">
      <c r="A27" s="8"/>
      <c r="B27" s="9"/>
      <c r="C27" s="10"/>
      <c r="D27" s="11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s="8"/>
      <c r="B28" s="9"/>
      <c r="C28" s="10"/>
      <c r="D28" s="11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A29" s="8"/>
      <c r="B29" s="9" t="s">
        <v>74</v>
      </c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8"/>
      <c r="B30" s="9"/>
      <c r="C30" s="10"/>
      <c r="D30" s="11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2"/>
      <c r="B31" s="2"/>
      <c r="C31" s="4"/>
      <c r="D31" s="3"/>
      <c r="E31" s="4"/>
      <c r="F31" s="4"/>
      <c r="G31" s="4"/>
      <c r="H31" s="4"/>
      <c r="I31" s="4"/>
      <c r="J31" s="4"/>
      <c r="K31" s="4"/>
      <c r="L31" s="4"/>
      <c r="M31" s="5"/>
    </row>
    <row r="32" spans="1:13" x14ac:dyDescent="0.25">
      <c r="A32" s="2"/>
      <c r="B32" s="2" t="s">
        <v>10</v>
      </c>
      <c r="C32" s="4"/>
      <c r="D32" s="3"/>
      <c r="E32" s="4"/>
      <c r="F32" s="4"/>
      <c r="G32" s="4"/>
      <c r="H32" s="4"/>
      <c r="I32" s="4"/>
      <c r="J32" s="4"/>
      <c r="K32" s="4"/>
      <c r="L32" s="4"/>
      <c r="M32" s="5"/>
    </row>
    <row r="33" spans="2:13" x14ac:dyDescent="0.25">
      <c r="B33" s="2"/>
      <c r="C33" s="4"/>
      <c r="D33" s="3"/>
      <c r="E33" s="4"/>
      <c r="F33" s="4"/>
      <c r="G33" s="4"/>
      <c r="H33" s="4"/>
      <c r="I33" s="4"/>
      <c r="J33" s="4"/>
      <c r="K33" s="4"/>
      <c r="L33" s="4"/>
      <c r="M33" s="5"/>
    </row>
    <row r="34" spans="2:13" x14ac:dyDescent="0.25">
      <c r="B34" s="2"/>
      <c r="C34" s="4"/>
      <c r="D34" s="3"/>
      <c r="E34" s="4"/>
      <c r="F34" s="4"/>
      <c r="G34" s="4"/>
      <c r="H34" s="4"/>
      <c r="I34" s="4"/>
      <c r="J34" s="4"/>
      <c r="K34" s="4"/>
      <c r="L34" s="4"/>
      <c r="M34" s="5"/>
    </row>
    <row r="35" spans="2:13" x14ac:dyDescent="0.25">
      <c r="B35" s="2" t="s">
        <v>6</v>
      </c>
      <c r="C35" s="4"/>
      <c r="D35" s="3"/>
      <c r="E35" s="4"/>
      <c r="F35" s="4"/>
      <c r="G35" s="4"/>
      <c r="H35" s="4"/>
      <c r="I35" s="4"/>
      <c r="J35" s="4"/>
      <c r="K35" s="4"/>
      <c r="L35" s="4"/>
      <c r="M35" s="5"/>
    </row>
    <row r="36" spans="2:13" x14ac:dyDescent="0.25">
      <c r="B36" s="2" t="s">
        <v>7</v>
      </c>
      <c r="C36" s="4"/>
      <c r="D36" s="3"/>
      <c r="E36" s="4"/>
      <c r="F36" s="4"/>
      <c r="G36" s="4"/>
      <c r="H36" s="4"/>
      <c r="I36" s="4"/>
      <c r="J36" s="4"/>
      <c r="K36" s="4"/>
      <c r="L36" s="4"/>
      <c r="M36" s="5"/>
    </row>
    <row r="37" spans="2:13" x14ac:dyDescent="0.25">
      <c r="B37" s="2"/>
      <c r="C37" s="4"/>
      <c r="D37" s="3"/>
      <c r="E37" s="4"/>
      <c r="F37" s="4"/>
      <c r="G37" s="4"/>
      <c r="H37" s="4"/>
      <c r="I37" s="4"/>
      <c r="J37" s="4"/>
      <c r="K37" s="4"/>
      <c r="L37" s="4"/>
      <c r="M37" s="5"/>
    </row>
    <row r="38" spans="2:13" x14ac:dyDescent="0.25">
      <c r="B38" s="2"/>
      <c r="C38" s="4"/>
      <c r="D38" s="3"/>
      <c r="E38" s="4"/>
      <c r="F38" s="4"/>
      <c r="G38" s="4"/>
      <c r="H38" s="4"/>
      <c r="I38" s="4"/>
      <c r="J38" s="4"/>
      <c r="K38" s="4"/>
      <c r="L38" s="4"/>
      <c r="M38" s="5"/>
    </row>
    <row r="39" spans="2:13" x14ac:dyDescent="0.25">
      <c r="B39" s="2"/>
      <c r="C39" s="4"/>
      <c r="D39" s="3"/>
      <c r="E39" s="4"/>
      <c r="F39" s="4"/>
      <c r="G39" s="4"/>
      <c r="H39" s="4"/>
      <c r="I39" s="4"/>
      <c r="J39" s="4"/>
      <c r="K39" s="4"/>
      <c r="L39" s="4"/>
      <c r="M39" s="5"/>
    </row>
    <row r="40" spans="2:13" x14ac:dyDescent="0.25">
      <c r="B40" s="2"/>
      <c r="D40" s="3"/>
      <c r="L40" s="4"/>
      <c r="M40" s="5"/>
    </row>
    <row r="41" spans="2:13" x14ac:dyDescent="0.25">
      <c r="B41" s="2"/>
      <c r="D41" s="3"/>
      <c r="L41" s="4"/>
      <c r="M41" s="5"/>
    </row>
    <row r="42" spans="2:13" x14ac:dyDescent="0.25">
      <c r="B42" s="2"/>
      <c r="D42" s="3"/>
      <c r="L42" s="4"/>
      <c r="M42" s="5"/>
    </row>
    <row r="43" spans="2:13" x14ac:dyDescent="0.25">
      <c r="B43" s="2"/>
      <c r="D43" s="3"/>
      <c r="L43" s="4"/>
      <c r="M43" s="5"/>
    </row>
    <row r="44" spans="2:13" x14ac:dyDescent="0.25">
      <c r="B44" s="2"/>
      <c r="D44" s="3"/>
      <c r="L44" s="4"/>
      <c r="M44" s="5"/>
    </row>
    <row r="45" spans="2:13" x14ac:dyDescent="0.25">
      <c r="B45" s="2"/>
      <c r="D45" s="3"/>
      <c r="L45" s="4"/>
      <c r="M45" s="5"/>
    </row>
    <row r="46" spans="2:13" x14ac:dyDescent="0.25">
      <c r="B46" s="2"/>
      <c r="D46" s="3"/>
      <c r="L46" s="4"/>
      <c r="M46" s="5"/>
    </row>
    <row r="47" spans="2:13" x14ac:dyDescent="0.25">
      <c r="B47" s="2"/>
      <c r="D47" s="3"/>
      <c r="L47" s="4"/>
      <c r="M47" s="5"/>
    </row>
    <row r="48" spans="2:13" x14ac:dyDescent="0.25">
      <c r="B48" s="2"/>
      <c r="D48" s="3"/>
      <c r="L48" s="4"/>
      <c r="M48" s="5"/>
    </row>
    <row r="49" spans="2:13" x14ac:dyDescent="0.25">
      <c r="B49" s="2"/>
      <c r="D49" s="3"/>
      <c r="L49" s="4"/>
      <c r="M49" s="5"/>
    </row>
    <row r="50" spans="2:13" x14ac:dyDescent="0.25">
      <c r="B50" s="2"/>
      <c r="D50" s="3"/>
      <c r="L50" s="4"/>
      <c r="M50" s="5"/>
    </row>
    <row r="51" spans="2:13" x14ac:dyDescent="0.25">
      <c r="B51" s="2"/>
      <c r="D51" s="3"/>
      <c r="L51" s="4"/>
      <c r="M51" s="5"/>
    </row>
    <row r="52" spans="2:13" x14ac:dyDescent="0.25">
      <c r="B52" s="2"/>
      <c r="D52" s="3"/>
    </row>
    <row r="53" spans="2:13" x14ac:dyDescent="0.25">
      <c r="B53" s="2"/>
      <c r="D53" s="3"/>
    </row>
  </sheetData>
  <mergeCells count="2">
    <mergeCell ref="C1:K1"/>
    <mergeCell ref="D2:J2"/>
  </mergeCells>
  <pageMargins left="0.70866141732283472" right="0.43307086614173229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2016-08-20T23:43:55Z</cp:lastPrinted>
  <dcterms:created xsi:type="dcterms:W3CDTF">2014-06-28T17:23:55Z</dcterms:created>
  <dcterms:modified xsi:type="dcterms:W3CDTF">2016-08-20T23:44:59Z</dcterms:modified>
</cp:coreProperties>
</file>