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TASTRO-EH\Desktop\CATASTRO2022\Documentación LAIP\UAIP-078-2022\"/>
    </mc:Choice>
  </mc:AlternateContent>
  <xr:revisionPtr revIDLastSave="0" documentId="13_ncr:1_{1A3E188C-F293-4557-8612-A6B1D4E47C6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- AYUDA -" sheetId="5" state="hidden" r:id="rId1"/>
    <sheet name="Tabla de Ingresos" sheetId="11" r:id="rId2"/>
    <sheet name="Hoja1" sheetId="9" state="hidden" r:id="rId3"/>
    <sheet name="Detalle Ingresos" sheetId="1" r:id="rId4"/>
    <sheet name="Auxiliar" sheetId="6" state="hidden" r:id="rId5"/>
    <sheet name="Reporte Mensual" sheetId="2" r:id="rId6"/>
  </sheets>
  <externalReferences>
    <externalReference r:id="rId7"/>
    <externalReference r:id="rId8"/>
    <externalReference r:id="rId9"/>
  </externalReferences>
  <definedNames>
    <definedName name="Comprobantes">'[1]Tabla de Comprobantes'!$A$3:$A$65</definedName>
    <definedName name="Costo">OFFSET([2]!Tabla1[[#Headers],[Costo Total]],1,,COUNTIF([2]!Tabla1[Costo Total],"&lt;&gt;0"))</definedName>
    <definedName name="Feriados">[3]Feriados!$B$6:$C$28</definedName>
    <definedName name="Ingreso">OFFSET([2]!Tabla1[[#Headers],[Ingreso Total]],1,,COUNTIF([2]!Tabla1[Ingreso Total],"&lt;&gt;0"))</definedName>
    <definedName name="PC">'[1]Tabla de Comprobantes'!$E$3:$E$14</definedName>
    <definedName name="Resultado_">OFFSET([2]!Tabla1[[#Headers],[Resultado]],1,,COUNTIF([2]!Tabla1[Resultado],"&lt;&gt;0"))</definedName>
    <definedName name="Servicio">OFFSET([2]!Tabla1[[#Headers],[Servicio ]],1,,COUNTA([2]!Tabla1[[Servicio ]])-COUNTIF([2]!Tabla1[[Servicio ]],"")-1)</definedName>
  </definedName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9" l="1"/>
  <c r="C51" i="9"/>
  <c r="C52" i="9" s="1"/>
  <c r="C50" i="9"/>
  <c r="C290" i="1"/>
  <c r="C289" i="1"/>
  <c r="C292" i="1"/>
  <c r="C287" i="1"/>
  <c r="C286" i="1"/>
  <c r="C281" i="1"/>
  <c r="C282" i="1"/>
  <c r="C277" i="1"/>
  <c r="C274" i="1"/>
  <c r="C249" i="1"/>
  <c r="C246" i="1"/>
  <c r="C241" i="1"/>
  <c r="C236" i="1"/>
  <c r="C234" i="1"/>
  <c r="C232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5" i="1"/>
  <c r="C276" i="1"/>
  <c r="C278" i="1"/>
  <c r="C279" i="1"/>
  <c r="C280" i="1"/>
  <c r="C283" i="1"/>
  <c r="C284" i="1"/>
  <c r="C285" i="1"/>
  <c r="C288" i="1"/>
  <c r="C291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3" i="9" l="1"/>
  <c r="D51" i="9"/>
  <c r="D53" i="9" s="1"/>
  <c r="D52" i="9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3" i="1"/>
  <c r="C235" i="1"/>
  <c r="C237" i="1"/>
  <c r="C238" i="1"/>
  <c r="C239" i="1"/>
  <c r="C240" i="1"/>
  <c r="C242" i="1"/>
  <c r="C243" i="1"/>
  <c r="C244" i="1"/>
  <c r="C245" i="1"/>
  <c r="C247" i="1"/>
  <c r="C248" i="1"/>
  <c r="C250" i="1"/>
  <c r="C251" i="1"/>
  <c r="C252" i="1"/>
  <c r="C253" i="1"/>
  <c r="C254" i="1"/>
  <c r="C255" i="1"/>
  <c r="C144" i="1" l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16" i="1"/>
  <c r="C114" i="1"/>
  <c r="C115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83" i="1" l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25" i="1"/>
  <c r="C75" i="1"/>
  <c r="C76" i="1"/>
  <c r="C77" i="1"/>
  <c r="C78" i="1"/>
  <c r="C79" i="1"/>
  <c r="C80" i="1"/>
  <c r="C81" i="1"/>
  <c r="C82" i="1"/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F19" i="1" l="1"/>
  <c r="F509" i="1" s="1"/>
  <c r="L5" i="1" l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 l="1"/>
  <c r="J16" i="1"/>
  <c r="J14" i="1" l="1"/>
  <c r="J15" i="1"/>
  <c r="J12" i="1"/>
  <c r="J13" i="1"/>
  <c r="J11" i="1"/>
  <c r="J10" i="1"/>
  <c r="J9" i="1" l="1"/>
  <c r="J8" i="1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B21" i="6"/>
  <c r="G20" i="6"/>
  <c r="B20" i="6"/>
  <c r="G19" i="6"/>
  <c r="B19" i="6"/>
  <c r="G18" i="6"/>
  <c r="B18" i="6"/>
  <c r="G17" i="6"/>
  <c r="B17" i="6"/>
  <c r="G16" i="6"/>
  <c r="B16" i="6"/>
  <c r="G15" i="6"/>
  <c r="B15" i="6"/>
  <c r="G14" i="6"/>
  <c r="B14" i="6"/>
  <c r="G13" i="6"/>
  <c r="B13" i="6"/>
  <c r="G12" i="6"/>
  <c r="B12" i="6"/>
  <c r="G11" i="6"/>
  <c r="B11" i="6"/>
  <c r="G10" i="6"/>
  <c r="B10" i="6"/>
  <c r="G9" i="6"/>
  <c r="B9" i="6"/>
  <c r="G8" i="6"/>
  <c r="B8" i="6"/>
  <c r="G7" i="6"/>
  <c r="B7" i="6"/>
  <c r="B6" i="6"/>
  <c r="B5" i="6"/>
  <c r="B4" i="6"/>
  <c r="B3" i="6"/>
  <c r="F9" i="2" l="1"/>
  <c r="E9" i="2"/>
  <c r="G9" i="2"/>
  <c r="N9" i="2"/>
  <c r="H9" i="2"/>
  <c r="M9" i="2"/>
  <c r="K9" i="2"/>
  <c r="D9" i="2"/>
  <c r="C9" i="2"/>
  <c r="I9" i="2"/>
  <c r="L9" i="2"/>
  <c r="J9" i="2"/>
  <c r="F5" i="1"/>
  <c r="D8" i="2" l="1"/>
  <c r="E8" i="2"/>
  <c r="M8" i="2"/>
  <c r="I8" i="2"/>
  <c r="L8" i="2"/>
  <c r="F8" i="2"/>
  <c r="N8" i="2"/>
  <c r="H8" i="2"/>
  <c r="J8" i="2"/>
  <c r="G8" i="2"/>
  <c r="C8" i="2"/>
  <c r="C11" i="2" s="1"/>
  <c r="C13" i="2" s="1"/>
  <c r="K8" i="2"/>
  <c r="M11" i="2" l="1"/>
  <c r="G11" i="2"/>
  <c r="K11" i="2"/>
  <c r="J11" i="2"/>
  <c r="I11" i="2"/>
  <c r="H11" i="2"/>
  <c r="F11" i="2"/>
  <c r="E11" i="2"/>
  <c r="N11" i="2"/>
  <c r="L11" i="2"/>
  <c r="D11" i="2"/>
  <c r="D13" i="2" s="1"/>
  <c r="E13" i="2" l="1"/>
  <c r="F13" i="2" s="1"/>
  <c r="G13" i="2" s="1"/>
  <c r="H13" i="2" s="1"/>
  <c r="I13" i="2" s="1"/>
  <c r="J13" i="2" s="1"/>
  <c r="K13" i="2" s="1"/>
  <c r="L13" i="2" s="1"/>
  <c r="M13" i="2" s="1"/>
  <c r="N13" i="2" s="1"/>
</calcChain>
</file>

<file path=xl/sharedStrings.xml><?xml version="1.0" encoding="utf-8"?>
<sst xmlns="http://schemas.openxmlformats.org/spreadsheetml/2006/main" count="798" uniqueCount="104">
  <si>
    <t>Sueldo</t>
  </si>
  <si>
    <t>Ingresos</t>
  </si>
  <si>
    <t>Egresos</t>
  </si>
  <si>
    <t>Resultado Mensual</t>
  </si>
  <si>
    <t>FECHA</t>
  </si>
  <si>
    <t>MES</t>
  </si>
  <si>
    <t>MONTO</t>
  </si>
  <si>
    <t>DESCRIPCIÓN</t>
  </si>
  <si>
    <t>EGRESOS: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</si>
  <si>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</si>
  <si>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</si>
  <si>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</si>
  <si>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</si>
  <si>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</si>
  <si>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</si>
  <si>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</si>
  <si>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</si>
  <si>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</si>
  <si>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</si>
  <si>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</si>
  <si>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</si>
  <si>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Ayuda</t>
  </si>
  <si>
    <t>Alquiler</t>
  </si>
  <si>
    <t>Supermercado</t>
  </si>
  <si>
    <t>Saldo acumulado</t>
  </si>
  <si>
    <t>Resultado por mes</t>
  </si>
  <si>
    <t>enero</t>
  </si>
  <si>
    <t>Vencimiento Plazo fijo</t>
  </si>
  <si>
    <t>Gastos comunes</t>
  </si>
  <si>
    <t>Venta sillón</t>
  </si>
  <si>
    <t>Internet</t>
  </si>
  <si>
    <t>Cobro indemización</t>
  </si>
  <si>
    <t>Dividendos</t>
  </si>
  <si>
    <t>Venta Cama elástica</t>
  </si>
  <si>
    <t>Cine</t>
  </si>
  <si>
    <t>Pago tarjeta de crédito</t>
  </si>
  <si>
    <t>Gas</t>
  </si>
  <si>
    <t>Luz</t>
  </si>
  <si>
    <t>Aguinado</t>
  </si>
  <si>
    <t>Compra cocina nueva</t>
  </si>
  <si>
    <t>Compra mueble</t>
  </si>
  <si>
    <t>Compra Celular</t>
  </si>
  <si>
    <t>Gastos recreativos</t>
  </si>
  <si>
    <t>Capacitación BI</t>
  </si>
  <si>
    <t>Transporte</t>
  </si>
  <si>
    <t>Compra Laptop</t>
  </si>
  <si>
    <t>Gastos vacaciones</t>
  </si>
  <si>
    <t>Compra laptop</t>
  </si>
  <si>
    <t>Aperturas de Negocio</t>
  </si>
  <si>
    <t>Adición por abarroteria</t>
  </si>
  <si>
    <t>Adición de rótulo</t>
  </si>
  <si>
    <t>Retiro de publicidad</t>
  </si>
  <si>
    <t>Cierre de negocio</t>
  </si>
  <si>
    <t>Traspasos de negocio</t>
  </si>
  <si>
    <t>Licencia de bedidas alcoholicas</t>
  </si>
  <si>
    <t>Licencia de funcionamiento</t>
  </si>
  <si>
    <t>Licencia de Venta y consumo de cerveza</t>
  </si>
  <si>
    <t>Constancias de negocio</t>
  </si>
  <si>
    <t>Traspasos Inversiones Robles</t>
  </si>
  <si>
    <t>Desmembración de Inmueble</t>
  </si>
  <si>
    <t>Inscripción de Inmueble</t>
  </si>
  <si>
    <t>Traspaso de inmueble</t>
  </si>
  <si>
    <t>Adición de servicio</t>
  </si>
  <si>
    <t>Constancias de inmueble</t>
  </si>
  <si>
    <t>Total general</t>
  </si>
  <si>
    <t>febrero</t>
  </si>
  <si>
    <t>marzo</t>
  </si>
  <si>
    <t>abril</t>
  </si>
  <si>
    <t>mayo</t>
  </si>
  <si>
    <t>junio</t>
  </si>
  <si>
    <t>Total</t>
  </si>
  <si>
    <t>Traspaso y desmembración de inmueble</t>
  </si>
  <si>
    <t>Registro de inmueble</t>
  </si>
  <si>
    <t>Registro y desmembración inmueble</t>
  </si>
  <si>
    <t>Registro traspaso de inmueble</t>
  </si>
  <si>
    <t>Traspaso e inscripción de inmueble</t>
  </si>
  <si>
    <t>SEMANA</t>
  </si>
  <si>
    <t>SEMANA 1</t>
  </si>
  <si>
    <t>SEMANA 4</t>
  </si>
  <si>
    <t>SEMANA 2</t>
  </si>
  <si>
    <t>SEMANA 5</t>
  </si>
  <si>
    <t>SEMANA 3</t>
  </si>
  <si>
    <t>Descargo de Publicidad</t>
  </si>
  <si>
    <t>Traspaso de negocio</t>
  </si>
  <si>
    <t>julio</t>
  </si>
  <si>
    <t>agosto</t>
  </si>
  <si>
    <t>Total Total</t>
  </si>
  <si>
    <t xml:space="preserve">Total Cantidad </t>
  </si>
  <si>
    <t xml:space="preserve">Cantidad </t>
  </si>
  <si>
    <t>septiembre</t>
  </si>
  <si>
    <t>Multas Trámites de Inmuebles</t>
  </si>
  <si>
    <t>Descargo de Servicio</t>
  </si>
  <si>
    <t>CANTIDAD</t>
  </si>
  <si>
    <t xml:space="preserve">MONTO </t>
  </si>
  <si>
    <t>Ordenanza 2011</t>
  </si>
  <si>
    <t>Reforma a Ordenanza</t>
  </si>
  <si>
    <t xml:space="preserve">Incremento </t>
  </si>
  <si>
    <t>Descripción</t>
  </si>
  <si>
    <t>Octubre</t>
  </si>
  <si>
    <t>Noviembre</t>
  </si>
  <si>
    <t>Diciembre</t>
  </si>
  <si>
    <t>SECCIÓN DE CATASTRO Y REGISTRO TRIBUTARIO</t>
  </si>
  <si>
    <t>TERCER TRIMESTRE AÑO 2022</t>
  </si>
  <si>
    <t>INGRESOS TOTALES 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</si>
</sst>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\ #,##0.00;[Red]&quot;$&quot;\ \-#,##0.00"/>
    <numFmt numFmtId="165" formatCode="_-* #,##0.00\ &quot;€&quot;_-;\-* #,##0.00\ &quot;€&quot;_-;_-* &quot;-&quot;??\ &quot;€&quot;_-;_-@_-"/>
    <numFmt numFmtId="166" formatCode="d\-m\-yy;@"/>
    <numFmt numFmtId="167" formatCode="&quot;$&quot;#,##0.00"/>
    <numFmt numFmtId="168" formatCode="&quot;$&quot;\ #,##0.00"/>
    <numFmt numFmtId="169" formatCode="dd/mm/yyyy"/>
  </numFmts>
  <fonts count="3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color indexed="9"/>
      <name val="Calibri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</font>
    <font>
      <i/>
      <sz val="14"/>
      <name val="Calibri"/>
      <family val="2"/>
    </font>
    <font>
      <sz val="12"/>
      <color rgb="FF00B050"/>
      <name val="Calibri"/>
      <family val="2"/>
    </font>
    <font>
      <sz val="12"/>
      <color theme="4"/>
      <name val="Calibri"/>
      <family val="2"/>
    </font>
    <font>
      <sz val="14"/>
      <color theme="1" tint="0.34998626667073579"/>
      <name val="Calibri"/>
      <family val="2"/>
      <scheme val="minor"/>
    </font>
    <font>
      <b/>
      <sz val="13"/>
      <color rgb="FF8745E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9"/>
      <name val="Calibri"/>
      <family val="2"/>
    </font>
    <font>
      <i/>
      <sz val="16"/>
      <color theme="0" tint="-0.499984740745262"/>
      <name val="Calibri"/>
      <family val="2"/>
      <scheme val="minor"/>
    </font>
    <font>
      <i/>
      <sz val="16"/>
      <color theme="1" tint="0.34998626667073579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.5"/>
      <color rgb="FF555555"/>
      <name val="Arial"/>
      <family val="2"/>
    </font>
    <font>
      <sz val="14"/>
      <color theme="1" tint="0.34998626667073579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i/>
      <sz val="14"/>
      <color theme="3"/>
      <name val="Calibri"/>
      <family val="2"/>
      <scheme val="minor"/>
    </font>
    <font>
      <sz val="12"/>
      <color theme="3"/>
      <name val="Calibri"/>
      <family val="2"/>
    </font>
    <font>
      <b/>
      <i/>
      <sz val="1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3FF"/>
        <bgColor indexed="64"/>
      </patternFill>
    </fill>
    <fill>
      <patternFill patternType="solid">
        <fgColor rgb="FF8745E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slantDashDot">
        <color theme="0" tint="-4.9989318521683403E-2"/>
      </left>
      <right style="slantDashDot">
        <color theme="0" tint="-4.9989318521683403E-2"/>
      </right>
      <top style="slantDashDot">
        <color theme="0" tint="-4.9989318521683403E-2"/>
      </top>
      <bottom style="slantDashDot">
        <color theme="0" tint="-4.9989318521683403E-2"/>
      </bottom>
      <diagonal/>
    </border>
    <border>
      <left style="slantDashDot">
        <color theme="0"/>
      </left>
      <right style="slantDashDot">
        <color theme="0"/>
      </right>
      <top style="slantDashDot">
        <color theme="0"/>
      </top>
      <bottom style="slantDashDot">
        <color theme="0"/>
      </bottom>
      <diagonal/>
    </border>
    <border>
      <left/>
      <right style="slantDashDot">
        <color theme="0" tint="-4.9989318521683403E-2"/>
      </right>
      <top style="slantDashDot">
        <color theme="0" tint="-4.9989318521683403E-2"/>
      </top>
      <bottom style="slantDashDot">
        <color theme="0" tint="-4.9989318521683403E-2"/>
      </bottom>
      <diagonal/>
    </border>
    <border>
      <left style="slantDashDot">
        <color theme="0" tint="-4.9989318521683403E-2"/>
      </left>
      <right/>
      <top/>
      <bottom style="slantDashDot">
        <color theme="0" tint="-4.9989318521683403E-2"/>
      </bottom>
      <diagonal/>
    </border>
    <border>
      <left style="slantDashDot">
        <color theme="0"/>
      </left>
      <right style="slantDashDot">
        <color theme="0"/>
      </right>
      <top/>
      <bottom style="slantDashDot">
        <color theme="0"/>
      </bottom>
      <diagonal/>
    </border>
    <border>
      <left/>
      <right style="slantDashDot">
        <color theme="0" tint="-4.9989318521683403E-2"/>
      </right>
      <top/>
      <bottom style="slantDashDot">
        <color theme="0" tint="-4.9989318521683403E-2"/>
      </bottom>
      <diagonal/>
    </border>
    <border>
      <left style="slantDashDot">
        <color theme="0" tint="-4.9989318521683403E-2"/>
      </left>
      <right style="slantDashDot">
        <color theme="0" tint="-4.9989318521683403E-2"/>
      </right>
      <top/>
      <bottom style="slantDashDot">
        <color theme="0" tint="-4.9989318521683403E-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slantDashDot">
        <color theme="0" tint="-4.9989318521683403E-2"/>
      </left>
      <right/>
      <top/>
      <bottom/>
      <diagonal/>
    </border>
    <border>
      <left style="slantDashDot">
        <color theme="0"/>
      </left>
      <right style="slantDashDot">
        <color theme="0"/>
      </right>
      <top/>
      <bottom/>
      <diagonal/>
    </border>
    <border>
      <left/>
      <right style="slantDashDot">
        <color theme="0" tint="-4.9989318521683403E-2"/>
      </right>
      <top/>
      <bottom/>
      <diagonal/>
    </border>
    <border>
      <left style="slantDashDot">
        <color theme="0" tint="-4.9989318521683403E-2"/>
      </left>
      <right style="slantDashDot">
        <color theme="0" tint="-4.9989318521683403E-2"/>
      </right>
      <top/>
      <bottom/>
      <diagonal/>
    </border>
    <border>
      <left style="slantDashDot">
        <color theme="0"/>
      </left>
      <right style="slantDashDot">
        <color theme="0"/>
      </right>
      <top style="slantDashDot">
        <color theme="0"/>
      </top>
      <bottom/>
      <diagonal/>
    </border>
    <border>
      <left style="slantDashDot">
        <color theme="0" tint="-4.9989318521683403E-2"/>
      </left>
      <right/>
      <top style="slantDashDot">
        <color theme="0" tint="-4.9989318521683403E-2"/>
      </top>
      <bottom style="slantDashDot">
        <color theme="0" tint="-4.9989318521683403E-2"/>
      </bottom>
      <diagonal/>
    </border>
    <border>
      <left style="slantDashDot">
        <color theme="0" tint="-4.9989318521683403E-2"/>
      </left>
      <right/>
      <top style="slantDashDot">
        <color theme="0" tint="-4.9989318521683403E-2"/>
      </top>
      <bottom/>
      <diagonal/>
    </border>
    <border>
      <left/>
      <right style="slantDashDot">
        <color theme="0" tint="-4.9989318521683403E-2"/>
      </right>
      <top style="slantDashDot">
        <color theme="0" tint="-4.9989318521683403E-2"/>
      </top>
      <bottom/>
      <diagonal/>
    </border>
    <border>
      <left style="slantDashDot">
        <color theme="0" tint="-4.9989318521683403E-2"/>
      </left>
      <right style="slantDashDot">
        <color theme="0" tint="-4.9989318521683403E-2"/>
      </right>
      <top style="slantDashDot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3" tint="0.59999389629810485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 tint="0.59999389629810485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5" fillId="0" borderId="0"/>
    <xf numFmtId="0" fontId="24" fillId="0" borderId="0"/>
  </cellStyleXfs>
  <cellXfs count="154">
    <xf numFmtId="0" fontId="0" fillId="0" borderId="0" xfId="0"/>
    <xf numFmtId="0" fontId="3" fillId="0" borderId="0" xfId="0" applyFont="1"/>
    <xf numFmtId="167" fontId="0" fillId="0" borderId="0" xfId="0" applyNumberFormat="1" applyProtection="1">
      <protection locked="0"/>
    </xf>
    <xf numFmtId="167" fontId="0" fillId="0" borderId="0" xfId="0" applyNumberFormat="1"/>
    <xf numFmtId="166" fontId="0" fillId="0" borderId="0" xfId="0" applyNumberFormat="1" applyProtection="1">
      <protection locked="0"/>
    </xf>
    <xf numFmtId="0" fontId="0" fillId="0" borderId="0" xfId="0" applyProtection="1">
      <protection locked="0"/>
    </xf>
    <xf numFmtId="167" fontId="5" fillId="0" borderId="0" xfId="2" applyNumberFormat="1" applyFont="1" applyFill="1" applyBorder="1" applyProtection="1">
      <protection locked="0"/>
    </xf>
    <xf numFmtId="4" fontId="1" fillId="0" borderId="0" xfId="0" applyNumberFormat="1" applyFont="1" applyAlignment="1">
      <alignment horizontal="center" vertical="top" textRotation="180"/>
    </xf>
    <xf numFmtId="0" fontId="2" fillId="0" borderId="0" xfId="0" applyFont="1"/>
    <xf numFmtId="166" fontId="0" fillId="0" borderId="0" xfId="0" applyNumberFormat="1"/>
    <xf numFmtId="14" fontId="0" fillId="0" borderId="0" xfId="0" applyNumberFormat="1"/>
    <xf numFmtId="167" fontId="5" fillId="0" borderId="0" xfId="2" applyNumberFormat="1" applyFont="1" applyFill="1" applyBorder="1" applyProtection="1"/>
    <xf numFmtId="0" fontId="8" fillId="0" borderId="0" xfId="0" applyFont="1"/>
    <xf numFmtId="167" fontId="8" fillId="0" borderId="0" xfId="0" applyNumberFormat="1" applyFont="1" applyProtection="1">
      <protection locked="0"/>
    </xf>
    <xf numFmtId="4" fontId="9" fillId="0" borderId="0" xfId="0" applyNumberFormat="1" applyFont="1" applyAlignment="1">
      <alignment horizontal="center" vertical="top" textRotation="180"/>
    </xf>
    <xf numFmtId="0" fontId="10" fillId="0" borderId="0" xfId="0" applyFont="1"/>
    <xf numFmtId="0" fontId="7" fillId="0" borderId="0" xfId="0" applyFont="1"/>
    <xf numFmtId="168" fontId="0" fillId="0" borderId="0" xfId="0" applyNumberFormat="1"/>
    <xf numFmtId="0" fontId="12" fillId="0" borderId="0" xfId="0" applyFont="1" applyAlignment="1" applyProtection="1">
      <alignment horizontal="right" wrapText="1"/>
      <protection locked="0"/>
    </xf>
    <xf numFmtId="0" fontId="10" fillId="2" borderId="0" xfId="0" applyFont="1" applyFill="1"/>
    <xf numFmtId="0" fontId="8" fillId="0" borderId="0" xfId="0" applyFont="1" applyAlignment="1">
      <alignment horizontal="center"/>
    </xf>
    <xf numFmtId="165" fontId="9" fillId="0" borderId="0" xfId="0" applyNumberFormat="1" applyFont="1" applyAlignment="1" applyProtection="1">
      <alignment horizontal="center" vertical="center" wrapText="1"/>
      <protection locked="0"/>
    </xf>
    <xf numFmtId="167" fontId="9" fillId="0" borderId="0" xfId="0" applyNumberFormat="1" applyFont="1" applyAlignment="1">
      <alignment horizontal="center" vertical="top"/>
    </xf>
    <xf numFmtId="168" fontId="15" fillId="2" borderId="0" xfId="0" applyNumberFormat="1" applyFont="1" applyFill="1" applyAlignment="1">
      <alignment horizontal="center"/>
    </xf>
    <xf numFmtId="0" fontId="5" fillId="0" borderId="0" xfId="3"/>
    <xf numFmtId="14" fontId="16" fillId="0" borderId="4" xfId="0" applyNumberFormat="1" applyFont="1" applyBorder="1" applyAlignment="1">
      <alignment horizontal="left" vertical="center" indent="1"/>
    </xf>
    <xf numFmtId="0" fontId="16" fillId="3" borderId="5" xfId="0" applyFont="1" applyFill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1"/>
    </xf>
    <xf numFmtId="168" fontId="16" fillId="0" borderId="7" xfId="0" applyNumberFormat="1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/>
    </xf>
    <xf numFmtId="0" fontId="13" fillId="2" borderId="0" xfId="1" applyFont="1" applyFill="1" applyBorder="1" applyAlignment="1" applyProtection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2" borderId="0" xfId="0" applyFont="1" applyFill="1"/>
    <xf numFmtId="0" fontId="0" fillId="5" borderId="0" xfId="0" applyFill="1"/>
    <xf numFmtId="0" fontId="20" fillId="0" borderId="0" xfId="0" applyFont="1" applyAlignment="1">
      <alignment vertical="top"/>
    </xf>
    <xf numFmtId="0" fontId="11" fillId="0" borderId="0" xfId="0" applyFont="1"/>
    <xf numFmtId="0" fontId="22" fillId="0" borderId="0" xfId="0" applyFont="1"/>
    <xf numFmtId="0" fontId="23" fillId="0" borderId="0" xfId="0" applyFont="1"/>
    <xf numFmtId="0" fontId="24" fillId="0" borderId="0" xfId="4"/>
    <xf numFmtId="0" fontId="25" fillId="0" borderId="0" xfId="4" applyFont="1" applyAlignment="1">
      <alignment vertical="top"/>
    </xf>
    <xf numFmtId="0" fontId="25" fillId="0" borderId="0" xfId="4" applyFont="1" applyAlignment="1">
      <alignment vertical="center"/>
    </xf>
    <xf numFmtId="168" fontId="26" fillId="0" borderId="1" xfId="0" applyNumberFormat="1" applyFont="1" applyBorder="1" applyAlignment="1">
      <alignment horizontal="center" vertical="center"/>
    </xf>
    <xf numFmtId="0" fontId="13" fillId="0" borderId="0" xfId="1" applyFont="1" applyFill="1" applyBorder="1" applyAlignment="1" applyProtection="1">
      <alignment vertical="center"/>
    </xf>
    <xf numFmtId="168" fontId="17" fillId="0" borderId="0" xfId="0" applyNumberFormat="1" applyFont="1" applyAlignment="1">
      <alignment horizontal="center" vertical="center"/>
    </xf>
    <xf numFmtId="168" fontId="14" fillId="0" borderId="0" xfId="0" applyNumberFormat="1" applyFont="1" applyAlignment="1">
      <alignment horizontal="center"/>
    </xf>
    <xf numFmtId="168" fontId="16" fillId="0" borderId="0" xfId="0" applyNumberFormat="1" applyFont="1" applyAlignment="1">
      <alignment horizontal="center" vertical="center"/>
    </xf>
    <xf numFmtId="0" fontId="27" fillId="0" borderId="0" xfId="0" applyFont="1" applyAlignment="1">
      <alignment wrapText="1"/>
    </xf>
    <xf numFmtId="0" fontId="16" fillId="0" borderId="3" xfId="0" applyFont="1" applyBorder="1" applyAlignment="1">
      <alignment horizontal="left" vertical="center" indent="1"/>
    </xf>
    <xf numFmtId="14" fontId="16" fillId="0" borderId="9" xfId="0" applyNumberFormat="1" applyFont="1" applyBorder="1" applyAlignment="1">
      <alignment horizontal="left" vertical="center" indent="1"/>
    </xf>
    <xf numFmtId="0" fontId="16" fillId="3" borderId="10" xfId="0" applyFont="1" applyFill="1" applyBorder="1" applyAlignment="1">
      <alignment horizontal="left" vertical="center" indent="1"/>
    </xf>
    <xf numFmtId="0" fontId="16" fillId="0" borderId="11" xfId="0" applyFont="1" applyBorder="1" applyAlignment="1">
      <alignment horizontal="left" vertical="center" indent="1"/>
    </xf>
    <xf numFmtId="168" fontId="16" fillId="0" borderId="12" xfId="0" applyNumberFormat="1" applyFont="1" applyBorder="1" applyAlignment="1">
      <alignment horizontal="center" vertical="center"/>
    </xf>
    <xf numFmtId="14" fontId="16" fillId="0" borderId="9" xfId="0" applyNumberFormat="1" applyFont="1" applyBorder="1" applyAlignment="1" applyProtection="1">
      <alignment horizontal="left" vertical="center" indent="1"/>
      <protection locked="0"/>
    </xf>
    <xf numFmtId="0" fontId="16" fillId="0" borderId="11" xfId="0" applyFont="1" applyBorder="1" applyAlignment="1" applyProtection="1">
      <alignment horizontal="left" vertical="center" indent="1"/>
      <protection locked="0"/>
    </xf>
    <xf numFmtId="168" fontId="16" fillId="0" borderId="12" xfId="2" applyNumberFormat="1" applyFont="1" applyFill="1" applyBorder="1" applyAlignment="1" applyProtection="1">
      <alignment horizontal="center" vertical="center"/>
      <protection locked="0"/>
    </xf>
    <xf numFmtId="14" fontId="28" fillId="0" borderId="0" xfId="0" applyNumberFormat="1" applyFont="1" applyAlignment="1">
      <alignment vertical="center" wrapText="1"/>
    </xf>
    <xf numFmtId="0" fontId="28" fillId="0" borderId="0" xfId="0" applyFont="1" applyAlignment="1">
      <alignment vertical="center" wrapText="1"/>
    </xf>
    <xf numFmtId="164" fontId="28" fillId="0" borderId="0" xfId="0" applyNumberFormat="1" applyFont="1" applyAlignment="1">
      <alignment vertical="center" wrapText="1"/>
    </xf>
    <xf numFmtId="168" fontId="0" fillId="0" borderId="1" xfId="0" applyNumberFormat="1" applyBorder="1" applyAlignment="1">
      <alignment horizontal="center" vertical="center"/>
    </xf>
    <xf numFmtId="14" fontId="29" fillId="0" borderId="4" xfId="0" applyNumberFormat="1" applyFont="1" applyBorder="1" applyAlignment="1">
      <alignment horizontal="left" vertical="center" indent="1"/>
    </xf>
    <xf numFmtId="0" fontId="29" fillId="3" borderId="5" xfId="0" applyFont="1" applyFill="1" applyBorder="1" applyAlignment="1">
      <alignment horizontal="left" vertical="center" indent="1"/>
    </xf>
    <xf numFmtId="0" fontId="29" fillId="0" borderId="6" xfId="0" applyFont="1" applyBorder="1" applyAlignment="1">
      <alignment horizontal="left" vertical="center" indent="1"/>
    </xf>
    <xf numFmtId="168" fontId="29" fillId="0" borderId="7" xfId="0" applyNumberFormat="1" applyFont="1" applyBorder="1" applyAlignment="1">
      <alignment horizontal="center" vertical="center"/>
    </xf>
    <xf numFmtId="14" fontId="29" fillId="0" borderId="9" xfId="0" applyNumberFormat="1" applyFont="1" applyBorder="1" applyAlignment="1">
      <alignment horizontal="left" vertical="center" indent="1"/>
    </xf>
    <xf numFmtId="0" fontId="29" fillId="3" borderId="10" xfId="0" applyFont="1" applyFill="1" applyBorder="1" applyAlignment="1">
      <alignment horizontal="left" vertical="center" indent="1"/>
    </xf>
    <xf numFmtId="0" fontId="29" fillId="0" borderId="11" xfId="0" applyFont="1" applyBorder="1" applyAlignment="1">
      <alignment horizontal="left" vertical="center" indent="1"/>
    </xf>
    <xf numFmtId="168" fontId="29" fillId="0" borderId="12" xfId="0" applyNumberFormat="1" applyFont="1" applyBorder="1" applyAlignment="1">
      <alignment horizontal="center" vertical="center"/>
    </xf>
    <xf numFmtId="14" fontId="29" fillId="0" borderId="14" xfId="0" applyNumberFormat="1" applyFont="1" applyBorder="1" applyAlignment="1">
      <alignment horizontal="left" vertical="center" indent="1"/>
    </xf>
    <xf numFmtId="168" fontId="29" fillId="0" borderId="1" xfId="0" applyNumberFormat="1" applyFont="1" applyBorder="1" applyAlignment="1">
      <alignment horizontal="center" vertical="center"/>
    </xf>
    <xf numFmtId="14" fontId="29" fillId="0" borderId="15" xfId="0" applyNumberFormat="1" applyFont="1" applyBorder="1" applyAlignment="1">
      <alignment horizontal="left" vertical="center" indent="1"/>
    </xf>
    <xf numFmtId="168" fontId="29" fillId="0" borderId="17" xfId="0" applyNumberFormat="1" applyFont="1" applyBorder="1" applyAlignment="1">
      <alignment horizontal="center" vertical="center"/>
    </xf>
    <xf numFmtId="0" fontId="0" fillId="6" borderId="0" xfId="0" applyFill="1"/>
    <xf numFmtId="0" fontId="31" fillId="0" borderId="0" xfId="0" applyFont="1"/>
    <xf numFmtId="0" fontId="30" fillId="0" borderId="0" xfId="0" applyFont="1"/>
    <xf numFmtId="0" fontId="30" fillId="4" borderId="8" xfId="0" applyFont="1" applyFill="1" applyBorder="1" applyAlignment="1">
      <alignment horizontal="right" vertical="center"/>
    </xf>
    <xf numFmtId="168" fontId="30" fillId="4" borderId="8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168" fontId="33" fillId="2" borderId="0" xfId="0" applyNumberFormat="1" applyFont="1" applyFill="1" applyAlignment="1">
      <alignment horizontal="center"/>
    </xf>
    <xf numFmtId="0" fontId="30" fillId="4" borderId="0" xfId="0" applyFont="1" applyFill="1" applyAlignment="1">
      <alignment horizontal="center" vertical="center"/>
    </xf>
    <xf numFmtId="0" fontId="34" fillId="0" borderId="0" xfId="0" applyFont="1"/>
    <xf numFmtId="14" fontId="16" fillId="0" borderId="14" xfId="0" applyNumberFormat="1" applyFont="1" applyBorder="1" applyAlignment="1">
      <alignment horizontal="left" vertical="center" indent="1"/>
    </xf>
    <xf numFmtId="169" fontId="16" fillId="0" borderId="14" xfId="0" applyNumberFormat="1" applyFont="1" applyBorder="1" applyAlignment="1" applyProtection="1">
      <alignment horizontal="left" vertical="center" indent="1"/>
      <protection locked="0"/>
    </xf>
    <xf numFmtId="14" fontId="16" fillId="0" borderId="3" xfId="0" applyNumberFormat="1" applyFont="1" applyBorder="1" applyAlignment="1" applyProtection="1">
      <alignment horizontal="left" vertical="center" indent="1"/>
      <protection locked="0"/>
    </xf>
    <xf numFmtId="168" fontId="16" fillId="0" borderId="1" xfId="0" applyNumberFormat="1" applyFont="1" applyBorder="1" applyAlignment="1" applyProtection="1">
      <alignment horizontal="center" vertical="center"/>
      <protection locked="0"/>
    </xf>
    <xf numFmtId="169" fontId="16" fillId="0" borderId="15" xfId="0" applyNumberFormat="1" applyFont="1" applyBorder="1" applyAlignment="1" applyProtection="1">
      <alignment horizontal="left" vertical="center" indent="1"/>
      <protection locked="0"/>
    </xf>
    <xf numFmtId="168" fontId="16" fillId="0" borderId="17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8" fontId="16" fillId="0" borderId="17" xfId="0" applyNumberFormat="1" applyFont="1" applyBorder="1" applyAlignment="1">
      <alignment horizontal="center" vertical="center"/>
    </xf>
    <xf numFmtId="169" fontId="29" fillId="0" borderId="14" xfId="0" applyNumberFormat="1" applyFont="1" applyBorder="1" applyAlignment="1">
      <alignment horizontal="left" vertical="center" indent="1"/>
    </xf>
    <xf numFmtId="166" fontId="29" fillId="3" borderId="2" xfId="0" applyNumberFormat="1" applyFont="1" applyFill="1" applyBorder="1" applyAlignment="1">
      <alignment horizontal="left" vertical="center" indent="1"/>
    </xf>
    <xf numFmtId="14" fontId="29" fillId="0" borderId="3" xfId="0" applyNumberFormat="1" applyFont="1" applyBorder="1" applyAlignment="1">
      <alignment horizontal="left" vertical="center" indent="1"/>
    </xf>
    <xf numFmtId="166" fontId="29" fillId="3" borderId="13" xfId="0" applyNumberFormat="1" applyFont="1" applyFill="1" applyBorder="1" applyAlignment="1">
      <alignment horizontal="left" vertical="center" indent="1"/>
    </xf>
    <xf numFmtId="0" fontId="16" fillId="0" borderId="9" xfId="0" applyFont="1" applyBorder="1" applyAlignment="1">
      <alignment horizontal="left" vertical="center" indent="1"/>
    </xf>
    <xf numFmtId="169" fontId="16" fillId="0" borderId="14" xfId="0" applyNumberFormat="1" applyFont="1" applyBorder="1" applyAlignment="1">
      <alignment horizontal="left" vertical="center" indent="1"/>
    </xf>
    <xf numFmtId="166" fontId="16" fillId="3" borderId="2" xfId="0" applyNumberFormat="1" applyFont="1" applyFill="1" applyBorder="1" applyAlignment="1">
      <alignment horizontal="left" vertical="center" indent="1"/>
    </xf>
    <xf numFmtId="14" fontId="16" fillId="0" borderId="3" xfId="0" applyNumberFormat="1" applyFont="1" applyBorder="1" applyAlignment="1">
      <alignment horizontal="left" vertical="center" indent="1"/>
    </xf>
    <xf numFmtId="169" fontId="16" fillId="0" borderId="15" xfId="0" applyNumberFormat="1" applyFont="1" applyBorder="1" applyAlignment="1">
      <alignment horizontal="left" vertical="center" indent="1"/>
    </xf>
    <xf numFmtId="166" fontId="16" fillId="3" borderId="13" xfId="0" applyNumberFormat="1" applyFont="1" applyFill="1" applyBorder="1" applyAlignment="1">
      <alignment horizontal="left" vertical="center" indent="1"/>
    </xf>
    <xf numFmtId="14" fontId="16" fillId="0" borderId="16" xfId="0" applyNumberFormat="1" applyFont="1" applyBorder="1" applyAlignment="1">
      <alignment horizontal="left" vertical="center" indent="1"/>
    </xf>
    <xf numFmtId="0" fontId="30" fillId="4" borderId="18" xfId="0" applyFont="1" applyFill="1" applyBorder="1" applyAlignment="1">
      <alignment horizontal="center" vertical="center"/>
    </xf>
    <xf numFmtId="168" fontId="0" fillId="0" borderId="0" xfId="0" applyNumberFormat="1" applyBorder="1"/>
    <xf numFmtId="0" fontId="35" fillId="0" borderId="0" xfId="0" applyFont="1" applyAlignment="1">
      <alignment horizontal="center" vertical="center"/>
    </xf>
    <xf numFmtId="166" fontId="16" fillId="3" borderId="0" xfId="0" applyNumberFormat="1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14" fontId="16" fillId="0" borderId="16" xfId="0" applyNumberFormat="1" applyFont="1" applyFill="1" applyBorder="1" applyAlignment="1" applyProtection="1">
      <alignment horizontal="left" vertical="center" indent="1"/>
      <protection locked="0"/>
    </xf>
    <xf numFmtId="14" fontId="16" fillId="0" borderId="3" xfId="0" applyNumberFormat="1" applyFont="1" applyFill="1" applyBorder="1" applyAlignment="1" applyProtection="1">
      <alignment horizontal="left" vertical="center" indent="1"/>
      <protection locked="0"/>
    </xf>
    <xf numFmtId="166" fontId="16" fillId="3" borderId="0" xfId="0" applyNumberFormat="1" applyFont="1" applyFill="1" applyAlignment="1">
      <alignment horizontal="left" vertical="center" indent="1"/>
    </xf>
    <xf numFmtId="14" fontId="16" fillId="0" borderId="15" xfId="0" applyNumberFormat="1" applyFont="1" applyBorder="1" applyAlignment="1">
      <alignment horizontal="left" vertical="center" indent="1"/>
    </xf>
    <xf numFmtId="167" fontId="16" fillId="0" borderId="1" xfId="0" applyNumberFormat="1" applyFont="1" applyBorder="1" applyAlignment="1">
      <alignment horizontal="center" vertical="center"/>
    </xf>
    <xf numFmtId="1" fontId="0" fillId="0" borderId="0" xfId="0" applyNumberFormat="1" applyBorder="1"/>
    <xf numFmtId="167" fontId="0" fillId="0" borderId="19" xfId="0" applyNumberFormat="1" applyBorder="1"/>
    <xf numFmtId="1" fontId="16" fillId="3" borderId="0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5" fillId="11" borderId="20" xfId="0" applyFont="1" applyFill="1" applyBorder="1" applyAlignment="1">
      <alignment horizontal="left" indent="1"/>
    </xf>
    <xf numFmtId="0" fontId="35" fillId="11" borderId="21" xfId="0" applyFont="1" applyFill="1" applyBorder="1"/>
    <xf numFmtId="167" fontId="35" fillId="11" borderId="21" xfId="0" applyNumberFormat="1" applyFont="1" applyFill="1" applyBorder="1"/>
    <xf numFmtId="167" fontId="35" fillId="11" borderId="22" xfId="0" applyNumberFormat="1" applyFont="1" applyFill="1" applyBorder="1"/>
    <xf numFmtId="0" fontId="36" fillId="0" borderId="0" xfId="0" applyFont="1" applyAlignment="1">
      <alignment vertical="center"/>
    </xf>
    <xf numFmtId="0" fontId="37" fillId="0" borderId="0" xfId="0" applyFont="1"/>
    <xf numFmtId="0" fontId="36" fillId="0" borderId="0" xfId="0" applyFont="1"/>
    <xf numFmtId="0" fontId="35" fillId="0" borderId="24" xfId="0" applyFont="1" applyBorder="1" applyAlignment="1">
      <alignment horizontal="center" vertical="center"/>
    </xf>
    <xf numFmtId="0" fontId="0" fillId="0" borderId="27" xfId="0" applyBorder="1"/>
    <xf numFmtId="0" fontId="0" fillId="9" borderId="0" xfId="0" applyFill="1" applyBorder="1"/>
    <xf numFmtId="0" fontId="35" fillId="0" borderId="23" xfId="0" applyFont="1" applyBorder="1"/>
    <xf numFmtId="0" fontId="35" fillId="0" borderId="24" xfId="0" applyFont="1" applyBorder="1"/>
    <xf numFmtId="0" fontId="35" fillId="0" borderId="27" xfId="0" applyFont="1" applyBorder="1"/>
    <xf numFmtId="0" fontId="35" fillId="0" borderId="0" xfId="0" applyFont="1" applyBorder="1"/>
    <xf numFmtId="0" fontId="35" fillId="8" borderId="0" xfId="0" applyFont="1" applyFill="1" applyBorder="1"/>
    <xf numFmtId="0" fontId="35" fillId="8" borderId="19" xfId="0" applyFont="1" applyFill="1" applyBorder="1"/>
    <xf numFmtId="0" fontId="35" fillId="7" borderId="29" xfId="0" applyFont="1" applyFill="1" applyBorder="1"/>
    <xf numFmtId="0" fontId="35" fillId="7" borderId="30" xfId="0" applyFont="1" applyFill="1" applyBorder="1"/>
    <xf numFmtId="1" fontId="35" fillId="7" borderId="30" xfId="0" applyNumberFormat="1" applyFont="1" applyFill="1" applyBorder="1"/>
    <xf numFmtId="167" fontId="35" fillId="7" borderId="31" xfId="0" applyNumberFormat="1" applyFont="1" applyFill="1" applyBorder="1"/>
    <xf numFmtId="0" fontId="35" fillId="9" borderId="27" xfId="0" applyFont="1" applyFill="1" applyBorder="1"/>
    <xf numFmtId="0" fontId="35" fillId="9" borderId="0" xfId="0" applyFont="1" applyFill="1" applyBorder="1"/>
    <xf numFmtId="1" fontId="35" fillId="9" borderId="0" xfId="0" applyNumberFormat="1" applyFont="1" applyFill="1" applyBorder="1"/>
    <xf numFmtId="167" fontId="35" fillId="9" borderId="19" xfId="0" applyNumberFormat="1" applyFont="1" applyFill="1" applyBorder="1"/>
    <xf numFmtId="0" fontId="35" fillId="8" borderId="24" xfId="0" applyFont="1" applyFill="1" applyBorder="1"/>
    <xf numFmtId="0" fontId="35" fillId="8" borderId="25" xfId="0" applyFont="1" applyFill="1" applyBorder="1"/>
    <xf numFmtId="0" fontId="35" fillId="0" borderId="26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1" fontId="35" fillId="9" borderId="0" xfId="0" applyNumberFormat="1" applyFont="1" applyFill="1" applyBorder="1" applyAlignment="1">
      <alignment horizontal="center" vertical="center"/>
    </xf>
    <xf numFmtId="167" fontId="35" fillId="9" borderId="28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7" fontId="0" fillId="0" borderId="28" xfId="0" applyNumberFormat="1" applyBorder="1" applyAlignment="1">
      <alignment horizontal="center" vertical="center"/>
    </xf>
    <xf numFmtId="1" fontId="35" fillId="7" borderId="30" xfId="0" applyNumberFormat="1" applyFont="1" applyFill="1" applyBorder="1" applyAlignment="1">
      <alignment horizontal="center" vertical="center"/>
    </xf>
    <xf numFmtId="167" fontId="35" fillId="7" borderId="3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/>
    </xf>
  </cellXfs>
  <cellStyles count="5">
    <cellStyle name="Hipervínculo" xfId="1" builtinId="8"/>
    <cellStyle name="Moneda" xfId="2" builtinId="4"/>
    <cellStyle name="Normal" xfId="0" builtinId="0"/>
    <cellStyle name="Normal 2" xfId="3" xr:uid="{00000000-0005-0000-0000-000003000000}"/>
    <cellStyle name="Normal 3" xfId="4" xr:uid="{00000000-0005-0000-0000-000004000000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slantDashDot">
          <color theme="0" tint="-4.9989318521683403E-2"/>
        </left>
        <right style="slantDashDot">
          <color theme="0" tint="-4.9989318521683403E-2"/>
        </right>
        <top/>
        <bottom style="slantDashDot">
          <color theme="0" tint="-4.9989318521683403E-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alignment horizontal="left" vertical="center" textRotation="0" wrapText="0" indent="1" justifyLastLine="0" shrinkToFit="0" readingOrder="0"/>
      <border diagonalUp="0" diagonalDown="0">
        <left/>
        <right style="slantDashDot">
          <color theme="0" tint="-4.9989318521683403E-2"/>
        </right>
        <top/>
        <bottom style="slantDashDot">
          <color theme="0" tint="-4.9989318521683403E-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slantDashDot">
          <color theme="0"/>
        </left>
        <right style="slantDashDot">
          <color theme="0"/>
        </right>
        <top/>
        <bottom style="slantDashDot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9" formatCode="dd/mm/yyyy"/>
      <alignment horizontal="left" vertical="center" textRotation="0" wrapText="0" indent="1" justifyLastLine="0" shrinkToFit="0" readingOrder="0"/>
      <border diagonalUp="0" diagonalDown="0">
        <left style="slantDashDot">
          <color theme="0" tint="-4.9989318521683403E-2"/>
        </left>
        <right/>
        <top/>
        <bottom style="slantDashDot">
          <color theme="0" tint="-4.9989318521683403E-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3"/>
        <name val="Calibri"/>
        <scheme val="minor"/>
      </font>
      <fill>
        <patternFill patternType="solid">
          <fgColor indexed="64"/>
          <bgColor rgb="FFF8F3FF"/>
        </patternFill>
      </fill>
      <alignment horizontal="center" vertical="center" textRotation="0" wrapText="0" indent="0" justifyLastLine="0" shrinkToFit="0" readingOrder="0"/>
    </dxf>
    <dxf>
      <numFmt numFmtId="168" formatCode="&quot;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slantDashDot">
          <color theme="0" tint="-4.9989318521683403E-2"/>
        </left>
        <right style="slantDashDot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slantDashDot">
          <color theme="0" tint="-4.9989318521683403E-2"/>
        </left>
        <right style="slantDashDot">
          <color theme="0" tint="-4.9989318521683403E-2"/>
        </right>
        <top style="slantDashDot">
          <color theme="0" tint="-4.9989318521683403E-2"/>
        </top>
        <bottom style="slantDashDot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 style="slantDashDot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 style="slantDashDot">
          <color theme="0" tint="-4.9989318521683403E-2"/>
        </right>
        <top style="slantDashDot">
          <color theme="0" tint="-4.9989318521683403E-2"/>
        </top>
        <bottom style="slantDashDot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slantDashDot">
          <color theme="0"/>
        </left>
        <right style="slantDashDot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6" formatCode="d\-m\-yy;@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slantDashDot">
          <color theme="0"/>
        </left>
        <right style="slantDashDot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slantDashDot">
          <color theme="0"/>
        </left>
        <right style="slantDashDot">
          <color theme="0"/>
        </right>
        <top style="slantDashDot">
          <color theme="0"/>
        </top>
        <bottom style="slantDashDot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alignment horizontal="left" vertical="center" textRotation="0" wrapText="0" indent="1" justifyLastLine="0" shrinkToFit="0" readingOrder="0"/>
      <border diagonalUp="0" diagonalDown="0" outline="0">
        <left style="slantDashDot">
          <color theme="0" tint="-4.9989318521683403E-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9" formatCode="dd/mm/yyyy"/>
      <alignment horizontal="left" vertical="center" textRotation="0" wrapText="0" indent="1" justifyLastLine="0" shrinkToFit="0" readingOrder="0"/>
      <border diagonalUp="0" diagonalDown="0">
        <left style="slantDashDot">
          <color theme="0" tint="-4.9989318521683403E-2"/>
        </left>
        <right/>
        <top style="slantDashDot">
          <color theme="0" tint="-4.9989318521683403E-2"/>
        </top>
        <bottom style="slantDashDot">
          <color theme="0" tint="-4.9989318521683403E-2"/>
        </bottom>
        <vertical/>
        <horizontal/>
      </border>
    </dxf>
    <dxf>
      <border outline="0">
        <bottom style="medium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3"/>
        <name val="Calibri"/>
        <scheme val="minor"/>
      </font>
      <fill>
        <patternFill patternType="solid">
          <fgColor indexed="64"/>
          <bgColor rgb="FFF8F3FF"/>
        </patternFill>
      </fill>
      <alignment horizontal="center" vertical="center" textRotation="0" wrapText="0" indent="0" justifyLastLine="0" shrinkToFit="0" readingOrder="0"/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Ingresos Catastro</a:t>
            </a:r>
            <a:r>
              <a:rPr lang="es-AR" baseline="0"/>
              <a:t> 2022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1535468380353801"/>
          <c:y val="0.16777173626935601"/>
          <c:w val="0.86272204763642213"/>
          <c:h val="0.47292436582962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'Reporte Mensual'!$B$8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'Reporte Mensual'!$C$7:$N$7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'Reporte Mensual'!$C$8:$N$8</c:f>
              <c:numCache>
                <c:formatCode>"$"\ #,##0.00</c:formatCode>
                <c:ptCount val="3"/>
                <c:pt idx="0">
                  <c:v>3878.5700000000006</c:v>
                </c:pt>
                <c:pt idx="1">
                  <c:v>2410.5500000000002</c:v>
                </c:pt>
                <c:pt idx="2">
                  <c:v>1861.0010000000004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5-443F-9207-9F5539BA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9464496"/>
        <c:axId val="3994652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'Reporte Mensual'!$B$9</c15:sqref>
                        </c15:formulaRef>
                      </c:ext>
                    </c:extLst>
                    <c:strCache>
                      <c:ptCount val="1"/>
                      <c:pt idx="0">
                        <c:v>Egresos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'Reporte Mensual'!$C$7:$N$7</c15:sqref>
                        </c15:formulaRef>
                      </c:ext>
                    </c:extLst>
                    <c:strCache>
                      <c:ptCount val="3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'Reporte Mensual'!$C$9:$N$9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1-0225-443F-9207-9F5539BA77B3}"/>
                  </c:ext>
                </c:extLst>
              </c15:ser>
            </c15:filteredBarSeries>
          </c:ext>
        </c:extLst>
      </c:barChart>
      <c:catAx>
        <c:axId val="3994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99465280"/>
        <c:crosses val="autoZero"/>
        <c:auto val="1"/>
        <c:lblAlgn val="ctr"/>
        <c:lblOffset val="100"/>
        <c:noMultiLvlLbl val="0"/>
      </c:catAx>
      <c:valAx>
        <c:axId val="39946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9946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Saldo Acumulado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'Reporte Mensual'!$B$13</c:f>
              <c:strCache>
                <c:ptCount val="1"/>
                <c:pt idx="0">
                  <c:v>Saldo acumulado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'Reporte Mensual'!$C$7:$N$7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'Reporte Mensual'!$C$13:$N$13</c:f>
              <c:numCache>
                <c:formatCode>"$"\ #,##0.00</c:formatCode>
                <c:ptCount val="3"/>
                <c:pt idx="0">
                  <c:v>81517.180000000008</c:v>
                </c:pt>
                <c:pt idx="1">
                  <c:v>83927.73000000001</c:v>
                </c:pt>
                <c:pt idx="2">
                  <c:v>85788.731000000014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F-4A58-9203-86F825B3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466064"/>
        <c:axId val="399460576"/>
      </c:lineChart>
      <c:catAx>
        <c:axId val="39946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99460576"/>
        <c:crosses val="autoZero"/>
        <c:auto val="1"/>
        <c:lblAlgn val="ctr"/>
        <c:lblOffset val="100"/>
        <c:noMultiLvlLbl val="0"/>
      </c:catAx>
      <c:valAx>
        <c:axId val="39946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9946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nillaexcel.com/plantillas?ref=spreadsheet" TargetMode="External"/><Relationship Id="rId1" Type="http://schemas.openxmlformats.org/officeDocument/2006/relationships/hyperlink" Target="https://www.planillaexcel.com/ayuda/plantillas?ref=spreadsheet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4</xdr:row>
      <xdr:rowOff>152400</xdr:rowOff>
    </xdr:from>
    <xdr:to>
      <xdr:col>7</xdr:col>
      <xdr:colOff>444500</xdr:colOff>
      <xdr:row>30</xdr:row>
      <xdr:rowOff>123825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0" y="1809750"/>
          <a:ext cx="8305800" cy="5162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En la plantilla de Excel de Ingresos y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Egresos </a:t>
          </a:r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podras detallar diariamente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los movimientos para luego saber mensualmente cuál fue el resultado</a:t>
          </a:r>
        </a:p>
        <a:p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Para usarla,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sigue estos pasos: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1. 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Se debe completar la información de ingresos diarios en la tabla del mismo nombre.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pPr marL="0" indent="0"/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2. 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Se debe completar la información de egresos diarios en la tabla del mismo nombre.</a:t>
          </a:r>
        </a:p>
        <a:p>
          <a:pPr marL="0" indent="0"/>
          <a:endParaRPr lang="es-ES" sz="1600" baseline="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  <a:p>
          <a:pPr marL="0" indent="0"/>
          <a:endParaRPr lang="es-ES" sz="1600" baseline="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RESULTADO</a:t>
          </a:r>
        </a:p>
        <a:p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En la hoja "Reporte Mensual" se verá detallado por mes el total de ingresos y el total de egresos. Adicionalmente se muestra el resultado de cada mes y el acumulado.</a:t>
          </a:r>
        </a:p>
        <a:p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Podrá observar un gráfico de barras que compara los ingresos y egresos mensuales y la evolución del saldo acumulado.</a:t>
          </a:r>
        </a:p>
        <a:p>
          <a:endParaRPr lang="es-ES" sz="1600" b="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ACLARACIÓN</a:t>
          </a:r>
        </a:p>
        <a:p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Para limpiar los datos solo borre las columnas BDE y HJK. </a:t>
          </a:r>
        </a:p>
        <a:p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Para agregar más información ubiquese en la ultima fila con contenido y escriba los datos.</a:t>
          </a: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 editAs="absolute">
    <xdr:from>
      <xdr:col>1</xdr:col>
      <xdr:colOff>0</xdr:colOff>
      <xdr:row>1</xdr:row>
      <xdr:rowOff>5953</xdr:rowOff>
    </xdr:from>
    <xdr:to>
      <xdr:col>5</xdr:col>
      <xdr:colOff>263525</xdr:colOff>
      <xdr:row>2</xdr:row>
      <xdr:rowOff>53578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76225" y="129778"/>
          <a:ext cx="53308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Ingresos</a:t>
          </a:r>
          <a:r>
            <a:rPr lang="en-US" sz="2400" b="1" baseline="0">
              <a:solidFill>
                <a:schemeClr val="bg1"/>
              </a:solidFill>
            </a:rPr>
            <a:t> y Egresos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809624</xdr:colOff>
      <xdr:row>2</xdr:row>
      <xdr:rowOff>190501</xdr:rowOff>
    </xdr:from>
    <xdr:to>
      <xdr:col>10</xdr:col>
      <xdr:colOff>1230617</xdr:colOff>
      <xdr:row>24</xdr:row>
      <xdr:rowOff>75363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3DA203B-EDA7-9729-E541-0FB6D817A8F2}"/>
            </a:ext>
          </a:extLst>
        </xdr:cNvPr>
        <xdr:cNvGrpSpPr/>
      </xdr:nvGrpSpPr>
      <xdr:grpSpPr>
        <a:xfrm>
          <a:off x="8655843" y="1000126"/>
          <a:ext cx="4207180" cy="4766425"/>
          <a:chOff x="8717264" y="1217930"/>
          <a:chExt cx="4350690" cy="4704195"/>
        </a:xfrm>
      </xdr:grpSpPr>
      <xdr:sp macro="" textlink="">
        <xdr:nvSpPr>
          <xdr:cNvPr id="11" name="TextBox 5">
            <a:extLst>
              <a:ext uri="{FF2B5EF4-FFF2-40B4-BE49-F238E27FC236}">
                <a16:creationId xmlns:a16="http://schemas.microsoft.com/office/drawing/2014/main" id="{1E27C0FE-81DD-4C51-95AD-0D17F18F1DDE}"/>
              </a:ext>
            </a:extLst>
          </xdr:cNvPr>
          <xdr:cNvSpPr txBox="1"/>
        </xdr:nvSpPr>
        <xdr:spPr>
          <a:xfrm>
            <a:off x="8717280" y="1217930"/>
            <a:ext cx="4350674" cy="4704195"/>
          </a:xfrm>
          <a:prstGeom prst="rect">
            <a:avLst/>
          </a:prstGeom>
          <a:solidFill>
            <a:srgbClr val="FBFBFB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274320" rIns="274320" bIns="274320" rtlCol="0" anchor="t"/>
          <a:lstStyle/>
          <a:p>
            <a:r>
              <a:rPr lang="en-US" sz="1800" b="1">
                <a:solidFill>
                  <a:schemeClr val="tx1">
                    <a:lumMod val="65000"/>
                    <a:lumOff val="35000"/>
                  </a:schemeClr>
                </a:solidFill>
              </a:rPr>
              <a:t>Más ayuda</a:t>
            </a:r>
          </a:p>
          <a:p>
            <a:endParaRPr lang="en-US" sz="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Si quieres saber más sobre cómo usar esta plantilla,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o adaptarla, extenderla o corregir algún error, sigue este link:</a:t>
            </a: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800" b="1">
                <a:solidFill>
                  <a:schemeClr val="tx1">
                    <a:lumMod val="65000"/>
                    <a:lumOff val="35000"/>
                  </a:schemeClr>
                </a:solidFill>
              </a:rPr>
              <a:t>Otras plantillas</a:t>
            </a:r>
          </a:p>
          <a:p>
            <a:endParaRPr lang="en-US" sz="800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Si esta plantilla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no es lo que necesitas, es posible que tengamos otra que se ajuste mejor. Aquí puedes acceder a muchas otras más:</a:t>
            </a:r>
          </a:p>
        </xdr:txBody>
      </xdr:sp>
      <xdr:sp macro="" textlink="">
        <xdr:nvSpPr>
          <xdr:cNvPr id="12" name="TextBox 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14A7D9E-7883-4FBC-B5A5-6EFEF7EC7B60}"/>
              </a:ext>
            </a:extLst>
          </xdr:cNvPr>
          <xdr:cNvSpPr txBox="1"/>
        </xdr:nvSpPr>
        <xdr:spPr>
          <a:xfrm>
            <a:off x="8717264" y="2670150"/>
            <a:ext cx="4345657" cy="4248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0" rIns="274320" bIns="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600" b="1">
                <a:solidFill>
                  <a:srgbClr val="12A779"/>
                </a:solidFill>
                <a:effectLst/>
                <a:latin typeface="+mn-lt"/>
                <a:ea typeface="+mn-ea"/>
                <a:cs typeface="+mn-cs"/>
              </a:rPr>
              <a:t>www.planillaexcel.com/ayuda/plantillas</a:t>
            </a:r>
            <a:endParaRPr lang="es-AR" sz="1600">
              <a:solidFill>
                <a:srgbClr val="12A779"/>
              </a:solidFill>
              <a:effectLst/>
            </a:endParaRPr>
          </a:p>
        </xdr:txBody>
      </xdr:sp>
      <xdr:sp macro="" textlink="">
        <xdr:nvSpPr>
          <xdr:cNvPr id="13" name="TextBox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47DDE-4CBB-445F-AB06-551B2470CFB8}"/>
              </a:ext>
            </a:extLst>
          </xdr:cNvPr>
          <xdr:cNvSpPr txBox="1"/>
        </xdr:nvSpPr>
        <xdr:spPr>
          <a:xfrm>
            <a:off x="8722318" y="4930302"/>
            <a:ext cx="4343117" cy="3804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0" rIns="274320" bIns="0" rtlCol="0" anchor="ctr"/>
          <a:lstStyle/>
          <a:p>
            <a:r>
              <a:rPr lang="en-US" sz="1600" b="1">
                <a:solidFill>
                  <a:srgbClr val="12A779"/>
                </a:solidFill>
              </a:rPr>
              <a:t>www.planillaexcel.com/plantillas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97791</xdr:colOff>
      <xdr:row>1</xdr:row>
      <xdr:rowOff>3571</xdr:rowOff>
    </xdr:from>
    <xdr:to>
      <xdr:col>4</xdr:col>
      <xdr:colOff>2357914</xdr:colOff>
      <xdr:row>2</xdr:row>
      <xdr:rowOff>45163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1001" y="136921"/>
          <a:ext cx="53308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Ingresos</a:t>
          </a:r>
          <a:r>
            <a:rPr lang="en-US" sz="2400" b="1" baseline="0">
              <a:solidFill>
                <a:schemeClr val="bg1"/>
              </a:solidFill>
            </a:rPr>
            <a:t> y Egresos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254001</xdr:colOff>
      <xdr:row>32</xdr:row>
      <xdr:rowOff>140757</xdr:rowOff>
    </xdr:from>
    <xdr:to>
      <xdr:col>13</xdr:col>
      <xdr:colOff>677335</xdr:colOff>
      <xdr:row>50</xdr:row>
      <xdr:rowOff>28363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1</xdr:row>
      <xdr:rowOff>15478</xdr:rowOff>
    </xdr:from>
    <xdr:to>
      <xdr:col>9</xdr:col>
      <xdr:colOff>1407582</xdr:colOff>
      <xdr:row>2</xdr:row>
      <xdr:rowOff>63103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57175" y="205978"/>
          <a:ext cx="53308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Ingresos</a:t>
          </a:r>
          <a:r>
            <a:rPr lang="en-US" sz="2400" b="1" baseline="0">
              <a:solidFill>
                <a:schemeClr val="bg1"/>
              </a:solidFill>
            </a:rPr>
            <a:t> Catastro y Registro Tributario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254001</xdr:colOff>
      <xdr:row>14</xdr:row>
      <xdr:rowOff>67733</xdr:rowOff>
    </xdr:from>
    <xdr:to>
      <xdr:col>13</xdr:col>
      <xdr:colOff>687918</xdr:colOff>
      <xdr:row>31</xdr:row>
      <xdr:rowOff>169334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FF5FA2-A90D-46AC-9016-CB28CB44C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0.01794</cdr:x>
      <cdr:y>0.01429</cdr:y>
    </cdr:from>
    <cdr:to>
      <cdr:x>0.35277</cdr:x>
      <cdr:y>0.08571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4300" y="38100"/>
          <a:ext cx="21336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ia/Dropbox/Planilla%20Excel/Plantillas%20a%20subir%202018/Subidas/Ingresos%20y%20Gastos%20de%20Servici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ia/Dropbox/Planilla%20Excel/Plantillas%20a%20subir%202018/Subidas/control-de-cobro-de-facturas-en-exce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ngresos Obtenidos"/>
      <sheetName val="Gastos Incurridos"/>
      <sheetName val="Resultado Obtenido"/>
      <sheetName val="Ingresos y Gastos de Servicio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Control de Facturas"/>
      <sheetName val="Clientes con Deudas"/>
      <sheetName val="Facturas Próximas a vencer"/>
      <sheetName val="Feriados"/>
      <sheetName val="Ayud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>
            <v>43203</v>
          </cell>
        </row>
      </sheetData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TASTRO" refreshedDate="44838.492791435187" createdVersion="5" refreshedVersion="5" minRefreshableVersion="3" recordCount="501" xr:uid="{00000000-000A-0000-FFFF-FFFF00000000}">
  <cacheSource type="worksheet">
    <worksheetSource name="Ingresos"/>
  </cacheSource>
  <cacheFields count="7">
    <cacheField name="FECHA" numFmtId="0">
      <sharedItems containsNonDate="0" containsDate="1" containsString="0" containsBlank="1" minDate="2022-01-12T00:00:00" maxDate="2022-10-01T00:00:00" count="93">
        <d v="2022-01-31T00:00:00"/>
        <d v="2022-02-28T00:00:00"/>
        <d v="2022-03-31T00:00:00"/>
        <d v="2022-04-30T00:00:00"/>
        <d v="2022-05-31T00:00:00"/>
        <d v="2022-06-02T00:00:00"/>
        <d v="2022-05-09T00:00:00"/>
        <d v="2022-02-01T00:00:00"/>
        <d v="2022-03-01T00:00:00"/>
        <d v="2022-05-01T00:00:00"/>
        <d v="2022-06-30T00:00:00"/>
        <d v="2022-01-12T00:00:00"/>
        <d v="2022-01-13T00:00:00"/>
        <d v="2022-04-06T00:00:00"/>
        <d v="2022-06-27T00:00:00"/>
        <d v="2022-06-08T00:00:00"/>
        <d v="2022-06-10T00:00:00"/>
        <d v="2022-06-01T00:00:00"/>
        <d v="2022-06-09T00:00:00"/>
        <d v="2022-06-13T00:00:00"/>
        <d v="2022-06-20T00:00:00"/>
        <d v="2022-06-16T00:00:00"/>
        <d v="2022-06-21T00:00:00"/>
        <d v="2022-06-24T00:00:00"/>
        <d v="2022-06-23T00:00:00"/>
        <d v="2022-06-28T00:00:00"/>
        <d v="2022-04-19T00:00:00"/>
        <d v="2022-06-03T00:00:00"/>
        <d v="2022-06-06T00:00:00"/>
        <d v="2022-06-07T00:00:00"/>
        <d v="2022-06-14T00:00:00"/>
        <d v="2022-06-15T00:00:00"/>
        <d v="2022-06-22T00:00:00"/>
        <d v="2022-07-04T00:00:00"/>
        <d v="2022-07-20T00:00:00"/>
        <d v="2022-07-28T00:00:00"/>
        <d v="2022-07-29T00:00:00"/>
        <d v="2022-07-07T00:00:00"/>
        <d v="2022-07-11T00:00:00"/>
        <d v="2022-08-01T00:00:00"/>
        <d v="2022-08-22T00:00:00"/>
        <d v="2022-08-17T00:00:00"/>
        <d v="2022-08-18T00:00:00"/>
        <d v="2022-08-19T00:00:00"/>
        <d v="2022-08-23T00:00:00"/>
        <d v="2022-08-25T00:00:00"/>
        <d v="2022-07-01T00:00:00"/>
        <d v="2022-07-21T00:00:00"/>
        <d v="2022-07-12T00:00:00"/>
        <d v="2022-08-15T00:00:00"/>
        <d v="2022-08-16T00:00:00"/>
        <d v="2022-07-05T00:00:00"/>
        <d v="2022-07-06T00:00:00"/>
        <d v="2022-07-13T00:00:00"/>
        <d v="2022-07-14T00:00:00"/>
        <d v="2022-07-15T00:00:00"/>
        <d v="2022-07-18T00:00:00"/>
        <d v="2022-07-19T00:00:00"/>
        <d v="2022-07-22T00:00:00"/>
        <d v="2022-07-25T00:00:00"/>
        <d v="2022-07-26T00:00:00"/>
        <d v="2022-07-27T00:00:00"/>
        <d v="2022-08-12T00:00:00"/>
        <d v="2022-08-29T00:00:00"/>
        <d v="2022-08-24T00:00:00"/>
        <d v="2022-08-26T00:00:00"/>
        <d v="2022-08-09T00:00:00"/>
        <d v="2022-08-10T00:00:00"/>
        <d v="2022-08-11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2T00:00:00"/>
        <d v="2022-09-13T00:00:00"/>
        <d v="2022-09-14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m/>
        <d v="2022-06-11T00:00:00" u="1"/>
      </sharedItems>
    </cacheField>
    <cacheField name="MES" numFmtId="0">
      <sharedItems containsBlank="1" count="11">
        <s v="enero"/>
        <s v="febrero"/>
        <s v="marzo"/>
        <s v="abril"/>
        <s v="mayo"/>
        <s v="junio"/>
        <s v="julio"/>
        <s v="agosto"/>
        <s v="septiembre"/>
        <s v=""/>
        <m u="1"/>
      </sharedItems>
    </cacheField>
    <cacheField name="Cantidad" numFmtId="0">
      <sharedItems containsString="0" containsBlank="1" containsNumber="1" containsInteger="1" minValue="1" maxValue="128"/>
    </cacheField>
    <cacheField name="DESCRIPCIÓN" numFmtId="0">
      <sharedItems containsBlank="1" count="36">
        <s v="Aperturas de Negocio"/>
        <s v="Adición por abarroteria"/>
        <s v="Adición de rótulo"/>
        <s v="Retiro de publicidad"/>
        <s v="Cierre de negocio"/>
        <s v="Traspasos de negocio"/>
        <s v="Licencia de bedidas alcoholicas"/>
        <s v="Licencia de funcionamiento"/>
        <s v="Licencia de Venta y consumo de cerveza"/>
        <s v="Constancias de negocio"/>
        <s v="Traspasos Inversiones Robles"/>
        <s v="Adición de servicio"/>
        <s v="Desmembración de Inmueble"/>
        <s v="Inscripción de Inmueble"/>
        <s v="Traspaso de inmueble"/>
        <s v="Multas Trámites de Inmuebles"/>
        <s v="Constancias de inmueble"/>
        <s v="Traspaso y desmembración de inmueble"/>
        <s v="Registro de inmueble"/>
        <s v="Registro y desmembración inmueble"/>
        <s v="Registro traspaso de inmueble"/>
        <s v="Traspaso e inscripción de inmueble"/>
        <s v="Descargo de Publicidad"/>
        <s v="Traspaso de negocio"/>
        <s v="Descargo de Servicio"/>
        <m/>
        <s v="Multa por registro de inmueble" u="1"/>
        <s v="Multa por traspaso de inmueble" u="1"/>
        <s v="Multa desmembración de inmueble" u="1"/>
        <s v="Multa inscripción de inmueble" u="1"/>
        <s v="Multa traspaso y desmembración de inmueble" u="1"/>
        <s v="Descardo de Servicio" u="1"/>
        <s v="Multa por registro y desmembración de inmueble" u="1"/>
        <s v="Multa traspaso de inmueble" u="1"/>
        <s v="Multa por inscripción de inmueble" u="1"/>
        <s v="Multa por traspaso e inscripción de inmueble" u="1"/>
      </sharedItems>
    </cacheField>
    <cacheField name="MONTO" numFmtId="0">
      <sharedItems containsString="0" containsBlank="1" containsNumber="1" minValue="1.8" maxValue="14563.5"/>
    </cacheField>
    <cacheField name="SEMANA" numFmtId="0">
      <sharedItems containsBlank="1" count="6">
        <m/>
        <s v="SEMANA 1"/>
        <s v="SEMANA 5"/>
        <s v="SEMANA 2"/>
        <s v="SEMANA 3"/>
        <s v="SEMANA 4"/>
      </sharedItems>
    </cacheField>
    <cacheField name="Incremento" numFmtId="0" formula=" (MONTO*71%)+MONTO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1">
  <r>
    <x v="0"/>
    <x v="0"/>
    <n v="13"/>
    <x v="0"/>
    <n v="4913.33"/>
    <x v="0"/>
  </r>
  <r>
    <x v="1"/>
    <x v="1"/>
    <n v="18"/>
    <x v="0"/>
    <n v="3084.43"/>
    <x v="0"/>
  </r>
  <r>
    <x v="2"/>
    <x v="2"/>
    <n v="32"/>
    <x v="0"/>
    <n v="9442.1200000000008"/>
    <x v="0"/>
  </r>
  <r>
    <x v="3"/>
    <x v="3"/>
    <n v="9"/>
    <x v="0"/>
    <n v="3086.31"/>
    <x v="0"/>
  </r>
  <r>
    <x v="4"/>
    <x v="4"/>
    <n v="6"/>
    <x v="0"/>
    <n v="1083.3800000000001"/>
    <x v="0"/>
  </r>
  <r>
    <x v="5"/>
    <x v="5"/>
    <n v="7"/>
    <x v="0"/>
    <n v="1121.24"/>
    <x v="1"/>
  </r>
  <r>
    <x v="6"/>
    <x v="4"/>
    <n v="1"/>
    <x v="1"/>
    <n v="4.42"/>
    <x v="0"/>
  </r>
  <r>
    <x v="7"/>
    <x v="1"/>
    <n v="1"/>
    <x v="2"/>
    <n v="2.63"/>
    <x v="0"/>
  </r>
  <r>
    <x v="8"/>
    <x v="2"/>
    <n v="1"/>
    <x v="2"/>
    <n v="2.63"/>
    <x v="0"/>
  </r>
  <r>
    <x v="7"/>
    <x v="1"/>
    <n v="1"/>
    <x v="3"/>
    <n v="2.63"/>
    <x v="0"/>
  </r>
  <r>
    <x v="8"/>
    <x v="2"/>
    <n v="1"/>
    <x v="3"/>
    <n v="2.63"/>
    <x v="0"/>
  </r>
  <r>
    <x v="9"/>
    <x v="4"/>
    <n v="2"/>
    <x v="3"/>
    <n v="5.26"/>
    <x v="0"/>
  </r>
  <r>
    <x v="0"/>
    <x v="0"/>
    <n v="17"/>
    <x v="4"/>
    <n v="70.72"/>
    <x v="0"/>
  </r>
  <r>
    <x v="1"/>
    <x v="1"/>
    <n v="13"/>
    <x v="4"/>
    <n v="57.46"/>
    <x v="0"/>
  </r>
  <r>
    <x v="2"/>
    <x v="2"/>
    <n v="25"/>
    <x v="4"/>
    <n v="110.5"/>
    <x v="0"/>
  </r>
  <r>
    <x v="3"/>
    <x v="3"/>
    <n v="7"/>
    <x v="4"/>
    <n v="30.94"/>
    <x v="0"/>
  </r>
  <r>
    <x v="4"/>
    <x v="4"/>
    <n v="13"/>
    <x v="4"/>
    <n v="57.46"/>
    <x v="0"/>
  </r>
  <r>
    <x v="10"/>
    <x v="5"/>
    <n v="16"/>
    <x v="4"/>
    <n v="70.72"/>
    <x v="2"/>
  </r>
  <r>
    <x v="2"/>
    <x v="2"/>
    <n v="4"/>
    <x v="5"/>
    <n v="17.68"/>
    <x v="0"/>
  </r>
  <r>
    <x v="3"/>
    <x v="3"/>
    <n v="2"/>
    <x v="5"/>
    <n v="4.42"/>
    <x v="0"/>
  </r>
  <r>
    <x v="0"/>
    <x v="0"/>
    <n v="39"/>
    <x v="6"/>
    <n v="14563.5"/>
    <x v="0"/>
  </r>
  <r>
    <x v="11"/>
    <x v="0"/>
    <n v="1"/>
    <x v="7"/>
    <n v="1470"/>
    <x v="0"/>
  </r>
  <r>
    <x v="12"/>
    <x v="0"/>
    <n v="1"/>
    <x v="7"/>
    <n v="210"/>
    <x v="0"/>
  </r>
  <r>
    <x v="13"/>
    <x v="3"/>
    <n v="1"/>
    <x v="7"/>
    <n v="630"/>
    <x v="0"/>
  </r>
  <r>
    <x v="0"/>
    <x v="0"/>
    <n v="3"/>
    <x v="8"/>
    <n v="1149.75"/>
    <x v="0"/>
  </r>
  <r>
    <x v="1"/>
    <x v="1"/>
    <n v="1"/>
    <x v="8"/>
    <n v="383.25"/>
    <x v="0"/>
  </r>
  <r>
    <x v="2"/>
    <x v="2"/>
    <n v="6"/>
    <x v="8"/>
    <n v="2299.5"/>
    <x v="0"/>
  </r>
  <r>
    <x v="3"/>
    <x v="3"/>
    <n v="1"/>
    <x v="8"/>
    <n v="383.25"/>
    <x v="0"/>
  </r>
  <r>
    <x v="3"/>
    <x v="3"/>
    <n v="1"/>
    <x v="9"/>
    <n v="5.25"/>
    <x v="0"/>
  </r>
  <r>
    <x v="4"/>
    <x v="4"/>
    <n v="7"/>
    <x v="9"/>
    <n v="36.75"/>
    <x v="0"/>
  </r>
  <r>
    <x v="10"/>
    <x v="5"/>
    <n v="1"/>
    <x v="9"/>
    <n v="5.25"/>
    <x v="2"/>
  </r>
  <r>
    <x v="0"/>
    <x v="0"/>
    <n v="1"/>
    <x v="10"/>
    <n v="1576.47"/>
    <x v="0"/>
  </r>
  <r>
    <x v="1"/>
    <x v="1"/>
    <n v="1"/>
    <x v="10"/>
    <n v="1442"/>
    <x v="0"/>
  </r>
  <r>
    <x v="2"/>
    <x v="2"/>
    <n v="1"/>
    <x v="10"/>
    <n v="1017.91"/>
    <x v="0"/>
  </r>
  <r>
    <x v="3"/>
    <x v="3"/>
    <n v="1"/>
    <x v="10"/>
    <n v="1284.42"/>
    <x v="0"/>
  </r>
  <r>
    <x v="14"/>
    <x v="5"/>
    <n v="28"/>
    <x v="10"/>
    <n v="1873.24"/>
    <x v="2"/>
  </r>
  <r>
    <x v="0"/>
    <x v="0"/>
    <n v="7"/>
    <x v="11"/>
    <n v="15.78"/>
    <x v="0"/>
  </r>
  <r>
    <x v="1"/>
    <x v="1"/>
    <n v="3"/>
    <x v="11"/>
    <n v="5.26"/>
    <x v="0"/>
  </r>
  <r>
    <x v="2"/>
    <x v="2"/>
    <n v="12"/>
    <x v="11"/>
    <n v="2.63"/>
    <x v="0"/>
  </r>
  <r>
    <x v="0"/>
    <x v="0"/>
    <n v="1"/>
    <x v="12"/>
    <n v="13.91"/>
    <x v="0"/>
  </r>
  <r>
    <x v="1"/>
    <x v="1"/>
    <n v="1"/>
    <x v="12"/>
    <n v="33.590000000000003"/>
    <x v="0"/>
  </r>
  <r>
    <x v="2"/>
    <x v="2"/>
    <n v="1"/>
    <x v="12"/>
    <n v="10.89"/>
    <x v="0"/>
  </r>
  <r>
    <x v="0"/>
    <x v="0"/>
    <n v="3"/>
    <x v="13"/>
    <n v="197.26"/>
    <x v="0"/>
  </r>
  <r>
    <x v="1"/>
    <x v="1"/>
    <n v="15"/>
    <x v="13"/>
    <n v="550.36"/>
    <x v="0"/>
  </r>
  <r>
    <x v="2"/>
    <x v="2"/>
    <n v="13"/>
    <x v="13"/>
    <n v="297.31"/>
    <x v="0"/>
  </r>
  <r>
    <x v="0"/>
    <x v="0"/>
    <n v="118"/>
    <x v="14"/>
    <n v="5539.16"/>
    <x v="0"/>
  </r>
  <r>
    <x v="1"/>
    <x v="1"/>
    <n v="87"/>
    <x v="14"/>
    <n v="2504.73"/>
    <x v="0"/>
  </r>
  <r>
    <x v="2"/>
    <x v="2"/>
    <n v="128"/>
    <x v="14"/>
    <n v="1553.17"/>
    <x v="0"/>
  </r>
  <r>
    <x v="3"/>
    <x v="3"/>
    <n v="1"/>
    <x v="12"/>
    <n v="8.15"/>
    <x v="0"/>
  </r>
  <r>
    <x v="3"/>
    <x v="3"/>
    <n v="4"/>
    <x v="13"/>
    <n v="34.909999999999997"/>
    <x v="0"/>
  </r>
  <r>
    <x v="3"/>
    <x v="3"/>
    <n v="7"/>
    <x v="11"/>
    <n v="2.63"/>
    <x v="0"/>
  </r>
  <r>
    <x v="3"/>
    <x v="3"/>
    <n v="75"/>
    <x v="14"/>
    <n v="883.04"/>
    <x v="0"/>
  </r>
  <r>
    <x v="3"/>
    <x v="3"/>
    <n v="1"/>
    <x v="15"/>
    <n v="10"/>
    <x v="0"/>
  </r>
  <r>
    <x v="3"/>
    <x v="3"/>
    <n v="4"/>
    <x v="15"/>
    <n v="100"/>
    <x v="0"/>
  </r>
  <r>
    <x v="3"/>
    <x v="3"/>
    <n v="75"/>
    <x v="15"/>
    <n v="1208.8499999999999"/>
    <x v="0"/>
  </r>
  <r>
    <x v="4"/>
    <x v="4"/>
    <n v="1"/>
    <x v="11"/>
    <n v="2.63"/>
    <x v="0"/>
  </r>
  <r>
    <x v="4"/>
    <x v="4"/>
    <n v="1"/>
    <x v="12"/>
    <n v="3.15"/>
    <x v="0"/>
  </r>
  <r>
    <x v="4"/>
    <x v="4"/>
    <n v="5"/>
    <x v="13"/>
    <n v="60.69"/>
    <x v="0"/>
  </r>
  <r>
    <x v="4"/>
    <x v="4"/>
    <n v="124"/>
    <x v="14"/>
    <n v="1389.04"/>
    <x v="0"/>
  </r>
  <r>
    <x v="4"/>
    <x v="4"/>
    <n v="5"/>
    <x v="15"/>
    <n v="107.63"/>
    <x v="0"/>
  </r>
  <r>
    <x v="4"/>
    <x v="4"/>
    <n v="123"/>
    <x v="15"/>
    <n v="2275"/>
    <x v="0"/>
  </r>
  <r>
    <x v="0"/>
    <x v="0"/>
    <n v="42"/>
    <x v="16"/>
    <n v="132.30000000000001"/>
    <x v="0"/>
  </r>
  <r>
    <x v="1"/>
    <x v="1"/>
    <n v="36"/>
    <x v="16"/>
    <n v="113.4"/>
    <x v="0"/>
  </r>
  <r>
    <x v="2"/>
    <x v="2"/>
    <n v="67"/>
    <x v="16"/>
    <n v="210.95"/>
    <x v="0"/>
  </r>
  <r>
    <x v="3"/>
    <x v="3"/>
    <n v="50"/>
    <x v="16"/>
    <n v="157.5"/>
    <x v="0"/>
  </r>
  <r>
    <x v="4"/>
    <x v="4"/>
    <n v="61"/>
    <x v="16"/>
    <n v="192.15"/>
    <x v="0"/>
  </r>
  <r>
    <x v="10"/>
    <x v="5"/>
    <n v="1"/>
    <x v="16"/>
    <n v="160.65"/>
    <x v="2"/>
  </r>
  <r>
    <x v="15"/>
    <x v="5"/>
    <n v="1"/>
    <x v="0"/>
    <n v="465"/>
    <x v="3"/>
  </r>
  <r>
    <x v="16"/>
    <x v="5"/>
    <n v="1"/>
    <x v="0"/>
    <n v="4.42"/>
    <x v="3"/>
  </r>
  <r>
    <x v="16"/>
    <x v="5"/>
    <n v="1"/>
    <x v="0"/>
    <n v="5.48"/>
    <x v="3"/>
  </r>
  <r>
    <x v="17"/>
    <x v="5"/>
    <n v="1"/>
    <x v="0"/>
    <n v="4.99"/>
    <x v="1"/>
  </r>
  <r>
    <x v="17"/>
    <x v="5"/>
    <n v="1"/>
    <x v="0"/>
    <n v="4.5199999999999996"/>
    <x v="1"/>
  </r>
  <r>
    <x v="14"/>
    <x v="5"/>
    <n v="1"/>
    <x v="0"/>
    <n v="4.42"/>
    <x v="2"/>
  </r>
  <r>
    <x v="5"/>
    <x v="5"/>
    <n v="1"/>
    <x v="4"/>
    <n v="4.42"/>
    <x v="1"/>
  </r>
  <r>
    <x v="5"/>
    <x v="5"/>
    <n v="1"/>
    <x v="4"/>
    <n v="4.42"/>
    <x v="1"/>
  </r>
  <r>
    <x v="18"/>
    <x v="5"/>
    <n v="1"/>
    <x v="4"/>
    <n v="4.42"/>
    <x v="3"/>
  </r>
  <r>
    <x v="18"/>
    <x v="5"/>
    <n v="1"/>
    <x v="4"/>
    <n v="4.42"/>
    <x v="3"/>
  </r>
  <r>
    <x v="19"/>
    <x v="5"/>
    <n v="1"/>
    <x v="4"/>
    <n v="4.42"/>
    <x v="4"/>
  </r>
  <r>
    <x v="20"/>
    <x v="5"/>
    <n v="1"/>
    <x v="4"/>
    <n v="4.42"/>
    <x v="5"/>
  </r>
  <r>
    <x v="21"/>
    <x v="5"/>
    <n v="1"/>
    <x v="4"/>
    <n v="4.42"/>
    <x v="4"/>
  </r>
  <r>
    <x v="21"/>
    <x v="5"/>
    <n v="1"/>
    <x v="4"/>
    <n v="4.42"/>
    <x v="4"/>
  </r>
  <r>
    <x v="21"/>
    <x v="5"/>
    <n v="1"/>
    <x v="4"/>
    <n v="4.42"/>
    <x v="4"/>
  </r>
  <r>
    <x v="21"/>
    <x v="5"/>
    <n v="1"/>
    <x v="4"/>
    <n v="4.42"/>
    <x v="4"/>
  </r>
  <r>
    <x v="20"/>
    <x v="5"/>
    <n v="1"/>
    <x v="4"/>
    <n v="4.42"/>
    <x v="5"/>
  </r>
  <r>
    <x v="22"/>
    <x v="5"/>
    <n v="1"/>
    <x v="4"/>
    <n v="4.42"/>
    <x v="5"/>
  </r>
  <r>
    <x v="23"/>
    <x v="5"/>
    <n v="1"/>
    <x v="4"/>
    <n v="4.42"/>
    <x v="5"/>
  </r>
  <r>
    <x v="24"/>
    <x v="5"/>
    <n v="1"/>
    <x v="4"/>
    <n v="4.42"/>
    <x v="5"/>
  </r>
  <r>
    <x v="25"/>
    <x v="5"/>
    <n v="1"/>
    <x v="4"/>
    <n v="4.42"/>
    <x v="2"/>
  </r>
  <r>
    <x v="26"/>
    <x v="3"/>
    <n v="1"/>
    <x v="6"/>
    <n v="383.25"/>
    <x v="0"/>
  </r>
  <r>
    <x v="23"/>
    <x v="5"/>
    <n v="1"/>
    <x v="9"/>
    <n v="5.25"/>
    <x v="5"/>
  </r>
  <r>
    <x v="17"/>
    <x v="5"/>
    <n v="1"/>
    <x v="14"/>
    <n v="41.74"/>
    <x v="1"/>
  </r>
  <r>
    <x v="17"/>
    <x v="5"/>
    <n v="1"/>
    <x v="15"/>
    <n v="125"/>
    <x v="1"/>
  </r>
  <r>
    <x v="5"/>
    <x v="5"/>
    <n v="1"/>
    <x v="14"/>
    <n v="45.2"/>
    <x v="1"/>
  </r>
  <r>
    <x v="5"/>
    <x v="5"/>
    <n v="1"/>
    <x v="15"/>
    <n v="90"/>
    <x v="1"/>
  </r>
  <r>
    <x v="27"/>
    <x v="5"/>
    <n v="1"/>
    <x v="14"/>
    <n v="36.39"/>
    <x v="1"/>
  </r>
  <r>
    <x v="27"/>
    <x v="5"/>
    <n v="1"/>
    <x v="15"/>
    <n v="145"/>
    <x v="1"/>
  </r>
  <r>
    <x v="27"/>
    <x v="5"/>
    <n v="1"/>
    <x v="17"/>
    <n v="6.63"/>
    <x v="1"/>
  </r>
  <r>
    <x v="27"/>
    <x v="5"/>
    <n v="1"/>
    <x v="15"/>
    <n v="120"/>
    <x v="1"/>
  </r>
  <r>
    <x v="28"/>
    <x v="5"/>
    <n v="1"/>
    <x v="13"/>
    <n v="10.3"/>
    <x v="3"/>
  </r>
  <r>
    <x v="28"/>
    <x v="5"/>
    <n v="1"/>
    <x v="15"/>
    <n v="5"/>
    <x v="3"/>
  </r>
  <r>
    <x v="28"/>
    <x v="5"/>
    <n v="1"/>
    <x v="18"/>
    <n v="9.3800000000000008"/>
    <x v="3"/>
  </r>
  <r>
    <x v="28"/>
    <x v="5"/>
    <n v="1"/>
    <x v="15"/>
    <n v="120"/>
    <x v="3"/>
  </r>
  <r>
    <x v="28"/>
    <x v="5"/>
    <n v="1"/>
    <x v="19"/>
    <n v="7.2"/>
    <x v="3"/>
  </r>
  <r>
    <x v="28"/>
    <x v="5"/>
    <n v="1"/>
    <x v="15"/>
    <n v="20"/>
    <x v="3"/>
  </r>
  <r>
    <x v="28"/>
    <x v="5"/>
    <n v="1"/>
    <x v="20"/>
    <n v="7.72"/>
    <x v="3"/>
  </r>
  <r>
    <x v="28"/>
    <x v="5"/>
    <n v="1"/>
    <x v="14"/>
    <n v="86.8"/>
    <x v="3"/>
  </r>
  <r>
    <x v="28"/>
    <x v="5"/>
    <n v="1"/>
    <x v="15"/>
    <n v="65"/>
    <x v="3"/>
  </r>
  <r>
    <x v="29"/>
    <x v="5"/>
    <n v="1"/>
    <x v="14"/>
    <n v="2.4900000000000002"/>
    <x v="3"/>
  </r>
  <r>
    <x v="29"/>
    <x v="5"/>
    <n v="1"/>
    <x v="15"/>
    <n v="25"/>
    <x v="3"/>
  </r>
  <r>
    <x v="15"/>
    <x v="5"/>
    <n v="1"/>
    <x v="13"/>
    <n v="55.23"/>
    <x v="3"/>
  </r>
  <r>
    <x v="15"/>
    <x v="5"/>
    <n v="1"/>
    <x v="15"/>
    <n v="15"/>
    <x v="3"/>
  </r>
  <r>
    <x v="15"/>
    <x v="5"/>
    <n v="1"/>
    <x v="14"/>
    <n v="87.95"/>
    <x v="3"/>
  </r>
  <r>
    <x v="15"/>
    <x v="5"/>
    <n v="1"/>
    <x v="15"/>
    <n v="120"/>
    <x v="3"/>
  </r>
  <r>
    <x v="18"/>
    <x v="5"/>
    <n v="1"/>
    <x v="14"/>
    <n v="31.59"/>
    <x v="3"/>
  </r>
  <r>
    <x v="18"/>
    <x v="5"/>
    <n v="1"/>
    <x v="15"/>
    <n v="155"/>
    <x v="3"/>
  </r>
  <r>
    <x v="16"/>
    <x v="5"/>
    <n v="1"/>
    <x v="14"/>
    <n v="6.45"/>
    <x v="3"/>
  </r>
  <r>
    <x v="16"/>
    <x v="5"/>
    <n v="1"/>
    <x v="14"/>
    <n v="21.02"/>
    <x v="3"/>
  </r>
  <r>
    <x v="16"/>
    <x v="5"/>
    <n v="1"/>
    <x v="15"/>
    <n v="85"/>
    <x v="3"/>
  </r>
  <r>
    <x v="19"/>
    <x v="5"/>
    <n v="1"/>
    <x v="14"/>
    <n v="442.98"/>
    <x v="4"/>
  </r>
  <r>
    <x v="19"/>
    <x v="5"/>
    <n v="1"/>
    <x v="15"/>
    <n v="65"/>
    <x v="4"/>
  </r>
  <r>
    <x v="30"/>
    <x v="5"/>
    <n v="1"/>
    <x v="14"/>
    <n v="34.07"/>
    <x v="4"/>
  </r>
  <r>
    <x v="30"/>
    <x v="5"/>
    <n v="1"/>
    <x v="15"/>
    <n v="60"/>
    <x v="4"/>
  </r>
  <r>
    <x v="31"/>
    <x v="5"/>
    <n v="1"/>
    <x v="14"/>
    <n v="44.68"/>
    <x v="4"/>
  </r>
  <r>
    <x v="31"/>
    <x v="5"/>
    <n v="1"/>
    <x v="15"/>
    <n v="55"/>
    <x v="4"/>
  </r>
  <r>
    <x v="20"/>
    <x v="5"/>
    <n v="1"/>
    <x v="14"/>
    <n v="3734.25"/>
    <x v="5"/>
  </r>
  <r>
    <x v="20"/>
    <x v="5"/>
    <n v="1"/>
    <x v="15"/>
    <n v="65"/>
    <x v="5"/>
  </r>
  <r>
    <x v="20"/>
    <x v="5"/>
    <n v="1"/>
    <x v="14"/>
    <n v="5.51"/>
    <x v="5"/>
  </r>
  <r>
    <x v="20"/>
    <x v="5"/>
    <n v="1"/>
    <x v="15"/>
    <n v="55"/>
    <x v="5"/>
  </r>
  <r>
    <x v="22"/>
    <x v="5"/>
    <n v="1"/>
    <x v="14"/>
    <n v="101.38"/>
    <x v="5"/>
  </r>
  <r>
    <x v="22"/>
    <x v="5"/>
    <n v="1"/>
    <x v="15"/>
    <n v="90"/>
    <x v="5"/>
  </r>
  <r>
    <x v="32"/>
    <x v="5"/>
    <n v="1"/>
    <x v="14"/>
    <n v="180.27"/>
    <x v="5"/>
  </r>
  <r>
    <x v="32"/>
    <x v="5"/>
    <n v="1"/>
    <x v="15"/>
    <n v="125"/>
    <x v="5"/>
  </r>
  <r>
    <x v="24"/>
    <x v="5"/>
    <n v="1"/>
    <x v="14"/>
    <n v="164.27"/>
    <x v="5"/>
  </r>
  <r>
    <x v="24"/>
    <x v="5"/>
    <n v="1"/>
    <x v="15"/>
    <n v="135"/>
    <x v="5"/>
  </r>
  <r>
    <x v="23"/>
    <x v="5"/>
    <n v="1"/>
    <x v="18"/>
    <n v="2.75"/>
    <x v="5"/>
  </r>
  <r>
    <x v="23"/>
    <x v="5"/>
    <n v="1"/>
    <x v="14"/>
    <n v="35.74"/>
    <x v="5"/>
  </r>
  <r>
    <x v="23"/>
    <x v="5"/>
    <n v="1"/>
    <x v="15"/>
    <n v="85"/>
    <x v="5"/>
  </r>
  <r>
    <x v="14"/>
    <x v="5"/>
    <n v="1"/>
    <x v="14"/>
    <n v="48.95"/>
    <x v="2"/>
  </r>
  <r>
    <x v="14"/>
    <x v="5"/>
    <n v="1"/>
    <x v="15"/>
    <n v="25"/>
    <x v="2"/>
  </r>
  <r>
    <x v="14"/>
    <x v="5"/>
    <n v="1"/>
    <x v="21"/>
    <n v="187.94"/>
    <x v="2"/>
  </r>
  <r>
    <x v="14"/>
    <x v="5"/>
    <n v="1"/>
    <x v="15"/>
    <n v="70"/>
    <x v="2"/>
  </r>
  <r>
    <x v="25"/>
    <x v="5"/>
    <n v="1"/>
    <x v="14"/>
    <n v="47.93"/>
    <x v="2"/>
  </r>
  <r>
    <x v="25"/>
    <x v="5"/>
    <n v="1"/>
    <x v="15"/>
    <n v="10"/>
    <x v="2"/>
  </r>
  <r>
    <x v="33"/>
    <x v="6"/>
    <n v="1"/>
    <x v="0"/>
    <n v="143.05000000000001"/>
    <x v="1"/>
  </r>
  <r>
    <x v="33"/>
    <x v="6"/>
    <n v="1"/>
    <x v="0"/>
    <n v="4.42"/>
    <x v="1"/>
  </r>
  <r>
    <x v="33"/>
    <x v="6"/>
    <n v="1"/>
    <x v="0"/>
    <n v="6.23"/>
    <x v="1"/>
  </r>
  <r>
    <x v="33"/>
    <x v="6"/>
    <n v="1"/>
    <x v="0"/>
    <n v="12.18"/>
    <x v="1"/>
  </r>
  <r>
    <x v="34"/>
    <x v="6"/>
    <n v="1"/>
    <x v="0"/>
    <n v="3.89"/>
    <x v="4"/>
  </r>
  <r>
    <x v="34"/>
    <x v="6"/>
    <n v="1"/>
    <x v="0"/>
    <n v="4.6500000000000004"/>
    <x v="4"/>
  </r>
  <r>
    <x v="34"/>
    <x v="6"/>
    <n v="1"/>
    <x v="0"/>
    <n v="4.67"/>
    <x v="4"/>
  </r>
  <r>
    <x v="35"/>
    <x v="6"/>
    <n v="1"/>
    <x v="0"/>
    <n v="163.31"/>
    <x v="5"/>
  </r>
  <r>
    <x v="35"/>
    <x v="6"/>
    <n v="1"/>
    <x v="0"/>
    <n v="604.74"/>
    <x v="5"/>
  </r>
  <r>
    <x v="35"/>
    <x v="6"/>
    <n v="1"/>
    <x v="0"/>
    <n v="14.75"/>
    <x v="5"/>
  </r>
  <r>
    <x v="36"/>
    <x v="6"/>
    <n v="1"/>
    <x v="0"/>
    <n v="5.62"/>
    <x v="5"/>
  </r>
  <r>
    <x v="37"/>
    <x v="6"/>
    <n v="1"/>
    <x v="0"/>
    <n v="4.42"/>
    <x v="1"/>
  </r>
  <r>
    <x v="37"/>
    <x v="6"/>
    <n v="1"/>
    <x v="0"/>
    <n v="4.59"/>
    <x v="1"/>
  </r>
  <r>
    <x v="38"/>
    <x v="6"/>
    <n v="1"/>
    <x v="0"/>
    <n v="4.42"/>
    <x v="3"/>
  </r>
  <r>
    <x v="38"/>
    <x v="6"/>
    <n v="1"/>
    <x v="0"/>
    <n v="4.42"/>
    <x v="3"/>
  </r>
  <r>
    <x v="39"/>
    <x v="7"/>
    <n v="1"/>
    <x v="0"/>
    <n v="6.63"/>
    <x v="1"/>
  </r>
  <r>
    <x v="39"/>
    <x v="7"/>
    <n v="1"/>
    <x v="0"/>
    <n v="4.42"/>
    <x v="1"/>
  </r>
  <r>
    <x v="39"/>
    <x v="7"/>
    <n v="1"/>
    <x v="0"/>
    <n v="4.42"/>
    <x v="1"/>
  </r>
  <r>
    <x v="39"/>
    <x v="7"/>
    <n v="1"/>
    <x v="0"/>
    <n v="4.42"/>
    <x v="1"/>
  </r>
  <r>
    <x v="40"/>
    <x v="7"/>
    <n v="1"/>
    <x v="0"/>
    <n v="4.42"/>
    <x v="5"/>
  </r>
  <r>
    <x v="39"/>
    <x v="7"/>
    <n v="1"/>
    <x v="0"/>
    <n v="4.42"/>
    <x v="1"/>
  </r>
  <r>
    <x v="41"/>
    <x v="7"/>
    <n v="1"/>
    <x v="0"/>
    <n v="4.42"/>
    <x v="4"/>
  </r>
  <r>
    <x v="41"/>
    <x v="7"/>
    <n v="1"/>
    <x v="0"/>
    <n v="4.42"/>
    <x v="4"/>
  </r>
  <r>
    <x v="41"/>
    <x v="7"/>
    <n v="1"/>
    <x v="0"/>
    <n v="4.42"/>
    <x v="4"/>
  </r>
  <r>
    <x v="42"/>
    <x v="7"/>
    <n v="1"/>
    <x v="0"/>
    <n v="4.42"/>
    <x v="4"/>
  </r>
  <r>
    <x v="42"/>
    <x v="7"/>
    <n v="1"/>
    <x v="0"/>
    <n v="4.42"/>
    <x v="4"/>
  </r>
  <r>
    <x v="42"/>
    <x v="7"/>
    <n v="1"/>
    <x v="0"/>
    <n v="4.42"/>
    <x v="4"/>
  </r>
  <r>
    <x v="42"/>
    <x v="7"/>
    <n v="1"/>
    <x v="0"/>
    <n v="4.42"/>
    <x v="4"/>
  </r>
  <r>
    <x v="42"/>
    <x v="7"/>
    <n v="1"/>
    <x v="0"/>
    <n v="4.42"/>
    <x v="4"/>
  </r>
  <r>
    <x v="42"/>
    <x v="7"/>
    <n v="1"/>
    <x v="0"/>
    <n v="4.42"/>
    <x v="4"/>
  </r>
  <r>
    <x v="42"/>
    <x v="7"/>
    <n v="1"/>
    <x v="0"/>
    <n v="4.42"/>
    <x v="4"/>
  </r>
  <r>
    <x v="42"/>
    <x v="7"/>
    <n v="1"/>
    <x v="0"/>
    <n v="4.42"/>
    <x v="4"/>
  </r>
  <r>
    <x v="42"/>
    <x v="7"/>
    <n v="1"/>
    <x v="0"/>
    <n v="4.42"/>
    <x v="4"/>
  </r>
  <r>
    <x v="42"/>
    <x v="7"/>
    <n v="1"/>
    <x v="0"/>
    <n v="5.07"/>
    <x v="4"/>
  </r>
  <r>
    <x v="43"/>
    <x v="7"/>
    <n v="1"/>
    <x v="0"/>
    <n v="16.87"/>
    <x v="4"/>
  </r>
  <r>
    <x v="39"/>
    <x v="7"/>
    <n v="1"/>
    <x v="0"/>
    <n v="4.42"/>
    <x v="1"/>
  </r>
  <r>
    <x v="40"/>
    <x v="7"/>
    <n v="1"/>
    <x v="0"/>
    <n v="7.3"/>
    <x v="5"/>
  </r>
  <r>
    <x v="44"/>
    <x v="7"/>
    <n v="1"/>
    <x v="0"/>
    <n v="6.31"/>
    <x v="5"/>
  </r>
  <r>
    <x v="39"/>
    <x v="7"/>
    <n v="1"/>
    <x v="0"/>
    <n v="4.5599999999999996"/>
    <x v="5"/>
  </r>
  <r>
    <x v="44"/>
    <x v="7"/>
    <n v="1"/>
    <x v="0"/>
    <n v="3.9"/>
    <x v="5"/>
  </r>
  <r>
    <x v="45"/>
    <x v="7"/>
    <n v="1"/>
    <x v="0"/>
    <n v="5.19"/>
    <x v="5"/>
  </r>
  <r>
    <x v="46"/>
    <x v="6"/>
    <n v="1"/>
    <x v="22"/>
    <n v="2.63"/>
    <x v="1"/>
  </r>
  <r>
    <x v="46"/>
    <x v="6"/>
    <n v="1"/>
    <x v="4"/>
    <n v="4.42"/>
    <x v="1"/>
  </r>
  <r>
    <x v="46"/>
    <x v="6"/>
    <n v="1"/>
    <x v="4"/>
    <n v="4.42"/>
    <x v="1"/>
  </r>
  <r>
    <x v="33"/>
    <x v="6"/>
    <n v="1"/>
    <x v="4"/>
    <n v="4.42"/>
    <x v="1"/>
  </r>
  <r>
    <x v="47"/>
    <x v="6"/>
    <n v="1"/>
    <x v="4"/>
    <n v="4.42"/>
    <x v="4"/>
  </r>
  <r>
    <x v="34"/>
    <x v="6"/>
    <n v="1"/>
    <x v="4"/>
    <n v="4.42"/>
    <x v="4"/>
  </r>
  <r>
    <x v="34"/>
    <x v="6"/>
    <n v="1"/>
    <x v="4"/>
    <n v="4.42"/>
    <x v="4"/>
  </r>
  <r>
    <x v="36"/>
    <x v="6"/>
    <n v="1"/>
    <x v="4"/>
    <n v="4.42"/>
    <x v="5"/>
  </r>
  <r>
    <x v="48"/>
    <x v="6"/>
    <n v="1"/>
    <x v="4"/>
    <n v="4.42"/>
    <x v="3"/>
  </r>
  <r>
    <x v="38"/>
    <x v="6"/>
    <n v="1"/>
    <x v="4"/>
    <n v="4.42"/>
    <x v="3"/>
  </r>
  <r>
    <x v="36"/>
    <x v="6"/>
    <n v="1"/>
    <x v="4"/>
    <n v="4.42"/>
    <x v="5"/>
  </r>
  <r>
    <x v="49"/>
    <x v="7"/>
    <n v="1"/>
    <x v="4"/>
    <n v="4.42"/>
    <x v="4"/>
  </r>
  <r>
    <x v="50"/>
    <x v="7"/>
    <n v="1"/>
    <x v="4"/>
    <n v="4.42"/>
    <x v="4"/>
  </r>
  <r>
    <x v="50"/>
    <x v="7"/>
    <n v="1"/>
    <x v="4"/>
    <n v="4.42"/>
    <x v="4"/>
  </r>
  <r>
    <x v="43"/>
    <x v="7"/>
    <n v="1"/>
    <x v="4"/>
    <n v="4.42"/>
    <x v="4"/>
  </r>
  <r>
    <x v="43"/>
    <x v="7"/>
    <n v="1"/>
    <x v="4"/>
    <n v="4.42"/>
    <x v="4"/>
  </r>
  <r>
    <x v="43"/>
    <x v="7"/>
    <n v="1"/>
    <x v="4"/>
    <n v="4.42"/>
    <x v="4"/>
  </r>
  <r>
    <x v="39"/>
    <x v="7"/>
    <n v="1"/>
    <x v="4"/>
    <n v="4.45"/>
    <x v="1"/>
  </r>
  <r>
    <x v="39"/>
    <x v="7"/>
    <n v="1"/>
    <x v="4"/>
    <n v="4.42"/>
    <x v="1"/>
  </r>
  <r>
    <x v="39"/>
    <x v="7"/>
    <n v="1"/>
    <x v="4"/>
    <n v="4.42"/>
    <x v="1"/>
  </r>
  <r>
    <x v="39"/>
    <x v="7"/>
    <n v="1"/>
    <x v="4"/>
    <n v="4.42"/>
    <x v="1"/>
  </r>
  <r>
    <x v="39"/>
    <x v="7"/>
    <n v="1"/>
    <x v="4"/>
    <n v="4.42"/>
    <x v="1"/>
  </r>
  <r>
    <x v="39"/>
    <x v="7"/>
    <n v="1"/>
    <x v="23"/>
    <n v="4.42"/>
    <x v="1"/>
  </r>
  <r>
    <x v="37"/>
    <x v="6"/>
    <n v="1"/>
    <x v="6"/>
    <n v="383.25"/>
    <x v="3"/>
  </r>
  <r>
    <x v="44"/>
    <x v="7"/>
    <n v="1"/>
    <x v="6"/>
    <n v="383.25"/>
    <x v="5"/>
  </r>
  <r>
    <x v="46"/>
    <x v="6"/>
    <n v="3"/>
    <x v="14"/>
    <n v="32.69"/>
    <x v="0"/>
  </r>
  <r>
    <x v="33"/>
    <x v="6"/>
    <n v="3"/>
    <x v="14"/>
    <n v="6.11"/>
    <x v="0"/>
  </r>
  <r>
    <x v="33"/>
    <x v="6"/>
    <n v="2"/>
    <x v="15"/>
    <n v="35"/>
    <x v="0"/>
  </r>
  <r>
    <x v="51"/>
    <x v="6"/>
    <n v="4"/>
    <x v="14"/>
    <n v="54.31"/>
    <x v="0"/>
  </r>
  <r>
    <x v="51"/>
    <x v="6"/>
    <n v="3"/>
    <x v="15"/>
    <n v="70"/>
    <x v="0"/>
  </r>
  <r>
    <x v="52"/>
    <x v="6"/>
    <n v="1"/>
    <x v="14"/>
    <n v="3.31"/>
    <x v="0"/>
  </r>
  <r>
    <x v="52"/>
    <x v="6"/>
    <n v="1"/>
    <x v="15"/>
    <n v="30"/>
    <x v="0"/>
  </r>
  <r>
    <x v="52"/>
    <x v="6"/>
    <n v="5"/>
    <x v="14"/>
    <n v="75.510000000000005"/>
    <x v="0"/>
  </r>
  <r>
    <x v="52"/>
    <x v="6"/>
    <n v="3"/>
    <x v="15"/>
    <n v="110"/>
    <x v="0"/>
  </r>
  <r>
    <x v="37"/>
    <x v="6"/>
    <n v="1"/>
    <x v="14"/>
    <n v="19.29"/>
    <x v="0"/>
  </r>
  <r>
    <x v="38"/>
    <x v="6"/>
    <n v="1"/>
    <x v="13"/>
    <n v="7.18"/>
    <x v="0"/>
  </r>
  <r>
    <x v="38"/>
    <x v="6"/>
    <n v="1"/>
    <x v="15"/>
    <n v="60"/>
    <x v="0"/>
  </r>
  <r>
    <x v="38"/>
    <x v="6"/>
    <n v="9"/>
    <x v="14"/>
    <n v="60.98"/>
    <x v="0"/>
  </r>
  <r>
    <x v="38"/>
    <x v="6"/>
    <n v="4"/>
    <x v="15"/>
    <n v="110"/>
    <x v="0"/>
  </r>
  <r>
    <x v="48"/>
    <x v="6"/>
    <n v="11"/>
    <x v="14"/>
    <n v="93.62"/>
    <x v="0"/>
  </r>
  <r>
    <x v="48"/>
    <x v="6"/>
    <n v="6"/>
    <x v="15"/>
    <n v="105"/>
    <x v="0"/>
  </r>
  <r>
    <x v="53"/>
    <x v="6"/>
    <n v="10"/>
    <x v="14"/>
    <n v="89.72"/>
    <x v="0"/>
  </r>
  <r>
    <x v="53"/>
    <x v="6"/>
    <n v="3"/>
    <x v="15"/>
    <n v="50"/>
    <x v="0"/>
  </r>
  <r>
    <x v="54"/>
    <x v="6"/>
    <n v="3"/>
    <x v="14"/>
    <n v="58.01"/>
    <x v="0"/>
  </r>
  <r>
    <x v="54"/>
    <x v="6"/>
    <n v="2"/>
    <x v="15"/>
    <n v="50"/>
    <x v="0"/>
  </r>
  <r>
    <x v="55"/>
    <x v="6"/>
    <n v="1"/>
    <x v="14"/>
    <n v="9.09"/>
    <x v="0"/>
  </r>
  <r>
    <x v="56"/>
    <x v="6"/>
    <n v="9"/>
    <x v="13"/>
    <n v="117.11000000000001"/>
    <x v="0"/>
  </r>
  <r>
    <x v="57"/>
    <x v="6"/>
    <n v="1"/>
    <x v="13"/>
    <n v="7.56"/>
    <x v="0"/>
  </r>
  <r>
    <x v="57"/>
    <x v="6"/>
    <n v="1"/>
    <x v="14"/>
    <n v="15"/>
    <x v="0"/>
  </r>
  <r>
    <x v="57"/>
    <x v="6"/>
    <n v="1"/>
    <x v="15"/>
    <n v="2.63"/>
    <x v="0"/>
  </r>
  <r>
    <x v="57"/>
    <x v="6"/>
    <n v="12"/>
    <x v="14"/>
    <n v="413.04"/>
    <x v="0"/>
  </r>
  <r>
    <x v="57"/>
    <x v="6"/>
    <n v="1"/>
    <x v="12"/>
    <n v="1.8"/>
    <x v="0"/>
  </r>
  <r>
    <x v="34"/>
    <x v="6"/>
    <n v="1"/>
    <x v="13"/>
    <n v="3.6"/>
    <x v="0"/>
  </r>
  <r>
    <x v="34"/>
    <x v="6"/>
    <n v="1"/>
    <x v="14"/>
    <n v="1.8"/>
    <x v="0"/>
  </r>
  <r>
    <x v="34"/>
    <x v="6"/>
    <n v="1"/>
    <x v="15"/>
    <n v="2.63"/>
    <x v="0"/>
  </r>
  <r>
    <x v="34"/>
    <x v="6"/>
    <n v="9"/>
    <x v="13"/>
    <n v="78.740000000000009"/>
    <x v="0"/>
  </r>
  <r>
    <x v="47"/>
    <x v="6"/>
    <n v="1"/>
    <x v="14"/>
    <n v="15"/>
    <x v="0"/>
  </r>
  <r>
    <x v="47"/>
    <x v="6"/>
    <n v="1"/>
    <x v="15"/>
    <n v="2.63"/>
    <x v="0"/>
  </r>
  <r>
    <x v="47"/>
    <x v="6"/>
    <n v="10"/>
    <x v="14"/>
    <n v="31.889999999999997"/>
    <x v="0"/>
  </r>
  <r>
    <x v="58"/>
    <x v="6"/>
    <n v="5"/>
    <x v="12"/>
    <n v="14.400000000000002"/>
    <x v="0"/>
  </r>
  <r>
    <x v="58"/>
    <x v="6"/>
    <n v="13"/>
    <x v="14"/>
    <n v="152.86999999999998"/>
    <x v="0"/>
  </r>
  <r>
    <x v="59"/>
    <x v="6"/>
    <n v="1"/>
    <x v="12"/>
    <n v="15"/>
    <x v="0"/>
  </r>
  <r>
    <x v="59"/>
    <x v="6"/>
    <n v="5"/>
    <x v="14"/>
    <n v="25.96"/>
    <x v="0"/>
  </r>
  <r>
    <x v="60"/>
    <x v="6"/>
    <n v="1"/>
    <x v="13"/>
    <n v="17.63"/>
    <x v="0"/>
  </r>
  <r>
    <x v="60"/>
    <x v="6"/>
    <n v="9"/>
    <x v="14"/>
    <n v="92.850000000000009"/>
    <x v="0"/>
  </r>
  <r>
    <x v="61"/>
    <x v="6"/>
    <n v="9"/>
    <x v="14"/>
    <n v="133.69999999999999"/>
    <x v="0"/>
  </r>
  <r>
    <x v="35"/>
    <x v="6"/>
    <n v="11"/>
    <x v="14"/>
    <n v="46.48"/>
    <x v="0"/>
  </r>
  <r>
    <x v="36"/>
    <x v="6"/>
    <n v="10"/>
    <x v="14"/>
    <n v="73.67"/>
    <x v="0"/>
  </r>
  <r>
    <x v="43"/>
    <x v="7"/>
    <n v="1"/>
    <x v="12"/>
    <n v="3.6"/>
    <x v="0"/>
  </r>
  <r>
    <x v="62"/>
    <x v="7"/>
    <n v="1"/>
    <x v="13"/>
    <n v="4.42"/>
    <x v="0"/>
  </r>
  <r>
    <x v="50"/>
    <x v="7"/>
    <n v="1"/>
    <x v="13"/>
    <n v="1.8"/>
    <x v="0"/>
  </r>
  <r>
    <x v="63"/>
    <x v="7"/>
    <n v="1"/>
    <x v="13"/>
    <n v="1.8"/>
    <x v="0"/>
  </r>
  <r>
    <x v="64"/>
    <x v="7"/>
    <n v="1"/>
    <x v="13"/>
    <n v="13.65"/>
    <x v="0"/>
  </r>
  <r>
    <x v="45"/>
    <x v="7"/>
    <n v="1"/>
    <x v="13"/>
    <n v="8.66"/>
    <x v="0"/>
  </r>
  <r>
    <x v="65"/>
    <x v="7"/>
    <n v="1"/>
    <x v="13"/>
    <n v="4.42"/>
    <x v="0"/>
  </r>
  <r>
    <x v="65"/>
    <x v="7"/>
    <n v="1"/>
    <x v="12"/>
    <n v="8.84"/>
    <x v="0"/>
  </r>
  <r>
    <x v="57"/>
    <x v="6"/>
    <n v="1"/>
    <x v="14"/>
    <n v="17.55"/>
    <x v="0"/>
  </r>
  <r>
    <x v="35"/>
    <x v="6"/>
    <n v="1"/>
    <x v="14"/>
    <n v="5.51"/>
    <x v="0"/>
  </r>
  <r>
    <x v="36"/>
    <x v="6"/>
    <n v="4"/>
    <x v="14"/>
    <n v="29.259999999999998"/>
    <x v="0"/>
  </r>
  <r>
    <x v="66"/>
    <x v="7"/>
    <n v="3"/>
    <x v="14"/>
    <n v="9.11"/>
    <x v="0"/>
  </r>
  <r>
    <x v="67"/>
    <x v="7"/>
    <n v="10"/>
    <x v="14"/>
    <n v="136.04"/>
    <x v="0"/>
  </r>
  <r>
    <x v="68"/>
    <x v="7"/>
    <n v="7"/>
    <x v="14"/>
    <n v="74.900000000000006"/>
    <x v="0"/>
  </r>
  <r>
    <x v="62"/>
    <x v="7"/>
    <n v="1"/>
    <x v="13"/>
    <n v="4.42"/>
    <x v="0"/>
  </r>
  <r>
    <x v="62"/>
    <x v="7"/>
    <n v="7"/>
    <x v="14"/>
    <n v="38.029999999999994"/>
    <x v="0"/>
  </r>
  <r>
    <x v="49"/>
    <x v="7"/>
    <n v="11"/>
    <x v="14"/>
    <n v="44.79"/>
    <x v="0"/>
  </r>
  <r>
    <x v="50"/>
    <x v="7"/>
    <n v="1"/>
    <x v="13"/>
    <n v="1.8"/>
    <x v="0"/>
  </r>
  <r>
    <x v="50"/>
    <x v="7"/>
    <n v="12"/>
    <x v="14"/>
    <n v="83.79"/>
    <x v="0"/>
  </r>
  <r>
    <x v="41"/>
    <x v="7"/>
    <n v="5"/>
    <x v="14"/>
    <n v="57.55"/>
    <x v="0"/>
  </r>
  <r>
    <x v="42"/>
    <x v="7"/>
    <n v="11"/>
    <x v="14"/>
    <n v="41.04"/>
    <x v="0"/>
  </r>
  <r>
    <x v="43"/>
    <x v="7"/>
    <n v="2"/>
    <x v="12"/>
    <n v="3.6"/>
    <x v="0"/>
  </r>
  <r>
    <x v="43"/>
    <x v="7"/>
    <n v="6"/>
    <x v="14"/>
    <n v="56.72"/>
    <x v="0"/>
  </r>
  <r>
    <x v="40"/>
    <x v="7"/>
    <n v="10"/>
    <x v="14"/>
    <n v="53.379999999999988"/>
    <x v="0"/>
  </r>
  <r>
    <x v="44"/>
    <x v="7"/>
    <n v="18"/>
    <x v="14"/>
    <n v="295.95000000000016"/>
    <x v="0"/>
  </r>
  <r>
    <x v="64"/>
    <x v="7"/>
    <n v="1"/>
    <x v="13"/>
    <n v="13.65"/>
    <x v="0"/>
  </r>
  <r>
    <x v="64"/>
    <x v="7"/>
    <n v="11"/>
    <x v="14"/>
    <n v="405.56"/>
    <x v="0"/>
  </r>
  <r>
    <x v="45"/>
    <x v="7"/>
    <n v="1"/>
    <x v="13"/>
    <n v="8.66"/>
    <x v="0"/>
  </r>
  <r>
    <x v="45"/>
    <x v="7"/>
    <n v="10"/>
    <x v="14"/>
    <n v="82.44"/>
    <x v="0"/>
  </r>
  <r>
    <x v="65"/>
    <x v="7"/>
    <n v="1"/>
    <x v="13"/>
    <n v="4.42"/>
    <x v="0"/>
  </r>
  <r>
    <x v="65"/>
    <x v="7"/>
    <n v="2"/>
    <x v="12"/>
    <n v="8.84"/>
    <x v="0"/>
  </r>
  <r>
    <x v="65"/>
    <x v="7"/>
    <n v="1"/>
    <x v="14"/>
    <n v="5.24"/>
    <x v="0"/>
  </r>
  <r>
    <x v="63"/>
    <x v="7"/>
    <n v="1"/>
    <x v="13"/>
    <n v="1.8"/>
    <x v="0"/>
  </r>
  <r>
    <x v="63"/>
    <x v="7"/>
    <n v="3"/>
    <x v="14"/>
    <n v="48.39"/>
    <x v="0"/>
  </r>
  <r>
    <x v="69"/>
    <x v="7"/>
    <n v="1"/>
    <x v="14"/>
    <n v="213.78"/>
    <x v="0"/>
  </r>
  <r>
    <x v="70"/>
    <x v="7"/>
    <n v="1"/>
    <x v="14"/>
    <n v="89.570000000000007"/>
    <x v="0"/>
  </r>
  <r>
    <x v="56"/>
    <x v="6"/>
    <n v="1"/>
    <x v="12"/>
    <n v="15"/>
    <x v="0"/>
  </r>
  <r>
    <x v="42"/>
    <x v="7"/>
    <n v="1"/>
    <x v="12"/>
    <n v="4.42"/>
    <x v="0"/>
  </r>
  <r>
    <x v="70"/>
    <x v="7"/>
    <n v="1"/>
    <x v="13"/>
    <n v="3.76"/>
    <x v="0"/>
  </r>
  <r>
    <x v="71"/>
    <x v="8"/>
    <n v="9"/>
    <x v="14"/>
    <n v="190.14"/>
    <x v="0"/>
  </r>
  <r>
    <x v="72"/>
    <x v="8"/>
    <n v="5"/>
    <x v="14"/>
    <n v="29.759999999999994"/>
    <x v="0"/>
  </r>
  <r>
    <x v="73"/>
    <x v="8"/>
    <n v="1"/>
    <x v="13"/>
    <n v="2.85"/>
    <x v="0"/>
  </r>
  <r>
    <x v="73"/>
    <x v="8"/>
    <n v="12"/>
    <x v="14"/>
    <n v="69.459999999999994"/>
    <x v="0"/>
  </r>
  <r>
    <x v="74"/>
    <x v="8"/>
    <n v="1"/>
    <x v="13"/>
    <n v="1.8"/>
    <x v="0"/>
  </r>
  <r>
    <x v="74"/>
    <x v="8"/>
    <n v="10"/>
    <x v="14"/>
    <n v="44.58"/>
    <x v="0"/>
  </r>
  <r>
    <x v="75"/>
    <x v="8"/>
    <n v="3"/>
    <x v="14"/>
    <n v="24.42"/>
    <x v="0"/>
  </r>
  <r>
    <x v="76"/>
    <x v="8"/>
    <n v="7"/>
    <x v="14"/>
    <n v="168.69"/>
    <x v="0"/>
  </r>
  <r>
    <x v="77"/>
    <x v="8"/>
    <n v="15"/>
    <x v="14"/>
    <n v="154.50000000000003"/>
    <x v="0"/>
  </r>
  <r>
    <x v="78"/>
    <x v="8"/>
    <n v="1"/>
    <x v="13"/>
    <n v="2.21"/>
    <x v="0"/>
  </r>
  <r>
    <x v="78"/>
    <x v="8"/>
    <n v="1"/>
    <x v="12"/>
    <n v="17.63"/>
    <x v="0"/>
  </r>
  <r>
    <x v="78"/>
    <x v="8"/>
    <n v="12"/>
    <x v="14"/>
    <n v="55.379999999999995"/>
    <x v="0"/>
  </r>
  <r>
    <x v="79"/>
    <x v="8"/>
    <n v="8"/>
    <x v="14"/>
    <n v="186.21"/>
    <x v="0"/>
  </r>
  <r>
    <x v="80"/>
    <x v="8"/>
    <n v="4"/>
    <x v="14"/>
    <n v="21.630000000000003"/>
    <x v="0"/>
  </r>
  <r>
    <x v="81"/>
    <x v="8"/>
    <n v="3"/>
    <x v="14"/>
    <n v="13.89"/>
    <x v="0"/>
  </r>
  <r>
    <x v="82"/>
    <x v="8"/>
    <n v="2"/>
    <x v="12"/>
    <n v="3.6"/>
    <x v="0"/>
  </r>
  <r>
    <x v="82"/>
    <x v="8"/>
    <n v="1"/>
    <x v="13"/>
    <n v="1.8"/>
    <x v="0"/>
  </r>
  <r>
    <x v="82"/>
    <x v="8"/>
    <n v="14"/>
    <x v="14"/>
    <n v="141.35999999999999"/>
    <x v="0"/>
  </r>
  <r>
    <x v="83"/>
    <x v="8"/>
    <n v="11"/>
    <x v="14"/>
    <n v="332.15000000000009"/>
    <x v="0"/>
  </r>
  <r>
    <x v="84"/>
    <x v="8"/>
    <n v="1"/>
    <x v="13"/>
    <n v="5.1210000000000004"/>
    <x v="0"/>
  </r>
  <r>
    <x v="84"/>
    <x v="8"/>
    <n v="10"/>
    <x v="14"/>
    <n v="78.2"/>
    <x v="0"/>
  </r>
  <r>
    <x v="85"/>
    <x v="8"/>
    <n v="1"/>
    <x v="24"/>
    <n v="2.63"/>
    <x v="0"/>
  </r>
  <r>
    <x v="85"/>
    <x v="8"/>
    <n v="1"/>
    <x v="13"/>
    <n v="1.8"/>
    <x v="0"/>
  </r>
  <r>
    <x v="85"/>
    <x v="8"/>
    <n v="8"/>
    <x v="14"/>
    <n v="44.07"/>
    <x v="0"/>
  </r>
  <r>
    <x v="86"/>
    <x v="8"/>
    <n v="4"/>
    <x v="14"/>
    <n v="50.16"/>
    <x v="0"/>
  </r>
  <r>
    <x v="87"/>
    <x v="8"/>
    <n v="2"/>
    <x v="12"/>
    <n v="10.98"/>
    <x v="0"/>
  </r>
  <r>
    <x v="87"/>
    <x v="8"/>
    <n v="1"/>
    <x v="12"/>
    <n v="16.8"/>
    <x v="0"/>
  </r>
  <r>
    <x v="87"/>
    <x v="8"/>
    <n v="9"/>
    <x v="14"/>
    <n v="88.75"/>
    <x v="0"/>
  </r>
  <r>
    <x v="88"/>
    <x v="8"/>
    <n v="1"/>
    <x v="11"/>
    <n v="2.63"/>
    <x v="0"/>
  </r>
  <r>
    <x v="88"/>
    <x v="8"/>
    <n v="1"/>
    <x v="13"/>
    <n v="1.8"/>
    <x v="0"/>
  </r>
  <r>
    <x v="88"/>
    <x v="8"/>
    <n v="7"/>
    <x v="14"/>
    <n v="43.74"/>
    <x v="0"/>
  </r>
  <r>
    <x v="89"/>
    <x v="8"/>
    <n v="7"/>
    <x v="14"/>
    <n v="50.46"/>
    <x v="0"/>
  </r>
  <r>
    <x v="90"/>
    <x v="8"/>
    <n v="1"/>
    <x v="12"/>
    <n v="1.8"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  <r>
    <x v="91"/>
    <x v="9"/>
    <m/>
    <x v="25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 dinámica4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escripción">
  <location ref="A3:D49" firstHeaderRow="0" firstDataRow="1" firstDataCol="1"/>
  <pivotFields count="7"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m="1" x="10"/>
        <item t="default"/>
      </items>
    </pivotField>
    <pivotField dataField="1" showAll="0"/>
    <pivotField axis="axisRow" multipleItemSelectionAllowed="1" showAll="0">
      <items count="37">
        <item h="1" x="2"/>
        <item h="1" x="11"/>
        <item h="1" x="1"/>
        <item h="1" x="0"/>
        <item h="1" x="4"/>
        <item h="1" x="16"/>
        <item h="1" x="9"/>
        <item m="1" x="31"/>
        <item h="1" x="22"/>
        <item h="1" x="24"/>
        <item x="12"/>
        <item x="13"/>
        <item h="1" x="6"/>
        <item h="1" x="7"/>
        <item h="1" x="8"/>
        <item m="1" x="28"/>
        <item m="1" x="29"/>
        <item m="1" x="34"/>
        <item m="1" x="26"/>
        <item m="1" x="32"/>
        <item m="1" x="27"/>
        <item m="1" x="35"/>
        <item m="1" x="33"/>
        <item m="1" x="30"/>
        <item h="1" x="15"/>
        <item x="18"/>
        <item x="20"/>
        <item x="19"/>
        <item h="1" x="3"/>
        <item x="14"/>
        <item h="1" x="23"/>
        <item x="21"/>
        <item x="17"/>
        <item h="1" x="5"/>
        <item x="10"/>
        <item h="1" x="25"/>
        <item t="default"/>
      </items>
    </pivotField>
    <pivotField dataField="1" showAll="0"/>
    <pivotField showAll="0"/>
    <pivotField dataField="1" dragToRow="0" dragToCol="0" dragToPage="0" showAll="0" defaultSubtotal="0"/>
  </pivotFields>
  <rowFields count="2">
    <field x="1"/>
    <field x="3"/>
  </rowFields>
  <rowItems count="46">
    <i>
      <x/>
    </i>
    <i r="1">
      <x v="10"/>
    </i>
    <i r="1">
      <x v="11"/>
    </i>
    <i r="1">
      <x v="29"/>
    </i>
    <i r="1">
      <x v="34"/>
    </i>
    <i>
      <x v="1"/>
    </i>
    <i r="1">
      <x v="10"/>
    </i>
    <i r="1">
      <x v="11"/>
    </i>
    <i r="1">
      <x v="29"/>
    </i>
    <i r="1">
      <x v="34"/>
    </i>
    <i>
      <x v="2"/>
    </i>
    <i r="1">
      <x v="10"/>
    </i>
    <i r="1">
      <x v="11"/>
    </i>
    <i r="1">
      <x v="29"/>
    </i>
    <i r="1">
      <x v="34"/>
    </i>
    <i>
      <x v="3"/>
    </i>
    <i r="1">
      <x v="10"/>
    </i>
    <i r="1">
      <x v="11"/>
    </i>
    <i r="1">
      <x v="29"/>
    </i>
    <i r="1">
      <x v="34"/>
    </i>
    <i>
      <x v="4"/>
    </i>
    <i r="1">
      <x v="10"/>
    </i>
    <i r="1">
      <x v="11"/>
    </i>
    <i r="1">
      <x v="29"/>
    </i>
    <i>
      <x v="5"/>
    </i>
    <i r="1">
      <x v="11"/>
    </i>
    <i r="1">
      <x v="25"/>
    </i>
    <i r="1">
      <x v="26"/>
    </i>
    <i r="1">
      <x v="27"/>
    </i>
    <i r="1">
      <x v="29"/>
    </i>
    <i r="1">
      <x v="31"/>
    </i>
    <i r="1">
      <x v="32"/>
    </i>
    <i r="1">
      <x v="34"/>
    </i>
    <i>
      <x v="6"/>
    </i>
    <i r="1">
      <x v="10"/>
    </i>
    <i r="1">
      <x v="11"/>
    </i>
    <i r="1">
      <x v="29"/>
    </i>
    <i>
      <x v="7"/>
    </i>
    <i r="1">
      <x v="10"/>
    </i>
    <i r="1">
      <x v="11"/>
    </i>
    <i r="1">
      <x v="29"/>
    </i>
    <i>
      <x v="8"/>
    </i>
    <i r="1">
      <x v="10"/>
    </i>
    <i r="1">
      <x v="11"/>
    </i>
    <i r="1"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ntidad " fld="2" baseField="3" baseItem="0"/>
    <dataField name="MONTO " fld="4" baseField="3" baseItem="0" numFmtId="167"/>
    <dataField name="Incremento " fld="6" baseField="1" baseItem="0" numFmtId="167"/>
  </dataFields>
  <formats count="6">
    <format dxfId="25">
      <pivotArea field="1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field="1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">
      <pivotArea field="1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gresos" displayName="Ingresos" ref="B7:G509" totalsRowCount="1" headerRowDxfId="17" headerRowBorderDxfId="16">
  <autoFilter ref="B7:G508" xr:uid="{00000000-0009-0000-0100-000001000000}">
    <filterColumn colId="1">
      <filters blank="1">
        <filter val="agosto"/>
        <filter val="julio"/>
        <filter val="septiembre"/>
      </filters>
    </filterColumn>
  </autoFilter>
  <tableColumns count="6">
    <tableColumn id="1" xr3:uid="{00000000-0010-0000-0000-000001000000}" name="FECHA" totalsRowLabel="Total" dataDxfId="15" totalsRowDxfId="14"/>
    <tableColumn id="2" xr3:uid="{00000000-0010-0000-0000-000002000000}" name="MES" dataDxfId="13" totalsRowDxfId="12">
      <calculatedColumnFormula>IF('Detalle Ingresos'!$B8="","",TEXT('Detalle Ingresos'!$B8,"MMMM" ))</calculatedColumnFormula>
    </tableColumn>
    <tableColumn id="5" xr3:uid="{00000000-0010-0000-0000-000005000000}" name="CANTIDAD" dataDxfId="11" totalsRowDxfId="10"/>
    <tableColumn id="3" xr3:uid="{00000000-0010-0000-0000-000003000000}" name="DESCRIPCIÓN" dataDxfId="9" totalsRowDxfId="8"/>
    <tableColumn id="4" xr3:uid="{00000000-0010-0000-0000-000004000000}" name="MONTO" totalsRowFunction="sum" dataDxfId="7" totalsRowDxfId="6"/>
    <tableColumn id="7" xr3:uid="{00000000-0010-0000-0000-000007000000}" name="SEMANA" dataDxfId="5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gresos" displayName="Egresos" ref="I7:L38" totalsRowShown="0" headerRowDxfId="4">
  <autoFilter ref="I7:L38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FECHA" dataDxfId="3"/>
    <tableColumn id="2" xr3:uid="{00000000-0010-0000-0100-000002000000}" name="MES" dataDxfId="2">
      <calculatedColumnFormula>IF(I8="","",TEXT(I8,"MMMM"))</calculatedColumnFormula>
    </tableColumn>
    <tableColumn id="3" xr3:uid="{00000000-0010-0000-0100-000003000000}" name="DESCRIPCIÓN" dataDxfId="1"/>
    <tableColumn id="4" xr3:uid="{00000000-0010-0000-0100-000004000000}" name="MONTO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"/>
  <sheetViews>
    <sheetView showGridLines="0" zoomScale="80" zoomScaleNormal="80" workbookViewId="0">
      <selection activeCell="S4" sqref="S4"/>
    </sheetView>
  </sheetViews>
  <sheetFormatPr baseColWidth="10" defaultColWidth="11.42578125" defaultRowHeight="15.75" x14ac:dyDescent="0.25"/>
  <cols>
    <col min="1" max="1" width="4.140625" style="39" customWidth="1"/>
    <col min="2" max="11" width="19" style="39" customWidth="1"/>
    <col min="12" max="16384" width="11.42578125" style="39"/>
  </cols>
  <sheetData>
    <row r="1" spans="2:11" ht="9.9499999999999993" customHeight="1" x14ac:dyDescent="0.25"/>
    <row r="2" spans="2:11" customFormat="1" ht="54.95" customHeight="1" x14ac:dyDescent="0.25"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2:11" ht="24" customHeight="1" x14ac:dyDescent="0.25"/>
    <row r="4" spans="2:11" ht="42" customHeight="1" x14ac:dyDescent="0.25">
      <c r="B4" s="41" t="s">
        <v>21</v>
      </c>
      <c r="C4" s="40"/>
      <c r="D4" s="40"/>
      <c r="E4" s="40"/>
      <c r="F4" s="40"/>
      <c r="G4" s="40"/>
      <c r="H4" s="40"/>
      <c r="I4" s="40"/>
      <c r="J4" s="40"/>
      <c r="K4" s="40"/>
    </row>
    <row r="5" spans="2:11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1"/>
  <sheetViews>
    <sheetView tabSelected="1" zoomScaleNormal="100" workbookViewId="0">
      <selection activeCell="C4" sqref="C4"/>
    </sheetView>
  </sheetViews>
  <sheetFormatPr baseColWidth="10" defaultRowHeight="15" x14ac:dyDescent="0.25"/>
  <cols>
    <col min="2" max="2" width="28.7109375" bestFit="1" customWidth="1"/>
    <col min="3" max="8" width="10.28515625" customWidth="1"/>
    <col min="9" max="9" width="20.85546875" style="105" bestFit="1" customWidth="1"/>
    <col min="10" max="10" width="15.5703125" style="105" bestFit="1" customWidth="1"/>
  </cols>
  <sheetData>
    <row r="3" spans="1:10" ht="26.25" x14ac:dyDescent="0.4">
      <c r="A3" s="124" t="s">
        <v>101</v>
      </c>
      <c r="B3" s="108"/>
      <c r="C3" s="107"/>
      <c r="D3" s="108"/>
      <c r="E3" s="107"/>
      <c r="F3" s="108"/>
      <c r="G3" s="107"/>
      <c r="H3" s="108"/>
      <c r="I3" s="108"/>
      <c r="J3" s="108"/>
    </row>
    <row r="4" spans="1:10" ht="26.25" x14ac:dyDescent="0.25">
      <c r="A4" s="123" t="s">
        <v>102</v>
      </c>
      <c r="C4" s="122"/>
      <c r="D4" s="122"/>
      <c r="E4" s="122"/>
      <c r="F4" s="122"/>
      <c r="G4" s="122"/>
      <c r="H4" s="108"/>
      <c r="I4" s="108"/>
      <c r="J4" s="108"/>
    </row>
    <row r="5" spans="1:10" x14ac:dyDescent="0.25">
      <c r="B5" s="108"/>
      <c r="C5" s="107"/>
      <c r="D5" s="108"/>
      <c r="E5" s="107"/>
      <c r="F5" s="108"/>
      <c r="G5" s="107"/>
      <c r="H5" s="108"/>
      <c r="I5" s="108"/>
      <c r="J5" s="108"/>
    </row>
    <row r="6" spans="1:10" x14ac:dyDescent="0.25">
      <c r="A6" s="128"/>
      <c r="B6" s="129"/>
      <c r="C6" s="142" t="s">
        <v>84</v>
      </c>
      <c r="D6" s="143"/>
      <c r="E6" s="142" t="s">
        <v>85</v>
      </c>
      <c r="F6" s="143"/>
      <c r="G6" s="142" t="s">
        <v>89</v>
      </c>
      <c r="H6" s="143"/>
      <c r="I6" s="125" t="s">
        <v>87</v>
      </c>
      <c r="J6" s="144" t="s">
        <v>86</v>
      </c>
    </row>
    <row r="7" spans="1:10" x14ac:dyDescent="0.25">
      <c r="A7" s="130" t="s">
        <v>76</v>
      </c>
      <c r="B7" s="131" t="s">
        <v>7</v>
      </c>
      <c r="C7" s="132" t="s">
        <v>88</v>
      </c>
      <c r="D7" s="133" t="s">
        <v>70</v>
      </c>
      <c r="E7" s="132" t="s">
        <v>88</v>
      </c>
      <c r="F7" s="133" t="s">
        <v>70</v>
      </c>
      <c r="G7" s="132" t="s">
        <v>88</v>
      </c>
      <c r="H7" s="133" t="s">
        <v>70</v>
      </c>
      <c r="I7" s="145"/>
      <c r="J7" s="146"/>
    </row>
    <row r="8" spans="1:10" x14ac:dyDescent="0.25">
      <c r="A8" s="138" t="s">
        <v>77</v>
      </c>
      <c r="B8" s="139"/>
      <c r="C8" s="140">
        <v>10</v>
      </c>
      <c r="D8" s="141">
        <v>190.77999999999997</v>
      </c>
      <c r="E8" s="140">
        <v>12</v>
      </c>
      <c r="F8" s="141">
        <v>55.28</v>
      </c>
      <c r="G8" s="140"/>
      <c r="H8" s="141"/>
      <c r="I8" s="147">
        <v>22</v>
      </c>
      <c r="J8" s="148">
        <v>246.05999999999997</v>
      </c>
    </row>
    <row r="9" spans="1:10" x14ac:dyDescent="0.25">
      <c r="A9" s="126"/>
      <c r="B9" s="127" t="s">
        <v>48</v>
      </c>
      <c r="C9" s="114">
        <v>6</v>
      </c>
      <c r="D9" s="115">
        <v>174.89</v>
      </c>
      <c r="E9" s="114">
        <v>6</v>
      </c>
      <c r="F9" s="115">
        <v>28.730000000000004</v>
      </c>
      <c r="G9" s="114"/>
      <c r="H9" s="115"/>
      <c r="I9" s="149">
        <v>12</v>
      </c>
      <c r="J9" s="150">
        <v>203.62</v>
      </c>
    </row>
    <row r="10" spans="1:10" x14ac:dyDescent="0.25">
      <c r="A10" s="126"/>
      <c r="B10" s="127" t="s">
        <v>52</v>
      </c>
      <c r="C10" s="114">
        <v>3</v>
      </c>
      <c r="D10" s="115">
        <v>13.26</v>
      </c>
      <c r="E10" s="114">
        <v>5</v>
      </c>
      <c r="F10" s="115">
        <v>22.13</v>
      </c>
      <c r="G10" s="114"/>
      <c r="H10" s="115"/>
      <c r="I10" s="149">
        <v>8</v>
      </c>
      <c r="J10" s="150">
        <v>35.39</v>
      </c>
    </row>
    <row r="11" spans="1:10" x14ac:dyDescent="0.25">
      <c r="A11" s="126"/>
      <c r="B11" s="127" t="s">
        <v>82</v>
      </c>
      <c r="C11" s="114">
        <v>1</v>
      </c>
      <c r="D11" s="115">
        <v>2.63</v>
      </c>
      <c r="E11" s="114"/>
      <c r="F11" s="115"/>
      <c r="G11" s="114"/>
      <c r="H11" s="115"/>
      <c r="I11" s="149">
        <v>1</v>
      </c>
      <c r="J11" s="150">
        <v>2.63</v>
      </c>
    </row>
    <row r="12" spans="1:10" x14ac:dyDescent="0.25">
      <c r="A12" s="126"/>
      <c r="B12" s="127" t="s">
        <v>83</v>
      </c>
      <c r="C12" s="114"/>
      <c r="D12" s="115"/>
      <c r="E12" s="114">
        <v>1</v>
      </c>
      <c r="F12" s="115">
        <v>4.42</v>
      </c>
      <c r="G12" s="114"/>
      <c r="H12" s="115"/>
      <c r="I12" s="149">
        <v>1</v>
      </c>
      <c r="J12" s="150">
        <v>4.42</v>
      </c>
    </row>
    <row r="13" spans="1:10" x14ac:dyDescent="0.25">
      <c r="A13" s="138" t="s">
        <v>79</v>
      </c>
      <c r="B13" s="139"/>
      <c r="C13" s="140">
        <v>5</v>
      </c>
      <c r="D13" s="141">
        <v>400.93</v>
      </c>
      <c r="E13" s="140"/>
      <c r="F13" s="141"/>
      <c r="G13" s="140"/>
      <c r="H13" s="141"/>
      <c r="I13" s="147">
        <v>5</v>
      </c>
      <c r="J13" s="148">
        <v>400.93</v>
      </c>
    </row>
    <row r="14" spans="1:10" x14ac:dyDescent="0.25">
      <c r="A14" s="126"/>
      <c r="B14" s="127" t="s">
        <v>48</v>
      </c>
      <c r="C14" s="114">
        <v>2</v>
      </c>
      <c r="D14" s="115">
        <v>8.84</v>
      </c>
      <c r="E14" s="114"/>
      <c r="F14" s="115"/>
      <c r="G14" s="114"/>
      <c r="H14" s="115"/>
      <c r="I14" s="149">
        <v>2</v>
      </c>
      <c r="J14" s="150">
        <v>8.84</v>
      </c>
    </row>
    <row r="15" spans="1:10" x14ac:dyDescent="0.25">
      <c r="A15" s="126"/>
      <c r="B15" s="127" t="s">
        <v>52</v>
      </c>
      <c r="C15" s="114">
        <v>2</v>
      </c>
      <c r="D15" s="115">
        <v>8.84</v>
      </c>
      <c r="E15" s="114"/>
      <c r="F15" s="115"/>
      <c r="G15" s="114"/>
      <c r="H15" s="115"/>
      <c r="I15" s="149">
        <v>2</v>
      </c>
      <c r="J15" s="150">
        <v>8.84</v>
      </c>
    </row>
    <row r="16" spans="1:10" x14ac:dyDescent="0.25">
      <c r="A16" s="126"/>
      <c r="B16" s="127" t="s">
        <v>54</v>
      </c>
      <c r="C16" s="114">
        <v>1</v>
      </c>
      <c r="D16" s="115">
        <v>383.25</v>
      </c>
      <c r="E16" s="114"/>
      <c r="F16" s="115"/>
      <c r="G16" s="114"/>
      <c r="H16" s="115"/>
      <c r="I16" s="149">
        <v>1</v>
      </c>
      <c r="J16" s="150">
        <v>383.25</v>
      </c>
    </row>
    <row r="17" spans="1:10" x14ac:dyDescent="0.25">
      <c r="A17" s="138" t="s">
        <v>81</v>
      </c>
      <c r="B17" s="139"/>
      <c r="C17" s="140">
        <v>6</v>
      </c>
      <c r="D17" s="141">
        <v>26.47</v>
      </c>
      <c r="E17" s="140">
        <v>20</v>
      </c>
      <c r="F17" s="141">
        <v>101.50000000000003</v>
      </c>
      <c r="G17" s="140"/>
      <c r="H17" s="141"/>
      <c r="I17" s="147">
        <v>26</v>
      </c>
      <c r="J17" s="148">
        <v>127.97000000000003</v>
      </c>
    </row>
    <row r="18" spans="1:10" x14ac:dyDescent="0.25">
      <c r="A18" s="126"/>
      <c r="B18" s="127" t="s">
        <v>48</v>
      </c>
      <c r="C18" s="114">
        <v>3</v>
      </c>
      <c r="D18" s="115">
        <v>13.21</v>
      </c>
      <c r="E18" s="114">
        <v>14</v>
      </c>
      <c r="F18" s="115">
        <v>74.980000000000018</v>
      </c>
      <c r="G18" s="114"/>
      <c r="H18" s="115"/>
      <c r="I18" s="149">
        <v>17</v>
      </c>
      <c r="J18" s="150">
        <v>88.190000000000026</v>
      </c>
    </row>
    <row r="19" spans="1:10" x14ac:dyDescent="0.25">
      <c r="A19" s="126"/>
      <c r="B19" s="127" t="s">
        <v>52</v>
      </c>
      <c r="C19" s="114">
        <v>3</v>
      </c>
      <c r="D19" s="115">
        <v>13.26</v>
      </c>
      <c r="E19" s="114">
        <v>6</v>
      </c>
      <c r="F19" s="115">
        <v>26.520000000000003</v>
      </c>
      <c r="G19" s="114"/>
      <c r="H19" s="115"/>
      <c r="I19" s="149">
        <v>9</v>
      </c>
      <c r="J19" s="150">
        <v>39.78</v>
      </c>
    </row>
    <row r="20" spans="1:10" x14ac:dyDescent="0.25">
      <c r="A20" s="138" t="s">
        <v>78</v>
      </c>
      <c r="B20" s="139"/>
      <c r="C20" s="140">
        <v>6</v>
      </c>
      <c r="D20" s="141">
        <v>797.26</v>
      </c>
      <c r="E20" s="140">
        <v>7</v>
      </c>
      <c r="F20" s="141">
        <v>414.93</v>
      </c>
      <c r="G20" s="140"/>
      <c r="H20" s="141"/>
      <c r="I20" s="147">
        <v>13</v>
      </c>
      <c r="J20" s="148">
        <v>1212.19</v>
      </c>
    </row>
    <row r="21" spans="1:10" x14ac:dyDescent="0.25">
      <c r="A21" s="126"/>
      <c r="B21" s="127" t="s">
        <v>48</v>
      </c>
      <c r="C21" s="114">
        <v>4</v>
      </c>
      <c r="D21" s="115">
        <v>788.42</v>
      </c>
      <c r="E21" s="114">
        <v>6</v>
      </c>
      <c r="F21" s="115">
        <v>31.68</v>
      </c>
      <c r="G21" s="114"/>
      <c r="H21" s="115"/>
      <c r="I21" s="149">
        <v>10</v>
      </c>
      <c r="J21" s="150">
        <v>820.09999999999991</v>
      </c>
    </row>
    <row r="22" spans="1:10" x14ac:dyDescent="0.25">
      <c r="A22" s="126"/>
      <c r="B22" s="127" t="s">
        <v>52</v>
      </c>
      <c r="C22" s="114">
        <v>2</v>
      </c>
      <c r="D22" s="115">
        <v>8.84</v>
      </c>
      <c r="E22" s="114"/>
      <c r="F22" s="115"/>
      <c r="G22" s="114"/>
      <c r="H22" s="115"/>
      <c r="I22" s="149">
        <v>2</v>
      </c>
      <c r="J22" s="150">
        <v>8.84</v>
      </c>
    </row>
    <row r="23" spans="1:10" x14ac:dyDescent="0.25">
      <c r="A23" s="126"/>
      <c r="B23" s="127" t="s">
        <v>54</v>
      </c>
      <c r="C23" s="114"/>
      <c r="D23" s="115"/>
      <c r="E23" s="114">
        <v>1</v>
      </c>
      <c r="F23" s="115">
        <v>383.25</v>
      </c>
      <c r="G23" s="114"/>
      <c r="H23" s="115"/>
      <c r="I23" s="149">
        <v>1</v>
      </c>
      <c r="J23" s="150">
        <v>383.25</v>
      </c>
    </row>
    <row r="24" spans="1:10" x14ac:dyDescent="0.25">
      <c r="A24" s="138" t="s">
        <v>80</v>
      </c>
      <c r="B24" s="139"/>
      <c r="C24" s="140">
        <v>197</v>
      </c>
      <c r="D24" s="141">
        <v>2463.1299999999997</v>
      </c>
      <c r="E24" s="140">
        <v>147</v>
      </c>
      <c r="F24" s="141">
        <v>1838.84</v>
      </c>
      <c r="G24" s="140">
        <v>174</v>
      </c>
      <c r="H24" s="141">
        <v>1861.0010000000002</v>
      </c>
      <c r="I24" s="147">
        <v>518</v>
      </c>
      <c r="J24" s="148">
        <v>6162.9710000000005</v>
      </c>
    </row>
    <row r="25" spans="1:10" x14ac:dyDescent="0.25">
      <c r="A25" s="126"/>
      <c r="B25" s="127" t="s">
        <v>62</v>
      </c>
      <c r="C25" s="114"/>
      <c r="D25" s="115"/>
      <c r="E25" s="114"/>
      <c r="F25" s="115"/>
      <c r="G25" s="114">
        <v>1</v>
      </c>
      <c r="H25" s="115">
        <v>2.63</v>
      </c>
      <c r="I25" s="149">
        <v>1</v>
      </c>
      <c r="J25" s="150">
        <v>2.63</v>
      </c>
    </row>
    <row r="26" spans="1:10" x14ac:dyDescent="0.25">
      <c r="A26" s="126"/>
      <c r="B26" s="127" t="s">
        <v>59</v>
      </c>
      <c r="C26" s="114">
        <v>8</v>
      </c>
      <c r="D26" s="115">
        <v>46.2</v>
      </c>
      <c r="E26" s="114">
        <v>7</v>
      </c>
      <c r="F26" s="115">
        <v>29.3</v>
      </c>
      <c r="G26" s="114">
        <v>7</v>
      </c>
      <c r="H26" s="115">
        <v>50.81</v>
      </c>
      <c r="I26" s="149">
        <v>22</v>
      </c>
      <c r="J26" s="150">
        <v>126.31</v>
      </c>
    </row>
    <row r="27" spans="1:10" x14ac:dyDescent="0.25">
      <c r="A27" s="126"/>
      <c r="B27" s="127" t="s">
        <v>60</v>
      </c>
      <c r="C27" s="114">
        <v>22</v>
      </c>
      <c r="D27" s="115">
        <v>231.82000000000002</v>
      </c>
      <c r="E27" s="114">
        <v>13</v>
      </c>
      <c r="F27" s="115">
        <v>73.260000000000005</v>
      </c>
      <c r="G27" s="114">
        <v>7</v>
      </c>
      <c r="H27" s="115">
        <v>17.381000000000004</v>
      </c>
      <c r="I27" s="149">
        <v>42</v>
      </c>
      <c r="J27" s="150">
        <v>322.46100000000007</v>
      </c>
    </row>
    <row r="28" spans="1:10" x14ac:dyDescent="0.25">
      <c r="A28" s="126"/>
      <c r="B28" s="127" t="s">
        <v>61</v>
      </c>
      <c r="C28" s="114">
        <v>139</v>
      </c>
      <c r="D28" s="115">
        <v>1557.2199999999998</v>
      </c>
      <c r="E28" s="114">
        <v>127</v>
      </c>
      <c r="F28" s="115">
        <v>1736.28</v>
      </c>
      <c r="G28" s="114">
        <v>158</v>
      </c>
      <c r="H28" s="115">
        <v>1787.5500000000002</v>
      </c>
      <c r="I28" s="149">
        <v>424</v>
      </c>
      <c r="J28" s="150">
        <v>5081.05</v>
      </c>
    </row>
    <row r="29" spans="1:10" x14ac:dyDescent="0.25">
      <c r="A29" s="126"/>
      <c r="B29" s="127" t="s">
        <v>90</v>
      </c>
      <c r="C29" s="114">
        <v>28</v>
      </c>
      <c r="D29" s="115">
        <v>627.89</v>
      </c>
      <c r="E29" s="114"/>
      <c r="F29" s="115"/>
      <c r="G29" s="114"/>
      <c r="H29" s="115"/>
      <c r="I29" s="149">
        <v>28</v>
      </c>
      <c r="J29" s="150">
        <v>627.89</v>
      </c>
    </row>
    <row r="30" spans="1:10" x14ac:dyDescent="0.25">
      <c r="A30" s="126"/>
      <c r="B30" s="127" t="s">
        <v>91</v>
      </c>
      <c r="C30" s="114"/>
      <c r="D30" s="115"/>
      <c r="E30" s="114"/>
      <c r="F30" s="115"/>
      <c r="G30" s="114">
        <v>1</v>
      </c>
      <c r="H30" s="115">
        <v>2.63</v>
      </c>
      <c r="I30" s="149">
        <v>1</v>
      </c>
      <c r="J30" s="150">
        <v>2.63</v>
      </c>
    </row>
    <row r="31" spans="1:10" x14ac:dyDescent="0.25">
      <c r="A31" s="134" t="s">
        <v>64</v>
      </c>
      <c r="B31" s="135"/>
      <c r="C31" s="136">
        <v>224</v>
      </c>
      <c r="D31" s="137">
        <v>3878.5699999999993</v>
      </c>
      <c r="E31" s="136">
        <v>186</v>
      </c>
      <c r="F31" s="137">
        <v>2410.5500000000002</v>
      </c>
      <c r="G31" s="136">
        <v>174</v>
      </c>
      <c r="H31" s="137">
        <v>1861.0010000000002</v>
      </c>
      <c r="I31" s="151">
        <v>584</v>
      </c>
      <c r="J31" s="152">
        <v>8150.121000000001</v>
      </c>
    </row>
  </sheetData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53"/>
  <sheetViews>
    <sheetView workbookViewId="0">
      <selection activeCell="F53" sqref="F53"/>
    </sheetView>
  </sheetViews>
  <sheetFormatPr baseColWidth="10" defaultRowHeight="15" x14ac:dyDescent="0.25"/>
  <cols>
    <col min="1" max="1" width="41" customWidth="1"/>
    <col min="2" max="2" width="9.28515625" customWidth="1"/>
    <col min="3" max="4" width="23.140625" customWidth="1"/>
    <col min="5" max="5" width="9.140625" bestFit="1" customWidth="1"/>
    <col min="6" max="6" width="9.28515625" bestFit="1" customWidth="1"/>
    <col min="7" max="7" width="10.140625" bestFit="1" customWidth="1"/>
    <col min="8" max="8" width="9.28515625" bestFit="1" customWidth="1"/>
    <col min="9" max="9" width="9.140625" bestFit="1" customWidth="1"/>
    <col min="10" max="10" width="9.28515625" bestFit="1" customWidth="1"/>
    <col min="11" max="11" width="9.140625" bestFit="1" customWidth="1"/>
    <col min="12" max="12" width="9.28515625" bestFit="1" customWidth="1"/>
    <col min="13" max="13" width="10.140625" bestFit="1" customWidth="1"/>
    <col min="14" max="14" width="9.28515625" bestFit="1" customWidth="1"/>
    <col min="15" max="15" width="9.140625" bestFit="1" customWidth="1"/>
    <col min="16" max="16" width="9.28515625" bestFit="1" customWidth="1"/>
    <col min="17" max="17" width="9.140625" bestFit="1" customWidth="1"/>
    <col min="18" max="18" width="11.28515625" bestFit="1" customWidth="1"/>
    <col min="19" max="19" width="9.140625" bestFit="1" customWidth="1"/>
    <col min="20" max="20" width="9.28515625" bestFit="1" customWidth="1"/>
    <col min="21" max="21" width="8.5703125" bestFit="1" customWidth="1"/>
    <col min="22" max="22" width="14.140625" bestFit="1" customWidth="1"/>
    <col min="23" max="23" width="13.42578125" bestFit="1" customWidth="1"/>
  </cols>
  <sheetData>
    <row r="2" spans="1:4" x14ac:dyDescent="0.25">
      <c r="C2" s="103" t="s">
        <v>94</v>
      </c>
      <c r="D2" s="103" t="s">
        <v>95</v>
      </c>
    </row>
    <row r="3" spans="1:4" s="105" customFormat="1" x14ac:dyDescent="0.25">
      <c r="A3" s="117" t="s">
        <v>97</v>
      </c>
      <c r="B3" s="117" t="s">
        <v>88</v>
      </c>
      <c r="C3" s="117" t="s">
        <v>93</v>
      </c>
      <c r="D3" s="117" t="s">
        <v>96</v>
      </c>
    </row>
    <row r="4" spans="1:4" x14ac:dyDescent="0.25">
      <c r="A4" s="87" t="s">
        <v>26</v>
      </c>
      <c r="B4" s="106">
        <v>123</v>
      </c>
      <c r="C4" s="3">
        <v>7326.8</v>
      </c>
      <c r="D4" s="3">
        <v>12528.828000000001</v>
      </c>
    </row>
    <row r="5" spans="1:4" x14ac:dyDescent="0.25">
      <c r="A5" s="88" t="s">
        <v>59</v>
      </c>
      <c r="B5" s="106">
        <v>1</v>
      </c>
      <c r="C5" s="3">
        <v>13.91</v>
      </c>
      <c r="D5" s="3">
        <v>23.786099999999998</v>
      </c>
    </row>
    <row r="6" spans="1:4" x14ac:dyDescent="0.25">
      <c r="A6" s="88" t="s">
        <v>60</v>
      </c>
      <c r="B6" s="106">
        <v>3</v>
      </c>
      <c r="C6" s="3">
        <v>197.26</v>
      </c>
      <c r="D6" s="3">
        <v>337.31459999999998</v>
      </c>
    </row>
    <row r="7" spans="1:4" x14ac:dyDescent="0.25">
      <c r="A7" s="88" t="s">
        <v>61</v>
      </c>
      <c r="B7" s="106">
        <v>118</v>
      </c>
      <c r="C7" s="3">
        <v>5539.16</v>
      </c>
      <c r="D7" s="3">
        <v>9471.9635999999991</v>
      </c>
    </row>
    <row r="8" spans="1:4" x14ac:dyDescent="0.25">
      <c r="A8" s="88" t="s">
        <v>58</v>
      </c>
      <c r="B8" s="106">
        <v>1</v>
      </c>
      <c r="C8" s="3">
        <v>1576.47</v>
      </c>
      <c r="D8" s="3">
        <v>2695.7637</v>
      </c>
    </row>
    <row r="9" spans="1:4" x14ac:dyDescent="0.25">
      <c r="A9" s="87" t="s">
        <v>65</v>
      </c>
      <c r="B9" s="106">
        <v>104</v>
      </c>
      <c r="C9" s="3">
        <v>4530.68</v>
      </c>
      <c r="D9" s="3">
        <v>7747.4628000000002</v>
      </c>
    </row>
    <row r="10" spans="1:4" x14ac:dyDescent="0.25">
      <c r="A10" s="88" t="s">
        <v>59</v>
      </c>
      <c r="B10" s="106">
        <v>1</v>
      </c>
      <c r="C10" s="3">
        <v>33.590000000000003</v>
      </c>
      <c r="D10" s="3">
        <v>57.438900000000004</v>
      </c>
    </row>
    <row r="11" spans="1:4" x14ac:dyDescent="0.25">
      <c r="A11" s="88" t="s">
        <v>60</v>
      </c>
      <c r="B11" s="106">
        <v>15</v>
      </c>
      <c r="C11" s="3">
        <v>550.36</v>
      </c>
      <c r="D11" s="3">
        <v>941.11560000000009</v>
      </c>
    </row>
    <row r="12" spans="1:4" x14ac:dyDescent="0.25">
      <c r="A12" s="88" t="s">
        <v>61</v>
      </c>
      <c r="B12" s="106">
        <v>87</v>
      </c>
      <c r="C12" s="3">
        <v>2504.73</v>
      </c>
      <c r="D12" s="3">
        <v>4283.0882999999994</v>
      </c>
    </row>
    <row r="13" spans="1:4" x14ac:dyDescent="0.25">
      <c r="A13" s="88" t="s">
        <v>58</v>
      </c>
      <c r="B13" s="106">
        <v>1</v>
      </c>
      <c r="C13" s="3">
        <v>1442</v>
      </c>
      <c r="D13" s="3">
        <v>2465.8199999999997</v>
      </c>
    </row>
    <row r="14" spans="1:4" x14ac:dyDescent="0.25">
      <c r="A14" s="87" t="s">
        <v>66</v>
      </c>
      <c r="B14" s="106">
        <v>143</v>
      </c>
      <c r="C14" s="3">
        <v>2879.28</v>
      </c>
      <c r="D14" s="3">
        <v>4923.5688</v>
      </c>
    </row>
    <row r="15" spans="1:4" x14ac:dyDescent="0.25">
      <c r="A15" s="88" t="s">
        <v>59</v>
      </c>
      <c r="B15" s="106">
        <v>1</v>
      </c>
      <c r="C15" s="3">
        <v>10.89</v>
      </c>
      <c r="D15" s="3">
        <v>18.6219</v>
      </c>
    </row>
    <row r="16" spans="1:4" x14ac:dyDescent="0.25">
      <c r="A16" s="88" t="s">
        <v>60</v>
      </c>
      <c r="B16" s="106">
        <v>13</v>
      </c>
      <c r="C16" s="3">
        <v>297.31</v>
      </c>
      <c r="D16" s="3">
        <v>508.40009999999995</v>
      </c>
    </row>
    <row r="17" spans="1:4" x14ac:dyDescent="0.25">
      <c r="A17" s="88" t="s">
        <v>61</v>
      </c>
      <c r="B17" s="106">
        <v>128</v>
      </c>
      <c r="C17" s="3">
        <v>1553.17</v>
      </c>
      <c r="D17" s="3">
        <v>2655.9207000000001</v>
      </c>
    </row>
    <row r="18" spans="1:4" x14ac:dyDescent="0.25">
      <c r="A18" s="88" t="s">
        <v>58</v>
      </c>
      <c r="B18" s="106">
        <v>1</v>
      </c>
      <c r="C18" s="3">
        <v>1017.91</v>
      </c>
      <c r="D18" s="3">
        <v>1740.6261</v>
      </c>
    </row>
    <row r="19" spans="1:4" x14ac:dyDescent="0.25">
      <c r="A19" s="87" t="s">
        <v>67</v>
      </c>
      <c r="B19" s="106">
        <v>81</v>
      </c>
      <c r="C19" s="3">
        <v>2210.52</v>
      </c>
      <c r="D19" s="3">
        <v>3779.9892</v>
      </c>
    </row>
    <row r="20" spans="1:4" x14ac:dyDescent="0.25">
      <c r="A20" s="88" t="s">
        <v>59</v>
      </c>
      <c r="B20" s="106">
        <v>1</v>
      </c>
      <c r="C20" s="3">
        <v>8.15</v>
      </c>
      <c r="D20" s="3">
        <v>13.936500000000001</v>
      </c>
    </row>
    <row r="21" spans="1:4" x14ac:dyDescent="0.25">
      <c r="A21" s="88" t="s">
        <v>60</v>
      </c>
      <c r="B21" s="106">
        <v>4</v>
      </c>
      <c r="C21" s="3">
        <v>34.909999999999997</v>
      </c>
      <c r="D21" s="3">
        <v>59.696099999999994</v>
      </c>
    </row>
    <row r="22" spans="1:4" x14ac:dyDescent="0.25">
      <c r="A22" s="88" t="s">
        <v>61</v>
      </c>
      <c r="B22" s="106">
        <v>75</v>
      </c>
      <c r="C22" s="3">
        <v>883.04</v>
      </c>
      <c r="D22" s="3">
        <v>1509.9983999999999</v>
      </c>
    </row>
    <row r="23" spans="1:4" x14ac:dyDescent="0.25">
      <c r="A23" s="88" t="s">
        <v>58</v>
      </c>
      <c r="B23" s="106">
        <v>1</v>
      </c>
      <c r="C23" s="3">
        <v>1284.42</v>
      </c>
      <c r="D23" s="3">
        <v>2196.3582000000001</v>
      </c>
    </row>
    <row r="24" spans="1:4" x14ac:dyDescent="0.25">
      <c r="A24" s="87" t="s">
        <v>68</v>
      </c>
      <c r="B24" s="106">
        <v>130</v>
      </c>
      <c r="C24" s="3">
        <v>1452.8799999999999</v>
      </c>
      <c r="D24" s="3">
        <v>2484.4247999999998</v>
      </c>
    </row>
    <row r="25" spans="1:4" x14ac:dyDescent="0.25">
      <c r="A25" s="88" t="s">
        <v>59</v>
      </c>
      <c r="B25" s="106">
        <v>1</v>
      </c>
      <c r="C25" s="3">
        <v>3.15</v>
      </c>
      <c r="D25" s="3">
        <v>5.3864999999999998</v>
      </c>
    </row>
    <row r="26" spans="1:4" x14ac:dyDescent="0.25">
      <c r="A26" s="88" t="s">
        <v>60</v>
      </c>
      <c r="B26" s="106">
        <v>5</v>
      </c>
      <c r="C26" s="3">
        <v>60.69</v>
      </c>
      <c r="D26" s="3">
        <v>103.7799</v>
      </c>
    </row>
    <row r="27" spans="1:4" x14ac:dyDescent="0.25">
      <c r="A27" s="88" t="s">
        <v>61</v>
      </c>
      <c r="B27" s="106">
        <v>124</v>
      </c>
      <c r="C27" s="3">
        <v>1389.04</v>
      </c>
      <c r="D27" s="3">
        <v>2375.2583999999997</v>
      </c>
    </row>
    <row r="28" spans="1:4" x14ac:dyDescent="0.25">
      <c r="A28" s="87" t="s">
        <v>69</v>
      </c>
      <c r="B28" s="106">
        <v>56</v>
      </c>
      <c r="C28" s="3">
        <v>7360.05</v>
      </c>
      <c r="D28" s="3">
        <v>12585.6855</v>
      </c>
    </row>
    <row r="29" spans="1:4" x14ac:dyDescent="0.25">
      <c r="A29" s="88" t="s">
        <v>60</v>
      </c>
      <c r="B29" s="106">
        <v>2</v>
      </c>
      <c r="C29" s="3">
        <v>65.53</v>
      </c>
      <c r="D29" s="3">
        <v>112.05629999999999</v>
      </c>
    </row>
    <row r="30" spans="1:4" x14ac:dyDescent="0.25">
      <c r="A30" s="88" t="s">
        <v>72</v>
      </c>
      <c r="B30" s="106">
        <v>2</v>
      </c>
      <c r="C30" s="3">
        <v>12.13</v>
      </c>
      <c r="D30" s="3">
        <v>20.7423</v>
      </c>
    </row>
    <row r="31" spans="1:4" x14ac:dyDescent="0.25">
      <c r="A31" s="88" t="s">
        <v>74</v>
      </c>
      <c r="B31" s="106">
        <v>1</v>
      </c>
      <c r="C31" s="3">
        <v>7.72</v>
      </c>
      <c r="D31" s="3">
        <v>13.2012</v>
      </c>
    </row>
    <row r="32" spans="1:4" x14ac:dyDescent="0.25">
      <c r="A32" s="88" t="s">
        <v>73</v>
      </c>
      <c r="B32" s="106">
        <v>1</v>
      </c>
      <c r="C32" s="3">
        <v>7.2</v>
      </c>
      <c r="D32" s="3">
        <v>12.312000000000001</v>
      </c>
    </row>
    <row r="33" spans="1:4" x14ac:dyDescent="0.25">
      <c r="A33" s="88" t="s">
        <v>61</v>
      </c>
      <c r="B33" s="106">
        <v>20</v>
      </c>
      <c r="C33" s="3">
        <v>5199.6600000000008</v>
      </c>
      <c r="D33" s="3">
        <v>8891.4186000000009</v>
      </c>
    </row>
    <row r="34" spans="1:4" x14ac:dyDescent="0.25">
      <c r="A34" s="88" t="s">
        <v>75</v>
      </c>
      <c r="B34" s="106">
        <v>1</v>
      </c>
      <c r="C34" s="3">
        <v>187.94</v>
      </c>
      <c r="D34" s="3">
        <v>321.37739999999997</v>
      </c>
    </row>
    <row r="35" spans="1:4" x14ac:dyDescent="0.25">
      <c r="A35" s="88" t="s">
        <v>71</v>
      </c>
      <c r="B35" s="106">
        <v>1</v>
      </c>
      <c r="C35" s="3">
        <v>6.63</v>
      </c>
      <c r="D35" s="3">
        <v>11.337299999999999</v>
      </c>
    </row>
    <row r="36" spans="1:4" x14ac:dyDescent="0.25">
      <c r="A36" s="88" t="s">
        <v>58</v>
      </c>
      <c r="B36" s="106">
        <v>28</v>
      </c>
      <c r="C36" s="3">
        <v>1873.24</v>
      </c>
      <c r="D36" s="3">
        <v>3203.2403999999997</v>
      </c>
    </row>
    <row r="37" spans="1:4" x14ac:dyDescent="0.25">
      <c r="A37" s="87" t="s">
        <v>84</v>
      </c>
      <c r="B37" s="106">
        <v>169</v>
      </c>
      <c r="C37" s="3">
        <v>1835.2399999999998</v>
      </c>
      <c r="D37" s="3">
        <v>3138.2603999999997</v>
      </c>
    </row>
    <row r="38" spans="1:4" x14ac:dyDescent="0.25">
      <c r="A38" s="88" t="s">
        <v>59</v>
      </c>
      <c r="B38" s="106">
        <v>8</v>
      </c>
      <c r="C38" s="3">
        <v>46.2</v>
      </c>
      <c r="D38" s="3">
        <v>79.00200000000001</v>
      </c>
    </row>
    <row r="39" spans="1:4" x14ac:dyDescent="0.25">
      <c r="A39" s="88" t="s">
        <v>60</v>
      </c>
      <c r="B39" s="106">
        <v>22</v>
      </c>
      <c r="C39" s="3">
        <v>231.82000000000002</v>
      </c>
      <c r="D39" s="3">
        <v>396.41220000000004</v>
      </c>
    </row>
    <row r="40" spans="1:4" x14ac:dyDescent="0.25">
      <c r="A40" s="88" t="s">
        <v>61</v>
      </c>
      <c r="B40" s="106">
        <v>139</v>
      </c>
      <c r="C40" s="3">
        <v>1557.2199999999998</v>
      </c>
      <c r="D40" s="3">
        <v>2662.8461999999995</v>
      </c>
    </row>
    <row r="41" spans="1:4" x14ac:dyDescent="0.25">
      <c r="A41" s="87" t="s">
        <v>85</v>
      </c>
      <c r="B41" s="106">
        <v>147</v>
      </c>
      <c r="C41" s="3">
        <v>1838.84</v>
      </c>
      <c r="D41" s="3">
        <v>3144.4164000000001</v>
      </c>
    </row>
    <row r="42" spans="1:4" x14ac:dyDescent="0.25">
      <c r="A42" s="88" t="s">
        <v>59</v>
      </c>
      <c r="B42" s="106">
        <v>7</v>
      </c>
      <c r="C42" s="3">
        <v>29.3</v>
      </c>
      <c r="D42" s="3">
        <v>50.103000000000002</v>
      </c>
    </row>
    <row r="43" spans="1:4" x14ac:dyDescent="0.25">
      <c r="A43" s="88" t="s">
        <v>60</v>
      </c>
      <c r="B43" s="106">
        <v>13</v>
      </c>
      <c r="C43" s="3">
        <v>73.260000000000005</v>
      </c>
      <c r="D43" s="3">
        <v>125.27460000000001</v>
      </c>
    </row>
    <row r="44" spans="1:4" x14ac:dyDescent="0.25">
      <c r="A44" s="88" t="s">
        <v>61</v>
      </c>
      <c r="B44" s="106">
        <v>127</v>
      </c>
      <c r="C44" s="3">
        <v>1736.28</v>
      </c>
      <c r="D44" s="3">
        <v>2969.0387999999998</v>
      </c>
    </row>
    <row r="45" spans="1:4" x14ac:dyDescent="0.25">
      <c r="A45" s="87" t="s">
        <v>89</v>
      </c>
      <c r="B45" s="106">
        <v>172</v>
      </c>
      <c r="C45" s="3">
        <v>1855.7410000000002</v>
      </c>
      <c r="D45" s="3">
        <v>3173.31711</v>
      </c>
    </row>
    <row r="46" spans="1:4" x14ac:dyDescent="0.25">
      <c r="A46" s="88" t="s">
        <v>59</v>
      </c>
      <c r="B46" s="106">
        <v>7</v>
      </c>
      <c r="C46" s="3">
        <v>50.81</v>
      </c>
      <c r="D46" s="3">
        <v>86.885099999999994</v>
      </c>
    </row>
    <row r="47" spans="1:4" x14ac:dyDescent="0.25">
      <c r="A47" s="88" t="s">
        <v>60</v>
      </c>
      <c r="B47" s="106">
        <v>7</v>
      </c>
      <c r="C47" s="3">
        <v>17.381000000000004</v>
      </c>
      <c r="D47" s="3">
        <v>29.721510000000006</v>
      </c>
    </row>
    <row r="48" spans="1:4" x14ac:dyDescent="0.25">
      <c r="A48" s="88" t="s">
        <v>61</v>
      </c>
      <c r="B48" s="106">
        <v>158</v>
      </c>
      <c r="C48" s="3">
        <v>1787.5500000000002</v>
      </c>
      <c r="D48" s="3">
        <v>3056.7105000000001</v>
      </c>
    </row>
    <row r="49" spans="1:4" hidden="1" x14ac:dyDescent="0.25">
      <c r="A49" s="87" t="s">
        <v>64</v>
      </c>
      <c r="B49" s="106">
        <v>1125</v>
      </c>
      <c r="C49" s="3">
        <v>31290.031000000003</v>
      </c>
      <c r="D49" s="3">
        <v>53505.953009999983</v>
      </c>
    </row>
    <row r="50" spans="1:4" x14ac:dyDescent="0.25">
      <c r="A50" s="88" t="s">
        <v>98</v>
      </c>
      <c r="C50" s="3">
        <f>(C37+C41+C45)/3</f>
        <v>1843.2736666666667</v>
      </c>
      <c r="D50" s="3">
        <f>(D37+D41+D45)/3</f>
        <v>3151.9979699999999</v>
      </c>
    </row>
    <row r="51" spans="1:4" x14ac:dyDescent="0.25">
      <c r="A51" s="88" t="s">
        <v>99</v>
      </c>
      <c r="C51" s="3">
        <f>(C41+C45+C50)/3</f>
        <v>1845.9515555555556</v>
      </c>
      <c r="D51" s="3">
        <f>(D41+D45+D50)/3</f>
        <v>3156.5771600000003</v>
      </c>
    </row>
    <row r="52" spans="1:4" x14ac:dyDescent="0.25">
      <c r="A52" s="88" t="s">
        <v>100</v>
      </c>
      <c r="C52" s="3">
        <f>(C45+C50+C51)/3</f>
        <v>1848.3220740740742</v>
      </c>
      <c r="D52" s="3">
        <f>(D45+D50+D51)/3</f>
        <v>3160.6307466666672</v>
      </c>
    </row>
    <row r="53" spans="1:4" x14ac:dyDescent="0.25">
      <c r="A53" s="118" t="s">
        <v>64</v>
      </c>
      <c r="B53" s="119"/>
      <c r="C53" s="120">
        <f>C49+C50+C51+C52</f>
        <v>36827.578296296299</v>
      </c>
      <c r="D53" s="121">
        <f>D49+D50+D51+D52</f>
        <v>62975.15888666665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B1:V509"/>
  <sheetViews>
    <sheetView showGridLines="0" zoomScale="80" zoomScaleNormal="80" workbookViewId="0">
      <selection activeCell="B151" sqref="B151"/>
    </sheetView>
  </sheetViews>
  <sheetFormatPr baseColWidth="10" defaultColWidth="9.140625" defaultRowHeight="15" x14ac:dyDescent="0.25"/>
  <cols>
    <col min="1" max="1" width="4.28515625" customWidth="1"/>
    <col min="2" max="2" width="16" style="9" bestFit="1" customWidth="1"/>
    <col min="3" max="3" width="13.28515625" style="9" customWidth="1"/>
    <col min="4" max="4" width="16.85546875" style="9" customWidth="1"/>
    <col min="5" max="5" width="38.42578125" style="10" customWidth="1"/>
    <col min="6" max="6" width="20.28515625" style="3" customWidth="1"/>
    <col min="7" max="7" width="11.7109375" style="3" customWidth="1"/>
    <col min="8" max="8" width="3.28515625" style="3" customWidth="1"/>
    <col min="9" max="9" width="18.7109375" style="9" customWidth="1"/>
    <col min="10" max="10" width="12.140625" style="9" customWidth="1"/>
    <col min="11" max="11" width="34" customWidth="1"/>
    <col min="12" max="12" width="18.42578125" style="11" customWidth="1"/>
    <col min="13" max="13" width="14.5703125" style="1" customWidth="1"/>
    <col min="14" max="14" width="27.42578125" style="8" bestFit="1" customWidth="1"/>
    <col min="15" max="15" width="12.85546875" style="8" bestFit="1" customWidth="1"/>
    <col min="16" max="22" width="11.42578125" style="8" customWidth="1"/>
  </cols>
  <sheetData>
    <row r="1" spans="2:22" s="24" customFormat="1" ht="11.25" customHeight="1" x14ac:dyDescent="0.25"/>
    <row r="2" spans="2:22" ht="54.95" customHeight="1" x14ac:dyDescent="0.25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/>
      <c r="O2"/>
      <c r="P2"/>
      <c r="Q2"/>
      <c r="R2"/>
      <c r="S2"/>
      <c r="T2"/>
      <c r="U2"/>
      <c r="V2"/>
    </row>
    <row r="3" spans="2:22" s="12" customFormat="1" ht="24" customHeight="1" x14ac:dyDescent="0.3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18"/>
      <c r="O3" s="23"/>
      <c r="P3" s="19"/>
      <c r="Q3" s="19"/>
      <c r="R3" s="19"/>
      <c r="S3" s="19"/>
      <c r="T3" s="19"/>
      <c r="U3" s="19"/>
      <c r="V3" s="19"/>
    </row>
    <row r="4" spans="2:22" s="12" customFormat="1" ht="24" customHeight="1" thickBot="1" x14ac:dyDescent="0.35">
      <c r="B4" s="35"/>
      <c r="C4" s="30"/>
      <c r="D4" s="30"/>
      <c r="E4" s="30"/>
      <c r="F4" s="30"/>
      <c r="G4" s="43"/>
      <c r="H4" s="30"/>
      <c r="I4" s="30"/>
      <c r="J4" s="30"/>
      <c r="K4" s="30"/>
      <c r="L4" s="30"/>
      <c r="M4" s="30"/>
      <c r="N4" s="18"/>
      <c r="O4" s="23"/>
      <c r="P4" s="19"/>
      <c r="Q4" s="19"/>
      <c r="R4" s="19"/>
      <c r="S4" s="19"/>
      <c r="T4" s="19"/>
      <c r="U4" s="19"/>
      <c r="V4" s="19"/>
    </row>
    <row r="5" spans="2:22" s="31" customFormat="1" ht="22.5" customHeight="1" thickTop="1" thickBot="1" x14ac:dyDescent="0.35">
      <c r="B5" s="73"/>
      <c r="C5" s="74"/>
      <c r="D5" s="74"/>
      <c r="E5" s="75" t="s">
        <v>103</v>
      </c>
      <c r="F5" s="76">
        <f>SUM(Ingresos[MONTO])</f>
        <v>85788.730999999927</v>
      </c>
      <c r="G5" s="44"/>
      <c r="H5" s="32"/>
      <c r="I5" s="73"/>
      <c r="J5" s="80"/>
      <c r="K5" s="75" t="s">
        <v>8</v>
      </c>
      <c r="L5" s="76">
        <f>SUM('Detalle Ingresos'!$L$8:$L$38)</f>
        <v>0</v>
      </c>
      <c r="O5" s="33"/>
      <c r="P5" s="33"/>
      <c r="Q5" s="33"/>
      <c r="R5" s="33"/>
      <c r="S5" s="33"/>
      <c r="T5" s="33"/>
      <c r="U5" s="33"/>
      <c r="V5" s="33"/>
    </row>
    <row r="6" spans="2:22" s="12" customFormat="1" ht="9" customHeight="1" thickTop="1" x14ac:dyDescent="0.3">
      <c r="B6" s="77"/>
      <c r="C6" s="77"/>
      <c r="D6" s="77"/>
      <c r="E6" s="77"/>
      <c r="F6" s="78"/>
      <c r="G6" s="45"/>
      <c r="H6" s="20"/>
      <c r="I6" s="77"/>
      <c r="J6" s="77"/>
      <c r="K6" s="77"/>
      <c r="L6" s="78"/>
      <c r="O6" s="19"/>
      <c r="P6" s="19"/>
      <c r="Q6" s="19"/>
      <c r="R6" s="19"/>
      <c r="S6" s="19"/>
      <c r="T6" s="19"/>
      <c r="U6" s="19"/>
      <c r="V6" s="19"/>
    </row>
    <row r="7" spans="2:22" s="12" customFormat="1" ht="19.5" thickBot="1" x14ac:dyDescent="0.35">
      <c r="B7" s="79" t="s">
        <v>4</v>
      </c>
      <c r="C7" s="79" t="s">
        <v>5</v>
      </c>
      <c r="D7" s="79" t="s">
        <v>92</v>
      </c>
      <c r="E7" s="79" t="s">
        <v>7</v>
      </c>
      <c r="F7" s="79" t="s">
        <v>6</v>
      </c>
      <c r="G7" s="101" t="s">
        <v>76</v>
      </c>
      <c r="H7" s="21"/>
      <c r="I7" s="79" t="s">
        <v>4</v>
      </c>
      <c r="J7" s="79" t="s">
        <v>5</v>
      </c>
      <c r="K7" s="79" t="s">
        <v>7</v>
      </c>
      <c r="L7" s="79" t="s">
        <v>6</v>
      </c>
      <c r="N7" s="22"/>
      <c r="O7" s="19"/>
      <c r="P7" s="19"/>
      <c r="Q7" s="19"/>
      <c r="R7" s="19"/>
      <c r="S7" s="19"/>
      <c r="T7" s="19"/>
      <c r="U7" s="19"/>
      <c r="V7" s="19"/>
    </row>
    <row r="8" spans="2:22" s="12" customFormat="1" ht="19.5" hidden="1" thickBot="1" x14ac:dyDescent="0.35">
      <c r="B8" s="25">
        <v>44592</v>
      </c>
      <c r="C8" s="26" t="str">
        <f>IF('Detalle Ingresos'!$B8="","",TEXT('Detalle Ingresos'!$B8,"MMMM" ))</f>
        <v>enero</v>
      </c>
      <c r="D8" s="116">
        <v>13</v>
      </c>
      <c r="E8" s="27" t="s">
        <v>48</v>
      </c>
      <c r="F8" s="28">
        <v>4913.33</v>
      </c>
      <c r="G8" s="46"/>
      <c r="H8" s="13"/>
      <c r="I8" s="25"/>
      <c r="J8" s="26" t="str">
        <f t="shared" ref="J8:J17" si="0">IF(I8="","",TEXT(I8,"MMMM"))</f>
        <v/>
      </c>
      <c r="K8" s="27"/>
      <c r="L8" s="28"/>
      <c r="M8" s="14"/>
      <c r="N8" s="15"/>
      <c r="O8" s="15"/>
      <c r="P8" s="15"/>
      <c r="Q8" s="15"/>
      <c r="R8" s="15"/>
      <c r="S8" s="15"/>
      <c r="T8" s="15"/>
      <c r="U8" s="15"/>
      <c r="V8" s="15"/>
    </row>
    <row r="9" spans="2:22" s="12" customFormat="1" ht="19.5" hidden="1" thickBot="1" x14ac:dyDescent="0.35">
      <c r="B9" s="25">
        <v>44620</v>
      </c>
      <c r="C9" s="26" t="str">
        <f>IF('Detalle Ingresos'!$B9="","",TEXT('Detalle Ingresos'!$B9,"MMMM" ))</f>
        <v>febrero</v>
      </c>
      <c r="D9" s="116">
        <v>18</v>
      </c>
      <c r="E9" s="27" t="s">
        <v>48</v>
      </c>
      <c r="F9" s="29">
        <v>3084.43</v>
      </c>
      <c r="G9" s="46"/>
      <c r="H9" s="13"/>
      <c r="I9" s="25"/>
      <c r="J9" s="26" t="str">
        <f t="shared" si="0"/>
        <v/>
      </c>
      <c r="K9" s="27"/>
      <c r="L9" s="28"/>
      <c r="M9" s="14"/>
      <c r="N9" s="15"/>
      <c r="O9" s="15"/>
      <c r="P9" s="15"/>
      <c r="Q9" s="15"/>
      <c r="R9" s="15"/>
      <c r="S9" s="15"/>
      <c r="T9" s="15"/>
      <c r="U9" s="15"/>
      <c r="V9" s="15"/>
    </row>
    <row r="10" spans="2:22" s="12" customFormat="1" ht="19.5" hidden="1" thickBot="1" x14ac:dyDescent="0.35">
      <c r="B10" s="25">
        <v>44651</v>
      </c>
      <c r="C10" s="26" t="str">
        <f>IF('Detalle Ingresos'!$B10="","",TEXT('Detalle Ingresos'!$B10,"MMMM" ))</f>
        <v>marzo</v>
      </c>
      <c r="D10" s="116">
        <v>32</v>
      </c>
      <c r="E10" s="27" t="s">
        <v>48</v>
      </c>
      <c r="F10" s="29">
        <v>9442.1200000000008</v>
      </c>
      <c r="G10" s="46"/>
      <c r="H10" s="13"/>
      <c r="I10" s="25"/>
      <c r="J10" s="26" t="str">
        <f t="shared" si="0"/>
        <v/>
      </c>
      <c r="K10" s="27"/>
      <c r="L10" s="28"/>
      <c r="M10" s="14"/>
      <c r="N10" s="15"/>
      <c r="O10" s="15"/>
      <c r="P10" s="15"/>
      <c r="Q10" s="15"/>
      <c r="R10" s="15"/>
      <c r="S10" s="15"/>
      <c r="T10" s="15"/>
      <c r="U10" s="15"/>
      <c r="V10" s="15"/>
    </row>
    <row r="11" spans="2:22" s="12" customFormat="1" ht="19.5" hidden="1" thickBot="1" x14ac:dyDescent="0.35">
      <c r="B11" s="25">
        <v>44681</v>
      </c>
      <c r="C11" s="26" t="str">
        <f>IF('Detalle Ingresos'!$B11="","",TEXT('Detalle Ingresos'!$B11,"MMMM" ))</f>
        <v>abril</v>
      </c>
      <c r="D11" s="116">
        <v>9</v>
      </c>
      <c r="E11" s="27" t="s">
        <v>48</v>
      </c>
      <c r="F11" s="29">
        <v>3086.31</v>
      </c>
      <c r="G11" s="46"/>
      <c r="H11" s="13"/>
      <c r="I11" s="25"/>
      <c r="J11" s="26" t="str">
        <f t="shared" si="0"/>
        <v/>
      </c>
      <c r="K11" s="27"/>
      <c r="L11" s="28"/>
      <c r="M11" s="14"/>
      <c r="N11" s="15"/>
      <c r="O11" s="15"/>
      <c r="P11" s="15"/>
      <c r="Q11" s="15"/>
      <c r="R11" s="15"/>
      <c r="S11" s="15"/>
      <c r="T11" s="15"/>
      <c r="U11" s="15"/>
      <c r="V11" s="15"/>
    </row>
    <row r="12" spans="2:22" s="12" customFormat="1" ht="19.5" hidden="1" thickBot="1" x14ac:dyDescent="0.35">
      <c r="B12" s="25">
        <v>44712</v>
      </c>
      <c r="C12" s="26" t="str">
        <f>IF('Detalle Ingresos'!$B12="","",TEXT('Detalle Ingresos'!$B12,"MMMM" ))</f>
        <v>mayo</v>
      </c>
      <c r="D12" s="116">
        <v>6</v>
      </c>
      <c r="E12" s="27" t="s">
        <v>48</v>
      </c>
      <c r="F12" s="29">
        <v>1083.3800000000001</v>
      </c>
      <c r="G12" s="46"/>
      <c r="H12" s="13"/>
      <c r="I12" s="25"/>
      <c r="J12" s="26" t="str">
        <f t="shared" si="0"/>
        <v/>
      </c>
      <c r="K12" s="27"/>
      <c r="L12" s="28"/>
      <c r="M12" s="14"/>
      <c r="N12" s="15"/>
      <c r="O12" s="15"/>
      <c r="P12" s="15"/>
      <c r="Q12" s="15"/>
      <c r="R12" s="15"/>
      <c r="S12" s="15"/>
      <c r="T12" s="15"/>
      <c r="U12" s="15"/>
      <c r="V12" s="15"/>
    </row>
    <row r="13" spans="2:22" s="12" customFormat="1" ht="19.5" hidden="1" thickBot="1" x14ac:dyDescent="0.35">
      <c r="B13" s="25">
        <v>44714</v>
      </c>
      <c r="C13" s="26" t="str">
        <f>IF('Detalle Ingresos'!$B13="","",TEXT('Detalle Ingresos'!$B13,"MMMM" ))</f>
        <v>junio</v>
      </c>
      <c r="D13" s="116">
        <v>7</v>
      </c>
      <c r="E13" s="27" t="s">
        <v>48</v>
      </c>
      <c r="F13" s="29">
        <v>1121.24</v>
      </c>
      <c r="G13" s="46" t="s">
        <v>77</v>
      </c>
      <c r="H13" s="13"/>
      <c r="I13" s="25"/>
      <c r="J13" s="26" t="str">
        <f t="shared" si="0"/>
        <v/>
      </c>
      <c r="K13" s="27"/>
      <c r="L13" s="28"/>
      <c r="M13" s="14"/>
      <c r="N13" s="15"/>
      <c r="O13" s="15"/>
      <c r="P13" s="15"/>
      <c r="Q13" s="15"/>
      <c r="R13" s="15"/>
      <c r="S13" s="15"/>
      <c r="T13" s="15"/>
      <c r="U13" s="15"/>
      <c r="V13" s="15"/>
    </row>
    <row r="14" spans="2:22" s="12" customFormat="1" ht="19.5" hidden="1" thickBot="1" x14ac:dyDescent="0.35">
      <c r="B14" s="25">
        <v>44690</v>
      </c>
      <c r="C14" s="26" t="str">
        <f>IF('Detalle Ingresos'!$B14="","",TEXT('Detalle Ingresos'!$B14,"MMMM" ))</f>
        <v>mayo</v>
      </c>
      <c r="D14" s="116">
        <v>1</v>
      </c>
      <c r="E14" s="48" t="s">
        <v>49</v>
      </c>
      <c r="F14" s="29">
        <v>4.42</v>
      </c>
      <c r="G14" s="46"/>
      <c r="H14" s="13"/>
      <c r="I14" s="25"/>
      <c r="J14" s="26" t="str">
        <f t="shared" si="0"/>
        <v/>
      </c>
      <c r="K14" s="27"/>
      <c r="L14" s="28"/>
      <c r="M14" s="14"/>
      <c r="N14" s="15"/>
      <c r="O14" s="15"/>
      <c r="P14" s="15"/>
      <c r="Q14" s="15"/>
      <c r="R14" s="15"/>
      <c r="S14" s="15"/>
      <c r="T14" s="15"/>
      <c r="U14" s="15"/>
      <c r="V14" s="15"/>
    </row>
    <row r="15" spans="2:22" s="12" customFormat="1" ht="19.5" hidden="1" thickBot="1" x14ac:dyDescent="0.35">
      <c r="B15" s="25">
        <v>44593</v>
      </c>
      <c r="C15" s="26" t="str">
        <f>IF('Detalle Ingresos'!$B15="","",TEXT('Detalle Ingresos'!$B15,"MMMM" ))</f>
        <v>febrero</v>
      </c>
      <c r="D15" s="116">
        <v>1</v>
      </c>
      <c r="E15" s="48" t="s">
        <v>50</v>
      </c>
      <c r="F15" s="29">
        <v>2.63</v>
      </c>
      <c r="G15" s="46"/>
      <c r="H15" s="13"/>
      <c r="I15" s="25"/>
      <c r="J15" s="26" t="str">
        <f t="shared" si="0"/>
        <v/>
      </c>
      <c r="K15" s="27"/>
      <c r="L15" s="28"/>
      <c r="M15" s="14"/>
      <c r="N15" s="15"/>
      <c r="O15" s="15"/>
      <c r="P15" s="15"/>
      <c r="Q15" s="15"/>
      <c r="R15" s="15"/>
      <c r="S15" s="15"/>
      <c r="T15" s="15"/>
      <c r="U15" s="15"/>
      <c r="V15" s="15"/>
    </row>
    <row r="16" spans="2:22" s="12" customFormat="1" ht="19.5" hidden="1" thickBot="1" x14ac:dyDescent="0.35">
      <c r="B16" s="25">
        <v>44621</v>
      </c>
      <c r="C16" s="26" t="str">
        <f>IF('Detalle Ingresos'!$B16="","",TEXT('Detalle Ingresos'!$B16,"MMMM" ))</f>
        <v>marzo</v>
      </c>
      <c r="D16" s="116">
        <v>1</v>
      </c>
      <c r="E16" s="48" t="s">
        <v>50</v>
      </c>
      <c r="F16" s="29">
        <v>2.63</v>
      </c>
      <c r="G16" s="46"/>
      <c r="H16" s="13"/>
      <c r="I16" s="25"/>
      <c r="J16" s="26" t="str">
        <f t="shared" si="0"/>
        <v/>
      </c>
      <c r="K16" s="27"/>
      <c r="L16" s="28"/>
      <c r="M16" s="14"/>
      <c r="N16" s="15"/>
      <c r="O16" s="15"/>
      <c r="P16" s="15"/>
      <c r="Q16" s="15"/>
      <c r="R16" s="15"/>
      <c r="S16" s="15"/>
      <c r="T16" s="15"/>
      <c r="U16" s="15"/>
      <c r="V16" s="15"/>
    </row>
    <row r="17" spans="2:22" s="12" customFormat="1" ht="19.5" hidden="1" thickBot="1" x14ac:dyDescent="0.35">
      <c r="B17" s="25">
        <v>44593</v>
      </c>
      <c r="C17" s="26" t="str">
        <f>IF('Detalle Ingresos'!$B17="","",TEXT('Detalle Ingresos'!$B17,"MMMM" ))</f>
        <v>febrero</v>
      </c>
      <c r="D17" s="116">
        <v>1</v>
      </c>
      <c r="E17" s="48" t="s">
        <v>51</v>
      </c>
      <c r="F17" s="29">
        <v>2.63</v>
      </c>
      <c r="G17" s="46"/>
      <c r="H17" s="13"/>
      <c r="I17" s="25"/>
      <c r="J17" s="26" t="str">
        <f t="shared" si="0"/>
        <v/>
      </c>
      <c r="K17" s="27"/>
      <c r="L17" s="28"/>
      <c r="M17" s="14"/>
      <c r="N17" s="15"/>
      <c r="O17" s="15"/>
      <c r="P17" s="15"/>
      <c r="Q17" s="15"/>
      <c r="R17" s="15"/>
      <c r="S17" s="15"/>
      <c r="T17" s="15"/>
      <c r="U17" s="15"/>
      <c r="V17" s="15"/>
    </row>
    <row r="18" spans="2:22" s="12" customFormat="1" ht="19.5" hidden="1" thickBot="1" x14ac:dyDescent="0.35">
      <c r="B18" s="25">
        <v>44621</v>
      </c>
      <c r="C18" s="26" t="str">
        <f>IF('Detalle Ingresos'!$B18="","",TEXT('Detalle Ingresos'!$B18,"MMMM" ))</f>
        <v>marzo</v>
      </c>
      <c r="D18" s="116">
        <v>1</v>
      </c>
      <c r="E18" s="48" t="s">
        <v>51</v>
      </c>
      <c r="F18" s="69">
        <v>2.63</v>
      </c>
      <c r="G18" s="46"/>
      <c r="H18" s="13"/>
      <c r="I18" s="60"/>
      <c r="J18" s="61" t="str">
        <f t="shared" ref="J18:J38" si="1">IF(I18="","",TEXT(I18,"MMMM"))</f>
        <v/>
      </c>
      <c r="K18" s="62"/>
      <c r="L18" s="63"/>
      <c r="M18" s="14"/>
      <c r="N18" s="15"/>
      <c r="O18" s="15"/>
      <c r="P18" s="15"/>
      <c r="Q18" s="15"/>
      <c r="R18" s="15"/>
      <c r="S18" s="15"/>
      <c r="T18" s="15"/>
      <c r="U18" s="15"/>
      <c r="V18" s="15"/>
    </row>
    <row r="19" spans="2:22" s="12" customFormat="1" ht="19.5" hidden="1" thickBot="1" x14ac:dyDescent="0.35">
      <c r="B19" s="68">
        <v>44682</v>
      </c>
      <c r="C19" s="26" t="str">
        <f>IF('Detalle Ingresos'!$B19="","",TEXT('Detalle Ingresos'!$B19,"MMMM" ))</f>
        <v>mayo</v>
      </c>
      <c r="D19" s="116">
        <v>2</v>
      </c>
      <c r="E19" s="48" t="s">
        <v>51</v>
      </c>
      <c r="F19" s="69">
        <f>2.63*2</f>
        <v>5.26</v>
      </c>
      <c r="G19" s="46"/>
      <c r="H19" s="13"/>
      <c r="I19" s="60"/>
      <c r="J19" s="61" t="str">
        <f t="shared" si="1"/>
        <v/>
      </c>
      <c r="K19" s="62"/>
      <c r="L19" s="63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2:22" s="12" customFormat="1" ht="19.5" hidden="1" thickBot="1" x14ac:dyDescent="0.35">
      <c r="B20" s="68">
        <v>44592</v>
      </c>
      <c r="C20" s="26" t="str">
        <f>IF('Detalle Ingresos'!$B20="","",TEXT('Detalle Ingresos'!$B20,"MMMM" ))</f>
        <v>enero</v>
      </c>
      <c r="D20" s="116">
        <v>17</v>
      </c>
      <c r="E20" s="48" t="s">
        <v>52</v>
      </c>
      <c r="F20" s="69">
        <v>70.72</v>
      </c>
      <c r="G20" s="46"/>
      <c r="H20" s="13"/>
      <c r="I20" s="60"/>
      <c r="J20" s="61" t="str">
        <f t="shared" si="1"/>
        <v/>
      </c>
      <c r="K20" s="62"/>
      <c r="L20" s="63"/>
      <c r="M20" s="14"/>
      <c r="N20" s="15"/>
      <c r="O20" s="15"/>
      <c r="P20" s="15"/>
      <c r="Q20" s="15"/>
      <c r="R20" s="15"/>
      <c r="S20" s="15"/>
      <c r="T20" s="15"/>
      <c r="U20" s="15"/>
      <c r="V20" s="15"/>
    </row>
    <row r="21" spans="2:22" s="12" customFormat="1" ht="19.5" hidden="1" thickBot="1" x14ac:dyDescent="0.35">
      <c r="B21" s="68">
        <v>44620</v>
      </c>
      <c r="C21" s="26" t="str">
        <f>IF('Detalle Ingresos'!$B21="","",TEXT('Detalle Ingresos'!$B21,"MMMM" ))</f>
        <v>febrero</v>
      </c>
      <c r="D21" s="116">
        <v>13</v>
      </c>
      <c r="E21" s="48" t="s">
        <v>52</v>
      </c>
      <c r="F21" s="69">
        <v>57.46</v>
      </c>
      <c r="G21" s="46"/>
      <c r="H21" s="13"/>
      <c r="I21" s="60"/>
      <c r="J21" s="61" t="str">
        <f t="shared" si="1"/>
        <v/>
      </c>
      <c r="K21" s="62"/>
      <c r="L21" s="63"/>
      <c r="M21" s="14"/>
      <c r="N21" s="15"/>
      <c r="O21" s="15"/>
      <c r="P21" s="15"/>
      <c r="Q21" s="15"/>
      <c r="R21" s="15"/>
      <c r="S21" s="15"/>
      <c r="T21" s="15"/>
      <c r="U21" s="15"/>
      <c r="V21" s="15"/>
    </row>
    <row r="22" spans="2:22" s="12" customFormat="1" ht="19.5" hidden="1" thickBot="1" x14ac:dyDescent="0.35">
      <c r="B22" s="68">
        <v>44651</v>
      </c>
      <c r="C22" s="26" t="str">
        <f>IF('Detalle Ingresos'!$B22="","",TEXT('Detalle Ingresos'!$B22,"MMMM" ))</f>
        <v>marzo</v>
      </c>
      <c r="D22" s="116">
        <v>25</v>
      </c>
      <c r="E22" s="48" t="s">
        <v>52</v>
      </c>
      <c r="F22" s="69">
        <v>110.5</v>
      </c>
      <c r="G22" s="46"/>
      <c r="H22" s="13"/>
      <c r="I22" s="60"/>
      <c r="J22" s="61" t="str">
        <f t="shared" si="1"/>
        <v/>
      </c>
      <c r="K22" s="62"/>
      <c r="L22" s="63"/>
      <c r="M22" s="14"/>
      <c r="N22" s="15"/>
      <c r="O22" s="15"/>
      <c r="P22" s="15"/>
      <c r="Q22" s="15"/>
      <c r="R22" s="15"/>
      <c r="S22" s="15"/>
      <c r="T22" s="15"/>
      <c r="U22" s="15"/>
      <c r="V22" s="15"/>
    </row>
    <row r="23" spans="2:22" s="12" customFormat="1" ht="19.5" hidden="1" thickBot="1" x14ac:dyDescent="0.35">
      <c r="B23" s="68">
        <v>44681</v>
      </c>
      <c r="C23" s="26" t="str">
        <f>IF('Detalle Ingresos'!$B23="","",TEXT('Detalle Ingresos'!$B23,"MMMM" ))</f>
        <v>abril</v>
      </c>
      <c r="D23" s="116">
        <v>7</v>
      </c>
      <c r="E23" s="48" t="s">
        <v>52</v>
      </c>
      <c r="F23" s="69">
        <v>30.94</v>
      </c>
      <c r="G23" s="46"/>
      <c r="H23" s="13"/>
      <c r="I23" s="60"/>
      <c r="J23" s="61" t="str">
        <f t="shared" si="1"/>
        <v/>
      </c>
      <c r="K23" s="62"/>
      <c r="L23" s="63"/>
      <c r="M23" s="14"/>
      <c r="N23" s="15"/>
      <c r="O23" s="15"/>
      <c r="P23" s="15"/>
      <c r="Q23" s="15"/>
      <c r="R23" s="15"/>
      <c r="S23" s="15"/>
      <c r="T23" s="15"/>
      <c r="U23" s="15"/>
      <c r="V23" s="15"/>
    </row>
    <row r="24" spans="2:22" s="12" customFormat="1" ht="19.5" hidden="1" thickBot="1" x14ac:dyDescent="0.35">
      <c r="B24" s="68">
        <v>44712</v>
      </c>
      <c r="C24" s="26" t="str">
        <f>IF('Detalle Ingresos'!$B24="","",TEXT('Detalle Ingresos'!$B24,"MMMM" ))</f>
        <v>mayo</v>
      </c>
      <c r="D24" s="116">
        <v>13</v>
      </c>
      <c r="E24" s="48" t="s">
        <v>52</v>
      </c>
      <c r="F24" s="69">
        <v>57.46</v>
      </c>
      <c r="G24" s="46"/>
      <c r="H24" s="13"/>
      <c r="I24" s="60"/>
      <c r="J24" s="61" t="str">
        <f t="shared" si="1"/>
        <v/>
      </c>
      <c r="K24" s="62"/>
      <c r="L24" s="63"/>
      <c r="M24" s="14"/>
      <c r="N24" s="15"/>
      <c r="O24" s="15"/>
      <c r="P24" s="15"/>
      <c r="Q24" s="15"/>
      <c r="R24" s="15"/>
      <c r="S24" s="15"/>
      <c r="T24" s="15"/>
      <c r="U24" s="15"/>
      <c r="V24" s="15"/>
    </row>
    <row r="25" spans="2:22" s="12" customFormat="1" ht="19.5" hidden="1" thickBot="1" x14ac:dyDescent="0.35">
      <c r="B25" s="68">
        <v>44742</v>
      </c>
      <c r="C25" s="26" t="str">
        <f>IF('Detalle Ingresos'!$B25="","",TEXT('Detalle Ingresos'!$B25,"MMMM" ))</f>
        <v>junio</v>
      </c>
      <c r="D25" s="116">
        <v>16</v>
      </c>
      <c r="E25" s="48" t="s">
        <v>52</v>
      </c>
      <c r="F25" s="69">
        <v>70.72</v>
      </c>
      <c r="G25" s="46" t="s">
        <v>80</v>
      </c>
      <c r="H25" s="13"/>
      <c r="I25" s="60"/>
      <c r="J25" s="61" t="str">
        <f t="shared" si="1"/>
        <v/>
      </c>
      <c r="K25" s="62"/>
      <c r="L25" s="63"/>
      <c r="M25" s="14"/>
      <c r="N25" s="15"/>
      <c r="O25" s="15"/>
      <c r="P25" s="15"/>
      <c r="Q25" s="15"/>
      <c r="R25" s="15"/>
      <c r="S25" s="15"/>
      <c r="T25" s="15"/>
      <c r="U25" s="15"/>
      <c r="V25" s="15"/>
    </row>
    <row r="26" spans="2:22" s="12" customFormat="1" ht="19.5" hidden="1" thickBot="1" x14ac:dyDescent="0.35">
      <c r="B26" s="81">
        <v>44651</v>
      </c>
      <c r="C26" s="26" t="str">
        <f>IF('Detalle Ingresos'!$B26="","",TEXT('Detalle Ingresos'!$B26,"MMMM" ))</f>
        <v>marzo</v>
      </c>
      <c r="D26" s="116">
        <v>4</v>
      </c>
      <c r="E26" s="48" t="s">
        <v>53</v>
      </c>
      <c r="F26" s="69">
        <v>17.68</v>
      </c>
      <c r="G26" s="46"/>
      <c r="H26" s="13"/>
      <c r="I26" s="60"/>
      <c r="J26" s="61" t="str">
        <f t="shared" si="1"/>
        <v/>
      </c>
      <c r="K26" s="62"/>
      <c r="L26" s="63"/>
      <c r="M26" s="14"/>
      <c r="N26" s="15"/>
      <c r="O26" s="15"/>
      <c r="P26" s="15"/>
      <c r="Q26" s="15"/>
      <c r="R26" s="15"/>
      <c r="S26" s="15"/>
      <c r="T26" s="15"/>
      <c r="U26" s="15"/>
      <c r="V26" s="15"/>
    </row>
    <row r="27" spans="2:22" s="12" customFormat="1" ht="19.5" hidden="1" thickBot="1" x14ac:dyDescent="0.35">
      <c r="B27" s="68">
        <v>44681</v>
      </c>
      <c r="C27" s="26" t="str">
        <f>IF('Detalle Ingresos'!$B27="","",TEXT('Detalle Ingresos'!$B27,"MMMM" ))</f>
        <v>abril</v>
      </c>
      <c r="D27" s="116">
        <v>2</v>
      </c>
      <c r="E27" s="48" t="s">
        <v>53</v>
      </c>
      <c r="F27" s="69">
        <v>4.42</v>
      </c>
      <c r="G27" s="46"/>
      <c r="H27" s="13"/>
      <c r="I27" s="60"/>
      <c r="J27" s="61" t="str">
        <f t="shared" si="1"/>
        <v/>
      </c>
      <c r="K27" s="62"/>
      <c r="L27" s="63"/>
      <c r="M27" s="14"/>
      <c r="N27" s="15"/>
      <c r="O27" s="15"/>
      <c r="P27" s="15"/>
      <c r="Q27" s="15"/>
      <c r="R27" s="15"/>
      <c r="S27" s="15"/>
      <c r="T27" s="15"/>
      <c r="U27" s="15"/>
      <c r="V27" s="15"/>
    </row>
    <row r="28" spans="2:22" s="12" customFormat="1" ht="19.5" hidden="1" thickBot="1" x14ac:dyDescent="0.35">
      <c r="B28" s="68">
        <v>44592</v>
      </c>
      <c r="C28" s="26" t="str">
        <f>IF('Detalle Ingresos'!$B28="","",TEXT('Detalle Ingresos'!$B28,"MMMM" ))</f>
        <v>enero</v>
      </c>
      <c r="D28" s="116">
        <v>39</v>
      </c>
      <c r="E28" s="48" t="s">
        <v>54</v>
      </c>
      <c r="F28" s="69">
        <v>14563.5</v>
      </c>
      <c r="G28" s="46"/>
      <c r="H28" s="13"/>
      <c r="I28" s="60"/>
      <c r="J28" s="61" t="str">
        <f t="shared" si="1"/>
        <v/>
      </c>
      <c r="K28" s="62"/>
      <c r="L28" s="63"/>
      <c r="M28" s="14"/>
      <c r="N28" s="15"/>
      <c r="O28" s="15"/>
      <c r="P28" s="15"/>
      <c r="Q28" s="15"/>
      <c r="R28" s="15"/>
      <c r="S28" s="15"/>
      <c r="T28" s="15"/>
      <c r="U28" s="15"/>
      <c r="V28" s="15"/>
    </row>
    <row r="29" spans="2:22" s="12" customFormat="1" ht="19.5" hidden="1" thickBot="1" x14ac:dyDescent="0.35">
      <c r="B29" s="68">
        <v>44573</v>
      </c>
      <c r="C29" s="26" t="str">
        <f>IF('Detalle Ingresos'!$B29="","",TEXT('Detalle Ingresos'!$B29,"MMMM" ))</f>
        <v>enero</v>
      </c>
      <c r="D29" s="116">
        <v>1</v>
      </c>
      <c r="E29" s="48" t="s">
        <v>55</v>
      </c>
      <c r="F29" s="69">
        <v>1470</v>
      </c>
      <c r="G29" s="46"/>
      <c r="H29" s="13"/>
      <c r="I29" s="60"/>
      <c r="J29" s="61" t="str">
        <f t="shared" si="1"/>
        <v/>
      </c>
      <c r="K29" s="62"/>
      <c r="L29" s="63"/>
      <c r="M29" s="14"/>
      <c r="N29" s="15"/>
      <c r="O29" s="15"/>
      <c r="P29" s="15"/>
      <c r="Q29" s="15"/>
      <c r="R29" s="15"/>
      <c r="S29" s="15"/>
      <c r="T29" s="15"/>
      <c r="U29" s="15"/>
      <c r="V29" s="15"/>
    </row>
    <row r="30" spans="2:22" s="12" customFormat="1" ht="19.5" hidden="1" thickBot="1" x14ac:dyDescent="0.35">
      <c r="B30" s="68">
        <v>44574</v>
      </c>
      <c r="C30" s="26" t="str">
        <f>IF('Detalle Ingresos'!$B30="","",TEXT('Detalle Ingresos'!$B30,"MMMM" ))</f>
        <v>enero</v>
      </c>
      <c r="D30" s="116">
        <v>1</v>
      </c>
      <c r="E30" s="48" t="s">
        <v>55</v>
      </c>
      <c r="F30" s="69">
        <v>210</v>
      </c>
      <c r="G30" s="46"/>
      <c r="H30" s="13"/>
      <c r="I30" s="60"/>
      <c r="J30" s="61" t="str">
        <f t="shared" si="1"/>
        <v/>
      </c>
      <c r="K30" s="62"/>
      <c r="L30" s="63"/>
      <c r="M30" s="14"/>
      <c r="N30" s="15"/>
      <c r="O30" s="15"/>
      <c r="P30" s="15"/>
      <c r="Q30" s="15"/>
      <c r="R30" s="15"/>
      <c r="S30" s="15"/>
      <c r="T30" s="15"/>
      <c r="U30" s="15"/>
      <c r="V30" s="15"/>
    </row>
    <row r="31" spans="2:22" s="12" customFormat="1" ht="19.5" hidden="1" thickBot="1" x14ac:dyDescent="0.35">
      <c r="B31" s="68">
        <v>44657</v>
      </c>
      <c r="C31" s="26" t="str">
        <f>IF('Detalle Ingresos'!$B31="","",TEXT('Detalle Ingresos'!$B31,"MMMM" ))</f>
        <v>abril</v>
      </c>
      <c r="D31" s="116">
        <v>1</v>
      </c>
      <c r="E31" s="48" t="s">
        <v>55</v>
      </c>
      <c r="F31" s="69">
        <v>630</v>
      </c>
      <c r="G31" s="46"/>
      <c r="H31" s="13"/>
      <c r="I31" s="60"/>
      <c r="J31" s="61" t="str">
        <f t="shared" si="1"/>
        <v/>
      </c>
      <c r="K31" s="62"/>
      <c r="L31" s="63"/>
      <c r="M31" s="14"/>
      <c r="N31" s="15"/>
      <c r="O31" s="15"/>
      <c r="P31" s="15"/>
      <c r="Q31" s="15"/>
      <c r="R31" s="15"/>
      <c r="S31" s="15"/>
      <c r="T31" s="15"/>
      <c r="U31" s="15"/>
      <c r="V31" s="15"/>
    </row>
    <row r="32" spans="2:22" s="12" customFormat="1" ht="19.5" hidden="1" thickBot="1" x14ac:dyDescent="0.35">
      <c r="B32" s="68">
        <v>44592</v>
      </c>
      <c r="C32" s="26" t="str">
        <f>IF('Detalle Ingresos'!$B32="","",TEXT('Detalle Ingresos'!$B32,"MMMM" ))</f>
        <v>enero</v>
      </c>
      <c r="D32" s="116">
        <v>3</v>
      </c>
      <c r="E32" s="48" t="s">
        <v>56</v>
      </c>
      <c r="F32" s="69">
        <v>1149.75</v>
      </c>
      <c r="G32" s="46"/>
      <c r="H32" s="13"/>
      <c r="I32" s="60"/>
      <c r="J32" s="61" t="str">
        <f t="shared" si="1"/>
        <v/>
      </c>
      <c r="K32" s="62"/>
      <c r="L32" s="63"/>
      <c r="M32" s="14"/>
      <c r="N32" s="15"/>
      <c r="O32" s="15"/>
      <c r="P32" s="15"/>
      <c r="Q32" s="15"/>
      <c r="R32" s="15"/>
      <c r="S32" s="15"/>
      <c r="T32" s="15"/>
      <c r="U32" s="15"/>
      <c r="V32" s="15"/>
    </row>
    <row r="33" spans="2:22" s="12" customFormat="1" ht="19.5" hidden="1" thickBot="1" x14ac:dyDescent="0.35">
      <c r="B33" s="68">
        <v>44620</v>
      </c>
      <c r="C33" s="26" t="str">
        <f>IF('Detalle Ingresos'!$B33="","",TEXT('Detalle Ingresos'!$B33,"MMMM" ))</f>
        <v>febrero</v>
      </c>
      <c r="D33" s="116">
        <v>1</v>
      </c>
      <c r="E33" s="48" t="s">
        <v>56</v>
      </c>
      <c r="F33" s="69">
        <v>383.25</v>
      </c>
      <c r="G33" s="46"/>
      <c r="H33" s="13"/>
      <c r="I33" s="60"/>
      <c r="J33" s="61" t="str">
        <f t="shared" si="1"/>
        <v/>
      </c>
      <c r="K33" s="62"/>
      <c r="L33" s="63"/>
      <c r="M33" s="14"/>
      <c r="N33" s="15"/>
      <c r="O33" s="15"/>
      <c r="P33" s="15"/>
      <c r="Q33" s="15"/>
      <c r="R33" s="15"/>
      <c r="S33" s="15"/>
      <c r="T33" s="15"/>
      <c r="U33" s="15"/>
      <c r="V33" s="15"/>
    </row>
    <row r="34" spans="2:22" s="12" customFormat="1" ht="19.5" hidden="1" thickBot="1" x14ac:dyDescent="0.35">
      <c r="B34" s="68">
        <v>44651</v>
      </c>
      <c r="C34" s="26" t="str">
        <f>IF('Detalle Ingresos'!$B34="","",TEXT('Detalle Ingresos'!$B34,"MMMM" ))</f>
        <v>marzo</v>
      </c>
      <c r="D34" s="116">
        <v>6</v>
      </c>
      <c r="E34" s="48" t="s">
        <v>56</v>
      </c>
      <c r="F34" s="69">
        <v>2299.5</v>
      </c>
      <c r="G34" s="46"/>
      <c r="H34" s="13"/>
      <c r="I34" s="60"/>
      <c r="J34" s="61" t="str">
        <f t="shared" si="1"/>
        <v/>
      </c>
      <c r="K34" s="62"/>
      <c r="L34" s="63"/>
      <c r="M34" s="14"/>
      <c r="N34" s="15"/>
      <c r="O34" s="15"/>
      <c r="P34" s="15"/>
      <c r="Q34" s="15"/>
      <c r="R34" s="15"/>
      <c r="S34" s="15"/>
      <c r="T34" s="15"/>
      <c r="U34" s="15"/>
      <c r="V34" s="15"/>
    </row>
    <row r="35" spans="2:22" s="12" customFormat="1" ht="19.5" hidden="1" thickBot="1" x14ac:dyDescent="0.35">
      <c r="B35" s="68">
        <v>44681</v>
      </c>
      <c r="C35" s="26" t="str">
        <f>IF('Detalle Ingresos'!$B35="","",TEXT('Detalle Ingresos'!$B35,"MMMM" ))</f>
        <v>abril</v>
      </c>
      <c r="D35" s="116">
        <v>1</v>
      </c>
      <c r="E35" s="48" t="s">
        <v>56</v>
      </c>
      <c r="F35" s="69">
        <v>383.25</v>
      </c>
      <c r="G35" s="46"/>
      <c r="H35" s="13"/>
      <c r="I35" s="60"/>
      <c r="J35" s="61" t="str">
        <f t="shared" si="1"/>
        <v/>
      </c>
      <c r="K35" s="62"/>
      <c r="L35" s="63"/>
      <c r="M35" s="14"/>
      <c r="N35" s="15"/>
      <c r="O35" s="15"/>
      <c r="P35" s="15"/>
      <c r="Q35" s="15"/>
      <c r="R35" s="15"/>
      <c r="S35" s="15"/>
      <c r="T35" s="15"/>
      <c r="U35" s="15"/>
      <c r="V35" s="15"/>
    </row>
    <row r="36" spans="2:22" s="12" customFormat="1" ht="19.5" hidden="1" thickBot="1" x14ac:dyDescent="0.35">
      <c r="B36" s="81">
        <v>44681</v>
      </c>
      <c r="C36" s="26" t="str">
        <f>IF('Detalle Ingresos'!$B36="","",TEXT('Detalle Ingresos'!$B36,"MMMM" ))</f>
        <v>abril</v>
      </c>
      <c r="D36" s="116">
        <v>1</v>
      </c>
      <c r="E36" s="48" t="s">
        <v>57</v>
      </c>
      <c r="F36" s="69">
        <v>5.25</v>
      </c>
      <c r="G36" s="46"/>
      <c r="H36" s="13"/>
      <c r="I36" s="60"/>
      <c r="J36" s="61" t="str">
        <f t="shared" si="1"/>
        <v/>
      </c>
      <c r="K36" s="62"/>
      <c r="L36" s="63"/>
      <c r="M36" s="14"/>
      <c r="N36" s="15"/>
      <c r="O36" s="15"/>
      <c r="P36" s="15"/>
      <c r="Q36" s="15"/>
      <c r="R36" s="15"/>
      <c r="S36" s="15"/>
      <c r="T36" s="15"/>
      <c r="U36" s="15"/>
      <c r="V36" s="15"/>
    </row>
    <row r="37" spans="2:22" s="12" customFormat="1" ht="19.5" hidden="1" thickBot="1" x14ac:dyDescent="0.35">
      <c r="B37" s="68">
        <v>44712</v>
      </c>
      <c r="C37" s="26" t="str">
        <f>IF('Detalle Ingresos'!$B37="","",TEXT('Detalle Ingresos'!$B37,"MMMM" ))</f>
        <v>mayo</v>
      </c>
      <c r="D37" s="116">
        <v>7</v>
      </c>
      <c r="E37" s="48" t="s">
        <v>57</v>
      </c>
      <c r="F37" s="69">
        <v>36.75</v>
      </c>
      <c r="G37" s="46"/>
      <c r="H37" s="13"/>
      <c r="I37" s="60"/>
      <c r="J37" s="61" t="str">
        <f t="shared" si="1"/>
        <v/>
      </c>
      <c r="K37" s="62"/>
      <c r="L37" s="63"/>
      <c r="M37" s="14"/>
      <c r="N37" s="15"/>
      <c r="O37" s="15"/>
      <c r="P37" s="15"/>
      <c r="Q37" s="15"/>
      <c r="R37" s="15"/>
      <c r="S37" s="15"/>
      <c r="T37" s="15"/>
      <c r="U37" s="15"/>
      <c r="V37" s="15"/>
    </row>
    <row r="38" spans="2:22" s="12" customFormat="1" ht="19.5" hidden="1" thickBot="1" x14ac:dyDescent="0.35">
      <c r="B38" s="70">
        <v>44742</v>
      </c>
      <c r="C38" s="26" t="str">
        <f>IF('Detalle Ingresos'!$B38="","",TEXT('Detalle Ingresos'!$B38,"MMMM" ))</f>
        <v>junio</v>
      </c>
      <c r="D38" s="116">
        <v>1</v>
      </c>
      <c r="E38" s="48" t="s">
        <v>57</v>
      </c>
      <c r="F38" s="71">
        <v>5.25</v>
      </c>
      <c r="G38" s="12" t="s">
        <v>80</v>
      </c>
      <c r="H38" s="13"/>
      <c r="I38" s="64"/>
      <c r="J38" s="65" t="str">
        <f t="shared" si="1"/>
        <v/>
      </c>
      <c r="K38" s="66"/>
      <c r="L38" s="67"/>
      <c r="M38" s="14"/>
      <c r="N38" s="15"/>
      <c r="O38" s="15"/>
      <c r="P38" s="15"/>
      <c r="Q38" s="15"/>
      <c r="R38" s="15"/>
      <c r="S38" s="15"/>
      <c r="T38" s="15"/>
      <c r="U38" s="15"/>
      <c r="V38" s="15"/>
    </row>
    <row r="39" spans="2:22" s="12" customFormat="1" ht="19.5" hidden="1" thickBot="1" x14ac:dyDescent="0.35">
      <c r="B39" s="85">
        <v>44592</v>
      </c>
      <c r="C39" s="26" t="str">
        <f>IF('Detalle Ingresos'!$B39="","",TEXT('Detalle Ingresos'!$B39,"MMMM" ))</f>
        <v>enero</v>
      </c>
      <c r="D39" s="116">
        <v>1</v>
      </c>
      <c r="E39" s="109" t="s">
        <v>58</v>
      </c>
      <c r="F39" s="86">
        <v>1576.47</v>
      </c>
      <c r="G39" s="46"/>
      <c r="H39" s="13"/>
      <c r="I39" s="4"/>
      <c r="J39" s="4"/>
      <c r="K39" s="5"/>
      <c r="L39" s="6"/>
      <c r="M39" s="14"/>
      <c r="N39" s="15"/>
      <c r="O39" s="15"/>
      <c r="P39" s="15"/>
      <c r="Q39" s="15"/>
      <c r="R39" s="15"/>
      <c r="S39" s="15"/>
      <c r="T39" s="15"/>
      <c r="U39" s="15"/>
      <c r="V39" s="15"/>
    </row>
    <row r="40" spans="2:22" s="12" customFormat="1" ht="19.5" hidden="1" thickBot="1" x14ac:dyDescent="0.35">
      <c r="B40" s="85">
        <v>44620</v>
      </c>
      <c r="C40" s="26" t="str">
        <f>IF('Detalle Ingresos'!$B40="","",TEXT('Detalle Ingresos'!$B40,"MMMM" ))</f>
        <v>febrero</v>
      </c>
      <c r="D40" s="116">
        <v>1</v>
      </c>
      <c r="E40" s="109" t="s">
        <v>58</v>
      </c>
      <c r="F40" s="86">
        <v>1442</v>
      </c>
      <c r="G40" s="46"/>
      <c r="H40" s="13"/>
      <c r="I40" s="4"/>
      <c r="J40" s="4"/>
      <c r="K40" s="5"/>
      <c r="L40" s="6"/>
      <c r="M40" s="14"/>
      <c r="N40" s="15"/>
      <c r="O40" s="15"/>
      <c r="P40" s="15"/>
      <c r="Q40" s="15"/>
      <c r="R40" s="15"/>
      <c r="S40" s="15"/>
      <c r="T40" s="15"/>
      <c r="U40" s="15"/>
      <c r="V40" s="15"/>
    </row>
    <row r="41" spans="2:22" s="12" customFormat="1" ht="19.5" hidden="1" thickBot="1" x14ac:dyDescent="0.35">
      <c r="B41" s="85">
        <v>44651</v>
      </c>
      <c r="C41" s="26" t="str">
        <f>IF('Detalle Ingresos'!$B41="","",TEXT('Detalle Ingresos'!$B41,"MMMM" ))</f>
        <v>marzo</v>
      </c>
      <c r="D41" s="116">
        <v>1</v>
      </c>
      <c r="E41" s="109" t="s">
        <v>58</v>
      </c>
      <c r="F41" s="86">
        <v>1017.91</v>
      </c>
      <c r="G41" s="46"/>
      <c r="H41" s="13"/>
      <c r="I41" s="4"/>
      <c r="J41" s="4"/>
      <c r="K41" s="5"/>
      <c r="L41" s="6"/>
      <c r="M41" s="14"/>
      <c r="N41" s="15"/>
      <c r="O41" s="15"/>
      <c r="P41" s="15"/>
      <c r="Q41" s="15"/>
      <c r="R41" s="15"/>
      <c r="S41" s="15"/>
      <c r="T41" s="15"/>
      <c r="U41" s="15"/>
      <c r="V41" s="15"/>
    </row>
    <row r="42" spans="2:22" ht="19.5" hidden="1" thickBot="1" x14ac:dyDescent="0.3">
      <c r="B42" s="85">
        <v>44681</v>
      </c>
      <c r="C42" s="26" t="str">
        <f>IF('Detalle Ingresos'!$B42="","",TEXT('Detalle Ingresos'!$B42,"MMMM" ))</f>
        <v>abril</v>
      </c>
      <c r="D42" s="116">
        <v>1</v>
      </c>
      <c r="E42" s="109" t="s">
        <v>58</v>
      </c>
      <c r="F42" s="86">
        <v>1284.42</v>
      </c>
      <c r="G42" s="2"/>
      <c r="H42" s="2"/>
      <c r="I42" s="4"/>
      <c r="J42" s="4"/>
      <c r="K42" s="5"/>
      <c r="L42" s="6"/>
      <c r="M42" s="7"/>
    </row>
    <row r="43" spans="2:22" ht="19.5" hidden="1" thickBot="1" x14ac:dyDescent="0.3">
      <c r="B43" s="85">
        <v>44739</v>
      </c>
      <c r="C43" s="26" t="str">
        <f>IF('Detalle Ingresos'!$B43="","",TEXT('Detalle Ingresos'!$B43,"MMMM" ))</f>
        <v>junio</v>
      </c>
      <c r="D43" s="116">
        <v>28</v>
      </c>
      <c r="E43" s="109" t="s">
        <v>58</v>
      </c>
      <c r="F43" s="86">
        <v>1873.24</v>
      </c>
      <c r="G43" s="2" t="s">
        <v>80</v>
      </c>
      <c r="H43" s="2"/>
      <c r="I43" s="4"/>
      <c r="J43" s="4"/>
      <c r="K43" s="5"/>
      <c r="L43" s="6"/>
      <c r="M43" s="7"/>
    </row>
    <row r="44" spans="2:22" ht="19.5" hidden="1" thickBot="1" x14ac:dyDescent="0.3">
      <c r="B44" s="82">
        <v>44592</v>
      </c>
      <c r="C44" s="26" t="str">
        <f>IF('Detalle Ingresos'!$B44="","",TEXT('Detalle Ingresos'!$B44,"MMMM" ))</f>
        <v>enero</v>
      </c>
      <c r="D44" s="116">
        <v>7</v>
      </c>
      <c r="E44" s="110" t="s">
        <v>62</v>
      </c>
      <c r="F44" s="84">
        <v>15.78</v>
      </c>
      <c r="G44" s="2"/>
      <c r="H44" s="2"/>
      <c r="I44" s="4"/>
      <c r="J44" s="4"/>
      <c r="K44" s="5"/>
      <c r="L44" s="6"/>
      <c r="M44" s="7"/>
    </row>
    <row r="45" spans="2:22" ht="19.5" hidden="1" thickBot="1" x14ac:dyDescent="0.3">
      <c r="B45" s="82">
        <v>44620</v>
      </c>
      <c r="C45" s="26" t="str">
        <f>IF('Detalle Ingresos'!$B45="","",TEXT('Detalle Ingresos'!$B45,"MMMM" ))</f>
        <v>febrero</v>
      </c>
      <c r="D45" s="116">
        <v>3</v>
      </c>
      <c r="E45" s="110" t="s">
        <v>62</v>
      </c>
      <c r="F45" s="84">
        <v>5.26</v>
      </c>
      <c r="G45" s="2"/>
      <c r="H45" s="2"/>
      <c r="I45" s="4"/>
      <c r="J45" s="4"/>
      <c r="K45" s="5"/>
      <c r="L45" s="6"/>
      <c r="M45" s="7"/>
    </row>
    <row r="46" spans="2:22" ht="19.5" hidden="1" thickBot="1" x14ac:dyDescent="0.3">
      <c r="B46" s="82">
        <v>44651</v>
      </c>
      <c r="C46" s="26" t="str">
        <f>IF('Detalle Ingresos'!$B46="","",TEXT('Detalle Ingresos'!$B46,"MMMM" ))</f>
        <v>marzo</v>
      </c>
      <c r="D46" s="116">
        <v>12</v>
      </c>
      <c r="E46" s="110" t="s">
        <v>62</v>
      </c>
      <c r="F46" s="84">
        <v>2.63</v>
      </c>
      <c r="G46" s="2"/>
      <c r="H46" s="2"/>
      <c r="I46" s="4"/>
      <c r="J46" s="4"/>
      <c r="K46" s="5"/>
      <c r="L46" s="6"/>
      <c r="M46" s="7"/>
    </row>
    <row r="47" spans="2:22" ht="19.5" hidden="1" thickBot="1" x14ac:dyDescent="0.3">
      <c r="B47" s="82">
        <v>44592</v>
      </c>
      <c r="C47" s="26" t="str">
        <f>IF('Detalle Ingresos'!$B47="","",TEXT('Detalle Ingresos'!$B47,"MMMM" ))</f>
        <v>enero</v>
      </c>
      <c r="D47" s="116">
        <v>1</v>
      </c>
      <c r="E47" s="110" t="s">
        <v>59</v>
      </c>
      <c r="F47" s="84">
        <v>13.91</v>
      </c>
      <c r="G47" s="2"/>
      <c r="H47" s="2"/>
      <c r="I47" s="4"/>
      <c r="J47" s="4"/>
      <c r="K47" s="5"/>
      <c r="L47" s="6"/>
      <c r="M47" s="7"/>
    </row>
    <row r="48" spans="2:22" ht="19.5" hidden="1" thickBot="1" x14ac:dyDescent="0.3">
      <c r="B48" s="82">
        <v>44620</v>
      </c>
      <c r="C48" s="26" t="str">
        <f>IF('Detalle Ingresos'!$B48="","",TEXT('Detalle Ingresos'!$B48,"MMMM" ))</f>
        <v>febrero</v>
      </c>
      <c r="D48" s="116">
        <v>1</v>
      </c>
      <c r="E48" s="110" t="s">
        <v>59</v>
      </c>
      <c r="F48" s="84">
        <v>33.590000000000003</v>
      </c>
      <c r="G48" s="2"/>
      <c r="H48" s="2"/>
      <c r="I48" s="4"/>
      <c r="J48" s="4"/>
      <c r="K48" s="5"/>
      <c r="L48" s="6"/>
      <c r="M48" s="7"/>
    </row>
    <row r="49" spans="2:12" ht="19.5" hidden="1" thickBot="1" x14ac:dyDescent="0.3">
      <c r="B49" s="82">
        <v>44651</v>
      </c>
      <c r="C49" s="26" t="str">
        <f>IF('Detalle Ingresos'!$B49="","",TEXT('Detalle Ingresos'!$B49,"MMMM" ))</f>
        <v>marzo</v>
      </c>
      <c r="D49" s="116">
        <v>1</v>
      </c>
      <c r="E49" s="110" t="s">
        <v>59</v>
      </c>
      <c r="F49" s="84">
        <v>10.89</v>
      </c>
      <c r="G49" s="2"/>
      <c r="H49" s="2"/>
      <c r="I49" s="4"/>
      <c r="J49" s="4"/>
      <c r="K49" s="5"/>
      <c r="L49" s="6"/>
    </row>
    <row r="50" spans="2:12" ht="19.5" hidden="1" thickBot="1" x14ac:dyDescent="0.3">
      <c r="B50" s="82">
        <v>44592</v>
      </c>
      <c r="C50" s="26" t="str">
        <f>IF('Detalle Ingresos'!$B50="","",TEXT('Detalle Ingresos'!$B50,"MMMM" ))</f>
        <v>enero</v>
      </c>
      <c r="D50" s="116">
        <v>3</v>
      </c>
      <c r="E50" s="110" t="s">
        <v>60</v>
      </c>
      <c r="F50" s="84">
        <v>197.26</v>
      </c>
      <c r="G50" s="2"/>
      <c r="H50" s="2"/>
      <c r="I50" s="4"/>
      <c r="J50" s="4"/>
      <c r="K50" s="5"/>
      <c r="L50" s="6"/>
    </row>
    <row r="51" spans="2:12" ht="19.5" hidden="1" thickBot="1" x14ac:dyDescent="0.3">
      <c r="B51" s="82">
        <v>44620</v>
      </c>
      <c r="C51" s="26" t="str">
        <f>IF('Detalle Ingresos'!$B51="","",TEXT('Detalle Ingresos'!$B51,"MMMM" ))</f>
        <v>febrero</v>
      </c>
      <c r="D51" s="116">
        <v>15</v>
      </c>
      <c r="E51" s="110" t="s">
        <v>60</v>
      </c>
      <c r="F51" s="84">
        <v>550.36</v>
      </c>
      <c r="G51" s="2"/>
      <c r="H51" s="2"/>
      <c r="I51" s="4"/>
      <c r="J51" s="4"/>
      <c r="K51" s="5"/>
      <c r="L51" s="6"/>
    </row>
    <row r="52" spans="2:12" ht="19.5" hidden="1" thickBot="1" x14ac:dyDescent="0.3">
      <c r="B52" s="82">
        <v>44651</v>
      </c>
      <c r="C52" s="26" t="str">
        <f>IF('Detalle Ingresos'!$B52="","",TEXT('Detalle Ingresos'!$B52,"MMMM" ))</f>
        <v>marzo</v>
      </c>
      <c r="D52" s="116">
        <v>13</v>
      </c>
      <c r="E52" s="110" t="s">
        <v>60</v>
      </c>
      <c r="F52" s="84">
        <v>297.31</v>
      </c>
      <c r="G52" s="2"/>
      <c r="H52" s="2"/>
      <c r="I52" s="4"/>
      <c r="J52" s="4"/>
      <c r="K52" s="5"/>
      <c r="L52" s="6"/>
    </row>
    <row r="53" spans="2:12" ht="19.5" hidden="1" thickBot="1" x14ac:dyDescent="0.3">
      <c r="B53" s="82">
        <v>44592</v>
      </c>
      <c r="C53" s="26" t="str">
        <f>IF('Detalle Ingresos'!$B53="","",TEXT('Detalle Ingresos'!$B53,"MMMM" ))</f>
        <v>enero</v>
      </c>
      <c r="D53" s="116">
        <v>118</v>
      </c>
      <c r="E53" s="110" t="s">
        <v>61</v>
      </c>
      <c r="F53" s="84">
        <v>5539.16</v>
      </c>
      <c r="G53" s="2"/>
      <c r="H53" s="2"/>
      <c r="I53" s="4"/>
      <c r="J53" s="4"/>
      <c r="K53" s="5"/>
      <c r="L53" s="6"/>
    </row>
    <row r="54" spans="2:12" ht="19.5" hidden="1" thickBot="1" x14ac:dyDescent="0.3">
      <c r="B54" s="82">
        <v>44620</v>
      </c>
      <c r="C54" s="26" t="str">
        <f>IF('Detalle Ingresos'!$B54="","",TEXT('Detalle Ingresos'!$B54,"MMMM" ))</f>
        <v>febrero</v>
      </c>
      <c r="D54" s="116">
        <v>87</v>
      </c>
      <c r="E54" s="110" t="s">
        <v>61</v>
      </c>
      <c r="F54" s="84">
        <v>2504.73</v>
      </c>
      <c r="G54" s="2"/>
      <c r="H54" s="2"/>
      <c r="I54" s="4"/>
      <c r="J54" s="4"/>
      <c r="K54" s="5"/>
      <c r="L54" s="6"/>
    </row>
    <row r="55" spans="2:12" ht="19.5" hidden="1" thickBot="1" x14ac:dyDescent="0.3">
      <c r="B55" s="82">
        <v>44651</v>
      </c>
      <c r="C55" s="26" t="str">
        <f>IF('Detalle Ingresos'!$B55="","",TEXT('Detalle Ingresos'!$B55,"MMMM" ))</f>
        <v>marzo</v>
      </c>
      <c r="D55" s="116">
        <v>128</v>
      </c>
      <c r="E55" s="110" t="s">
        <v>61</v>
      </c>
      <c r="F55" s="84">
        <v>1553.17</v>
      </c>
      <c r="G55" s="2"/>
      <c r="H55" s="2"/>
      <c r="I55" s="4"/>
      <c r="J55" s="4"/>
      <c r="K55" s="5"/>
      <c r="L55" s="6"/>
    </row>
    <row r="56" spans="2:12" ht="19.5" hidden="1" thickBot="1" x14ac:dyDescent="0.3">
      <c r="B56" s="82">
        <v>44681</v>
      </c>
      <c r="C56" s="26" t="str">
        <f>IF('Detalle Ingresos'!$B56="","",TEXT('Detalle Ingresos'!$B56,"MMMM" ))</f>
        <v>abril</v>
      </c>
      <c r="D56" s="116">
        <v>1</v>
      </c>
      <c r="E56" s="110" t="s">
        <v>59</v>
      </c>
      <c r="F56" s="84">
        <v>8.15</v>
      </c>
      <c r="G56" s="2"/>
      <c r="H56" s="2"/>
      <c r="I56" s="4"/>
      <c r="J56" s="4"/>
      <c r="K56" s="5"/>
      <c r="L56" s="6"/>
    </row>
    <row r="57" spans="2:12" ht="19.5" hidden="1" thickBot="1" x14ac:dyDescent="0.3">
      <c r="B57" s="82">
        <v>44681</v>
      </c>
      <c r="C57" s="26" t="str">
        <f>IF('Detalle Ingresos'!$B57="","",TEXT('Detalle Ingresos'!$B57,"MMMM" ))</f>
        <v>abril</v>
      </c>
      <c r="D57" s="116">
        <v>4</v>
      </c>
      <c r="E57" s="110" t="s">
        <v>60</v>
      </c>
      <c r="F57" s="84">
        <v>34.909999999999997</v>
      </c>
      <c r="G57" s="2"/>
      <c r="H57" s="2"/>
      <c r="I57" s="4"/>
      <c r="J57" s="4"/>
      <c r="K57" s="5"/>
      <c r="L57" s="6"/>
    </row>
    <row r="58" spans="2:12" ht="19.5" hidden="1" thickBot="1" x14ac:dyDescent="0.3">
      <c r="B58" s="82">
        <v>44681</v>
      </c>
      <c r="C58" s="26" t="str">
        <f>IF('Detalle Ingresos'!$B58="","",TEXT('Detalle Ingresos'!$B58,"MMMM" ))</f>
        <v>abril</v>
      </c>
      <c r="D58" s="116">
        <v>7</v>
      </c>
      <c r="E58" s="109" t="s">
        <v>62</v>
      </c>
      <c r="F58" s="86">
        <v>2.63</v>
      </c>
      <c r="G58" s="2"/>
      <c r="H58" s="2"/>
      <c r="I58" s="4"/>
      <c r="J58" s="4"/>
      <c r="K58" s="5"/>
      <c r="L58" s="6"/>
    </row>
    <row r="59" spans="2:12" ht="19.5" hidden="1" thickBot="1" x14ac:dyDescent="0.3">
      <c r="B59" s="85">
        <v>44681</v>
      </c>
      <c r="C59" s="26" t="str">
        <f>IF('Detalle Ingresos'!$B59="","",TEXT('Detalle Ingresos'!$B59,"MMMM" ))</f>
        <v>abril</v>
      </c>
      <c r="D59" s="116">
        <v>75</v>
      </c>
      <c r="E59" s="109" t="s">
        <v>61</v>
      </c>
      <c r="F59" s="86">
        <v>883.04</v>
      </c>
      <c r="G59" s="2"/>
      <c r="H59" s="2"/>
      <c r="I59" s="4"/>
      <c r="J59" s="4"/>
      <c r="K59" s="5"/>
      <c r="L59" s="6"/>
    </row>
    <row r="60" spans="2:12" ht="19.5" hidden="1" thickBot="1" x14ac:dyDescent="0.3">
      <c r="B60" s="82">
        <v>44681</v>
      </c>
      <c r="C60" s="26" t="str">
        <f>IF('Detalle Ingresos'!$B60="","",TEXT('Detalle Ingresos'!$B60,"MMMM" ))</f>
        <v>abril</v>
      </c>
      <c r="D60" s="116">
        <v>1</v>
      </c>
      <c r="E60" s="110" t="s">
        <v>90</v>
      </c>
      <c r="F60" s="84">
        <v>10</v>
      </c>
      <c r="G60" s="2"/>
      <c r="H60" s="2"/>
      <c r="I60" s="4"/>
      <c r="J60" s="4"/>
      <c r="K60" s="5"/>
      <c r="L60" s="6"/>
    </row>
    <row r="61" spans="2:12" ht="19.5" hidden="1" thickBot="1" x14ac:dyDescent="0.3">
      <c r="B61" s="82">
        <v>44681</v>
      </c>
      <c r="C61" s="26" t="str">
        <f>IF('Detalle Ingresos'!$B61="","",TEXT('Detalle Ingresos'!$B61,"MMMM" ))</f>
        <v>abril</v>
      </c>
      <c r="D61" s="116">
        <v>4</v>
      </c>
      <c r="E61" s="110" t="s">
        <v>90</v>
      </c>
      <c r="F61" s="84">
        <v>100</v>
      </c>
      <c r="G61" s="2"/>
      <c r="H61" s="2"/>
      <c r="I61" s="4"/>
      <c r="J61" s="4"/>
      <c r="K61" s="5"/>
      <c r="L61" s="6"/>
    </row>
    <row r="62" spans="2:12" ht="19.5" hidden="1" thickBot="1" x14ac:dyDescent="0.3">
      <c r="B62" s="82">
        <v>44681</v>
      </c>
      <c r="C62" s="26" t="str">
        <f>IF('Detalle Ingresos'!$B62="","",TEXT('Detalle Ingresos'!$B62,"MMMM" ))</f>
        <v>abril</v>
      </c>
      <c r="D62" s="116">
        <v>75</v>
      </c>
      <c r="E62" s="110" t="s">
        <v>90</v>
      </c>
      <c r="F62" s="84">
        <v>1208.8499999999999</v>
      </c>
      <c r="G62" s="2"/>
      <c r="H62" s="2"/>
      <c r="I62" s="4"/>
      <c r="J62" s="4"/>
      <c r="K62" s="5"/>
      <c r="L62" s="6"/>
    </row>
    <row r="63" spans="2:12" ht="19.5" hidden="1" thickBot="1" x14ac:dyDescent="0.3">
      <c r="B63" s="85">
        <v>44712</v>
      </c>
      <c r="C63" s="26" t="str">
        <f>IF('Detalle Ingresos'!$B63="","",TEXT('Detalle Ingresos'!$B63,"MMMM" ))</f>
        <v>mayo</v>
      </c>
      <c r="D63" s="116">
        <v>1</v>
      </c>
      <c r="E63" s="110" t="s">
        <v>62</v>
      </c>
      <c r="F63" s="84">
        <v>2.63</v>
      </c>
      <c r="G63" s="2"/>
      <c r="H63" s="2"/>
      <c r="I63" s="4"/>
      <c r="J63" s="4"/>
      <c r="K63" s="5"/>
      <c r="L63" s="6"/>
    </row>
    <row r="64" spans="2:12" ht="19.5" hidden="1" thickBot="1" x14ac:dyDescent="0.3">
      <c r="B64" s="85">
        <v>44712</v>
      </c>
      <c r="C64" s="26" t="str">
        <f>IF('Detalle Ingresos'!$B64="","",TEXT('Detalle Ingresos'!$B64,"MMMM" ))</f>
        <v>mayo</v>
      </c>
      <c r="D64" s="116">
        <v>1</v>
      </c>
      <c r="E64" s="110" t="s">
        <v>59</v>
      </c>
      <c r="F64" s="84">
        <v>3.15</v>
      </c>
      <c r="G64" s="2"/>
      <c r="H64" s="2"/>
      <c r="I64" s="4"/>
      <c r="J64" s="4"/>
      <c r="K64" s="5"/>
      <c r="L64" s="6"/>
    </row>
    <row r="65" spans="2:12" ht="19.5" hidden="1" thickBot="1" x14ac:dyDescent="0.3">
      <c r="B65" s="85">
        <v>44712</v>
      </c>
      <c r="C65" s="26" t="str">
        <f>IF('Detalle Ingresos'!$B65="","",TEXT('Detalle Ingresos'!$B65,"MMMM" ))</f>
        <v>mayo</v>
      </c>
      <c r="D65" s="116">
        <v>5</v>
      </c>
      <c r="E65" s="110" t="s">
        <v>60</v>
      </c>
      <c r="F65" s="84">
        <v>60.69</v>
      </c>
      <c r="G65" s="2"/>
      <c r="H65" s="2"/>
      <c r="I65" s="4"/>
      <c r="J65" s="4"/>
      <c r="K65" s="5"/>
      <c r="L65" s="6"/>
    </row>
    <row r="66" spans="2:12" ht="19.5" hidden="1" thickBot="1" x14ac:dyDescent="0.3">
      <c r="B66" s="82">
        <v>44712</v>
      </c>
      <c r="C66" s="26" t="str">
        <f>IF('Detalle Ingresos'!$B66="","",TEXT('Detalle Ingresos'!$B66,"MMMM" ))</f>
        <v>mayo</v>
      </c>
      <c r="D66" s="116">
        <v>124</v>
      </c>
      <c r="E66" s="110" t="s">
        <v>61</v>
      </c>
      <c r="F66" s="84">
        <v>1389.04</v>
      </c>
      <c r="G66" s="2"/>
      <c r="H66" s="2"/>
      <c r="I66" s="4"/>
      <c r="J66" s="4"/>
      <c r="K66" s="5"/>
      <c r="L66" s="6"/>
    </row>
    <row r="67" spans="2:12" ht="19.5" hidden="1" thickBot="1" x14ac:dyDescent="0.3">
      <c r="B67" s="82">
        <v>44712</v>
      </c>
      <c r="C67" s="26" t="str">
        <f>IF('Detalle Ingresos'!$B67="","",TEXT('Detalle Ingresos'!$B67,"MMMM" ))</f>
        <v>mayo</v>
      </c>
      <c r="D67" s="116">
        <v>5</v>
      </c>
      <c r="E67" s="110" t="s">
        <v>90</v>
      </c>
      <c r="F67" s="84">
        <v>107.63</v>
      </c>
      <c r="G67" s="2"/>
      <c r="H67" s="2"/>
      <c r="I67" s="4"/>
      <c r="J67" s="4"/>
      <c r="K67" s="5"/>
      <c r="L67" s="6"/>
    </row>
    <row r="68" spans="2:12" ht="19.5" hidden="1" thickBot="1" x14ac:dyDescent="0.3">
      <c r="B68" s="82">
        <v>44712</v>
      </c>
      <c r="C68" s="26" t="str">
        <f>IF('Detalle Ingresos'!$B68="","",TEXT('Detalle Ingresos'!$B68,"MMMM" ))</f>
        <v>mayo</v>
      </c>
      <c r="D68" s="116">
        <v>123</v>
      </c>
      <c r="E68" s="110" t="s">
        <v>90</v>
      </c>
      <c r="F68" s="84">
        <v>2275</v>
      </c>
      <c r="G68" s="2"/>
      <c r="H68" s="2"/>
      <c r="I68" s="4"/>
      <c r="J68" s="4"/>
      <c r="K68" s="5"/>
      <c r="L68" s="6"/>
    </row>
    <row r="69" spans="2:12" ht="19.5" hidden="1" thickBot="1" x14ac:dyDescent="0.3">
      <c r="B69" s="82">
        <v>44592</v>
      </c>
      <c r="C69" s="26" t="str">
        <f>IF('Detalle Ingresos'!$B69="","",TEXT('Detalle Ingresos'!$B69,"MMMM" ))</f>
        <v>enero</v>
      </c>
      <c r="D69" s="116">
        <v>42</v>
      </c>
      <c r="E69" s="110" t="s">
        <v>63</v>
      </c>
      <c r="F69" s="84">
        <v>132.30000000000001</v>
      </c>
      <c r="G69" s="2"/>
      <c r="H69" s="2"/>
      <c r="I69" s="4"/>
      <c r="J69" s="4"/>
      <c r="K69" s="5"/>
      <c r="L69" s="6"/>
    </row>
    <row r="70" spans="2:12" ht="19.5" hidden="1" thickBot="1" x14ac:dyDescent="0.3">
      <c r="B70" s="82">
        <v>44620</v>
      </c>
      <c r="C70" s="26" t="str">
        <f>IF('Detalle Ingresos'!$B70="","",TEXT('Detalle Ingresos'!$B70,"MMMM" ))</f>
        <v>febrero</v>
      </c>
      <c r="D70" s="116">
        <v>36</v>
      </c>
      <c r="E70" s="110" t="s">
        <v>63</v>
      </c>
      <c r="F70" s="84">
        <v>113.4</v>
      </c>
      <c r="G70" s="2"/>
      <c r="H70" s="2"/>
      <c r="I70" s="4"/>
      <c r="J70" s="4"/>
      <c r="K70" s="5"/>
      <c r="L70" s="6"/>
    </row>
    <row r="71" spans="2:12" ht="19.5" hidden="1" thickBot="1" x14ac:dyDescent="0.3">
      <c r="B71" s="82">
        <v>44651</v>
      </c>
      <c r="C71" s="26" t="str">
        <f>IF('Detalle Ingresos'!$B71="","",TEXT('Detalle Ingresos'!$B71,"MMMM" ))</f>
        <v>marzo</v>
      </c>
      <c r="D71" s="116">
        <v>67</v>
      </c>
      <c r="E71" s="110" t="s">
        <v>63</v>
      </c>
      <c r="F71" s="84">
        <v>210.95</v>
      </c>
      <c r="G71" s="2"/>
      <c r="H71" s="2"/>
      <c r="I71" s="4"/>
      <c r="J71" s="4"/>
      <c r="K71" s="5"/>
      <c r="L71" s="6"/>
    </row>
    <row r="72" spans="2:12" ht="19.5" hidden="1" thickBot="1" x14ac:dyDescent="0.3">
      <c r="B72" s="82">
        <v>44681</v>
      </c>
      <c r="C72" s="26" t="str">
        <f>IF('Detalle Ingresos'!$B72="","",TEXT('Detalle Ingresos'!$B72,"MMMM" ))</f>
        <v>abril</v>
      </c>
      <c r="D72" s="116">
        <v>50</v>
      </c>
      <c r="E72" s="110" t="s">
        <v>63</v>
      </c>
      <c r="F72" s="84">
        <v>157.5</v>
      </c>
      <c r="G72" s="2"/>
      <c r="H72" s="2"/>
      <c r="I72" s="4"/>
      <c r="J72" s="4"/>
      <c r="K72" s="5"/>
      <c r="L72" s="6"/>
    </row>
    <row r="73" spans="2:12" ht="19.5" hidden="1" thickBot="1" x14ac:dyDescent="0.3">
      <c r="B73" s="82">
        <v>44712</v>
      </c>
      <c r="C73" s="26" t="str">
        <f>IF('Detalle Ingresos'!$B73="","",TEXT('Detalle Ingresos'!$B73,"MMMM" ))</f>
        <v>mayo</v>
      </c>
      <c r="D73" s="116">
        <v>61</v>
      </c>
      <c r="E73" s="110" t="s">
        <v>63</v>
      </c>
      <c r="F73" s="84">
        <v>192.15</v>
      </c>
      <c r="G73" s="2"/>
      <c r="H73" s="2"/>
      <c r="I73" s="4"/>
      <c r="J73" s="4"/>
      <c r="K73" s="5"/>
      <c r="L73" s="6"/>
    </row>
    <row r="74" spans="2:12" ht="19.5" hidden="1" thickBot="1" x14ac:dyDescent="0.3">
      <c r="B74" s="82">
        <v>44742</v>
      </c>
      <c r="C74" s="26" t="str">
        <f>IF('Detalle Ingresos'!$B74="","",TEXT('Detalle Ingresos'!$B74,"MMMM" ))</f>
        <v>junio</v>
      </c>
      <c r="D74" s="116">
        <v>1</v>
      </c>
      <c r="E74" s="83" t="s">
        <v>63</v>
      </c>
      <c r="F74" s="84">
        <v>160.65</v>
      </c>
      <c r="G74" s="2" t="s">
        <v>80</v>
      </c>
      <c r="H74" s="2"/>
      <c r="I74" s="4"/>
      <c r="J74" s="4"/>
      <c r="K74" s="5"/>
      <c r="L74" s="6"/>
    </row>
    <row r="75" spans="2:12" ht="19.5" hidden="1" thickBot="1" x14ac:dyDescent="0.3">
      <c r="B75" s="90">
        <v>44720</v>
      </c>
      <c r="C75" s="91" t="str">
        <f>IF('Detalle Ingresos'!$B75="","",TEXT('Detalle Ingresos'!$B75,"MMMM" ))</f>
        <v>junio</v>
      </c>
      <c r="D75" s="116">
        <v>1</v>
      </c>
      <c r="E75" s="92" t="s">
        <v>48</v>
      </c>
      <c r="F75" s="69">
        <v>465</v>
      </c>
      <c r="G75" s="3" t="s">
        <v>79</v>
      </c>
    </row>
    <row r="76" spans="2:12" ht="19.5" hidden="1" thickBot="1" x14ac:dyDescent="0.3">
      <c r="B76" s="90">
        <v>44722</v>
      </c>
      <c r="C76" s="91" t="str">
        <f>IF('Detalle Ingresos'!$B76="","",TEXT('Detalle Ingresos'!$B76,"MMMM" ))</f>
        <v>junio</v>
      </c>
      <c r="D76" s="116">
        <v>1</v>
      </c>
      <c r="E76" s="92" t="s">
        <v>48</v>
      </c>
      <c r="F76" s="69">
        <v>4.42</v>
      </c>
      <c r="G76" s="3" t="s">
        <v>79</v>
      </c>
    </row>
    <row r="77" spans="2:12" ht="19.5" hidden="1" thickBot="1" x14ac:dyDescent="0.3">
      <c r="B77" s="90">
        <v>44722</v>
      </c>
      <c r="C77" s="91" t="str">
        <f>IF('Detalle Ingresos'!$B77="","",TEXT('Detalle Ingresos'!$B77,"MMMM" ))</f>
        <v>junio</v>
      </c>
      <c r="D77" s="116">
        <v>1</v>
      </c>
      <c r="E77" s="92" t="s">
        <v>48</v>
      </c>
      <c r="F77" s="69">
        <v>5.48</v>
      </c>
      <c r="G77" s="3" t="s">
        <v>79</v>
      </c>
    </row>
    <row r="78" spans="2:12" ht="19.5" hidden="1" thickBot="1" x14ac:dyDescent="0.3">
      <c r="B78" s="90">
        <v>44713</v>
      </c>
      <c r="C78" s="91" t="str">
        <f>IF('Detalle Ingresos'!$B78="","",TEXT('Detalle Ingresos'!$B78,"MMMM" ))</f>
        <v>junio</v>
      </c>
      <c r="D78" s="116">
        <v>1</v>
      </c>
      <c r="E78" s="92" t="s">
        <v>48</v>
      </c>
      <c r="F78" s="69">
        <v>4.99</v>
      </c>
      <c r="G78" s="3" t="s">
        <v>77</v>
      </c>
    </row>
    <row r="79" spans="2:12" ht="19.5" hidden="1" thickBot="1" x14ac:dyDescent="0.3">
      <c r="B79" s="90">
        <v>44713</v>
      </c>
      <c r="C79" s="91" t="str">
        <f>IF('Detalle Ingresos'!$B79="","",TEXT('Detalle Ingresos'!$B79,"MMMM" ))</f>
        <v>junio</v>
      </c>
      <c r="D79" s="116">
        <v>1</v>
      </c>
      <c r="E79" s="92" t="s">
        <v>48</v>
      </c>
      <c r="F79" s="69">
        <v>4.5199999999999996</v>
      </c>
      <c r="G79" s="3" t="s">
        <v>77</v>
      </c>
    </row>
    <row r="80" spans="2:12" ht="19.5" hidden="1" thickBot="1" x14ac:dyDescent="0.3">
      <c r="B80" s="90">
        <v>44739</v>
      </c>
      <c r="C80" s="91" t="str">
        <f>IF('Detalle Ingresos'!$B80="","",TEXT('Detalle Ingresos'!$B80,"MMMM" ))</f>
        <v>junio</v>
      </c>
      <c r="D80" s="116">
        <v>1</v>
      </c>
      <c r="E80" s="92" t="s">
        <v>48</v>
      </c>
      <c r="F80" s="69">
        <v>4.42</v>
      </c>
      <c r="G80" s="3" t="s">
        <v>80</v>
      </c>
    </row>
    <row r="81" spans="2:7" ht="19.5" hidden="1" thickBot="1" x14ac:dyDescent="0.3">
      <c r="B81" s="90">
        <v>44714</v>
      </c>
      <c r="C81" s="91" t="str">
        <f>IF('Detalle Ingresos'!$B81="","",TEXT('Detalle Ingresos'!$B81,"MMMM" ))</f>
        <v>junio</v>
      </c>
      <c r="D81" s="116">
        <v>1</v>
      </c>
      <c r="E81" s="92" t="s">
        <v>52</v>
      </c>
      <c r="F81" s="69">
        <v>4.42</v>
      </c>
      <c r="G81" s="3" t="s">
        <v>77</v>
      </c>
    </row>
    <row r="82" spans="2:7" ht="19.5" hidden="1" thickBot="1" x14ac:dyDescent="0.3">
      <c r="B82" s="90">
        <v>44714</v>
      </c>
      <c r="C82" s="93" t="str">
        <f>IF('Detalle Ingresos'!$B82="","",TEXT('Detalle Ingresos'!$B82,"MMMM" ))</f>
        <v>junio</v>
      </c>
      <c r="D82" s="116">
        <v>1</v>
      </c>
      <c r="E82" s="92" t="s">
        <v>52</v>
      </c>
      <c r="F82" s="71">
        <v>4.42</v>
      </c>
      <c r="G82" s="3" t="s">
        <v>77</v>
      </c>
    </row>
    <row r="83" spans="2:7" ht="19.5" hidden="1" thickBot="1" x14ac:dyDescent="0.3">
      <c r="B83" s="95">
        <v>44721</v>
      </c>
      <c r="C83" s="96" t="str">
        <f>IF('Detalle Ingresos'!$B83="","",TEXT('Detalle Ingresos'!$B83,"MMMM" ))</f>
        <v>junio</v>
      </c>
      <c r="D83" s="116">
        <v>1</v>
      </c>
      <c r="E83" s="92" t="s">
        <v>52</v>
      </c>
      <c r="F83" s="29">
        <v>4.42</v>
      </c>
      <c r="G83" s="3" t="s">
        <v>79</v>
      </c>
    </row>
    <row r="84" spans="2:7" ht="19.5" hidden="1" thickBot="1" x14ac:dyDescent="0.3">
      <c r="B84" s="95">
        <v>44721</v>
      </c>
      <c r="C84" s="96" t="str">
        <f>IF('Detalle Ingresos'!$B84="","",TEXT('Detalle Ingresos'!$B84,"MMMM" ))</f>
        <v>junio</v>
      </c>
      <c r="D84" s="116">
        <v>1</v>
      </c>
      <c r="E84" s="92" t="s">
        <v>52</v>
      </c>
      <c r="F84" s="29">
        <v>4.42</v>
      </c>
      <c r="G84" s="3" t="s">
        <v>79</v>
      </c>
    </row>
    <row r="85" spans="2:7" ht="19.5" hidden="1" thickBot="1" x14ac:dyDescent="0.3">
      <c r="B85" s="95">
        <v>44725</v>
      </c>
      <c r="C85" s="96" t="str">
        <f>IF('Detalle Ingresos'!$B85="","",TEXT('Detalle Ingresos'!$B85,"MMMM" ))</f>
        <v>junio</v>
      </c>
      <c r="D85" s="116">
        <v>1</v>
      </c>
      <c r="E85" s="92" t="s">
        <v>52</v>
      </c>
      <c r="F85" s="29">
        <v>4.42</v>
      </c>
      <c r="G85" s="3" t="s">
        <v>81</v>
      </c>
    </row>
    <row r="86" spans="2:7" ht="19.5" hidden="1" thickBot="1" x14ac:dyDescent="0.3">
      <c r="B86" s="95">
        <v>44732</v>
      </c>
      <c r="C86" s="96" t="str">
        <f>IF('Detalle Ingresos'!$B86="","",TEXT('Detalle Ingresos'!$B86,"MMMM" ))</f>
        <v>junio</v>
      </c>
      <c r="D86" s="116">
        <v>1</v>
      </c>
      <c r="E86" s="92" t="s">
        <v>52</v>
      </c>
      <c r="F86" s="29">
        <v>4.42</v>
      </c>
      <c r="G86" s="3" t="s">
        <v>78</v>
      </c>
    </row>
    <row r="87" spans="2:7" ht="19.5" hidden="1" thickBot="1" x14ac:dyDescent="0.3">
      <c r="B87" s="95">
        <v>44728</v>
      </c>
      <c r="C87" s="96" t="str">
        <f>IF('Detalle Ingresos'!$B87="","",TEXT('Detalle Ingresos'!$B87,"MMMM" ))</f>
        <v>junio</v>
      </c>
      <c r="D87" s="116">
        <v>1</v>
      </c>
      <c r="E87" s="92" t="s">
        <v>52</v>
      </c>
      <c r="F87" s="29">
        <v>4.42</v>
      </c>
      <c r="G87" s="3" t="s">
        <v>81</v>
      </c>
    </row>
    <row r="88" spans="2:7" ht="19.5" hidden="1" thickBot="1" x14ac:dyDescent="0.3">
      <c r="B88" s="95">
        <v>44728</v>
      </c>
      <c r="C88" s="96" t="str">
        <f>IF('Detalle Ingresos'!$B88="","",TEXT('Detalle Ingresos'!$B88,"MMMM" ))</f>
        <v>junio</v>
      </c>
      <c r="D88" s="116">
        <v>1</v>
      </c>
      <c r="E88" s="92" t="s">
        <v>52</v>
      </c>
      <c r="F88" s="29">
        <v>4.42</v>
      </c>
      <c r="G88" s="3" t="s">
        <v>81</v>
      </c>
    </row>
    <row r="89" spans="2:7" ht="19.5" hidden="1" thickBot="1" x14ac:dyDescent="0.3">
      <c r="B89" s="95">
        <v>44728</v>
      </c>
      <c r="C89" s="96" t="str">
        <f>IF('Detalle Ingresos'!$B89="","",TEXT('Detalle Ingresos'!$B89,"MMMM" ))</f>
        <v>junio</v>
      </c>
      <c r="D89" s="116">
        <v>1</v>
      </c>
      <c r="E89" s="97" t="s">
        <v>52</v>
      </c>
      <c r="F89" s="29">
        <v>4.42</v>
      </c>
      <c r="G89" s="3" t="s">
        <v>81</v>
      </c>
    </row>
    <row r="90" spans="2:7" ht="19.5" hidden="1" thickBot="1" x14ac:dyDescent="0.3">
      <c r="B90" s="95">
        <v>44728</v>
      </c>
      <c r="C90" s="96" t="str">
        <f>IF('Detalle Ingresos'!$B90="","",TEXT('Detalle Ingresos'!$B90,"MMMM" ))</f>
        <v>junio</v>
      </c>
      <c r="D90" s="116">
        <v>1</v>
      </c>
      <c r="E90" s="97" t="s">
        <v>52</v>
      </c>
      <c r="F90" s="29">
        <v>4.42</v>
      </c>
      <c r="G90" s="3" t="s">
        <v>81</v>
      </c>
    </row>
    <row r="91" spans="2:7" ht="19.5" hidden="1" thickBot="1" x14ac:dyDescent="0.3">
      <c r="B91" s="95">
        <v>44732</v>
      </c>
      <c r="C91" s="96" t="str">
        <f>IF('Detalle Ingresos'!$B91="","",TEXT('Detalle Ingresos'!$B91,"MMMM" ))</f>
        <v>junio</v>
      </c>
      <c r="D91" s="116">
        <v>1</v>
      </c>
      <c r="E91" s="97" t="s">
        <v>52</v>
      </c>
      <c r="F91" s="29">
        <v>4.42</v>
      </c>
      <c r="G91" s="3" t="s">
        <v>78</v>
      </c>
    </row>
    <row r="92" spans="2:7" ht="19.5" hidden="1" thickBot="1" x14ac:dyDescent="0.3">
      <c r="B92" s="95">
        <v>44733</v>
      </c>
      <c r="C92" s="96" t="str">
        <f>IF('Detalle Ingresos'!$B92="","",TEXT('Detalle Ingresos'!$B92,"MMMM" ))</f>
        <v>junio</v>
      </c>
      <c r="D92" s="116">
        <v>1</v>
      </c>
      <c r="E92" s="97" t="s">
        <v>52</v>
      </c>
      <c r="F92" s="29">
        <v>4.42</v>
      </c>
      <c r="G92" s="3" t="s">
        <v>78</v>
      </c>
    </row>
    <row r="93" spans="2:7" ht="19.5" hidden="1" thickBot="1" x14ac:dyDescent="0.3">
      <c r="B93" s="95">
        <v>44736</v>
      </c>
      <c r="C93" s="96" t="str">
        <f>IF('Detalle Ingresos'!$B93="","",TEXT('Detalle Ingresos'!$B93,"MMMM" ))</f>
        <v>junio</v>
      </c>
      <c r="D93" s="116">
        <v>1</v>
      </c>
      <c r="E93" s="97" t="s">
        <v>52</v>
      </c>
      <c r="F93" s="29">
        <v>4.42</v>
      </c>
      <c r="G93" s="3" t="s">
        <v>78</v>
      </c>
    </row>
    <row r="94" spans="2:7" ht="19.5" hidden="1" thickBot="1" x14ac:dyDescent="0.3">
      <c r="B94" s="95">
        <v>44735</v>
      </c>
      <c r="C94" s="96" t="str">
        <f>IF('Detalle Ingresos'!$B94="","",TEXT('Detalle Ingresos'!$B94,"MMMM" ))</f>
        <v>junio</v>
      </c>
      <c r="D94" s="116">
        <v>1</v>
      </c>
      <c r="E94" s="97" t="s">
        <v>52</v>
      </c>
      <c r="F94" s="29">
        <v>4.42</v>
      </c>
      <c r="G94" s="3" t="s">
        <v>78</v>
      </c>
    </row>
    <row r="95" spans="2:7" ht="19.5" hidden="1" thickBot="1" x14ac:dyDescent="0.3">
      <c r="B95" s="95">
        <v>44740</v>
      </c>
      <c r="C95" s="96" t="str">
        <f>IF('Detalle Ingresos'!$B95="","",TEXT('Detalle Ingresos'!$B95,"MMMM" ))</f>
        <v>junio</v>
      </c>
      <c r="D95" s="116">
        <v>1</v>
      </c>
      <c r="E95" s="97" t="s">
        <v>52</v>
      </c>
      <c r="F95" s="29">
        <v>4.42</v>
      </c>
      <c r="G95" s="3" t="s">
        <v>80</v>
      </c>
    </row>
    <row r="96" spans="2:7" ht="19.5" hidden="1" thickBot="1" x14ac:dyDescent="0.3">
      <c r="B96" s="95">
        <v>44670</v>
      </c>
      <c r="C96" s="96" t="str">
        <f>IF('Detalle Ingresos'!$B96="","",TEXT('Detalle Ingresos'!$B96,"MMMM" ))</f>
        <v>abril</v>
      </c>
      <c r="D96" s="116">
        <v>1</v>
      </c>
      <c r="E96" s="97" t="s">
        <v>54</v>
      </c>
      <c r="F96" s="29">
        <v>383.25</v>
      </c>
      <c r="G96" s="3" t="s">
        <v>78</v>
      </c>
    </row>
    <row r="97" spans="2:7" ht="19.5" hidden="1" thickBot="1" x14ac:dyDescent="0.3">
      <c r="B97" s="95">
        <v>44736</v>
      </c>
      <c r="C97" s="96" t="str">
        <f>IF('Detalle Ingresos'!$B97="","",TEXT('Detalle Ingresos'!$B97,"MMMM" ))</f>
        <v>junio</v>
      </c>
      <c r="D97" s="116">
        <v>1</v>
      </c>
      <c r="E97" s="97" t="s">
        <v>57</v>
      </c>
      <c r="F97" s="29">
        <v>5.25</v>
      </c>
      <c r="G97" s="3" t="s">
        <v>78</v>
      </c>
    </row>
    <row r="98" spans="2:7" ht="19.5" hidden="1" thickBot="1" x14ac:dyDescent="0.3">
      <c r="B98" s="95">
        <v>44713</v>
      </c>
      <c r="C98" s="96" t="str">
        <f>IF('Detalle Ingresos'!$B98="","",TEXT('Detalle Ingresos'!$B98,"MMMM" ))</f>
        <v>junio</v>
      </c>
      <c r="D98" s="116">
        <v>1</v>
      </c>
      <c r="E98" s="97" t="s">
        <v>61</v>
      </c>
      <c r="F98" s="29">
        <v>41.74</v>
      </c>
      <c r="G98" s="3" t="s">
        <v>77</v>
      </c>
    </row>
    <row r="99" spans="2:7" ht="19.5" hidden="1" thickBot="1" x14ac:dyDescent="0.3">
      <c r="B99" s="95">
        <v>44713</v>
      </c>
      <c r="C99" s="96" t="str">
        <f>IF('Detalle Ingresos'!$B99="","",TEXT('Detalle Ingresos'!$B99,"MMMM" ))</f>
        <v>junio</v>
      </c>
      <c r="D99" s="116">
        <v>1</v>
      </c>
      <c r="E99" s="110" t="s">
        <v>90</v>
      </c>
      <c r="F99" s="29">
        <v>125</v>
      </c>
      <c r="G99" s="3" t="s">
        <v>77</v>
      </c>
    </row>
    <row r="100" spans="2:7" ht="19.5" hidden="1" thickBot="1" x14ac:dyDescent="0.3">
      <c r="B100" s="95">
        <v>44714</v>
      </c>
      <c r="C100" s="96" t="str">
        <f>IF('Detalle Ingresos'!$B100="","",TEXT('Detalle Ingresos'!$B100,"MMMM" ))</f>
        <v>junio</v>
      </c>
      <c r="D100" s="116">
        <v>1</v>
      </c>
      <c r="E100" s="97" t="s">
        <v>61</v>
      </c>
      <c r="F100" s="29">
        <v>45.2</v>
      </c>
      <c r="G100" s="3" t="s">
        <v>77</v>
      </c>
    </row>
    <row r="101" spans="2:7" ht="19.5" hidden="1" thickBot="1" x14ac:dyDescent="0.3">
      <c r="B101" s="95">
        <v>44714</v>
      </c>
      <c r="C101" s="96" t="str">
        <f>IF('Detalle Ingresos'!$B101="","",TEXT('Detalle Ingresos'!$B101,"MMMM" ))</f>
        <v>junio</v>
      </c>
      <c r="D101" s="116">
        <v>1</v>
      </c>
      <c r="E101" s="110" t="s">
        <v>90</v>
      </c>
      <c r="F101" s="29">
        <v>90</v>
      </c>
      <c r="G101" s="3" t="s">
        <v>77</v>
      </c>
    </row>
    <row r="102" spans="2:7" ht="19.5" hidden="1" thickBot="1" x14ac:dyDescent="0.3">
      <c r="B102" s="95">
        <v>44715</v>
      </c>
      <c r="C102" s="96" t="str">
        <f>IF('Detalle Ingresos'!$B102="","",TEXT('Detalle Ingresos'!$B102,"MMMM" ))</f>
        <v>junio</v>
      </c>
      <c r="D102" s="116">
        <v>1</v>
      </c>
      <c r="E102" s="97" t="s">
        <v>61</v>
      </c>
      <c r="F102" s="29">
        <v>36.39</v>
      </c>
      <c r="G102" s="3" t="s">
        <v>77</v>
      </c>
    </row>
    <row r="103" spans="2:7" ht="19.5" hidden="1" thickBot="1" x14ac:dyDescent="0.3">
      <c r="B103" s="95">
        <v>44715</v>
      </c>
      <c r="C103" s="96" t="str">
        <f>IF('Detalle Ingresos'!$B103="","",TEXT('Detalle Ingresos'!$B103,"MMMM" ))</f>
        <v>junio</v>
      </c>
      <c r="D103" s="116">
        <v>1</v>
      </c>
      <c r="E103" s="110" t="s">
        <v>90</v>
      </c>
      <c r="F103" s="29">
        <v>145</v>
      </c>
      <c r="G103" s="3" t="s">
        <v>77</v>
      </c>
    </row>
    <row r="104" spans="2:7" ht="19.5" hidden="1" thickBot="1" x14ac:dyDescent="0.3">
      <c r="B104" s="95">
        <v>44715</v>
      </c>
      <c r="C104" s="96" t="str">
        <f>IF('Detalle Ingresos'!$B104="","",TEXT('Detalle Ingresos'!$B104,"MMMM" ))</f>
        <v>junio</v>
      </c>
      <c r="D104" s="116">
        <v>1</v>
      </c>
      <c r="E104" s="97" t="s">
        <v>71</v>
      </c>
      <c r="F104" s="29">
        <v>6.63</v>
      </c>
      <c r="G104" s="3" t="s">
        <v>77</v>
      </c>
    </row>
    <row r="105" spans="2:7" ht="19.5" hidden="1" thickBot="1" x14ac:dyDescent="0.3">
      <c r="B105" s="95">
        <v>44715</v>
      </c>
      <c r="C105" s="96" t="str">
        <f>IF('Detalle Ingresos'!$B105="","",TEXT('Detalle Ingresos'!$B105,"MMMM" ))</f>
        <v>junio</v>
      </c>
      <c r="D105" s="116">
        <v>1</v>
      </c>
      <c r="E105" s="110" t="s">
        <v>90</v>
      </c>
      <c r="F105" s="29">
        <v>120</v>
      </c>
      <c r="G105" s="3" t="s">
        <v>77</v>
      </c>
    </row>
    <row r="106" spans="2:7" ht="19.5" hidden="1" thickBot="1" x14ac:dyDescent="0.3">
      <c r="B106" s="95">
        <v>44718</v>
      </c>
      <c r="C106" s="96" t="str">
        <f>IF('Detalle Ingresos'!$B106="","",TEXT('Detalle Ingresos'!$B106,"MMMM" ))</f>
        <v>junio</v>
      </c>
      <c r="D106" s="116">
        <v>1</v>
      </c>
      <c r="E106" s="97" t="s">
        <v>60</v>
      </c>
      <c r="F106" s="29">
        <v>10.3</v>
      </c>
      <c r="G106" s="3" t="s">
        <v>79</v>
      </c>
    </row>
    <row r="107" spans="2:7" ht="19.5" hidden="1" thickBot="1" x14ac:dyDescent="0.3">
      <c r="B107" s="95">
        <v>44718</v>
      </c>
      <c r="C107" s="96" t="str">
        <f>IF('Detalle Ingresos'!$B107="","",TEXT('Detalle Ingresos'!$B107,"MMMM" ))</f>
        <v>junio</v>
      </c>
      <c r="D107" s="116">
        <v>1</v>
      </c>
      <c r="E107" s="110" t="s">
        <v>90</v>
      </c>
      <c r="F107" s="29">
        <v>5</v>
      </c>
      <c r="G107" s="3" t="s">
        <v>79</v>
      </c>
    </row>
    <row r="108" spans="2:7" ht="19.5" hidden="1" thickBot="1" x14ac:dyDescent="0.3">
      <c r="B108" s="95">
        <v>44718</v>
      </c>
      <c r="C108" s="96" t="str">
        <f>IF('Detalle Ingresos'!$B108="","",TEXT('Detalle Ingresos'!$B108,"MMMM" ))</f>
        <v>junio</v>
      </c>
      <c r="D108" s="116">
        <v>1</v>
      </c>
      <c r="E108" s="97" t="s">
        <v>72</v>
      </c>
      <c r="F108" s="29">
        <v>9.3800000000000008</v>
      </c>
      <c r="G108" s="3" t="s">
        <v>79</v>
      </c>
    </row>
    <row r="109" spans="2:7" ht="19.5" hidden="1" thickBot="1" x14ac:dyDescent="0.3">
      <c r="B109" s="95">
        <v>44718</v>
      </c>
      <c r="C109" s="96" t="str">
        <f>IF('Detalle Ingresos'!$B109="","",TEXT('Detalle Ingresos'!$B109,"MMMM" ))</f>
        <v>junio</v>
      </c>
      <c r="D109" s="116">
        <v>1</v>
      </c>
      <c r="E109" s="110" t="s">
        <v>90</v>
      </c>
      <c r="F109" s="29">
        <v>120</v>
      </c>
      <c r="G109" s="3" t="s">
        <v>79</v>
      </c>
    </row>
    <row r="110" spans="2:7" ht="19.5" hidden="1" thickBot="1" x14ac:dyDescent="0.3">
      <c r="B110" s="95">
        <v>44718</v>
      </c>
      <c r="C110" s="96" t="str">
        <f>IF('Detalle Ingresos'!$B110="","",TEXT('Detalle Ingresos'!$B110,"MMMM" ))</f>
        <v>junio</v>
      </c>
      <c r="D110" s="116">
        <v>1</v>
      </c>
      <c r="E110" s="97" t="s">
        <v>73</v>
      </c>
      <c r="F110" s="29">
        <v>7.2</v>
      </c>
      <c r="G110" s="3" t="s">
        <v>79</v>
      </c>
    </row>
    <row r="111" spans="2:7" ht="19.5" hidden="1" thickBot="1" x14ac:dyDescent="0.3">
      <c r="B111" s="95">
        <v>44718</v>
      </c>
      <c r="C111" s="96" t="str">
        <f>IF('Detalle Ingresos'!$B111="","",TEXT('Detalle Ingresos'!$B111,"MMMM" ))</f>
        <v>junio</v>
      </c>
      <c r="D111" s="116">
        <v>1</v>
      </c>
      <c r="E111" s="110" t="s">
        <v>90</v>
      </c>
      <c r="F111" s="29">
        <v>20</v>
      </c>
      <c r="G111" s="3" t="s">
        <v>79</v>
      </c>
    </row>
    <row r="112" spans="2:7" ht="19.5" hidden="1" thickBot="1" x14ac:dyDescent="0.3">
      <c r="B112" s="95">
        <v>44718</v>
      </c>
      <c r="C112" s="96" t="str">
        <f>IF('Detalle Ingresos'!$B112="","",TEXT('Detalle Ingresos'!$B112,"MMMM" ))</f>
        <v>junio</v>
      </c>
      <c r="D112" s="116">
        <v>1</v>
      </c>
      <c r="E112" s="97" t="s">
        <v>74</v>
      </c>
      <c r="F112" s="29">
        <v>7.72</v>
      </c>
      <c r="G112" s="3" t="s">
        <v>79</v>
      </c>
    </row>
    <row r="113" spans="2:7" ht="19.5" hidden="1" thickBot="1" x14ac:dyDescent="0.3">
      <c r="B113" s="98">
        <v>44718</v>
      </c>
      <c r="C113" s="99" t="str">
        <f>IF('Detalle Ingresos'!$B113="","",TEXT('Detalle Ingresos'!$B113,"MMMM" ))</f>
        <v>junio</v>
      </c>
      <c r="D113" s="116">
        <v>1</v>
      </c>
      <c r="E113" s="100" t="s">
        <v>61</v>
      </c>
      <c r="F113" s="89">
        <v>86.8</v>
      </c>
      <c r="G113" s="3" t="s">
        <v>79</v>
      </c>
    </row>
    <row r="114" spans="2:7" ht="19.5" hidden="1" thickBot="1" x14ac:dyDescent="0.3">
      <c r="B114" s="95">
        <v>44718</v>
      </c>
      <c r="C114" s="96" t="str">
        <f>IF('Detalle Ingresos'!$B114="","",TEXT('Detalle Ingresos'!$B114,"MMMM" ))</f>
        <v>junio</v>
      </c>
      <c r="D114" s="116">
        <v>1</v>
      </c>
      <c r="E114" s="110" t="s">
        <v>90</v>
      </c>
      <c r="F114" s="29">
        <v>65</v>
      </c>
      <c r="G114" s="3" t="s">
        <v>79</v>
      </c>
    </row>
    <row r="115" spans="2:7" ht="19.5" hidden="1" thickBot="1" x14ac:dyDescent="0.3">
      <c r="B115" s="95">
        <v>44719</v>
      </c>
      <c r="C115" s="96" t="str">
        <f>IF('Detalle Ingresos'!$B115="","",TEXT('Detalle Ingresos'!$B115,"MMMM" ))</f>
        <v>junio</v>
      </c>
      <c r="D115" s="116">
        <v>1</v>
      </c>
      <c r="E115" s="100" t="s">
        <v>61</v>
      </c>
      <c r="F115" s="29">
        <v>2.4900000000000002</v>
      </c>
      <c r="G115" s="3" t="s">
        <v>79</v>
      </c>
    </row>
    <row r="116" spans="2:7" ht="19.5" hidden="1" thickBot="1" x14ac:dyDescent="0.3">
      <c r="B116" s="95">
        <v>44719</v>
      </c>
      <c r="C116" s="96" t="str">
        <f>IF('Detalle Ingresos'!$B116="","",TEXT('Detalle Ingresos'!$B116,"MMMM" ))</f>
        <v>junio</v>
      </c>
      <c r="D116" s="116">
        <v>1</v>
      </c>
      <c r="E116" s="110" t="s">
        <v>90</v>
      </c>
      <c r="F116" s="29">
        <v>25</v>
      </c>
      <c r="G116" s="3" t="s">
        <v>79</v>
      </c>
    </row>
    <row r="117" spans="2:7" ht="19.5" hidden="1" thickBot="1" x14ac:dyDescent="0.3">
      <c r="B117" s="95">
        <v>44720</v>
      </c>
      <c r="C117" s="96" t="str">
        <f>IF('Detalle Ingresos'!$B117="","",TEXT('Detalle Ingresos'!$B117,"MMMM" ))</f>
        <v>junio</v>
      </c>
      <c r="D117" s="116">
        <v>1</v>
      </c>
      <c r="E117" s="97" t="s">
        <v>60</v>
      </c>
      <c r="F117" s="29">
        <v>55.23</v>
      </c>
      <c r="G117" s="3" t="s">
        <v>79</v>
      </c>
    </row>
    <row r="118" spans="2:7" ht="19.5" hidden="1" thickBot="1" x14ac:dyDescent="0.3">
      <c r="B118" s="95">
        <v>44720</v>
      </c>
      <c r="C118" s="96" t="str">
        <f>IF('Detalle Ingresos'!$B118="","",TEXT('Detalle Ingresos'!$B118,"MMMM" ))</f>
        <v>junio</v>
      </c>
      <c r="D118" s="116">
        <v>1</v>
      </c>
      <c r="E118" s="110" t="s">
        <v>90</v>
      </c>
      <c r="F118" s="29">
        <v>15</v>
      </c>
      <c r="G118" s="3" t="s">
        <v>79</v>
      </c>
    </row>
    <row r="119" spans="2:7" ht="19.5" hidden="1" thickBot="1" x14ac:dyDescent="0.3">
      <c r="B119" s="95">
        <v>44720</v>
      </c>
      <c r="C119" s="96" t="str">
        <f>IF('Detalle Ingresos'!$B119="","",TEXT('Detalle Ingresos'!$B119,"MMMM" ))</f>
        <v>junio</v>
      </c>
      <c r="D119" s="116">
        <v>1</v>
      </c>
      <c r="E119" s="97" t="s">
        <v>61</v>
      </c>
      <c r="F119" s="29">
        <v>87.95</v>
      </c>
      <c r="G119" s="3" t="s">
        <v>79</v>
      </c>
    </row>
    <row r="120" spans="2:7" ht="19.5" hidden="1" thickBot="1" x14ac:dyDescent="0.3">
      <c r="B120" s="95">
        <v>44720</v>
      </c>
      <c r="C120" s="96" t="str">
        <f>IF('Detalle Ingresos'!$B120="","",TEXT('Detalle Ingresos'!$B120,"MMMM" ))</f>
        <v>junio</v>
      </c>
      <c r="D120" s="116">
        <v>1</v>
      </c>
      <c r="E120" s="110" t="s">
        <v>90</v>
      </c>
      <c r="F120" s="29">
        <v>120</v>
      </c>
      <c r="G120" s="3" t="s">
        <v>79</v>
      </c>
    </row>
    <row r="121" spans="2:7" ht="19.5" hidden="1" thickBot="1" x14ac:dyDescent="0.3">
      <c r="B121" s="95">
        <v>44721</v>
      </c>
      <c r="C121" s="96" t="str">
        <f>IF('Detalle Ingresos'!$B121="","",TEXT('Detalle Ingresos'!$B121,"MMMM" ))</f>
        <v>junio</v>
      </c>
      <c r="D121" s="116">
        <v>1</v>
      </c>
      <c r="E121" s="97" t="s">
        <v>61</v>
      </c>
      <c r="F121" s="29">
        <v>31.59</v>
      </c>
      <c r="G121" s="3" t="s">
        <v>79</v>
      </c>
    </row>
    <row r="122" spans="2:7" ht="19.5" hidden="1" thickBot="1" x14ac:dyDescent="0.3">
      <c r="B122" s="95">
        <v>44721</v>
      </c>
      <c r="C122" s="96" t="str">
        <f>IF('Detalle Ingresos'!$B122="","",TEXT('Detalle Ingresos'!$B122,"MMMM" ))</f>
        <v>junio</v>
      </c>
      <c r="D122" s="116">
        <v>1</v>
      </c>
      <c r="E122" s="110" t="s">
        <v>90</v>
      </c>
      <c r="F122" s="29">
        <v>155</v>
      </c>
      <c r="G122" s="3" t="s">
        <v>79</v>
      </c>
    </row>
    <row r="123" spans="2:7" ht="19.5" hidden="1" thickBot="1" x14ac:dyDescent="0.3">
      <c r="B123" s="95">
        <v>44722</v>
      </c>
      <c r="C123" s="96" t="str">
        <f>IF('Detalle Ingresos'!$B123="","",TEXT('Detalle Ingresos'!$B123,"MMMM" ))</f>
        <v>junio</v>
      </c>
      <c r="D123" s="116">
        <v>1</v>
      </c>
      <c r="E123" s="97" t="s">
        <v>61</v>
      </c>
      <c r="F123" s="29">
        <v>6.45</v>
      </c>
      <c r="G123" s="3" t="s">
        <v>79</v>
      </c>
    </row>
    <row r="124" spans="2:7" ht="19.5" hidden="1" thickBot="1" x14ac:dyDescent="0.3">
      <c r="B124" s="95">
        <v>44722</v>
      </c>
      <c r="C124" s="96" t="str">
        <f>IF('Detalle Ingresos'!$B124="","",TEXT('Detalle Ingresos'!$B124,"MMMM" ))</f>
        <v>junio</v>
      </c>
      <c r="D124" s="116">
        <v>1</v>
      </c>
      <c r="E124" s="97" t="s">
        <v>61</v>
      </c>
      <c r="F124" s="29">
        <v>21.02</v>
      </c>
      <c r="G124" s="3" t="s">
        <v>79</v>
      </c>
    </row>
    <row r="125" spans="2:7" ht="19.5" hidden="1" thickBot="1" x14ac:dyDescent="0.3">
      <c r="B125" s="95">
        <v>44722</v>
      </c>
      <c r="C125" s="96" t="str">
        <f>IF('Detalle Ingresos'!$B125="","",TEXT('Detalle Ingresos'!$B125,"MMMM" ))</f>
        <v>junio</v>
      </c>
      <c r="D125" s="116">
        <v>1</v>
      </c>
      <c r="E125" s="110" t="s">
        <v>90</v>
      </c>
      <c r="F125" s="29">
        <v>85</v>
      </c>
      <c r="G125" s="3" t="s">
        <v>79</v>
      </c>
    </row>
    <row r="126" spans="2:7" ht="19.5" hidden="1" thickBot="1" x14ac:dyDescent="0.3">
      <c r="B126" s="95">
        <v>44725</v>
      </c>
      <c r="C126" s="96" t="str">
        <f>IF('Detalle Ingresos'!$B126="","",TEXT('Detalle Ingresos'!$B126,"MMMM" ))</f>
        <v>junio</v>
      </c>
      <c r="D126" s="116">
        <v>1</v>
      </c>
      <c r="E126" s="97" t="s">
        <v>61</v>
      </c>
      <c r="F126" s="29">
        <v>442.98</v>
      </c>
      <c r="G126" s="3" t="s">
        <v>81</v>
      </c>
    </row>
    <row r="127" spans="2:7" ht="19.5" hidden="1" thickBot="1" x14ac:dyDescent="0.3">
      <c r="B127" s="95">
        <v>44725</v>
      </c>
      <c r="C127" s="96" t="str">
        <f>IF('Detalle Ingresos'!$B127="","",TEXT('Detalle Ingresos'!$B127,"MMMM" ))</f>
        <v>junio</v>
      </c>
      <c r="D127" s="116">
        <v>1</v>
      </c>
      <c r="E127" s="110" t="s">
        <v>90</v>
      </c>
      <c r="F127" s="29">
        <v>65</v>
      </c>
      <c r="G127" s="3" t="s">
        <v>81</v>
      </c>
    </row>
    <row r="128" spans="2:7" ht="19.5" hidden="1" thickBot="1" x14ac:dyDescent="0.3">
      <c r="B128" s="95">
        <v>44726</v>
      </c>
      <c r="C128" s="96" t="str">
        <f>IF('Detalle Ingresos'!$B128="","",TEXT('Detalle Ingresos'!$B128,"MMMM" ))</f>
        <v>junio</v>
      </c>
      <c r="D128" s="116">
        <v>1</v>
      </c>
      <c r="E128" s="97" t="s">
        <v>61</v>
      </c>
      <c r="F128" s="29">
        <v>34.07</v>
      </c>
      <c r="G128" s="3" t="s">
        <v>81</v>
      </c>
    </row>
    <row r="129" spans="2:7" ht="19.5" hidden="1" thickBot="1" x14ac:dyDescent="0.3">
      <c r="B129" s="95">
        <v>44726</v>
      </c>
      <c r="C129" s="96" t="str">
        <f>IF('Detalle Ingresos'!$B129="","",TEXT('Detalle Ingresos'!$B129,"MMMM" ))</f>
        <v>junio</v>
      </c>
      <c r="D129" s="116">
        <v>1</v>
      </c>
      <c r="E129" s="110" t="s">
        <v>90</v>
      </c>
      <c r="F129" s="29">
        <v>60</v>
      </c>
      <c r="G129" s="3" t="s">
        <v>81</v>
      </c>
    </row>
    <row r="130" spans="2:7" ht="19.5" hidden="1" thickBot="1" x14ac:dyDescent="0.3">
      <c r="B130" s="95">
        <v>44727</v>
      </c>
      <c r="C130" s="96" t="str">
        <f>IF('Detalle Ingresos'!$B130="","",TEXT('Detalle Ingresos'!$B130,"MMMM" ))</f>
        <v>junio</v>
      </c>
      <c r="D130" s="116">
        <v>1</v>
      </c>
      <c r="E130" s="97" t="s">
        <v>61</v>
      </c>
      <c r="F130" s="29">
        <v>44.68</v>
      </c>
      <c r="G130" s="3" t="s">
        <v>81</v>
      </c>
    </row>
    <row r="131" spans="2:7" ht="19.5" hidden="1" thickBot="1" x14ac:dyDescent="0.3">
      <c r="B131" s="95">
        <v>44727</v>
      </c>
      <c r="C131" s="96" t="str">
        <f>IF('Detalle Ingresos'!$B131="","",TEXT('Detalle Ingresos'!$B131,"MMMM" ))</f>
        <v>junio</v>
      </c>
      <c r="D131" s="116">
        <v>1</v>
      </c>
      <c r="E131" s="110" t="s">
        <v>90</v>
      </c>
      <c r="F131" s="29">
        <v>55</v>
      </c>
      <c r="G131" s="3" t="s">
        <v>81</v>
      </c>
    </row>
    <row r="132" spans="2:7" ht="19.5" hidden="1" thickBot="1" x14ac:dyDescent="0.3">
      <c r="B132" s="95">
        <v>44732</v>
      </c>
      <c r="C132" s="96" t="str">
        <f>IF('Detalle Ingresos'!$B132="","",TEXT('Detalle Ingresos'!$B132,"MMMM" ))</f>
        <v>junio</v>
      </c>
      <c r="D132" s="116">
        <v>1</v>
      </c>
      <c r="E132" s="97" t="s">
        <v>61</v>
      </c>
      <c r="F132" s="29">
        <v>3734.25</v>
      </c>
      <c r="G132" s="3" t="s">
        <v>78</v>
      </c>
    </row>
    <row r="133" spans="2:7" ht="19.5" hidden="1" thickBot="1" x14ac:dyDescent="0.3">
      <c r="B133" s="95">
        <v>44732</v>
      </c>
      <c r="C133" s="96" t="str">
        <f>IF('Detalle Ingresos'!$B133="","",TEXT('Detalle Ingresos'!$B133,"MMMM" ))</f>
        <v>junio</v>
      </c>
      <c r="D133" s="116">
        <v>1</v>
      </c>
      <c r="E133" s="110" t="s">
        <v>90</v>
      </c>
      <c r="F133" s="29">
        <v>65</v>
      </c>
      <c r="G133" s="3" t="s">
        <v>78</v>
      </c>
    </row>
    <row r="134" spans="2:7" ht="19.5" hidden="1" thickBot="1" x14ac:dyDescent="0.3">
      <c r="B134" s="95">
        <v>44732</v>
      </c>
      <c r="C134" s="96" t="str">
        <f>IF('Detalle Ingresos'!$B134="","",TEXT('Detalle Ingresos'!$B134,"MMMM" ))</f>
        <v>junio</v>
      </c>
      <c r="D134" s="116">
        <v>1</v>
      </c>
      <c r="E134" s="97" t="s">
        <v>61</v>
      </c>
      <c r="F134" s="29">
        <v>5.51</v>
      </c>
      <c r="G134" s="3" t="s">
        <v>78</v>
      </c>
    </row>
    <row r="135" spans="2:7" ht="19.5" hidden="1" thickBot="1" x14ac:dyDescent="0.3">
      <c r="B135" s="95">
        <v>44732</v>
      </c>
      <c r="C135" s="96" t="str">
        <f>IF('Detalle Ingresos'!$B135="","",TEXT('Detalle Ingresos'!$B135,"MMMM" ))</f>
        <v>junio</v>
      </c>
      <c r="D135" s="116">
        <v>1</v>
      </c>
      <c r="E135" s="110" t="s">
        <v>90</v>
      </c>
      <c r="F135" s="29">
        <v>55</v>
      </c>
      <c r="G135" s="3" t="s">
        <v>78</v>
      </c>
    </row>
    <row r="136" spans="2:7" ht="19.5" hidden="1" thickBot="1" x14ac:dyDescent="0.3">
      <c r="B136" s="95">
        <v>44733</v>
      </c>
      <c r="C136" s="96" t="str">
        <f>IF('Detalle Ingresos'!$B136="","",TEXT('Detalle Ingresos'!$B136,"MMMM" ))</f>
        <v>junio</v>
      </c>
      <c r="D136" s="116">
        <v>1</v>
      </c>
      <c r="E136" s="97" t="s">
        <v>61</v>
      </c>
      <c r="F136" s="29">
        <v>101.38</v>
      </c>
      <c r="G136" s="3" t="s">
        <v>78</v>
      </c>
    </row>
    <row r="137" spans="2:7" ht="19.5" hidden="1" thickBot="1" x14ac:dyDescent="0.3">
      <c r="B137" s="95">
        <v>44733</v>
      </c>
      <c r="C137" s="96" t="str">
        <f>IF('Detalle Ingresos'!$B137="","",TEXT('Detalle Ingresos'!$B137,"MMMM" ))</f>
        <v>junio</v>
      </c>
      <c r="D137" s="116">
        <v>1</v>
      </c>
      <c r="E137" s="110" t="s">
        <v>90</v>
      </c>
      <c r="F137" s="29">
        <v>90</v>
      </c>
      <c r="G137" s="3" t="s">
        <v>78</v>
      </c>
    </row>
    <row r="138" spans="2:7" ht="19.5" hidden="1" thickBot="1" x14ac:dyDescent="0.3">
      <c r="B138" s="95">
        <v>44734</v>
      </c>
      <c r="C138" s="96" t="str">
        <f>IF('Detalle Ingresos'!$B138="","",TEXT('Detalle Ingresos'!$B138,"MMMM" ))</f>
        <v>junio</v>
      </c>
      <c r="D138" s="116">
        <v>1</v>
      </c>
      <c r="E138" s="97" t="s">
        <v>61</v>
      </c>
      <c r="F138" s="29">
        <v>180.27</v>
      </c>
      <c r="G138" s="3" t="s">
        <v>78</v>
      </c>
    </row>
    <row r="139" spans="2:7" ht="19.5" hidden="1" thickBot="1" x14ac:dyDescent="0.3">
      <c r="B139" s="95">
        <v>44734</v>
      </c>
      <c r="C139" s="96" t="str">
        <f>IF('Detalle Ingresos'!$B139="","",TEXT('Detalle Ingresos'!$B139,"MMMM" ))</f>
        <v>junio</v>
      </c>
      <c r="D139" s="116">
        <v>1</v>
      </c>
      <c r="E139" s="110" t="s">
        <v>90</v>
      </c>
      <c r="F139" s="29">
        <v>125</v>
      </c>
      <c r="G139" s="3" t="s">
        <v>78</v>
      </c>
    </row>
    <row r="140" spans="2:7" ht="19.5" hidden="1" thickBot="1" x14ac:dyDescent="0.3">
      <c r="B140" s="95">
        <v>44735</v>
      </c>
      <c r="C140" s="96" t="str">
        <f>IF('Detalle Ingresos'!$B140="","",TEXT('Detalle Ingresos'!$B140,"MMMM" ))</f>
        <v>junio</v>
      </c>
      <c r="D140" s="116">
        <v>1</v>
      </c>
      <c r="E140" s="97" t="s">
        <v>61</v>
      </c>
      <c r="F140" s="29">
        <v>164.27</v>
      </c>
      <c r="G140" s="3" t="s">
        <v>78</v>
      </c>
    </row>
    <row r="141" spans="2:7" ht="19.5" hidden="1" thickBot="1" x14ac:dyDescent="0.3">
      <c r="B141" s="95">
        <v>44735</v>
      </c>
      <c r="C141" s="96" t="str">
        <f>IF('Detalle Ingresos'!$B141="","",TEXT('Detalle Ingresos'!$B141,"MMMM" ))</f>
        <v>junio</v>
      </c>
      <c r="D141" s="116">
        <v>1</v>
      </c>
      <c r="E141" s="110" t="s">
        <v>90</v>
      </c>
      <c r="F141" s="29">
        <v>135</v>
      </c>
      <c r="G141" s="3" t="s">
        <v>78</v>
      </c>
    </row>
    <row r="142" spans="2:7" ht="19.5" hidden="1" thickBot="1" x14ac:dyDescent="0.3">
      <c r="B142" s="95">
        <v>44736</v>
      </c>
      <c r="C142" s="96" t="str">
        <f>IF('Detalle Ingresos'!$B142="","",TEXT('Detalle Ingresos'!$B142,"MMMM" ))</f>
        <v>junio</v>
      </c>
      <c r="D142" s="116">
        <v>1</v>
      </c>
      <c r="E142" s="97" t="s">
        <v>72</v>
      </c>
      <c r="F142" s="29">
        <v>2.75</v>
      </c>
      <c r="G142" s="3" t="s">
        <v>78</v>
      </c>
    </row>
    <row r="143" spans="2:7" ht="19.5" hidden="1" thickBot="1" x14ac:dyDescent="0.3">
      <c r="B143" s="98">
        <v>44736</v>
      </c>
      <c r="C143" s="99" t="str">
        <f>IF('Detalle Ingresos'!$B143="","",TEXT('Detalle Ingresos'!$B143,"MMMM" ))</f>
        <v>junio</v>
      </c>
      <c r="D143" s="116">
        <v>1</v>
      </c>
      <c r="E143" s="97" t="s">
        <v>61</v>
      </c>
      <c r="F143" s="89">
        <v>35.74</v>
      </c>
      <c r="G143" s="3" t="s">
        <v>78</v>
      </c>
    </row>
    <row r="144" spans="2:7" ht="19.5" hidden="1" thickBot="1" x14ac:dyDescent="0.3">
      <c r="B144" s="98">
        <v>44736</v>
      </c>
      <c r="C144" s="96" t="str">
        <f>IF('Detalle Ingresos'!$B144="","",TEXT('Detalle Ingresos'!$B144,"MMMM" ))</f>
        <v>junio</v>
      </c>
      <c r="D144" s="116">
        <v>1</v>
      </c>
      <c r="E144" s="110" t="s">
        <v>90</v>
      </c>
      <c r="F144" s="29">
        <v>85</v>
      </c>
      <c r="G144" s="3" t="s">
        <v>78</v>
      </c>
    </row>
    <row r="145" spans="2:7" ht="19.5" hidden="1" thickBot="1" x14ac:dyDescent="0.3">
      <c r="B145" s="98">
        <v>44739</v>
      </c>
      <c r="C145" s="96" t="str">
        <f>IF('Detalle Ingresos'!$B145="","",TEXT('Detalle Ingresos'!$B145,"MMMM" ))</f>
        <v>junio</v>
      </c>
      <c r="D145" s="116">
        <v>1</v>
      </c>
      <c r="E145" s="97" t="s">
        <v>61</v>
      </c>
      <c r="F145" s="29">
        <v>48.95</v>
      </c>
      <c r="G145" s="3" t="s">
        <v>80</v>
      </c>
    </row>
    <row r="146" spans="2:7" ht="19.5" hidden="1" thickBot="1" x14ac:dyDescent="0.3">
      <c r="B146" s="98">
        <v>44739</v>
      </c>
      <c r="C146" s="96" t="str">
        <f>IF('Detalle Ingresos'!$B146="","",TEXT('Detalle Ingresos'!$B146,"MMMM" ))</f>
        <v>junio</v>
      </c>
      <c r="D146" s="116">
        <v>1</v>
      </c>
      <c r="E146" s="110" t="s">
        <v>90</v>
      </c>
      <c r="F146" s="29">
        <v>25</v>
      </c>
      <c r="G146" s="3" t="s">
        <v>80</v>
      </c>
    </row>
    <row r="147" spans="2:7" ht="19.5" hidden="1" thickBot="1" x14ac:dyDescent="0.3">
      <c r="B147" s="95">
        <v>44739</v>
      </c>
      <c r="C147" s="96" t="str">
        <f>IF('Detalle Ingresos'!$B147="","",TEXT('Detalle Ingresos'!$B147,"MMMM" ))</f>
        <v>junio</v>
      </c>
      <c r="D147" s="116">
        <v>1</v>
      </c>
      <c r="E147" s="97" t="s">
        <v>75</v>
      </c>
      <c r="F147" s="29">
        <v>187.94</v>
      </c>
      <c r="G147" s="3" t="s">
        <v>80</v>
      </c>
    </row>
    <row r="148" spans="2:7" ht="19.5" hidden="1" thickBot="1" x14ac:dyDescent="0.3">
      <c r="B148" s="95">
        <v>44739</v>
      </c>
      <c r="C148" s="96" t="str">
        <f>IF('Detalle Ingresos'!$B148="","",TEXT('Detalle Ingresos'!$B148,"MMMM" ))</f>
        <v>junio</v>
      </c>
      <c r="D148" s="116">
        <v>1</v>
      </c>
      <c r="E148" s="110" t="s">
        <v>90</v>
      </c>
      <c r="F148" s="29">
        <v>70</v>
      </c>
      <c r="G148" s="3" t="s">
        <v>80</v>
      </c>
    </row>
    <row r="149" spans="2:7" ht="19.5" hidden="1" thickBot="1" x14ac:dyDescent="0.3">
      <c r="B149" s="95">
        <v>44740</v>
      </c>
      <c r="C149" s="96" t="str">
        <f>IF('Detalle Ingresos'!$B149="","",TEXT('Detalle Ingresos'!$B149,"MMMM" ))</f>
        <v>junio</v>
      </c>
      <c r="D149" s="116">
        <v>1</v>
      </c>
      <c r="E149" s="97" t="s">
        <v>61</v>
      </c>
      <c r="F149" s="29">
        <v>47.93</v>
      </c>
      <c r="G149" s="3" t="s">
        <v>80</v>
      </c>
    </row>
    <row r="150" spans="2:7" ht="19.5" hidden="1" thickBot="1" x14ac:dyDescent="0.3">
      <c r="B150" s="95">
        <v>44740</v>
      </c>
      <c r="C150" s="96" t="str">
        <f>IF('Detalle Ingresos'!$B150="","",TEXT('Detalle Ingresos'!$B150,"MMMM" ))</f>
        <v>junio</v>
      </c>
      <c r="D150" s="116">
        <v>1</v>
      </c>
      <c r="E150" s="110" t="s">
        <v>90</v>
      </c>
      <c r="F150" s="29">
        <v>10</v>
      </c>
      <c r="G150" s="3" t="s">
        <v>80</v>
      </c>
    </row>
    <row r="151" spans="2:7" ht="19.5" thickBot="1" x14ac:dyDescent="0.3">
      <c r="B151" s="95">
        <v>44746</v>
      </c>
      <c r="C151" s="96" t="str">
        <f>IF('Detalle Ingresos'!$B151="","",TEXT('Detalle Ingresos'!$B151,"MMMM" ))</f>
        <v>julio</v>
      </c>
      <c r="D151" s="116">
        <v>1</v>
      </c>
      <c r="E151" s="97" t="s">
        <v>48</v>
      </c>
      <c r="F151" s="29">
        <v>143.05000000000001</v>
      </c>
      <c r="G151" s="3" t="s">
        <v>77</v>
      </c>
    </row>
    <row r="152" spans="2:7" ht="19.5" thickBot="1" x14ac:dyDescent="0.3">
      <c r="B152" s="95">
        <v>44746</v>
      </c>
      <c r="C152" s="96" t="str">
        <f>IF('Detalle Ingresos'!$B152="","",TEXT('Detalle Ingresos'!$B152,"MMMM" ))</f>
        <v>julio</v>
      </c>
      <c r="D152" s="116">
        <v>1</v>
      </c>
      <c r="E152" s="97" t="s">
        <v>48</v>
      </c>
      <c r="F152" s="29">
        <v>4.42</v>
      </c>
      <c r="G152" s="3" t="s">
        <v>77</v>
      </c>
    </row>
    <row r="153" spans="2:7" ht="19.5" thickBot="1" x14ac:dyDescent="0.3">
      <c r="B153" s="95">
        <v>44746</v>
      </c>
      <c r="C153" s="96" t="str">
        <f>IF('Detalle Ingresos'!$B153="","",TEXT('Detalle Ingresos'!$B153,"MMMM" ))</f>
        <v>julio</v>
      </c>
      <c r="D153" s="116">
        <v>1</v>
      </c>
      <c r="E153" s="97" t="s">
        <v>48</v>
      </c>
      <c r="F153" s="29">
        <v>6.23</v>
      </c>
      <c r="G153" s="3" t="s">
        <v>77</v>
      </c>
    </row>
    <row r="154" spans="2:7" ht="19.5" thickBot="1" x14ac:dyDescent="0.3">
      <c r="B154" s="95">
        <v>44746</v>
      </c>
      <c r="C154" s="96" t="str">
        <f>IF('Detalle Ingresos'!$B154="","",TEXT('Detalle Ingresos'!$B154,"MMMM" ))</f>
        <v>julio</v>
      </c>
      <c r="D154" s="116">
        <v>1</v>
      </c>
      <c r="E154" s="97" t="s">
        <v>48</v>
      </c>
      <c r="F154" s="29">
        <v>12.18</v>
      </c>
      <c r="G154" s="3" t="s">
        <v>77</v>
      </c>
    </row>
    <row r="155" spans="2:7" ht="19.5" thickBot="1" x14ac:dyDescent="0.3">
      <c r="B155" s="95">
        <v>44762</v>
      </c>
      <c r="C155" s="96" t="str">
        <f>IF('Detalle Ingresos'!$B155="","",TEXT('Detalle Ingresos'!$B155,"MMMM" ))</f>
        <v>julio</v>
      </c>
      <c r="D155" s="116">
        <v>1</v>
      </c>
      <c r="E155" s="97" t="s">
        <v>48</v>
      </c>
      <c r="F155" s="29">
        <v>3.89</v>
      </c>
      <c r="G155" s="3" t="s">
        <v>81</v>
      </c>
    </row>
    <row r="156" spans="2:7" ht="19.5" thickBot="1" x14ac:dyDescent="0.3">
      <c r="B156" s="95">
        <v>44762</v>
      </c>
      <c r="C156" s="96" t="str">
        <f>IF('Detalle Ingresos'!$B156="","",TEXT('Detalle Ingresos'!$B156,"MMMM" ))</f>
        <v>julio</v>
      </c>
      <c r="D156" s="116">
        <v>1</v>
      </c>
      <c r="E156" s="97" t="s">
        <v>48</v>
      </c>
      <c r="F156" s="29">
        <v>4.6500000000000004</v>
      </c>
      <c r="G156" s="3" t="s">
        <v>81</v>
      </c>
    </row>
    <row r="157" spans="2:7" ht="19.5" thickBot="1" x14ac:dyDescent="0.3">
      <c r="B157" s="95">
        <v>44762</v>
      </c>
      <c r="C157" s="96" t="str">
        <f>IF('Detalle Ingresos'!$B157="","",TEXT('Detalle Ingresos'!$B157,"MMMM" ))</f>
        <v>julio</v>
      </c>
      <c r="D157" s="116">
        <v>1</v>
      </c>
      <c r="E157" s="97" t="s">
        <v>48</v>
      </c>
      <c r="F157" s="29">
        <v>4.67</v>
      </c>
      <c r="G157" s="3" t="s">
        <v>81</v>
      </c>
    </row>
    <row r="158" spans="2:7" ht="19.5" thickBot="1" x14ac:dyDescent="0.3">
      <c r="B158" s="95">
        <v>44770</v>
      </c>
      <c r="C158" s="96" t="str">
        <f>IF('Detalle Ingresos'!$B158="","",TEXT('Detalle Ingresos'!$B158,"MMMM" ))</f>
        <v>julio</v>
      </c>
      <c r="D158" s="116">
        <v>1</v>
      </c>
      <c r="E158" s="97" t="s">
        <v>48</v>
      </c>
      <c r="F158" s="29">
        <v>163.31</v>
      </c>
      <c r="G158" s="3" t="s">
        <v>78</v>
      </c>
    </row>
    <row r="159" spans="2:7" ht="19.5" thickBot="1" x14ac:dyDescent="0.3">
      <c r="B159" s="95">
        <v>44770</v>
      </c>
      <c r="C159" s="96" t="str">
        <f>IF('Detalle Ingresos'!$B159="","",TEXT('Detalle Ingresos'!$B159,"MMMM" ))</f>
        <v>julio</v>
      </c>
      <c r="D159" s="116">
        <v>1</v>
      </c>
      <c r="E159" s="97" t="s">
        <v>48</v>
      </c>
      <c r="F159" s="29">
        <v>604.74</v>
      </c>
      <c r="G159" s="3" t="s">
        <v>78</v>
      </c>
    </row>
    <row r="160" spans="2:7" ht="19.5" thickBot="1" x14ac:dyDescent="0.3">
      <c r="B160" s="95">
        <v>44770</v>
      </c>
      <c r="C160" s="96" t="str">
        <f>IF('Detalle Ingresos'!$B160="","",TEXT('Detalle Ingresos'!$B160,"MMMM" ))</f>
        <v>julio</v>
      </c>
      <c r="D160" s="116">
        <v>1</v>
      </c>
      <c r="E160" s="97" t="s">
        <v>48</v>
      </c>
      <c r="F160" s="29">
        <v>14.75</v>
      </c>
      <c r="G160" s="3" t="s">
        <v>78</v>
      </c>
    </row>
    <row r="161" spans="2:7" ht="19.5" thickBot="1" x14ac:dyDescent="0.3">
      <c r="B161" s="95">
        <v>44771</v>
      </c>
      <c r="C161" s="96" t="str">
        <f>IF('Detalle Ingresos'!$B161="","",TEXT('Detalle Ingresos'!$B161,"MMMM" ))</f>
        <v>julio</v>
      </c>
      <c r="D161" s="116">
        <v>1</v>
      </c>
      <c r="E161" s="97" t="s">
        <v>48</v>
      </c>
      <c r="F161" s="29">
        <v>5.62</v>
      </c>
      <c r="G161" s="3" t="s">
        <v>78</v>
      </c>
    </row>
    <row r="162" spans="2:7" ht="19.5" thickBot="1" x14ac:dyDescent="0.3">
      <c r="B162" s="95">
        <v>44749</v>
      </c>
      <c r="C162" s="96" t="str">
        <f>IF('Detalle Ingresos'!$B162="","",TEXT('Detalle Ingresos'!$B162,"MMMM" ))</f>
        <v>julio</v>
      </c>
      <c r="D162" s="116">
        <v>1</v>
      </c>
      <c r="E162" s="97" t="s">
        <v>48</v>
      </c>
      <c r="F162" s="29">
        <v>4.42</v>
      </c>
      <c r="G162" s="3" t="s">
        <v>77</v>
      </c>
    </row>
    <row r="163" spans="2:7" ht="19.5" thickBot="1" x14ac:dyDescent="0.3">
      <c r="B163" s="95">
        <v>44749</v>
      </c>
      <c r="C163" s="96" t="str">
        <f>IF('Detalle Ingresos'!$B163="","",TEXT('Detalle Ingresos'!$B163,"MMMM" ))</f>
        <v>julio</v>
      </c>
      <c r="D163" s="116">
        <v>1</v>
      </c>
      <c r="E163" s="97" t="s">
        <v>48</v>
      </c>
      <c r="F163" s="29">
        <v>4.59</v>
      </c>
      <c r="G163" s="3" t="s">
        <v>77</v>
      </c>
    </row>
    <row r="164" spans="2:7" ht="19.5" thickBot="1" x14ac:dyDescent="0.3">
      <c r="B164" s="95">
        <v>44753</v>
      </c>
      <c r="C164" s="96" t="str">
        <f>IF('Detalle Ingresos'!$B164="","",TEXT('Detalle Ingresos'!$B164,"MMMM" ))</f>
        <v>julio</v>
      </c>
      <c r="D164" s="116">
        <v>1</v>
      </c>
      <c r="E164" s="97" t="s">
        <v>48</v>
      </c>
      <c r="F164" s="29">
        <v>4.42</v>
      </c>
      <c r="G164" s="3" t="s">
        <v>79</v>
      </c>
    </row>
    <row r="165" spans="2:7" ht="19.5" thickBot="1" x14ac:dyDescent="0.3">
      <c r="B165" s="95">
        <v>44753</v>
      </c>
      <c r="C165" s="96" t="str">
        <f>IF('Detalle Ingresos'!$B165="","",TEXT('Detalle Ingresos'!$B165,"MMMM" ))</f>
        <v>julio</v>
      </c>
      <c r="D165" s="116">
        <v>1</v>
      </c>
      <c r="E165" s="97" t="s">
        <v>48</v>
      </c>
      <c r="F165" s="29">
        <v>4.42</v>
      </c>
      <c r="G165" s="3" t="s">
        <v>79</v>
      </c>
    </row>
    <row r="166" spans="2:7" ht="19.5" thickBot="1" x14ac:dyDescent="0.3">
      <c r="B166" s="95">
        <v>44774</v>
      </c>
      <c r="C166" s="96" t="str">
        <f>IF('Detalle Ingresos'!$B166="","",TEXT('Detalle Ingresos'!$B166,"MMMM" ))</f>
        <v>agosto</v>
      </c>
      <c r="D166" s="116">
        <v>1</v>
      </c>
      <c r="E166" s="97" t="s">
        <v>48</v>
      </c>
      <c r="F166" s="29">
        <v>6.63</v>
      </c>
      <c r="G166" s="3" t="s">
        <v>77</v>
      </c>
    </row>
    <row r="167" spans="2:7" ht="19.5" thickBot="1" x14ac:dyDescent="0.3">
      <c r="B167" s="95">
        <v>44774</v>
      </c>
      <c r="C167" s="96" t="str">
        <f>IF('Detalle Ingresos'!$B167="","",TEXT('Detalle Ingresos'!$B167,"MMMM" ))</f>
        <v>agosto</v>
      </c>
      <c r="D167" s="116">
        <v>1</v>
      </c>
      <c r="E167" s="97" t="s">
        <v>48</v>
      </c>
      <c r="F167" s="29">
        <v>4.42</v>
      </c>
      <c r="G167" s="3" t="s">
        <v>77</v>
      </c>
    </row>
    <row r="168" spans="2:7" ht="19.5" thickBot="1" x14ac:dyDescent="0.3">
      <c r="B168" s="95">
        <v>44774</v>
      </c>
      <c r="C168" s="96" t="str">
        <f>IF('Detalle Ingresos'!$B168="","",TEXT('Detalle Ingresos'!$B168,"MMMM" ))</f>
        <v>agosto</v>
      </c>
      <c r="D168" s="116">
        <v>1</v>
      </c>
      <c r="E168" s="97" t="s">
        <v>48</v>
      </c>
      <c r="F168" s="29">
        <v>4.42</v>
      </c>
      <c r="G168" s="3" t="s">
        <v>77</v>
      </c>
    </row>
    <row r="169" spans="2:7" ht="19.5" thickBot="1" x14ac:dyDescent="0.3">
      <c r="B169" s="95">
        <v>44774</v>
      </c>
      <c r="C169" s="96" t="str">
        <f>IF('Detalle Ingresos'!$B169="","",TEXT('Detalle Ingresos'!$B169,"MMMM" ))</f>
        <v>agosto</v>
      </c>
      <c r="D169" s="116">
        <v>1</v>
      </c>
      <c r="E169" s="97" t="s">
        <v>48</v>
      </c>
      <c r="F169" s="29">
        <v>4.42</v>
      </c>
      <c r="G169" s="3" t="s">
        <v>77</v>
      </c>
    </row>
    <row r="170" spans="2:7" ht="19.5" thickBot="1" x14ac:dyDescent="0.3">
      <c r="B170" s="95">
        <v>44795</v>
      </c>
      <c r="C170" s="96" t="str">
        <f>IF('Detalle Ingresos'!$B170="","",TEXT('Detalle Ingresos'!$B170,"MMMM" ))</f>
        <v>agosto</v>
      </c>
      <c r="D170" s="116">
        <v>1</v>
      </c>
      <c r="E170" s="97" t="s">
        <v>48</v>
      </c>
      <c r="F170" s="29">
        <v>4.42</v>
      </c>
      <c r="G170" s="3" t="s">
        <v>78</v>
      </c>
    </row>
    <row r="171" spans="2:7" ht="19.5" thickBot="1" x14ac:dyDescent="0.3">
      <c r="B171" s="95">
        <v>44774</v>
      </c>
      <c r="C171" s="96" t="str">
        <f>IF('Detalle Ingresos'!$B171="","",TEXT('Detalle Ingresos'!$B171,"MMMM" ))</f>
        <v>agosto</v>
      </c>
      <c r="D171" s="116">
        <v>1</v>
      </c>
      <c r="E171" s="97" t="s">
        <v>48</v>
      </c>
      <c r="F171" s="29">
        <v>4.42</v>
      </c>
      <c r="G171" s="3" t="s">
        <v>77</v>
      </c>
    </row>
    <row r="172" spans="2:7" ht="19.5" thickBot="1" x14ac:dyDescent="0.3">
      <c r="B172" s="95">
        <v>44790</v>
      </c>
      <c r="C172" s="96" t="str">
        <f>IF('Detalle Ingresos'!$B172="","",TEXT('Detalle Ingresos'!$B172,"MMMM" ))</f>
        <v>agosto</v>
      </c>
      <c r="D172" s="116">
        <v>1</v>
      </c>
      <c r="E172" s="97" t="s">
        <v>48</v>
      </c>
      <c r="F172" s="29">
        <v>4.42</v>
      </c>
      <c r="G172" s="3" t="s">
        <v>81</v>
      </c>
    </row>
    <row r="173" spans="2:7" ht="19.5" thickBot="1" x14ac:dyDescent="0.3">
      <c r="B173" s="95">
        <v>44790</v>
      </c>
      <c r="C173" s="96" t="str">
        <f>IF('Detalle Ingresos'!$B173="","",TEXT('Detalle Ingresos'!$B173,"MMMM" ))</f>
        <v>agosto</v>
      </c>
      <c r="D173" s="116">
        <v>1</v>
      </c>
      <c r="E173" s="97" t="s">
        <v>48</v>
      </c>
      <c r="F173" s="29">
        <v>4.42</v>
      </c>
      <c r="G173" s="3" t="s">
        <v>81</v>
      </c>
    </row>
    <row r="174" spans="2:7" ht="19.5" thickBot="1" x14ac:dyDescent="0.3">
      <c r="B174" s="95">
        <v>44790</v>
      </c>
      <c r="C174" s="96" t="str">
        <f>IF('Detalle Ingresos'!$B174="","",TEXT('Detalle Ingresos'!$B174,"MMMM" ))</f>
        <v>agosto</v>
      </c>
      <c r="D174" s="116">
        <v>1</v>
      </c>
      <c r="E174" s="97" t="s">
        <v>48</v>
      </c>
      <c r="F174" s="29">
        <v>4.42</v>
      </c>
      <c r="G174" s="3" t="s">
        <v>81</v>
      </c>
    </row>
    <row r="175" spans="2:7" ht="19.5" thickBot="1" x14ac:dyDescent="0.3">
      <c r="B175" s="95">
        <v>44791</v>
      </c>
      <c r="C175" s="96" t="str">
        <f>IF('Detalle Ingresos'!$B175="","",TEXT('Detalle Ingresos'!$B175,"MMMM" ))</f>
        <v>agosto</v>
      </c>
      <c r="D175" s="116">
        <v>1</v>
      </c>
      <c r="E175" s="97" t="s">
        <v>48</v>
      </c>
      <c r="F175" s="29">
        <v>4.42</v>
      </c>
      <c r="G175" s="3" t="s">
        <v>81</v>
      </c>
    </row>
    <row r="176" spans="2:7" ht="19.5" thickBot="1" x14ac:dyDescent="0.3">
      <c r="B176" s="95">
        <v>44791</v>
      </c>
      <c r="C176" s="96" t="str">
        <f>IF('Detalle Ingresos'!$B176="","",TEXT('Detalle Ingresos'!$B176,"MMMM" ))</f>
        <v>agosto</v>
      </c>
      <c r="D176" s="116">
        <v>1</v>
      </c>
      <c r="E176" s="97" t="s">
        <v>48</v>
      </c>
      <c r="F176" s="29">
        <v>4.42</v>
      </c>
      <c r="G176" s="3" t="s">
        <v>81</v>
      </c>
    </row>
    <row r="177" spans="2:7" ht="19.5" thickBot="1" x14ac:dyDescent="0.3">
      <c r="B177" s="95">
        <v>44791</v>
      </c>
      <c r="C177" s="96" t="str">
        <f>IF('Detalle Ingresos'!$B177="","",TEXT('Detalle Ingresos'!$B177,"MMMM" ))</f>
        <v>agosto</v>
      </c>
      <c r="D177" s="116">
        <v>1</v>
      </c>
      <c r="E177" s="97" t="s">
        <v>48</v>
      </c>
      <c r="F177" s="29">
        <v>4.42</v>
      </c>
      <c r="G177" s="3" t="s">
        <v>81</v>
      </c>
    </row>
    <row r="178" spans="2:7" ht="19.5" thickBot="1" x14ac:dyDescent="0.3">
      <c r="B178" s="95">
        <v>44791</v>
      </c>
      <c r="C178" s="96" t="str">
        <f>IF('Detalle Ingresos'!$B178="","",TEXT('Detalle Ingresos'!$B178,"MMMM" ))</f>
        <v>agosto</v>
      </c>
      <c r="D178" s="116">
        <v>1</v>
      </c>
      <c r="E178" s="97" t="s">
        <v>48</v>
      </c>
      <c r="F178" s="29">
        <v>4.42</v>
      </c>
      <c r="G178" s="3" t="s">
        <v>81</v>
      </c>
    </row>
    <row r="179" spans="2:7" ht="19.5" thickBot="1" x14ac:dyDescent="0.3">
      <c r="B179" s="95">
        <v>44791</v>
      </c>
      <c r="C179" s="96" t="str">
        <f>IF('Detalle Ingresos'!$B179="","",TEXT('Detalle Ingresos'!$B179,"MMMM" ))</f>
        <v>agosto</v>
      </c>
      <c r="D179" s="116">
        <v>1</v>
      </c>
      <c r="E179" s="97" t="s">
        <v>48</v>
      </c>
      <c r="F179" s="29">
        <v>4.42</v>
      </c>
      <c r="G179" s="3" t="s">
        <v>81</v>
      </c>
    </row>
    <row r="180" spans="2:7" ht="19.5" thickBot="1" x14ac:dyDescent="0.3">
      <c r="B180" s="95">
        <v>44791</v>
      </c>
      <c r="C180" s="96" t="str">
        <f>IF('Detalle Ingresos'!$B180="","",TEXT('Detalle Ingresos'!$B180,"MMMM" ))</f>
        <v>agosto</v>
      </c>
      <c r="D180" s="116">
        <v>1</v>
      </c>
      <c r="E180" s="97" t="s">
        <v>48</v>
      </c>
      <c r="F180" s="29">
        <v>4.42</v>
      </c>
      <c r="G180" s="3" t="s">
        <v>81</v>
      </c>
    </row>
    <row r="181" spans="2:7" ht="19.5" thickBot="1" x14ac:dyDescent="0.3">
      <c r="B181" s="95">
        <v>44791</v>
      </c>
      <c r="C181" s="96" t="str">
        <f>IF('Detalle Ingresos'!$B181="","",TEXT('Detalle Ingresos'!$B181,"MMMM" ))</f>
        <v>agosto</v>
      </c>
      <c r="D181" s="116">
        <v>1</v>
      </c>
      <c r="E181" s="97" t="s">
        <v>48</v>
      </c>
      <c r="F181" s="29">
        <v>4.42</v>
      </c>
      <c r="G181" s="3" t="s">
        <v>81</v>
      </c>
    </row>
    <row r="182" spans="2:7" ht="19.5" thickBot="1" x14ac:dyDescent="0.3">
      <c r="B182" s="95">
        <v>44791</v>
      </c>
      <c r="C182" s="96" t="str">
        <f>IF('Detalle Ingresos'!$B182="","",TEXT('Detalle Ingresos'!$B182,"MMMM" ))</f>
        <v>agosto</v>
      </c>
      <c r="D182" s="116">
        <v>1</v>
      </c>
      <c r="E182" s="97" t="s">
        <v>48</v>
      </c>
      <c r="F182" s="29">
        <v>4.42</v>
      </c>
      <c r="G182" s="3" t="s">
        <v>81</v>
      </c>
    </row>
    <row r="183" spans="2:7" ht="19.5" thickBot="1" x14ac:dyDescent="0.3">
      <c r="B183" s="95">
        <v>44791</v>
      </c>
      <c r="C183" s="96" t="str">
        <f>IF('Detalle Ingresos'!$B183="","",TEXT('Detalle Ingresos'!$B183,"MMMM" ))</f>
        <v>agosto</v>
      </c>
      <c r="D183" s="116">
        <v>1</v>
      </c>
      <c r="E183" s="97" t="s">
        <v>48</v>
      </c>
      <c r="F183" s="29">
        <v>4.42</v>
      </c>
      <c r="G183" s="3" t="s">
        <v>81</v>
      </c>
    </row>
    <row r="184" spans="2:7" ht="19.5" thickBot="1" x14ac:dyDescent="0.3">
      <c r="B184" s="95">
        <v>44791</v>
      </c>
      <c r="C184" s="96" t="str">
        <f>IF('Detalle Ingresos'!$B184="","",TEXT('Detalle Ingresos'!$B184,"MMMM" ))</f>
        <v>agosto</v>
      </c>
      <c r="D184" s="116">
        <v>1</v>
      </c>
      <c r="E184" s="97" t="s">
        <v>48</v>
      </c>
      <c r="F184" s="29">
        <v>5.07</v>
      </c>
      <c r="G184" s="3" t="s">
        <v>81</v>
      </c>
    </row>
    <row r="185" spans="2:7" ht="19.5" thickBot="1" x14ac:dyDescent="0.3">
      <c r="B185" s="95">
        <v>44792</v>
      </c>
      <c r="C185" s="96" t="str">
        <f>IF('Detalle Ingresos'!$B185="","",TEXT('Detalle Ingresos'!$B185,"MMMM" ))</f>
        <v>agosto</v>
      </c>
      <c r="D185" s="116">
        <v>1</v>
      </c>
      <c r="E185" s="97" t="s">
        <v>48</v>
      </c>
      <c r="F185" s="29">
        <v>16.87</v>
      </c>
      <c r="G185" s="3" t="s">
        <v>81</v>
      </c>
    </row>
    <row r="186" spans="2:7" ht="19.5" thickBot="1" x14ac:dyDescent="0.3">
      <c r="B186" s="95">
        <v>44774</v>
      </c>
      <c r="C186" s="96" t="str">
        <f>IF('Detalle Ingresos'!$B186="","",TEXT('Detalle Ingresos'!$B186,"MMMM" ))</f>
        <v>agosto</v>
      </c>
      <c r="D186" s="116">
        <v>1</v>
      </c>
      <c r="E186" s="97" t="s">
        <v>48</v>
      </c>
      <c r="F186" s="29">
        <v>4.42</v>
      </c>
      <c r="G186" s="3" t="s">
        <v>77</v>
      </c>
    </row>
    <row r="187" spans="2:7" ht="19.5" thickBot="1" x14ac:dyDescent="0.3">
      <c r="B187" s="95">
        <v>44795</v>
      </c>
      <c r="C187" s="96" t="str">
        <f>IF('Detalle Ingresos'!$B187="","",TEXT('Detalle Ingresos'!$B187,"MMMM" ))</f>
        <v>agosto</v>
      </c>
      <c r="D187" s="116">
        <v>1</v>
      </c>
      <c r="E187" s="97" t="s">
        <v>48</v>
      </c>
      <c r="F187" s="29">
        <v>7.3</v>
      </c>
      <c r="G187" s="3" t="s">
        <v>78</v>
      </c>
    </row>
    <row r="188" spans="2:7" ht="19.5" thickBot="1" x14ac:dyDescent="0.3">
      <c r="B188" s="95">
        <v>44796</v>
      </c>
      <c r="C188" s="96" t="str">
        <f>IF('Detalle Ingresos'!$B188="","",TEXT('Detalle Ingresos'!$B188,"MMMM" ))</f>
        <v>agosto</v>
      </c>
      <c r="D188" s="116">
        <v>1</v>
      </c>
      <c r="E188" s="97" t="s">
        <v>48</v>
      </c>
      <c r="F188" s="29">
        <v>6.31</v>
      </c>
      <c r="G188" s="3" t="s">
        <v>78</v>
      </c>
    </row>
    <row r="189" spans="2:7" ht="19.5" thickBot="1" x14ac:dyDescent="0.3">
      <c r="B189" s="95">
        <v>44774</v>
      </c>
      <c r="C189" s="96" t="str">
        <f>IF('Detalle Ingresos'!$B189="","",TEXT('Detalle Ingresos'!$B189,"MMMM" ))</f>
        <v>agosto</v>
      </c>
      <c r="D189" s="116">
        <v>1</v>
      </c>
      <c r="E189" s="97" t="s">
        <v>48</v>
      </c>
      <c r="F189" s="29">
        <v>4.5599999999999996</v>
      </c>
      <c r="G189" s="3" t="s">
        <v>78</v>
      </c>
    </row>
    <row r="190" spans="2:7" ht="19.5" thickBot="1" x14ac:dyDescent="0.3">
      <c r="B190" s="95">
        <v>44796</v>
      </c>
      <c r="C190" s="96" t="str">
        <f>IF('Detalle Ingresos'!$B190="","",TEXT('Detalle Ingresos'!$B190,"MMMM" ))</f>
        <v>agosto</v>
      </c>
      <c r="D190" s="116">
        <v>1</v>
      </c>
      <c r="E190" s="97" t="s">
        <v>48</v>
      </c>
      <c r="F190" s="29">
        <v>3.9</v>
      </c>
      <c r="G190" s="3" t="s">
        <v>78</v>
      </c>
    </row>
    <row r="191" spans="2:7" ht="19.5" thickBot="1" x14ac:dyDescent="0.3">
      <c r="B191" s="95">
        <v>44798</v>
      </c>
      <c r="C191" s="96" t="str">
        <f>IF('Detalle Ingresos'!$B191="","",TEXT('Detalle Ingresos'!$B191,"MMMM" ))</f>
        <v>agosto</v>
      </c>
      <c r="D191" s="116">
        <v>1</v>
      </c>
      <c r="E191" s="97" t="s">
        <v>48</v>
      </c>
      <c r="F191" s="29">
        <v>5.19</v>
      </c>
      <c r="G191" s="3" t="s">
        <v>78</v>
      </c>
    </row>
    <row r="192" spans="2:7" ht="19.5" thickBot="1" x14ac:dyDescent="0.3">
      <c r="B192" s="95">
        <v>44743</v>
      </c>
      <c r="C192" s="96" t="str">
        <f>IF('Detalle Ingresos'!$B192="","",TEXT('Detalle Ingresos'!$B192,"MMMM" ))</f>
        <v>julio</v>
      </c>
      <c r="D192" s="116">
        <v>1</v>
      </c>
      <c r="E192" s="97" t="s">
        <v>82</v>
      </c>
      <c r="F192" s="29">
        <v>2.63</v>
      </c>
      <c r="G192" s="3" t="s">
        <v>77</v>
      </c>
    </row>
    <row r="193" spans="2:7" ht="19.5" thickBot="1" x14ac:dyDescent="0.3">
      <c r="B193" s="98">
        <v>44743</v>
      </c>
      <c r="C193" s="99" t="str">
        <f>IF('Detalle Ingresos'!$B193="","",TEXT('Detalle Ingresos'!$B193,"MMMM" ))</f>
        <v>julio</v>
      </c>
      <c r="D193" s="116">
        <v>1</v>
      </c>
      <c r="E193" s="100" t="s">
        <v>52</v>
      </c>
      <c r="F193" s="89">
        <v>4.42</v>
      </c>
      <c r="G193" s="3" t="s">
        <v>77</v>
      </c>
    </row>
    <row r="194" spans="2:7" ht="19.5" thickBot="1" x14ac:dyDescent="0.3">
      <c r="B194" s="95">
        <v>44743</v>
      </c>
      <c r="C194" s="96" t="str">
        <f>IF('Detalle Ingresos'!$B194="","",TEXT('Detalle Ingresos'!$B194,"MMMM" ))</f>
        <v>julio</v>
      </c>
      <c r="D194" s="116">
        <v>1</v>
      </c>
      <c r="E194" s="100" t="s">
        <v>52</v>
      </c>
      <c r="F194" s="89">
        <v>4.42</v>
      </c>
      <c r="G194" s="3" t="s">
        <v>77</v>
      </c>
    </row>
    <row r="195" spans="2:7" ht="19.5" thickBot="1" x14ac:dyDescent="0.3">
      <c r="B195" s="95">
        <v>44746</v>
      </c>
      <c r="C195" s="96" t="str">
        <f>IF('Detalle Ingresos'!$B195="","",TEXT('Detalle Ingresos'!$B195,"MMMM" ))</f>
        <v>julio</v>
      </c>
      <c r="D195" s="116">
        <v>1</v>
      </c>
      <c r="E195" s="100" t="s">
        <v>52</v>
      </c>
      <c r="F195" s="89">
        <v>4.42</v>
      </c>
      <c r="G195" s="3" t="s">
        <v>77</v>
      </c>
    </row>
    <row r="196" spans="2:7" ht="19.5" thickBot="1" x14ac:dyDescent="0.3">
      <c r="B196" s="95">
        <v>44763</v>
      </c>
      <c r="C196" s="96" t="str">
        <f>IF('Detalle Ingresos'!$B196="","",TEXT('Detalle Ingresos'!$B196,"MMMM" ))</f>
        <v>julio</v>
      </c>
      <c r="D196" s="116">
        <v>1</v>
      </c>
      <c r="E196" s="100" t="s">
        <v>52</v>
      </c>
      <c r="F196" s="89">
        <v>4.42</v>
      </c>
      <c r="G196" s="17" t="s">
        <v>81</v>
      </c>
    </row>
    <row r="197" spans="2:7" ht="19.5" thickBot="1" x14ac:dyDescent="0.3">
      <c r="B197" s="95">
        <v>44762</v>
      </c>
      <c r="C197" s="96" t="str">
        <f>IF('Detalle Ingresos'!$B197="","",TEXT('Detalle Ingresos'!$B197,"MMMM" ))</f>
        <v>julio</v>
      </c>
      <c r="D197" s="116">
        <v>1</v>
      </c>
      <c r="E197" s="100" t="s">
        <v>52</v>
      </c>
      <c r="F197" s="89">
        <v>4.42</v>
      </c>
      <c r="G197" s="17" t="s">
        <v>81</v>
      </c>
    </row>
    <row r="198" spans="2:7" ht="19.5" thickBot="1" x14ac:dyDescent="0.3">
      <c r="B198" s="95">
        <v>44762</v>
      </c>
      <c r="C198" s="96" t="str">
        <f>IF('Detalle Ingresos'!$B198="","",TEXT('Detalle Ingresos'!$B198,"MMMM" ))</f>
        <v>julio</v>
      </c>
      <c r="D198" s="116">
        <v>1</v>
      </c>
      <c r="E198" s="100" t="s">
        <v>52</v>
      </c>
      <c r="F198" s="89">
        <v>4.42</v>
      </c>
      <c r="G198" s="17" t="s">
        <v>81</v>
      </c>
    </row>
    <row r="199" spans="2:7" ht="19.5" thickBot="1" x14ac:dyDescent="0.3">
      <c r="B199" s="95">
        <v>44771</v>
      </c>
      <c r="C199" s="96" t="str">
        <f>IF('Detalle Ingresos'!$B199="","",TEXT('Detalle Ingresos'!$B199,"MMMM" ))</f>
        <v>julio</v>
      </c>
      <c r="D199" s="116">
        <v>1</v>
      </c>
      <c r="E199" s="100" t="s">
        <v>52</v>
      </c>
      <c r="F199" s="89">
        <v>4.42</v>
      </c>
      <c r="G199" s="17" t="s">
        <v>78</v>
      </c>
    </row>
    <row r="200" spans="2:7" ht="19.5" thickBot="1" x14ac:dyDescent="0.3">
      <c r="B200" s="95">
        <v>44754</v>
      </c>
      <c r="C200" s="96" t="str">
        <f>IF('Detalle Ingresos'!$B200="","",TEXT('Detalle Ingresos'!$B200,"MMMM" ))</f>
        <v>julio</v>
      </c>
      <c r="D200" s="116">
        <v>1</v>
      </c>
      <c r="E200" s="100" t="s">
        <v>52</v>
      </c>
      <c r="F200" s="89">
        <v>4.42</v>
      </c>
      <c r="G200" s="17" t="s">
        <v>79</v>
      </c>
    </row>
    <row r="201" spans="2:7" ht="19.5" thickBot="1" x14ac:dyDescent="0.3">
      <c r="B201" s="95">
        <v>44753</v>
      </c>
      <c r="C201" s="96" t="str">
        <f>IF('Detalle Ingresos'!$B201="","",TEXT('Detalle Ingresos'!$B201,"MMMM" ))</f>
        <v>julio</v>
      </c>
      <c r="D201" s="116">
        <v>1</v>
      </c>
      <c r="E201" s="100" t="s">
        <v>52</v>
      </c>
      <c r="F201" s="89">
        <v>4.42</v>
      </c>
      <c r="G201" s="17" t="s">
        <v>79</v>
      </c>
    </row>
    <row r="202" spans="2:7" ht="19.5" thickBot="1" x14ac:dyDescent="0.3">
      <c r="B202" s="95">
        <v>44771</v>
      </c>
      <c r="C202" s="96" t="str">
        <f>IF('Detalle Ingresos'!$B202="","",TEXT('Detalle Ingresos'!$B202,"MMMM" ))</f>
        <v>julio</v>
      </c>
      <c r="D202" s="116">
        <v>1</v>
      </c>
      <c r="E202" s="100" t="s">
        <v>52</v>
      </c>
      <c r="F202" s="89">
        <v>4.42</v>
      </c>
      <c r="G202" s="17" t="s">
        <v>78</v>
      </c>
    </row>
    <row r="203" spans="2:7" ht="19.5" thickBot="1" x14ac:dyDescent="0.3">
      <c r="B203" s="95">
        <v>44788</v>
      </c>
      <c r="C203" s="96" t="str">
        <f>IF('Detalle Ingresos'!$B203="","",TEXT('Detalle Ingresos'!$B203,"MMMM" ))</f>
        <v>agosto</v>
      </c>
      <c r="D203" s="116">
        <v>1</v>
      </c>
      <c r="E203" s="100" t="s">
        <v>52</v>
      </c>
      <c r="F203" s="29">
        <v>4.42</v>
      </c>
      <c r="G203" s="17" t="s">
        <v>81</v>
      </c>
    </row>
    <row r="204" spans="2:7" ht="19.5" thickBot="1" x14ac:dyDescent="0.3">
      <c r="B204" s="95">
        <v>44789</v>
      </c>
      <c r="C204" s="96" t="str">
        <f>IF('Detalle Ingresos'!$B204="","",TEXT('Detalle Ingresos'!$B204,"MMMM" ))</f>
        <v>agosto</v>
      </c>
      <c r="D204" s="116">
        <v>1</v>
      </c>
      <c r="E204" s="100" t="s">
        <v>52</v>
      </c>
      <c r="F204" s="29">
        <v>4.42</v>
      </c>
      <c r="G204" s="17" t="s">
        <v>81</v>
      </c>
    </row>
    <row r="205" spans="2:7" ht="19.5" thickBot="1" x14ac:dyDescent="0.3">
      <c r="B205" s="95">
        <v>44789</v>
      </c>
      <c r="C205" s="96" t="str">
        <f>IF('Detalle Ingresos'!$B205="","",TEXT('Detalle Ingresos'!$B205,"MMMM" ))</f>
        <v>agosto</v>
      </c>
      <c r="D205" s="116">
        <v>1</v>
      </c>
      <c r="E205" s="100" t="s">
        <v>52</v>
      </c>
      <c r="F205" s="29">
        <v>4.42</v>
      </c>
      <c r="G205" s="17" t="s">
        <v>81</v>
      </c>
    </row>
    <row r="206" spans="2:7" ht="19.5" thickBot="1" x14ac:dyDescent="0.3">
      <c r="B206" s="95">
        <v>44792</v>
      </c>
      <c r="C206" s="96" t="str">
        <f>IF('Detalle Ingresos'!$B206="","",TEXT('Detalle Ingresos'!$B206,"MMMM" ))</f>
        <v>agosto</v>
      </c>
      <c r="D206" s="116">
        <v>1</v>
      </c>
      <c r="E206" s="100" t="s">
        <v>52</v>
      </c>
      <c r="F206" s="29">
        <v>4.42</v>
      </c>
      <c r="G206" s="17" t="s">
        <v>81</v>
      </c>
    </row>
    <row r="207" spans="2:7" ht="19.5" thickBot="1" x14ac:dyDescent="0.3">
      <c r="B207" s="95">
        <v>44792</v>
      </c>
      <c r="C207" s="96" t="str">
        <f>IF('Detalle Ingresos'!$B207="","",TEXT('Detalle Ingresos'!$B207,"MMMM" ))</f>
        <v>agosto</v>
      </c>
      <c r="D207" s="116">
        <v>1</v>
      </c>
      <c r="E207" s="100" t="s">
        <v>52</v>
      </c>
      <c r="F207" s="29">
        <v>4.42</v>
      </c>
      <c r="G207" s="17" t="s">
        <v>81</v>
      </c>
    </row>
    <row r="208" spans="2:7" ht="19.5" thickBot="1" x14ac:dyDescent="0.3">
      <c r="B208" s="95">
        <v>44792</v>
      </c>
      <c r="C208" s="96" t="str">
        <f>IF('Detalle Ingresos'!$B208="","",TEXT('Detalle Ingresos'!$B208,"MMMM" ))</f>
        <v>agosto</v>
      </c>
      <c r="D208" s="116">
        <v>1</v>
      </c>
      <c r="E208" s="100" t="s">
        <v>52</v>
      </c>
      <c r="F208" s="29">
        <v>4.42</v>
      </c>
      <c r="G208" s="17" t="s">
        <v>81</v>
      </c>
    </row>
    <row r="209" spans="2:7" ht="19.5" thickBot="1" x14ac:dyDescent="0.3">
      <c r="B209" s="95">
        <v>44774</v>
      </c>
      <c r="C209" s="96" t="str">
        <f>IF('Detalle Ingresos'!$B209="","",TEXT('Detalle Ingresos'!$B209,"MMMM" ))</f>
        <v>agosto</v>
      </c>
      <c r="D209" s="116">
        <v>1</v>
      </c>
      <c r="E209" s="100" t="s">
        <v>52</v>
      </c>
      <c r="F209" s="29">
        <v>4.45</v>
      </c>
      <c r="G209" s="17" t="s">
        <v>77</v>
      </c>
    </row>
    <row r="210" spans="2:7" ht="19.5" thickBot="1" x14ac:dyDescent="0.3">
      <c r="B210" s="95">
        <v>44774</v>
      </c>
      <c r="C210" s="96" t="str">
        <f>IF('Detalle Ingresos'!$B210="","",TEXT('Detalle Ingresos'!$B210,"MMMM" ))</f>
        <v>agosto</v>
      </c>
      <c r="D210" s="116">
        <v>1</v>
      </c>
      <c r="E210" s="100" t="s">
        <v>52</v>
      </c>
      <c r="F210" s="29">
        <v>4.42</v>
      </c>
      <c r="G210" s="17" t="s">
        <v>77</v>
      </c>
    </row>
    <row r="211" spans="2:7" ht="19.5" thickBot="1" x14ac:dyDescent="0.3">
      <c r="B211" s="95">
        <v>44774</v>
      </c>
      <c r="C211" s="96" t="str">
        <f>IF('Detalle Ingresos'!$B211="","",TEXT('Detalle Ingresos'!$B211,"MMMM" ))</f>
        <v>agosto</v>
      </c>
      <c r="D211" s="116">
        <v>1</v>
      </c>
      <c r="E211" s="100" t="s">
        <v>52</v>
      </c>
      <c r="F211" s="29">
        <v>4.42</v>
      </c>
      <c r="G211" s="17" t="s">
        <v>77</v>
      </c>
    </row>
    <row r="212" spans="2:7" ht="19.5" thickBot="1" x14ac:dyDescent="0.3">
      <c r="B212" s="95">
        <v>44774</v>
      </c>
      <c r="C212" s="96" t="str">
        <f>IF('Detalle Ingresos'!$B212="","",TEXT('Detalle Ingresos'!$B212,"MMMM" ))</f>
        <v>agosto</v>
      </c>
      <c r="D212" s="116">
        <v>1</v>
      </c>
      <c r="E212" s="100" t="s">
        <v>52</v>
      </c>
      <c r="F212" s="29">
        <v>4.42</v>
      </c>
      <c r="G212" s="17" t="s">
        <v>77</v>
      </c>
    </row>
    <row r="213" spans="2:7" ht="19.5" thickBot="1" x14ac:dyDescent="0.3">
      <c r="B213" s="95">
        <v>44774</v>
      </c>
      <c r="C213" s="96" t="str">
        <f>IF('Detalle Ingresos'!$B213="","",TEXT('Detalle Ingresos'!$B213,"MMMM" ))</f>
        <v>agosto</v>
      </c>
      <c r="D213" s="116">
        <v>1</v>
      </c>
      <c r="E213" s="100" t="s">
        <v>52</v>
      </c>
      <c r="F213" s="29">
        <v>4.42</v>
      </c>
      <c r="G213" s="17" t="s">
        <v>77</v>
      </c>
    </row>
    <row r="214" spans="2:7" ht="19.5" thickBot="1" x14ac:dyDescent="0.3">
      <c r="B214" s="95">
        <v>44774</v>
      </c>
      <c r="C214" s="96" t="str">
        <f>IF('Detalle Ingresos'!$B214="","",TEXT('Detalle Ingresos'!$B214,"MMMM" ))</f>
        <v>agosto</v>
      </c>
      <c r="D214" s="116">
        <v>1</v>
      </c>
      <c r="E214" s="97" t="s">
        <v>83</v>
      </c>
      <c r="F214" s="29">
        <v>4.42</v>
      </c>
      <c r="G214" s="17" t="s">
        <v>77</v>
      </c>
    </row>
    <row r="215" spans="2:7" ht="19.5" thickBot="1" x14ac:dyDescent="0.3">
      <c r="B215" s="95">
        <v>44749</v>
      </c>
      <c r="C215" s="96" t="str">
        <f>IF('Detalle Ingresos'!$B215="","",TEXT('Detalle Ingresos'!$B215,"MMMM" ))</f>
        <v>julio</v>
      </c>
      <c r="D215" s="116">
        <v>1</v>
      </c>
      <c r="E215" s="97" t="s">
        <v>54</v>
      </c>
      <c r="F215" s="29">
        <v>383.25</v>
      </c>
      <c r="G215" s="17" t="s">
        <v>79</v>
      </c>
    </row>
    <row r="216" spans="2:7" ht="19.5" thickBot="1" x14ac:dyDescent="0.3">
      <c r="B216" s="95">
        <v>44796</v>
      </c>
      <c r="C216" s="96" t="str">
        <f>IF('Detalle Ingresos'!$B216="","",TEXT('Detalle Ingresos'!$B216,"MMMM" ))</f>
        <v>agosto</v>
      </c>
      <c r="D216" s="116">
        <v>1</v>
      </c>
      <c r="E216" s="97" t="s">
        <v>54</v>
      </c>
      <c r="F216" s="29">
        <v>383.25</v>
      </c>
      <c r="G216" s="17" t="s">
        <v>78</v>
      </c>
    </row>
    <row r="217" spans="2:7" ht="19.5" thickBot="1" x14ac:dyDescent="0.3">
      <c r="B217" s="95">
        <v>44743</v>
      </c>
      <c r="C217" s="96" t="str">
        <f>IF('Detalle Ingresos'!$B217="","",TEXT('Detalle Ingresos'!$B217,"MMMM" ))</f>
        <v>julio</v>
      </c>
      <c r="D217" s="116">
        <v>3</v>
      </c>
      <c r="E217" s="97" t="s">
        <v>61</v>
      </c>
      <c r="F217" s="29">
        <v>32.69</v>
      </c>
      <c r="G217" s="17" t="s">
        <v>77</v>
      </c>
    </row>
    <row r="218" spans="2:7" ht="19.5" thickBot="1" x14ac:dyDescent="0.3">
      <c r="B218" s="95">
        <v>44746</v>
      </c>
      <c r="C218" s="96" t="str">
        <f>IF('Detalle Ingresos'!$B218="","",TEXT('Detalle Ingresos'!$B218,"MMMM" ))</f>
        <v>julio</v>
      </c>
      <c r="D218" s="116">
        <v>3</v>
      </c>
      <c r="E218" s="97" t="s">
        <v>61</v>
      </c>
      <c r="F218" s="29">
        <v>6.11</v>
      </c>
      <c r="G218" s="17" t="s">
        <v>77</v>
      </c>
    </row>
    <row r="219" spans="2:7" ht="19.5" thickBot="1" x14ac:dyDescent="0.3">
      <c r="B219" s="95">
        <v>44746</v>
      </c>
      <c r="C219" s="96" t="str">
        <f>IF('Detalle Ingresos'!$B219="","",TEXT('Detalle Ingresos'!$B219,"MMMM" ))</f>
        <v>julio</v>
      </c>
      <c r="D219" s="116">
        <v>2</v>
      </c>
      <c r="E219" s="110" t="s">
        <v>90</v>
      </c>
      <c r="F219" s="29">
        <v>35</v>
      </c>
      <c r="G219" s="17" t="s">
        <v>77</v>
      </c>
    </row>
    <row r="220" spans="2:7" ht="19.5" thickBot="1" x14ac:dyDescent="0.3">
      <c r="B220" s="95">
        <v>44747</v>
      </c>
      <c r="C220" s="96" t="str">
        <f>IF('Detalle Ingresos'!$B220="","",TEXT('Detalle Ingresos'!$B220,"MMMM" ))</f>
        <v>julio</v>
      </c>
      <c r="D220" s="116">
        <v>4</v>
      </c>
      <c r="E220" s="97" t="s">
        <v>61</v>
      </c>
      <c r="F220" s="29">
        <v>54.31</v>
      </c>
      <c r="G220" s="17" t="s">
        <v>77</v>
      </c>
    </row>
    <row r="221" spans="2:7" ht="19.5" thickBot="1" x14ac:dyDescent="0.3">
      <c r="B221" s="95">
        <v>44747</v>
      </c>
      <c r="C221" s="96" t="str">
        <f>IF('Detalle Ingresos'!$B221="","",TEXT('Detalle Ingresos'!$B221,"MMMM" ))</f>
        <v>julio</v>
      </c>
      <c r="D221" s="116">
        <v>3</v>
      </c>
      <c r="E221" s="110" t="s">
        <v>90</v>
      </c>
      <c r="F221" s="29">
        <v>70</v>
      </c>
      <c r="G221" s="17" t="s">
        <v>77</v>
      </c>
    </row>
    <row r="222" spans="2:7" ht="19.5" thickBot="1" x14ac:dyDescent="0.3">
      <c r="B222" s="95">
        <v>44748</v>
      </c>
      <c r="C222" s="96" t="str">
        <f>IF('Detalle Ingresos'!$B222="","",TEXT('Detalle Ingresos'!$B222,"MMMM" ))</f>
        <v>julio</v>
      </c>
      <c r="D222" s="116">
        <v>1</v>
      </c>
      <c r="E222" s="97" t="s">
        <v>61</v>
      </c>
      <c r="F222" s="29">
        <v>3.31</v>
      </c>
      <c r="G222" s="17" t="s">
        <v>77</v>
      </c>
    </row>
    <row r="223" spans="2:7" ht="19.5" thickBot="1" x14ac:dyDescent="0.3">
      <c r="B223" s="95">
        <v>44748</v>
      </c>
      <c r="C223" s="96" t="str">
        <f>IF('Detalle Ingresos'!$B223="","",TEXT('Detalle Ingresos'!$B223,"MMMM" ))</f>
        <v>julio</v>
      </c>
      <c r="D223" s="116">
        <v>1</v>
      </c>
      <c r="E223" s="110" t="s">
        <v>90</v>
      </c>
      <c r="F223" s="29">
        <v>30</v>
      </c>
      <c r="G223" s="17" t="s">
        <v>77</v>
      </c>
    </row>
    <row r="224" spans="2:7" ht="19.5" thickBot="1" x14ac:dyDescent="0.3">
      <c r="B224" s="95">
        <v>44748</v>
      </c>
      <c r="C224" s="96" t="str">
        <f>IF('Detalle Ingresos'!$B224="","",TEXT('Detalle Ingresos'!$B224,"MMMM" ))</f>
        <v>julio</v>
      </c>
      <c r="D224" s="116">
        <v>5</v>
      </c>
      <c r="E224" s="97" t="s">
        <v>61</v>
      </c>
      <c r="F224" s="29">
        <v>75.510000000000005</v>
      </c>
      <c r="G224" s="17" t="s">
        <v>77</v>
      </c>
    </row>
    <row r="225" spans="2:7" ht="19.5" thickBot="1" x14ac:dyDescent="0.3">
      <c r="B225" s="95">
        <v>44748</v>
      </c>
      <c r="C225" s="96" t="str">
        <f>IF('Detalle Ingresos'!$B225="","",TEXT('Detalle Ingresos'!$B225,"MMMM" ))</f>
        <v>julio</v>
      </c>
      <c r="D225" s="116">
        <v>3</v>
      </c>
      <c r="E225" s="110" t="s">
        <v>90</v>
      </c>
      <c r="F225" s="29">
        <v>110</v>
      </c>
      <c r="G225" s="17" t="s">
        <v>77</v>
      </c>
    </row>
    <row r="226" spans="2:7" ht="19.5" thickBot="1" x14ac:dyDescent="0.3">
      <c r="B226" s="95">
        <v>44749</v>
      </c>
      <c r="C226" s="96" t="str">
        <f>IF('Detalle Ingresos'!$B226="","",TEXT('Detalle Ingresos'!$B226,"MMMM" ))</f>
        <v>julio</v>
      </c>
      <c r="D226" s="116">
        <v>1</v>
      </c>
      <c r="E226" s="97" t="s">
        <v>61</v>
      </c>
      <c r="F226" s="29">
        <v>19.29</v>
      </c>
      <c r="G226" s="17" t="s">
        <v>77</v>
      </c>
    </row>
    <row r="227" spans="2:7" ht="19.5" thickBot="1" x14ac:dyDescent="0.3">
      <c r="B227" s="95">
        <v>44753</v>
      </c>
      <c r="C227" s="96" t="str">
        <f>IF('Detalle Ingresos'!$B227="","",TEXT('Detalle Ingresos'!$B227,"MMMM" ))</f>
        <v>julio</v>
      </c>
      <c r="D227" s="116">
        <v>1</v>
      </c>
      <c r="E227" s="97" t="s">
        <v>60</v>
      </c>
      <c r="F227" s="29">
        <v>7.18</v>
      </c>
      <c r="G227" s="17" t="s">
        <v>79</v>
      </c>
    </row>
    <row r="228" spans="2:7" ht="19.5" thickBot="1" x14ac:dyDescent="0.3">
      <c r="B228" s="95">
        <v>44753</v>
      </c>
      <c r="C228" s="96" t="str">
        <f>IF('Detalle Ingresos'!$B228="","",TEXT('Detalle Ingresos'!$B228,"MMMM" ))</f>
        <v>julio</v>
      </c>
      <c r="D228" s="116">
        <v>1</v>
      </c>
      <c r="E228" s="110" t="s">
        <v>90</v>
      </c>
      <c r="F228" s="29">
        <v>60</v>
      </c>
      <c r="G228" s="17" t="s">
        <v>79</v>
      </c>
    </row>
    <row r="229" spans="2:7" ht="19.5" thickBot="1" x14ac:dyDescent="0.3">
      <c r="B229" s="95">
        <v>44753</v>
      </c>
      <c r="C229" s="96" t="str">
        <f>IF('Detalle Ingresos'!$B229="","",TEXT('Detalle Ingresos'!$B229,"MMMM" ))</f>
        <v>julio</v>
      </c>
      <c r="D229" s="116">
        <v>9</v>
      </c>
      <c r="E229" s="97" t="s">
        <v>61</v>
      </c>
      <c r="F229" s="29">
        <v>60.98</v>
      </c>
      <c r="G229" s="17" t="s">
        <v>79</v>
      </c>
    </row>
    <row r="230" spans="2:7" ht="19.5" thickBot="1" x14ac:dyDescent="0.3">
      <c r="B230" s="95">
        <v>44753</v>
      </c>
      <c r="C230" s="96" t="str">
        <f>IF('Detalle Ingresos'!$B230="","",TEXT('Detalle Ingresos'!$B230,"MMMM" ))</f>
        <v>julio</v>
      </c>
      <c r="D230" s="116">
        <v>4</v>
      </c>
      <c r="E230" s="110" t="s">
        <v>90</v>
      </c>
      <c r="F230" s="29">
        <v>110</v>
      </c>
      <c r="G230" s="17" t="s">
        <v>79</v>
      </c>
    </row>
    <row r="231" spans="2:7" ht="19.5" thickBot="1" x14ac:dyDescent="0.3">
      <c r="B231" s="81">
        <v>44754</v>
      </c>
      <c r="C231" s="96" t="str">
        <f>IF('Detalle Ingresos'!$B231="","",TEXT('Detalle Ingresos'!$B231,"MMMM" ))</f>
        <v>julio</v>
      </c>
      <c r="D231" s="116">
        <v>11</v>
      </c>
      <c r="E231" s="97" t="s">
        <v>61</v>
      </c>
      <c r="F231" s="29">
        <v>93.62</v>
      </c>
      <c r="G231" s="17" t="s">
        <v>79</v>
      </c>
    </row>
    <row r="232" spans="2:7" ht="19.5" thickBot="1" x14ac:dyDescent="0.3">
      <c r="B232" s="81">
        <v>44754</v>
      </c>
      <c r="C232" s="96" t="str">
        <f>IF('Detalle Ingresos'!$B232="","",TEXT('Detalle Ingresos'!$B232,"MMMM" ))</f>
        <v>julio</v>
      </c>
      <c r="D232" s="116">
        <v>6</v>
      </c>
      <c r="E232" s="110" t="s">
        <v>90</v>
      </c>
      <c r="F232" s="29">
        <v>105</v>
      </c>
      <c r="G232" s="17" t="s">
        <v>79</v>
      </c>
    </row>
    <row r="233" spans="2:7" ht="19.5" thickBot="1" x14ac:dyDescent="0.3">
      <c r="B233" s="81">
        <v>44755</v>
      </c>
      <c r="C233" s="96" t="str">
        <f>IF('Detalle Ingresos'!$B233="","",TEXT('Detalle Ingresos'!$B233,"MMMM" ))</f>
        <v>julio</v>
      </c>
      <c r="D233" s="116">
        <v>10</v>
      </c>
      <c r="E233" s="97" t="s">
        <v>61</v>
      </c>
      <c r="F233" s="29">
        <v>89.72</v>
      </c>
      <c r="G233" s="17" t="s">
        <v>79</v>
      </c>
    </row>
    <row r="234" spans="2:7" ht="19.5" thickBot="1" x14ac:dyDescent="0.3">
      <c r="B234" s="81">
        <v>44755</v>
      </c>
      <c r="C234" s="96" t="str">
        <f>IF('Detalle Ingresos'!$B234="","",TEXT('Detalle Ingresos'!$B234,"MMMM" ))</f>
        <v>julio</v>
      </c>
      <c r="D234" s="116">
        <v>3</v>
      </c>
      <c r="E234" s="110" t="s">
        <v>90</v>
      </c>
      <c r="F234" s="29">
        <v>50</v>
      </c>
      <c r="G234" s="17" t="s">
        <v>79</v>
      </c>
    </row>
    <row r="235" spans="2:7" ht="19.5" thickBot="1" x14ac:dyDescent="0.3">
      <c r="B235" s="81">
        <v>44756</v>
      </c>
      <c r="C235" s="96" t="str">
        <f>IF('Detalle Ingresos'!$B235="","",TEXT('Detalle Ingresos'!$B235,"MMMM" ))</f>
        <v>julio</v>
      </c>
      <c r="D235" s="116">
        <v>3</v>
      </c>
      <c r="E235" s="97" t="s">
        <v>61</v>
      </c>
      <c r="F235" s="29">
        <v>58.01</v>
      </c>
      <c r="G235" s="17" t="s">
        <v>79</v>
      </c>
    </row>
    <row r="236" spans="2:7" ht="19.5" thickBot="1" x14ac:dyDescent="0.3">
      <c r="B236" s="81">
        <v>44756</v>
      </c>
      <c r="C236" s="96" t="str">
        <f>IF('Detalle Ingresos'!$B236="","",TEXT('Detalle Ingresos'!$B236,"MMMM" ))</f>
        <v>julio</v>
      </c>
      <c r="D236" s="116">
        <v>2</v>
      </c>
      <c r="E236" s="110" t="s">
        <v>90</v>
      </c>
      <c r="F236" s="29">
        <v>50</v>
      </c>
      <c r="G236" s="17" t="s">
        <v>79</v>
      </c>
    </row>
    <row r="237" spans="2:7" ht="19.5" thickBot="1" x14ac:dyDescent="0.3">
      <c r="B237" s="81">
        <v>44757</v>
      </c>
      <c r="C237" s="96" t="str">
        <f>IF('Detalle Ingresos'!$B237="","",TEXT('Detalle Ingresos'!$B237,"MMMM" ))</f>
        <v>julio</v>
      </c>
      <c r="D237" s="116">
        <v>1</v>
      </c>
      <c r="E237" s="97" t="s">
        <v>61</v>
      </c>
      <c r="F237" s="29">
        <v>9.09</v>
      </c>
      <c r="G237" s="17" t="s">
        <v>79</v>
      </c>
    </row>
    <row r="238" spans="2:7" ht="19.5" thickBot="1" x14ac:dyDescent="0.3">
      <c r="B238" s="81">
        <v>44760</v>
      </c>
      <c r="C238" s="96" t="str">
        <f>IF('Detalle Ingresos'!$B238="","",TEXT('Detalle Ingresos'!$B238,"MMMM" ))</f>
        <v>julio</v>
      </c>
      <c r="D238" s="116">
        <v>9</v>
      </c>
      <c r="E238" s="97" t="s">
        <v>60</v>
      </c>
      <c r="F238" s="29">
        <v>117.11000000000001</v>
      </c>
      <c r="G238" s="17" t="s">
        <v>81</v>
      </c>
    </row>
    <row r="239" spans="2:7" ht="19.5" thickBot="1" x14ac:dyDescent="0.3">
      <c r="B239" s="81">
        <v>44761</v>
      </c>
      <c r="C239" s="96" t="str">
        <f>IF('Detalle Ingresos'!$B239="","",TEXT('Detalle Ingresos'!$B239,"MMMM" ))</f>
        <v>julio</v>
      </c>
      <c r="D239" s="116">
        <v>1</v>
      </c>
      <c r="E239" s="97" t="s">
        <v>60</v>
      </c>
      <c r="F239" s="29">
        <v>7.56</v>
      </c>
      <c r="G239" s="17" t="s">
        <v>81</v>
      </c>
    </row>
    <row r="240" spans="2:7" ht="19.5" thickBot="1" x14ac:dyDescent="0.3">
      <c r="B240" s="81">
        <v>44761</v>
      </c>
      <c r="C240" s="96" t="str">
        <f>IF('Detalle Ingresos'!$B240="","",TEXT('Detalle Ingresos'!$B240,"MMMM" ))</f>
        <v>julio</v>
      </c>
      <c r="D240" s="116">
        <v>1</v>
      </c>
      <c r="E240" s="97" t="s">
        <v>61</v>
      </c>
      <c r="F240" s="29">
        <v>15</v>
      </c>
      <c r="G240" s="17" t="s">
        <v>81</v>
      </c>
    </row>
    <row r="241" spans="2:7" ht="19.5" thickBot="1" x14ac:dyDescent="0.3">
      <c r="B241" s="81">
        <v>44761</v>
      </c>
      <c r="C241" s="96" t="str">
        <f>IF('Detalle Ingresos'!$B241="","",TEXT('Detalle Ingresos'!$B241,"MMMM" ))</f>
        <v>julio</v>
      </c>
      <c r="D241" s="116">
        <v>1</v>
      </c>
      <c r="E241" s="110" t="s">
        <v>90</v>
      </c>
      <c r="F241" s="29">
        <v>2.63</v>
      </c>
      <c r="G241" s="17" t="s">
        <v>81</v>
      </c>
    </row>
    <row r="242" spans="2:7" ht="19.5" thickBot="1" x14ac:dyDescent="0.3">
      <c r="B242" s="81">
        <v>44761</v>
      </c>
      <c r="C242" s="96" t="str">
        <f>IF('Detalle Ingresos'!$B242="","",TEXT('Detalle Ingresos'!$B242,"MMMM" ))</f>
        <v>julio</v>
      </c>
      <c r="D242" s="116">
        <v>12</v>
      </c>
      <c r="E242" s="97" t="s">
        <v>61</v>
      </c>
      <c r="F242" s="29">
        <v>413.04</v>
      </c>
      <c r="G242" s="17" t="s">
        <v>81</v>
      </c>
    </row>
    <row r="243" spans="2:7" ht="19.5" thickBot="1" x14ac:dyDescent="0.3">
      <c r="B243" s="81">
        <v>44761</v>
      </c>
      <c r="C243" s="96" t="str">
        <f>IF('Detalle Ingresos'!$B243="","",TEXT('Detalle Ingresos'!$B243,"MMMM" ))</f>
        <v>julio</v>
      </c>
      <c r="D243" s="116">
        <v>1</v>
      </c>
      <c r="E243" s="97" t="s">
        <v>59</v>
      </c>
      <c r="F243" s="29">
        <v>1.8</v>
      </c>
      <c r="G243" s="17" t="s">
        <v>81</v>
      </c>
    </row>
    <row r="244" spans="2:7" ht="19.5" thickBot="1" x14ac:dyDescent="0.3">
      <c r="B244" s="81">
        <v>44762</v>
      </c>
      <c r="C244" s="96" t="str">
        <f>IF('Detalle Ingresos'!$B244="","",TEXT('Detalle Ingresos'!$B244,"MMMM" ))</f>
        <v>julio</v>
      </c>
      <c r="D244" s="116">
        <v>1</v>
      </c>
      <c r="E244" s="97" t="s">
        <v>60</v>
      </c>
      <c r="F244" s="29">
        <v>3.6</v>
      </c>
      <c r="G244" s="17" t="s">
        <v>81</v>
      </c>
    </row>
    <row r="245" spans="2:7" ht="19.5" thickBot="1" x14ac:dyDescent="0.3">
      <c r="B245" s="81">
        <v>44762</v>
      </c>
      <c r="C245" s="96" t="str">
        <f>IF('Detalle Ingresos'!$B245="","",TEXT('Detalle Ingresos'!$B245,"MMMM" ))</f>
        <v>julio</v>
      </c>
      <c r="D245" s="116">
        <v>1</v>
      </c>
      <c r="E245" s="97" t="s">
        <v>61</v>
      </c>
      <c r="F245" s="29">
        <v>1.8</v>
      </c>
      <c r="G245" s="17" t="s">
        <v>81</v>
      </c>
    </row>
    <row r="246" spans="2:7" ht="19.5" thickBot="1" x14ac:dyDescent="0.3">
      <c r="B246" s="81">
        <v>44762</v>
      </c>
      <c r="C246" s="96" t="str">
        <f>IF('Detalle Ingresos'!$B246="","",TEXT('Detalle Ingresos'!$B246,"MMMM" ))</f>
        <v>julio</v>
      </c>
      <c r="D246" s="116">
        <v>1</v>
      </c>
      <c r="E246" s="110" t="s">
        <v>90</v>
      </c>
      <c r="F246" s="29">
        <v>2.63</v>
      </c>
      <c r="G246" s="17" t="s">
        <v>81</v>
      </c>
    </row>
    <row r="247" spans="2:7" ht="19.5" thickBot="1" x14ac:dyDescent="0.3">
      <c r="B247" s="81">
        <v>44762</v>
      </c>
      <c r="C247" s="96" t="str">
        <f>IF('Detalle Ingresos'!$B247="","",TEXT('Detalle Ingresos'!$B247,"MMMM" ))</f>
        <v>julio</v>
      </c>
      <c r="D247" s="116">
        <v>9</v>
      </c>
      <c r="E247" s="97" t="s">
        <v>60</v>
      </c>
      <c r="F247" s="29">
        <v>78.740000000000009</v>
      </c>
      <c r="G247" s="17" t="s">
        <v>81</v>
      </c>
    </row>
    <row r="248" spans="2:7" ht="19.5" thickBot="1" x14ac:dyDescent="0.3">
      <c r="B248" s="81">
        <v>44763</v>
      </c>
      <c r="C248" s="96" t="str">
        <f>IF('Detalle Ingresos'!$B248="","",TEXT('Detalle Ingresos'!$B248,"MMMM" ))</f>
        <v>julio</v>
      </c>
      <c r="D248" s="116">
        <v>1</v>
      </c>
      <c r="E248" s="97" t="s">
        <v>61</v>
      </c>
      <c r="F248" s="29">
        <v>15</v>
      </c>
      <c r="G248" s="17" t="s">
        <v>81</v>
      </c>
    </row>
    <row r="249" spans="2:7" ht="19.5" thickBot="1" x14ac:dyDescent="0.3">
      <c r="B249" s="81">
        <v>44763</v>
      </c>
      <c r="C249" s="96" t="str">
        <f>IF('Detalle Ingresos'!$B249="","",TEXT('Detalle Ingresos'!$B249,"MMMM" ))</f>
        <v>julio</v>
      </c>
      <c r="D249" s="116">
        <v>1</v>
      </c>
      <c r="E249" s="110" t="s">
        <v>90</v>
      </c>
      <c r="F249" s="29">
        <v>2.63</v>
      </c>
      <c r="G249" s="17" t="s">
        <v>81</v>
      </c>
    </row>
    <row r="250" spans="2:7" ht="19.5" thickBot="1" x14ac:dyDescent="0.3">
      <c r="B250" s="81">
        <v>44763</v>
      </c>
      <c r="C250" s="96" t="str">
        <f>IF('Detalle Ingresos'!$B250="","",TEXT('Detalle Ingresos'!$B250,"MMMM" ))</f>
        <v>julio</v>
      </c>
      <c r="D250" s="116">
        <v>10</v>
      </c>
      <c r="E250" s="97" t="s">
        <v>61</v>
      </c>
      <c r="F250" s="29">
        <v>31.889999999999997</v>
      </c>
      <c r="G250" s="17" t="s">
        <v>81</v>
      </c>
    </row>
    <row r="251" spans="2:7" ht="19.5" thickBot="1" x14ac:dyDescent="0.3">
      <c r="B251" s="81">
        <v>44764</v>
      </c>
      <c r="C251" s="96" t="str">
        <f>IF('Detalle Ingresos'!$B251="","",TEXT('Detalle Ingresos'!$B251,"MMMM" ))</f>
        <v>julio</v>
      </c>
      <c r="D251" s="116">
        <v>5</v>
      </c>
      <c r="E251" s="97" t="s">
        <v>59</v>
      </c>
      <c r="F251" s="29">
        <v>14.400000000000002</v>
      </c>
      <c r="G251" s="17" t="s">
        <v>81</v>
      </c>
    </row>
    <row r="252" spans="2:7" ht="19.5" thickBot="1" x14ac:dyDescent="0.3">
      <c r="B252" s="81">
        <v>44764</v>
      </c>
      <c r="C252" s="96" t="str">
        <f>IF('Detalle Ingresos'!$B252="","",TEXT('Detalle Ingresos'!$B252,"MMMM" ))</f>
        <v>julio</v>
      </c>
      <c r="D252" s="116">
        <v>13</v>
      </c>
      <c r="E252" s="97" t="s">
        <v>61</v>
      </c>
      <c r="F252" s="29">
        <v>152.86999999999998</v>
      </c>
      <c r="G252" s="17" t="s">
        <v>81</v>
      </c>
    </row>
    <row r="253" spans="2:7" ht="19.5" thickBot="1" x14ac:dyDescent="0.3">
      <c r="B253" s="81">
        <v>44767</v>
      </c>
      <c r="C253" s="96" t="str">
        <f>IF('Detalle Ingresos'!$B253="","",TEXT('Detalle Ingresos'!$B253,"MMMM" ))</f>
        <v>julio</v>
      </c>
      <c r="D253" s="116">
        <v>1</v>
      </c>
      <c r="E253" s="97" t="s">
        <v>59</v>
      </c>
      <c r="F253" s="29">
        <v>15</v>
      </c>
      <c r="G253" s="17" t="s">
        <v>78</v>
      </c>
    </row>
    <row r="254" spans="2:7" ht="19.5" thickBot="1" x14ac:dyDescent="0.3">
      <c r="B254" s="81">
        <v>44767</v>
      </c>
      <c r="C254" s="96" t="str">
        <f>IF('Detalle Ingresos'!$B254="","",TEXT('Detalle Ingresos'!$B254,"MMMM" ))</f>
        <v>julio</v>
      </c>
      <c r="D254" s="116">
        <v>5</v>
      </c>
      <c r="E254" s="97" t="s">
        <v>61</v>
      </c>
      <c r="F254" s="29">
        <v>25.96</v>
      </c>
      <c r="G254" s="17" t="s">
        <v>78</v>
      </c>
    </row>
    <row r="255" spans="2:7" ht="19.5" thickBot="1" x14ac:dyDescent="0.3">
      <c r="B255" s="112">
        <v>44768</v>
      </c>
      <c r="C255" s="99" t="str">
        <f>IF('Detalle Ingresos'!$B255="","",TEXT('Detalle Ingresos'!$B255,"MMMM" ))</f>
        <v>julio</v>
      </c>
      <c r="D255" s="116">
        <v>1</v>
      </c>
      <c r="E255" s="100" t="s">
        <v>60</v>
      </c>
      <c r="F255" s="29">
        <v>17.63</v>
      </c>
      <c r="G255" s="17" t="s">
        <v>78</v>
      </c>
    </row>
    <row r="256" spans="2:7" ht="19.5" thickBot="1" x14ac:dyDescent="0.3">
      <c r="B256" s="81">
        <v>44768</v>
      </c>
      <c r="C256" s="96" t="str">
        <f>IF('Detalle Ingresos'!$B256="","",TEXT('Detalle Ingresos'!$B256,"MMMM" ))</f>
        <v>julio</v>
      </c>
      <c r="D256" s="116">
        <v>9</v>
      </c>
      <c r="E256" s="97" t="s">
        <v>61</v>
      </c>
      <c r="F256" s="29">
        <v>92.850000000000009</v>
      </c>
      <c r="G256" s="17" t="s">
        <v>78</v>
      </c>
    </row>
    <row r="257" spans="2:7" ht="19.5" thickBot="1" x14ac:dyDescent="0.3">
      <c r="B257" s="81">
        <v>44769</v>
      </c>
      <c r="C257" s="96" t="str">
        <f>IF('Detalle Ingresos'!$B257="","",TEXT('Detalle Ingresos'!$B257,"MMMM" ))</f>
        <v>julio</v>
      </c>
      <c r="D257" s="116">
        <v>9</v>
      </c>
      <c r="E257" s="97" t="s">
        <v>61</v>
      </c>
      <c r="F257" s="29">
        <v>133.69999999999999</v>
      </c>
      <c r="G257" s="17" t="s">
        <v>78</v>
      </c>
    </row>
    <row r="258" spans="2:7" ht="19.5" thickBot="1" x14ac:dyDescent="0.3">
      <c r="B258" s="81">
        <v>44770</v>
      </c>
      <c r="C258" s="96" t="str">
        <f>IF('Detalle Ingresos'!$B258="","",TEXT('Detalle Ingresos'!$B258,"MMMM" ))</f>
        <v>julio</v>
      </c>
      <c r="D258" s="116">
        <v>11</v>
      </c>
      <c r="E258" s="97" t="s">
        <v>61</v>
      </c>
      <c r="F258" s="29">
        <v>46.48</v>
      </c>
      <c r="G258" s="17" t="s">
        <v>78</v>
      </c>
    </row>
    <row r="259" spans="2:7" ht="19.5" thickBot="1" x14ac:dyDescent="0.3">
      <c r="B259" s="81">
        <v>44771</v>
      </c>
      <c r="C259" s="96" t="str">
        <f>IF('Detalle Ingresos'!$B259="","",TEXT('Detalle Ingresos'!$B259,"MMMM" ))</f>
        <v>julio</v>
      </c>
      <c r="D259" s="116">
        <v>10</v>
      </c>
      <c r="E259" s="97" t="s">
        <v>61</v>
      </c>
      <c r="F259" s="29">
        <v>73.67</v>
      </c>
      <c r="G259" s="17" t="s">
        <v>78</v>
      </c>
    </row>
    <row r="260" spans="2:7" ht="19.5" thickBot="1" x14ac:dyDescent="0.3">
      <c r="B260" s="81">
        <v>44792</v>
      </c>
      <c r="C260" s="96" t="str">
        <f>IF('Detalle Ingresos'!$B260="","",TEXT('Detalle Ingresos'!$B260,"MMMM" ))</f>
        <v>agosto</v>
      </c>
      <c r="D260" s="116">
        <v>1</v>
      </c>
      <c r="E260" s="97" t="s">
        <v>59</v>
      </c>
      <c r="F260" s="29">
        <v>3.6</v>
      </c>
      <c r="G260" s="17" t="s">
        <v>81</v>
      </c>
    </row>
    <row r="261" spans="2:7" ht="19.5" thickBot="1" x14ac:dyDescent="0.3">
      <c r="B261" s="81">
        <v>44785</v>
      </c>
      <c r="C261" s="96" t="str">
        <f>IF('Detalle Ingresos'!$B261="","",TEXT('Detalle Ingresos'!$B261,"MMMM" ))</f>
        <v>agosto</v>
      </c>
      <c r="D261" s="116">
        <v>1</v>
      </c>
      <c r="E261" s="97" t="s">
        <v>60</v>
      </c>
      <c r="F261" s="113">
        <v>4.42</v>
      </c>
      <c r="G261" s="17" t="s">
        <v>79</v>
      </c>
    </row>
    <row r="262" spans="2:7" ht="19.5" thickBot="1" x14ac:dyDescent="0.3">
      <c r="B262" s="81">
        <v>44789</v>
      </c>
      <c r="C262" s="96" t="str">
        <f>IF('Detalle Ingresos'!$B262="","",TEXT('Detalle Ingresos'!$B262,"MMMM" ))</f>
        <v>agosto</v>
      </c>
      <c r="D262" s="116">
        <v>1</v>
      </c>
      <c r="E262" s="97" t="s">
        <v>60</v>
      </c>
      <c r="F262" s="113">
        <v>1.8</v>
      </c>
      <c r="G262" s="17" t="s">
        <v>81</v>
      </c>
    </row>
    <row r="263" spans="2:7" ht="19.5" thickBot="1" x14ac:dyDescent="0.3">
      <c r="B263" s="81">
        <v>44802</v>
      </c>
      <c r="C263" s="96" t="str">
        <f>IF('Detalle Ingresos'!$B263="","",TEXT('Detalle Ingresos'!$B263,"MMMM" ))</f>
        <v>agosto</v>
      </c>
      <c r="D263" s="116">
        <v>1</v>
      </c>
      <c r="E263" s="97" t="s">
        <v>60</v>
      </c>
      <c r="F263" s="113">
        <v>1.8</v>
      </c>
      <c r="G263" s="17" t="s">
        <v>80</v>
      </c>
    </row>
    <row r="264" spans="2:7" ht="19.5" thickBot="1" x14ac:dyDescent="0.3">
      <c r="B264" s="81">
        <v>44797</v>
      </c>
      <c r="C264" s="96" t="str">
        <f>IF('Detalle Ingresos'!$B264="","",TEXT('Detalle Ingresos'!$B264,"MMMM" ))</f>
        <v>agosto</v>
      </c>
      <c r="D264" s="116">
        <v>1</v>
      </c>
      <c r="E264" s="97" t="s">
        <v>60</v>
      </c>
      <c r="F264" s="113">
        <v>13.65</v>
      </c>
      <c r="G264" s="17" t="s">
        <v>78</v>
      </c>
    </row>
    <row r="265" spans="2:7" ht="19.5" thickBot="1" x14ac:dyDescent="0.3">
      <c r="B265" s="81">
        <v>44798</v>
      </c>
      <c r="C265" s="96" t="str">
        <f>IF('Detalle Ingresos'!$B265="","",TEXT('Detalle Ingresos'!$B265,"MMMM" ))</f>
        <v>agosto</v>
      </c>
      <c r="D265" s="116">
        <v>1</v>
      </c>
      <c r="E265" s="97" t="s">
        <v>60</v>
      </c>
      <c r="F265" s="113">
        <v>8.66</v>
      </c>
      <c r="G265" s="17" t="s">
        <v>78</v>
      </c>
    </row>
    <row r="266" spans="2:7" ht="19.5" thickBot="1" x14ac:dyDescent="0.3">
      <c r="B266" s="81">
        <v>44799</v>
      </c>
      <c r="C266" s="96" t="str">
        <f>IF('Detalle Ingresos'!$B266="","",TEXT('Detalle Ingresos'!$B266,"MMMM" ))</f>
        <v>agosto</v>
      </c>
      <c r="D266" s="116">
        <v>1</v>
      </c>
      <c r="E266" s="97" t="s">
        <v>60</v>
      </c>
      <c r="F266" s="113">
        <v>4.42</v>
      </c>
      <c r="G266" s="17" t="s">
        <v>78</v>
      </c>
    </row>
    <row r="267" spans="2:7" ht="19.5" thickBot="1" x14ac:dyDescent="0.3">
      <c r="B267" s="81">
        <v>44799</v>
      </c>
      <c r="C267" s="96" t="str">
        <f>IF('Detalle Ingresos'!$B267="","",TEXT('Detalle Ingresos'!$B267,"MMMM" ))</f>
        <v>agosto</v>
      </c>
      <c r="D267" s="116">
        <v>1</v>
      </c>
      <c r="E267" s="97" t="s">
        <v>59</v>
      </c>
      <c r="F267" s="29">
        <v>8.84</v>
      </c>
      <c r="G267" s="17" t="s">
        <v>78</v>
      </c>
    </row>
    <row r="268" spans="2:7" ht="19.5" thickBot="1" x14ac:dyDescent="0.3">
      <c r="B268" s="81">
        <v>44761</v>
      </c>
      <c r="C268" s="96" t="str">
        <f>IF('Detalle Ingresos'!$B268="","",TEXT('Detalle Ingresos'!$B268,"MMMM" ))</f>
        <v>julio</v>
      </c>
      <c r="D268" s="116">
        <v>1</v>
      </c>
      <c r="E268" s="97" t="s">
        <v>61</v>
      </c>
      <c r="F268" s="113">
        <v>17.55</v>
      </c>
      <c r="G268" s="17" t="s">
        <v>78</v>
      </c>
    </row>
    <row r="269" spans="2:7" ht="19.5" thickBot="1" x14ac:dyDescent="0.3">
      <c r="B269" s="81">
        <v>44770</v>
      </c>
      <c r="C269" s="96" t="str">
        <f>IF('Detalle Ingresos'!$B269="","",TEXT('Detalle Ingresos'!$B269,"MMMM" ))</f>
        <v>julio</v>
      </c>
      <c r="D269" s="116">
        <v>1</v>
      </c>
      <c r="E269" s="97" t="s">
        <v>61</v>
      </c>
      <c r="F269" s="113">
        <v>5.51</v>
      </c>
      <c r="G269" s="17" t="s">
        <v>80</v>
      </c>
    </row>
    <row r="270" spans="2:7" ht="19.5" thickBot="1" x14ac:dyDescent="0.3">
      <c r="B270" s="81">
        <v>44771</v>
      </c>
      <c r="C270" s="96" t="str">
        <f>IF('Detalle Ingresos'!$B270="","",TEXT('Detalle Ingresos'!$B270,"MMMM" ))</f>
        <v>julio</v>
      </c>
      <c r="D270" s="116">
        <v>4</v>
      </c>
      <c r="E270" s="97" t="s">
        <v>61</v>
      </c>
      <c r="F270" s="113">
        <v>29.259999999999998</v>
      </c>
      <c r="G270" s="17" t="s">
        <v>80</v>
      </c>
    </row>
    <row r="271" spans="2:7" ht="19.5" thickBot="1" x14ac:dyDescent="0.3">
      <c r="B271" s="81">
        <v>44782</v>
      </c>
      <c r="C271" s="96" t="str">
        <f>IF('Detalle Ingresos'!$B271="","",TEXT('Detalle Ingresos'!$B271,"MMMM" ))</f>
        <v>agosto</v>
      </c>
      <c r="D271" s="116">
        <v>3</v>
      </c>
      <c r="E271" s="97" t="s">
        <v>61</v>
      </c>
      <c r="F271" s="113">
        <v>9.11</v>
      </c>
      <c r="G271" s="17" t="s">
        <v>79</v>
      </c>
    </row>
    <row r="272" spans="2:7" ht="19.5" thickBot="1" x14ac:dyDescent="0.3">
      <c r="B272" s="81">
        <v>44783</v>
      </c>
      <c r="C272" s="96" t="str">
        <f>IF('Detalle Ingresos'!$B272="","",TEXT('Detalle Ingresos'!$B272,"MMMM" ))</f>
        <v>agosto</v>
      </c>
      <c r="D272" s="116">
        <v>10</v>
      </c>
      <c r="E272" s="97" t="s">
        <v>61</v>
      </c>
      <c r="F272" s="113">
        <v>136.04</v>
      </c>
      <c r="G272" s="17" t="s">
        <v>79</v>
      </c>
    </row>
    <row r="273" spans="2:7" ht="19.5" thickBot="1" x14ac:dyDescent="0.3">
      <c r="B273" s="81">
        <v>44784</v>
      </c>
      <c r="C273" s="96" t="str">
        <f>IF('Detalle Ingresos'!$B273="","",TEXT('Detalle Ingresos'!$B273,"MMMM" ))</f>
        <v>agosto</v>
      </c>
      <c r="D273" s="116">
        <v>7</v>
      </c>
      <c r="E273" s="97" t="s">
        <v>61</v>
      </c>
      <c r="F273" s="113">
        <v>74.900000000000006</v>
      </c>
      <c r="G273" s="17" t="s">
        <v>79</v>
      </c>
    </row>
    <row r="274" spans="2:7" ht="19.5" thickBot="1" x14ac:dyDescent="0.3">
      <c r="B274" s="81">
        <v>44785</v>
      </c>
      <c r="C274" s="96" t="str">
        <f>IF('Detalle Ingresos'!$B274="","",TEXT('Detalle Ingresos'!$B274,"MMMM" ))</f>
        <v>agosto</v>
      </c>
      <c r="D274" s="116">
        <v>1</v>
      </c>
      <c r="E274" s="97" t="s">
        <v>60</v>
      </c>
      <c r="F274" s="113">
        <v>4.42</v>
      </c>
      <c r="G274" s="17" t="s">
        <v>79</v>
      </c>
    </row>
    <row r="275" spans="2:7" ht="19.5" thickBot="1" x14ac:dyDescent="0.3">
      <c r="B275" s="81">
        <v>44785</v>
      </c>
      <c r="C275" s="96" t="str">
        <f>IF('Detalle Ingresos'!$B275="","",TEXT('Detalle Ingresos'!$B275,"MMMM" ))</f>
        <v>agosto</v>
      </c>
      <c r="D275" s="116">
        <v>7</v>
      </c>
      <c r="E275" s="97" t="s">
        <v>61</v>
      </c>
      <c r="F275" s="113">
        <v>38.029999999999994</v>
      </c>
      <c r="G275" s="17" t="s">
        <v>79</v>
      </c>
    </row>
    <row r="276" spans="2:7" ht="19.5" thickBot="1" x14ac:dyDescent="0.3">
      <c r="B276" s="81">
        <v>44788</v>
      </c>
      <c r="C276" s="96" t="str">
        <f>IF('Detalle Ingresos'!$B276="","",TEXT('Detalle Ingresos'!$B276,"MMMM" ))</f>
        <v>agosto</v>
      </c>
      <c r="D276" s="116">
        <v>11</v>
      </c>
      <c r="E276" s="97" t="s">
        <v>61</v>
      </c>
      <c r="F276" s="113">
        <v>44.79</v>
      </c>
      <c r="G276" s="17" t="s">
        <v>81</v>
      </c>
    </row>
    <row r="277" spans="2:7" ht="19.5" thickBot="1" x14ac:dyDescent="0.3">
      <c r="B277" s="81">
        <v>44789</v>
      </c>
      <c r="C277" s="96" t="str">
        <f>IF('Detalle Ingresos'!$B277="","",TEXT('Detalle Ingresos'!$B277,"MMMM" ))</f>
        <v>agosto</v>
      </c>
      <c r="D277" s="116">
        <v>1</v>
      </c>
      <c r="E277" s="97" t="s">
        <v>60</v>
      </c>
      <c r="F277" s="113">
        <v>1.8</v>
      </c>
      <c r="G277" s="17" t="s">
        <v>81</v>
      </c>
    </row>
    <row r="278" spans="2:7" ht="19.5" thickBot="1" x14ac:dyDescent="0.3">
      <c r="B278" s="81">
        <v>44789</v>
      </c>
      <c r="C278" s="96" t="str">
        <f>IF('Detalle Ingresos'!$B278="","",TEXT('Detalle Ingresos'!$B278,"MMMM" ))</f>
        <v>agosto</v>
      </c>
      <c r="D278" s="116">
        <v>12</v>
      </c>
      <c r="E278" s="97" t="s">
        <v>61</v>
      </c>
      <c r="F278" s="113">
        <v>83.79</v>
      </c>
      <c r="G278" s="17" t="s">
        <v>81</v>
      </c>
    </row>
    <row r="279" spans="2:7" ht="19.5" thickBot="1" x14ac:dyDescent="0.3">
      <c r="B279" s="81">
        <v>44790</v>
      </c>
      <c r="C279" s="96" t="str">
        <f>IF('Detalle Ingresos'!$B279="","",TEXT('Detalle Ingresos'!$B279,"MMMM" ))</f>
        <v>agosto</v>
      </c>
      <c r="D279" s="116">
        <v>5</v>
      </c>
      <c r="E279" s="97" t="s">
        <v>61</v>
      </c>
      <c r="F279" s="113">
        <v>57.55</v>
      </c>
      <c r="G279" s="17" t="s">
        <v>81</v>
      </c>
    </row>
    <row r="280" spans="2:7" ht="19.5" thickBot="1" x14ac:dyDescent="0.3">
      <c r="B280" s="81">
        <v>44791</v>
      </c>
      <c r="C280" s="96" t="str">
        <f>IF('Detalle Ingresos'!$B280="","",TEXT('Detalle Ingresos'!$B280,"MMMM" ))</f>
        <v>agosto</v>
      </c>
      <c r="D280" s="116">
        <v>11</v>
      </c>
      <c r="E280" s="97" t="s">
        <v>61</v>
      </c>
      <c r="F280" s="113">
        <v>41.04</v>
      </c>
      <c r="G280" s="17" t="s">
        <v>81</v>
      </c>
    </row>
    <row r="281" spans="2:7" ht="19.5" thickBot="1" x14ac:dyDescent="0.3">
      <c r="B281" s="81">
        <v>44792</v>
      </c>
      <c r="C281" s="96" t="str">
        <f>IF('Detalle Ingresos'!$B281="","",TEXT('Detalle Ingresos'!$B281,"MMMM" ))</f>
        <v>agosto</v>
      </c>
      <c r="D281" s="116">
        <v>2</v>
      </c>
      <c r="E281" s="97" t="s">
        <v>59</v>
      </c>
      <c r="F281" s="113">
        <v>3.6</v>
      </c>
      <c r="G281" s="17" t="s">
        <v>81</v>
      </c>
    </row>
    <row r="282" spans="2:7" ht="19.5" thickBot="1" x14ac:dyDescent="0.3">
      <c r="B282" s="81">
        <v>44792</v>
      </c>
      <c r="C282" s="96" t="str">
        <f>IF('Detalle Ingresos'!$B282="","",TEXT('Detalle Ingresos'!$B282,"MMMM" ))</f>
        <v>agosto</v>
      </c>
      <c r="D282" s="116">
        <v>6</v>
      </c>
      <c r="E282" s="97" t="s">
        <v>61</v>
      </c>
      <c r="F282" s="113">
        <v>56.72</v>
      </c>
      <c r="G282" s="17" t="s">
        <v>81</v>
      </c>
    </row>
    <row r="283" spans="2:7" ht="19.5" thickBot="1" x14ac:dyDescent="0.3">
      <c r="B283" s="81">
        <v>44795</v>
      </c>
      <c r="C283" s="96" t="str">
        <f>IF('Detalle Ingresos'!$B283="","",TEXT('Detalle Ingresos'!$B283,"MMMM" ))</f>
        <v>agosto</v>
      </c>
      <c r="D283" s="116">
        <v>10</v>
      </c>
      <c r="E283" s="97" t="s">
        <v>61</v>
      </c>
      <c r="F283" s="113">
        <v>53.379999999999988</v>
      </c>
      <c r="G283" s="17" t="s">
        <v>78</v>
      </c>
    </row>
    <row r="284" spans="2:7" ht="19.5" thickBot="1" x14ac:dyDescent="0.3">
      <c r="B284" s="81">
        <v>44796</v>
      </c>
      <c r="C284" s="96" t="str">
        <f>IF('Detalle Ingresos'!$B284="","",TEXT('Detalle Ingresos'!$B284,"MMMM" ))</f>
        <v>agosto</v>
      </c>
      <c r="D284" s="116">
        <v>18</v>
      </c>
      <c r="E284" s="97" t="s">
        <v>61</v>
      </c>
      <c r="F284" s="113">
        <v>295.95000000000016</v>
      </c>
      <c r="G284" s="17" t="s">
        <v>78</v>
      </c>
    </row>
    <row r="285" spans="2:7" ht="19.5" thickBot="1" x14ac:dyDescent="0.3">
      <c r="B285" s="81">
        <v>44797</v>
      </c>
      <c r="C285" s="96" t="str">
        <f>IF('Detalle Ingresos'!$B285="","",TEXT('Detalle Ingresos'!$B285,"MMMM" ))</f>
        <v>agosto</v>
      </c>
      <c r="D285" s="116">
        <v>1</v>
      </c>
      <c r="E285" s="97" t="s">
        <v>60</v>
      </c>
      <c r="F285" s="113">
        <v>13.65</v>
      </c>
      <c r="G285" s="17" t="s">
        <v>78</v>
      </c>
    </row>
    <row r="286" spans="2:7" ht="19.5" thickBot="1" x14ac:dyDescent="0.3">
      <c r="B286" s="81">
        <v>44797</v>
      </c>
      <c r="C286" s="96" t="str">
        <f>IF('Detalle Ingresos'!$B286="","",TEXT('Detalle Ingresos'!$B286,"MMMM" ))</f>
        <v>agosto</v>
      </c>
      <c r="D286" s="116">
        <v>11</v>
      </c>
      <c r="E286" s="97" t="s">
        <v>61</v>
      </c>
      <c r="F286" s="113">
        <v>405.56</v>
      </c>
      <c r="G286" s="17" t="s">
        <v>78</v>
      </c>
    </row>
    <row r="287" spans="2:7" ht="19.5" thickBot="1" x14ac:dyDescent="0.3">
      <c r="B287" s="81">
        <v>44798</v>
      </c>
      <c r="C287" s="96" t="str">
        <f>IF('Detalle Ingresos'!$B287="","",TEXT('Detalle Ingresos'!$B287,"MMMM" ))</f>
        <v>agosto</v>
      </c>
      <c r="D287" s="116">
        <v>1</v>
      </c>
      <c r="E287" s="97" t="s">
        <v>60</v>
      </c>
      <c r="F287" s="113">
        <v>8.66</v>
      </c>
      <c r="G287" s="17" t="s">
        <v>78</v>
      </c>
    </row>
    <row r="288" spans="2:7" ht="19.5" thickBot="1" x14ac:dyDescent="0.3">
      <c r="B288" s="81">
        <v>44798</v>
      </c>
      <c r="C288" s="96" t="str">
        <f>IF('Detalle Ingresos'!$B288="","",TEXT('Detalle Ingresos'!$B288,"MMMM" ))</f>
        <v>agosto</v>
      </c>
      <c r="D288" s="116">
        <v>10</v>
      </c>
      <c r="E288" s="97" t="s">
        <v>61</v>
      </c>
      <c r="F288" s="113">
        <v>82.44</v>
      </c>
      <c r="G288" s="17" t="s">
        <v>78</v>
      </c>
    </row>
    <row r="289" spans="2:7" ht="19.5" thickBot="1" x14ac:dyDescent="0.3">
      <c r="B289" s="81">
        <v>44799</v>
      </c>
      <c r="C289" s="96" t="str">
        <f>IF('Detalle Ingresos'!$B289="","",TEXT('Detalle Ingresos'!$B289,"MMMM" ))</f>
        <v>agosto</v>
      </c>
      <c r="D289" s="116">
        <v>1</v>
      </c>
      <c r="E289" s="97" t="s">
        <v>60</v>
      </c>
      <c r="F289" s="113">
        <v>4.42</v>
      </c>
      <c r="G289" s="17" t="s">
        <v>78</v>
      </c>
    </row>
    <row r="290" spans="2:7" ht="19.5" thickBot="1" x14ac:dyDescent="0.3">
      <c r="B290" s="81">
        <v>44799</v>
      </c>
      <c r="C290" s="96" t="str">
        <f>IF('Detalle Ingresos'!$B290="","",TEXT('Detalle Ingresos'!$B290,"MMMM" ))</f>
        <v>agosto</v>
      </c>
      <c r="D290" s="116">
        <v>2</v>
      </c>
      <c r="E290" s="97" t="s">
        <v>59</v>
      </c>
      <c r="F290" s="113">
        <v>8.84</v>
      </c>
      <c r="G290" s="17" t="s">
        <v>78</v>
      </c>
    </row>
    <row r="291" spans="2:7" ht="19.5" thickBot="1" x14ac:dyDescent="0.3">
      <c r="B291" s="81">
        <v>44799</v>
      </c>
      <c r="C291" s="96" t="str">
        <f>IF('Detalle Ingresos'!$B291="","",TEXT('Detalle Ingresos'!$B291,"MMMM" ))</f>
        <v>agosto</v>
      </c>
      <c r="D291" s="116">
        <v>1</v>
      </c>
      <c r="E291" s="97" t="s">
        <v>61</v>
      </c>
      <c r="F291" s="113">
        <v>5.24</v>
      </c>
      <c r="G291" s="17" t="s">
        <v>78</v>
      </c>
    </row>
    <row r="292" spans="2:7" ht="19.5" thickBot="1" x14ac:dyDescent="0.3">
      <c r="B292" s="81">
        <v>44802</v>
      </c>
      <c r="C292" s="96" t="str">
        <f>IF('Detalle Ingresos'!$B292="","",TEXT('Detalle Ingresos'!$B292,"MMMM" ))</f>
        <v>agosto</v>
      </c>
      <c r="D292" s="116">
        <v>1</v>
      </c>
      <c r="E292" s="97" t="s">
        <v>60</v>
      </c>
      <c r="F292" s="113">
        <v>1.8</v>
      </c>
      <c r="G292" s="17" t="s">
        <v>80</v>
      </c>
    </row>
    <row r="293" spans="2:7" ht="19.5" thickBot="1" x14ac:dyDescent="0.3">
      <c r="B293" s="81">
        <v>44802</v>
      </c>
      <c r="C293" s="96" t="str">
        <f>IF('Detalle Ingresos'!$B293="","",TEXT('Detalle Ingresos'!$B293,"MMMM" ))</f>
        <v>agosto</v>
      </c>
      <c r="D293" s="116">
        <v>3</v>
      </c>
      <c r="E293" s="97" t="s">
        <v>61</v>
      </c>
      <c r="F293" s="113">
        <v>48.39</v>
      </c>
      <c r="G293" s="17" t="s">
        <v>80</v>
      </c>
    </row>
    <row r="294" spans="2:7" ht="19.5" thickBot="1" x14ac:dyDescent="0.3">
      <c r="B294" s="81">
        <v>44803</v>
      </c>
      <c r="C294" s="96" t="str">
        <f>IF('Detalle Ingresos'!$B294="","",TEXT('Detalle Ingresos'!$B294,"MMMM" ))</f>
        <v>agosto</v>
      </c>
      <c r="D294" s="116">
        <v>1</v>
      </c>
      <c r="E294" s="97" t="s">
        <v>61</v>
      </c>
      <c r="F294" s="113">
        <v>213.78</v>
      </c>
      <c r="G294" s="17" t="s">
        <v>80</v>
      </c>
    </row>
    <row r="295" spans="2:7" ht="19.5" thickBot="1" x14ac:dyDescent="0.3">
      <c r="B295" s="81">
        <v>44804</v>
      </c>
      <c r="C295" s="96" t="str">
        <f>IF('Detalle Ingresos'!$B295="","",TEXT('Detalle Ingresos'!$B295,"MMMM" ))</f>
        <v>agosto</v>
      </c>
      <c r="D295" s="116">
        <v>1</v>
      </c>
      <c r="E295" s="97" t="s">
        <v>61</v>
      </c>
      <c r="F295" s="113">
        <v>89.570000000000007</v>
      </c>
      <c r="G295" s="17" t="s">
        <v>80</v>
      </c>
    </row>
    <row r="296" spans="2:7" ht="19.5" thickBot="1" x14ac:dyDescent="0.3">
      <c r="B296" s="81">
        <v>44760</v>
      </c>
      <c r="C296" s="96" t="str">
        <f>IF('Detalle Ingresos'!$B296="","",TEXT('Detalle Ingresos'!$B296,"MMMM" ))</f>
        <v>julio</v>
      </c>
      <c r="D296" s="116">
        <v>1</v>
      </c>
      <c r="E296" s="97" t="s">
        <v>59</v>
      </c>
      <c r="F296" s="113">
        <v>15</v>
      </c>
      <c r="G296" s="17" t="s">
        <v>78</v>
      </c>
    </row>
    <row r="297" spans="2:7" ht="19.5" thickBot="1" x14ac:dyDescent="0.3">
      <c r="B297" s="81">
        <v>44791</v>
      </c>
      <c r="C297" s="96" t="str">
        <f>IF('Detalle Ingresos'!$B297="","",TEXT('Detalle Ingresos'!$B297,"MMMM" ))</f>
        <v>agosto</v>
      </c>
      <c r="D297" s="116">
        <v>1</v>
      </c>
      <c r="E297" s="97" t="s">
        <v>59</v>
      </c>
      <c r="F297" s="113">
        <v>4.42</v>
      </c>
      <c r="G297" s="17" t="s">
        <v>81</v>
      </c>
    </row>
    <row r="298" spans="2:7" ht="19.5" thickBot="1" x14ac:dyDescent="0.3">
      <c r="B298" s="81">
        <v>44804</v>
      </c>
      <c r="C298" s="96" t="str">
        <f>IF('Detalle Ingresos'!$B298="","",TEXT('Detalle Ingresos'!$B298,"MMMM" ))</f>
        <v>agosto</v>
      </c>
      <c r="D298" s="116">
        <v>1</v>
      </c>
      <c r="E298" s="97" t="s">
        <v>60</v>
      </c>
      <c r="F298" s="113">
        <v>3.76</v>
      </c>
      <c r="G298" s="17" t="s">
        <v>80</v>
      </c>
    </row>
    <row r="299" spans="2:7" ht="19.5" thickBot="1" x14ac:dyDescent="0.3">
      <c r="B299" s="81">
        <v>44805</v>
      </c>
      <c r="C299" s="96" t="str">
        <f>IF('Detalle Ingresos'!$B299="","",TEXT('Detalle Ingresos'!$B299,"MMMM" ))</f>
        <v>septiembre</v>
      </c>
      <c r="D299" s="116">
        <v>9</v>
      </c>
      <c r="E299" s="97" t="s">
        <v>61</v>
      </c>
      <c r="F299" s="113">
        <v>190.14</v>
      </c>
      <c r="G299" s="17" t="s">
        <v>77</v>
      </c>
    </row>
    <row r="300" spans="2:7" ht="19.5" thickBot="1" x14ac:dyDescent="0.3">
      <c r="B300" s="81">
        <v>44806</v>
      </c>
      <c r="C300" s="96" t="str">
        <f>IF('Detalle Ingresos'!$B300="","",TEXT('Detalle Ingresos'!$B300,"MMMM" ))</f>
        <v>septiembre</v>
      </c>
      <c r="D300" s="116">
        <v>5</v>
      </c>
      <c r="E300" s="97" t="s">
        <v>61</v>
      </c>
      <c r="F300" s="113">
        <v>29.759999999999994</v>
      </c>
      <c r="G300" s="17" t="s">
        <v>77</v>
      </c>
    </row>
    <row r="301" spans="2:7" ht="19.5" thickBot="1" x14ac:dyDescent="0.3">
      <c r="B301" s="81">
        <v>44809</v>
      </c>
      <c r="C301" s="96" t="str">
        <f>IF('Detalle Ingresos'!$B301="","",TEXT('Detalle Ingresos'!$B301,"MMMM" ))</f>
        <v>septiembre</v>
      </c>
      <c r="D301" s="116">
        <v>1</v>
      </c>
      <c r="E301" s="97" t="s">
        <v>60</v>
      </c>
      <c r="F301" s="113">
        <v>2.85</v>
      </c>
      <c r="G301" s="17" t="s">
        <v>77</v>
      </c>
    </row>
    <row r="302" spans="2:7" ht="19.5" thickBot="1" x14ac:dyDescent="0.3">
      <c r="B302" s="81">
        <v>44809</v>
      </c>
      <c r="C302" s="96" t="str">
        <f>IF('Detalle Ingresos'!$B302="","",TEXT('Detalle Ingresos'!$B302,"MMMM" ))</f>
        <v>septiembre</v>
      </c>
      <c r="D302" s="116">
        <v>12</v>
      </c>
      <c r="E302" s="97" t="s">
        <v>61</v>
      </c>
      <c r="F302" s="113">
        <v>69.459999999999994</v>
      </c>
      <c r="G302" s="17" t="s">
        <v>77</v>
      </c>
    </row>
    <row r="303" spans="2:7" ht="19.5" thickBot="1" x14ac:dyDescent="0.3">
      <c r="B303" s="81">
        <v>44810</v>
      </c>
      <c r="C303" s="96" t="str">
        <f>IF('Detalle Ingresos'!$B303="","",TEXT('Detalle Ingresos'!$B303,"MMMM" ))</f>
        <v>septiembre</v>
      </c>
      <c r="D303" s="116">
        <v>1</v>
      </c>
      <c r="E303" s="97" t="s">
        <v>60</v>
      </c>
      <c r="F303" s="113">
        <v>1.8</v>
      </c>
      <c r="G303" s="17" t="s">
        <v>77</v>
      </c>
    </row>
    <row r="304" spans="2:7" ht="19.5" thickBot="1" x14ac:dyDescent="0.3">
      <c r="B304" s="81">
        <v>44810</v>
      </c>
      <c r="C304" s="96" t="str">
        <f>IF('Detalle Ingresos'!$B304="","",TEXT('Detalle Ingresos'!$B304,"MMMM" ))</f>
        <v>septiembre</v>
      </c>
      <c r="D304" s="116">
        <v>10</v>
      </c>
      <c r="E304" s="97" t="s">
        <v>61</v>
      </c>
      <c r="F304" s="113">
        <v>44.58</v>
      </c>
      <c r="G304" s="17" t="s">
        <v>77</v>
      </c>
    </row>
    <row r="305" spans="2:7" ht="19.5" thickBot="1" x14ac:dyDescent="0.3">
      <c r="B305" s="81">
        <v>44811</v>
      </c>
      <c r="C305" s="96" t="str">
        <f>IF('Detalle Ingresos'!$B305="","",TEXT('Detalle Ingresos'!$B305,"MMMM" ))</f>
        <v>septiembre</v>
      </c>
      <c r="D305" s="116">
        <v>3</v>
      </c>
      <c r="E305" s="97" t="s">
        <v>61</v>
      </c>
      <c r="F305" s="113">
        <v>24.42</v>
      </c>
      <c r="G305" s="17" t="s">
        <v>77</v>
      </c>
    </row>
    <row r="306" spans="2:7" ht="19.5" thickBot="1" x14ac:dyDescent="0.3">
      <c r="B306" s="81">
        <v>44812</v>
      </c>
      <c r="C306" s="96" t="str">
        <f>IF('Detalle Ingresos'!$B306="","",TEXT('Detalle Ingresos'!$B306,"MMMM" ))</f>
        <v>septiembre</v>
      </c>
      <c r="D306" s="116">
        <v>7</v>
      </c>
      <c r="E306" s="97" t="s">
        <v>61</v>
      </c>
      <c r="F306" s="113">
        <v>168.69</v>
      </c>
      <c r="G306" s="17" t="s">
        <v>77</v>
      </c>
    </row>
    <row r="307" spans="2:7" ht="19.5" thickBot="1" x14ac:dyDescent="0.3">
      <c r="B307" s="81">
        <v>44813</v>
      </c>
      <c r="C307" s="96" t="str">
        <f>IF('Detalle Ingresos'!$B307="","",TEXT('Detalle Ingresos'!$B307,"MMMM" ))</f>
        <v>septiembre</v>
      </c>
      <c r="D307" s="116">
        <v>15</v>
      </c>
      <c r="E307" s="97" t="s">
        <v>61</v>
      </c>
      <c r="F307" s="113">
        <v>154.50000000000003</v>
      </c>
      <c r="G307" s="17" t="s">
        <v>77</v>
      </c>
    </row>
    <row r="308" spans="2:7" ht="19.5" thickBot="1" x14ac:dyDescent="0.3">
      <c r="B308" s="81">
        <v>44816</v>
      </c>
      <c r="C308" s="96" t="str">
        <f>IF('Detalle Ingresos'!$B308="","",TEXT('Detalle Ingresos'!$B308,"MMMM" ))</f>
        <v>septiembre</v>
      </c>
      <c r="D308" s="116">
        <v>1</v>
      </c>
      <c r="E308" s="97" t="s">
        <v>60</v>
      </c>
      <c r="F308" s="113">
        <v>2.21</v>
      </c>
      <c r="G308" s="17" t="s">
        <v>79</v>
      </c>
    </row>
    <row r="309" spans="2:7" ht="19.5" thickBot="1" x14ac:dyDescent="0.3">
      <c r="B309" s="81">
        <v>44816</v>
      </c>
      <c r="C309" s="96" t="str">
        <f>IF('Detalle Ingresos'!$B309="","",TEXT('Detalle Ingresos'!$B309,"MMMM" ))</f>
        <v>septiembre</v>
      </c>
      <c r="D309" s="116">
        <v>1</v>
      </c>
      <c r="E309" s="97" t="s">
        <v>59</v>
      </c>
      <c r="F309" s="113">
        <v>17.63</v>
      </c>
      <c r="G309" s="17" t="s">
        <v>79</v>
      </c>
    </row>
    <row r="310" spans="2:7" ht="19.5" thickBot="1" x14ac:dyDescent="0.3">
      <c r="B310" s="81">
        <v>44816</v>
      </c>
      <c r="C310" s="96" t="str">
        <f>IF('Detalle Ingresos'!$B310="","",TEXT('Detalle Ingresos'!$B310,"MMMM" ))</f>
        <v>septiembre</v>
      </c>
      <c r="D310" s="116">
        <v>12</v>
      </c>
      <c r="E310" s="97" t="s">
        <v>61</v>
      </c>
      <c r="F310" s="113">
        <v>55.379999999999995</v>
      </c>
      <c r="G310" s="17" t="s">
        <v>79</v>
      </c>
    </row>
    <row r="311" spans="2:7" ht="19.5" thickBot="1" x14ac:dyDescent="0.3">
      <c r="B311" s="81">
        <v>44817</v>
      </c>
      <c r="C311" s="96" t="str">
        <f>IF('Detalle Ingresos'!$B311="","",TEXT('Detalle Ingresos'!$B311,"MMMM" ))</f>
        <v>septiembre</v>
      </c>
      <c r="D311" s="116">
        <v>8</v>
      </c>
      <c r="E311" s="97" t="s">
        <v>61</v>
      </c>
      <c r="F311" s="113">
        <v>186.21</v>
      </c>
      <c r="G311" s="17" t="s">
        <v>79</v>
      </c>
    </row>
    <row r="312" spans="2:7" ht="19.5" thickBot="1" x14ac:dyDescent="0.3">
      <c r="B312" s="81">
        <v>44818</v>
      </c>
      <c r="C312" s="96" t="str">
        <f>IF('Detalle Ingresos'!$B312="","",TEXT('Detalle Ingresos'!$B312,"MMMM" ))</f>
        <v>septiembre</v>
      </c>
      <c r="D312" s="116">
        <v>4</v>
      </c>
      <c r="E312" s="97" t="s">
        <v>61</v>
      </c>
      <c r="F312" s="113">
        <v>21.630000000000003</v>
      </c>
      <c r="G312" s="17" t="s">
        <v>79</v>
      </c>
    </row>
    <row r="313" spans="2:7" ht="19.5" thickBot="1" x14ac:dyDescent="0.3">
      <c r="B313" s="81">
        <v>44823</v>
      </c>
      <c r="C313" s="96" t="str">
        <f>IF('Detalle Ingresos'!$B313="","",TEXT('Detalle Ingresos'!$B313,"MMMM" ))</f>
        <v>septiembre</v>
      </c>
      <c r="D313" s="116">
        <v>3</v>
      </c>
      <c r="E313" s="97" t="s">
        <v>61</v>
      </c>
      <c r="F313" s="113">
        <v>13.89</v>
      </c>
      <c r="G313" s="17" t="s">
        <v>81</v>
      </c>
    </row>
    <row r="314" spans="2:7" ht="19.5" thickBot="1" x14ac:dyDescent="0.3">
      <c r="B314" s="81">
        <v>44824</v>
      </c>
      <c r="C314" s="96" t="str">
        <f>IF('Detalle Ingresos'!$B314="","",TEXT('Detalle Ingresos'!$B314,"MMMM" ))</f>
        <v>septiembre</v>
      </c>
      <c r="D314" s="116">
        <v>2</v>
      </c>
      <c r="E314" s="97" t="s">
        <v>59</v>
      </c>
      <c r="F314" s="113">
        <v>3.6</v>
      </c>
      <c r="G314" s="17" t="s">
        <v>81</v>
      </c>
    </row>
    <row r="315" spans="2:7" ht="19.5" thickBot="1" x14ac:dyDescent="0.3">
      <c r="B315" s="81">
        <v>44824</v>
      </c>
      <c r="C315" s="96" t="str">
        <f>IF('Detalle Ingresos'!$B315="","",TEXT('Detalle Ingresos'!$B315,"MMMM" ))</f>
        <v>septiembre</v>
      </c>
      <c r="D315" s="116">
        <v>1</v>
      </c>
      <c r="E315" s="97" t="s">
        <v>60</v>
      </c>
      <c r="F315" s="113">
        <v>1.8</v>
      </c>
      <c r="G315" s="17" t="s">
        <v>81</v>
      </c>
    </row>
    <row r="316" spans="2:7" ht="19.5" thickBot="1" x14ac:dyDescent="0.3">
      <c r="B316" s="81">
        <v>44824</v>
      </c>
      <c r="C316" s="96" t="str">
        <f>IF('Detalle Ingresos'!$B316="","",TEXT('Detalle Ingresos'!$B316,"MMMM" ))</f>
        <v>septiembre</v>
      </c>
      <c r="D316" s="116">
        <v>14</v>
      </c>
      <c r="E316" s="97" t="s">
        <v>61</v>
      </c>
      <c r="F316" s="113">
        <v>141.35999999999999</v>
      </c>
      <c r="G316" s="17" t="s">
        <v>81</v>
      </c>
    </row>
    <row r="317" spans="2:7" ht="19.5" thickBot="1" x14ac:dyDescent="0.3">
      <c r="B317" s="81">
        <v>44825</v>
      </c>
      <c r="C317" s="96" t="str">
        <f>IF('Detalle Ingresos'!$B317="","",TEXT('Detalle Ingresos'!$B317,"MMMM" ))</f>
        <v>septiembre</v>
      </c>
      <c r="D317" s="116">
        <v>11</v>
      </c>
      <c r="E317" s="97" t="s">
        <v>61</v>
      </c>
      <c r="F317" s="113">
        <v>332.15000000000009</v>
      </c>
      <c r="G317" s="17" t="s">
        <v>81</v>
      </c>
    </row>
    <row r="318" spans="2:7" ht="19.5" thickBot="1" x14ac:dyDescent="0.3">
      <c r="B318" s="81">
        <v>44826</v>
      </c>
      <c r="C318" s="96" t="str">
        <f>IF('Detalle Ingresos'!$B318="","",TEXT('Detalle Ingresos'!$B318,"MMMM" ))</f>
        <v>septiembre</v>
      </c>
      <c r="D318" s="116">
        <v>1</v>
      </c>
      <c r="E318" s="97" t="s">
        <v>60</v>
      </c>
      <c r="F318" s="113">
        <v>5.1210000000000004</v>
      </c>
      <c r="G318" s="17" t="s">
        <v>81</v>
      </c>
    </row>
    <row r="319" spans="2:7" ht="19.5" thickBot="1" x14ac:dyDescent="0.3">
      <c r="B319" s="81">
        <v>44826</v>
      </c>
      <c r="C319" s="96" t="str">
        <f>IF('Detalle Ingresos'!$B319="","",TEXT('Detalle Ingresos'!$B319,"MMMM" ))</f>
        <v>septiembre</v>
      </c>
      <c r="D319" s="116">
        <v>10</v>
      </c>
      <c r="E319" s="97" t="s">
        <v>61</v>
      </c>
      <c r="F319" s="113">
        <v>78.2</v>
      </c>
      <c r="G319" s="17" t="s">
        <v>81</v>
      </c>
    </row>
    <row r="320" spans="2:7" ht="19.5" thickBot="1" x14ac:dyDescent="0.3">
      <c r="B320" s="81">
        <v>44827</v>
      </c>
      <c r="C320" s="96" t="str">
        <f>IF('Detalle Ingresos'!$B320="","",TEXT('Detalle Ingresos'!$B320,"MMMM" ))</f>
        <v>septiembre</v>
      </c>
      <c r="D320" s="116">
        <v>1</v>
      </c>
      <c r="E320" s="97" t="s">
        <v>91</v>
      </c>
      <c r="F320" s="113">
        <v>2.63</v>
      </c>
      <c r="G320" s="17" t="s">
        <v>81</v>
      </c>
    </row>
    <row r="321" spans="2:7" ht="19.5" thickBot="1" x14ac:dyDescent="0.3">
      <c r="B321" s="81">
        <v>44827</v>
      </c>
      <c r="C321" s="96" t="str">
        <f>IF('Detalle Ingresos'!$B321="","",TEXT('Detalle Ingresos'!$B321,"MMMM" ))</f>
        <v>septiembre</v>
      </c>
      <c r="D321" s="116">
        <v>1</v>
      </c>
      <c r="E321" s="97" t="s">
        <v>60</v>
      </c>
      <c r="F321" s="113">
        <v>1.8</v>
      </c>
      <c r="G321" s="17" t="s">
        <v>81</v>
      </c>
    </row>
    <row r="322" spans="2:7" ht="19.5" thickBot="1" x14ac:dyDescent="0.3">
      <c r="B322" s="81">
        <v>44827</v>
      </c>
      <c r="C322" s="96" t="str">
        <f>IF('Detalle Ingresos'!$B322="","",TEXT('Detalle Ingresos'!$B322,"MMMM" ))</f>
        <v>septiembre</v>
      </c>
      <c r="D322" s="116">
        <v>8</v>
      </c>
      <c r="E322" s="97" t="s">
        <v>61</v>
      </c>
      <c r="F322" s="113">
        <v>44.07</v>
      </c>
      <c r="G322" s="17" t="s">
        <v>81</v>
      </c>
    </row>
    <row r="323" spans="2:7" ht="19.5" thickBot="1" x14ac:dyDescent="0.3">
      <c r="B323" s="81">
        <v>44830</v>
      </c>
      <c r="C323" s="96" t="str">
        <f>IF('Detalle Ingresos'!$B323="","",TEXT('Detalle Ingresos'!$B323,"MMMM" ))</f>
        <v>septiembre</v>
      </c>
      <c r="D323" s="116">
        <v>4</v>
      </c>
      <c r="E323" s="97" t="s">
        <v>61</v>
      </c>
      <c r="F323" s="113">
        <v>50.16</v>
      </c>
      <c r="G323" s="17" t="s">
        <v>78</v>
      </c>
    </row>
    <row r="324" spans="2:7" ht="19.5" thickBot="1" x14ac:dyDescent="0.3">
      <c r="B324" s="81">
        <v>44831</v>
      </c>
      <c r="C324" s="96" t="str">
        <f>IF('Detalle Ingresos'!$B324="","",TEXT('Detalle Ingresos'!$B324,"MMMM" ))</f>
        <v>septiembre</v>
      </c>
      <c r="D324" s="116">
        <v>2</v>
      </c>
      <c r="E324" s="97" t="s">
        <v>59</v>
      </c>
      <c r="F324" s="113">
        <v>10.98</v>
      </c>
      <c r="G324" s="17" t="s">
        <v>78</v>
      </c>
    </row>
    <row r="325" spans="2:7" ht="19.5" thickBot="1" x14ac:dyDescent="0.3">
      <c r="B325" s="81">
        <v>44831</v>
      </c>
      <c r="C325" s="96" t="str">
        <f>IF('Detalle Ingresos'!$B325="","",TEXT('Detalle Ingresos'!$B325,"MMMM" ))</f>
        <v>septiembre</v>
      </c>
      <c r="D325" s="116">
        <v>1</v>
      </c>
      <c r="E325" s="97" t="s">
        <v>59</v>
      </c>
      <c r="F325" s="113">
        <v>16.8</v>
      </c>
      <c r="G325" s="17" t="s">
        <v>78</v>
      </c>
    </row>
    <row r="326" spans="2:7" ht="19.5" thickBot="1" x14ac:dyDescent="0.3">
      <c r="B326" s="81">
        <v>44831</v>
      </c>
      <c r="C326" s="96" t="str">
        <f>IF('Detalle Ingresos'!$B326="","",TEXT('Detalle Ingresos'!$B326,"MMMM" ))</f>
        <v>septiembre</v>
      </c>
      <c r="D326" s="116">
        <v>9</v>
      </c>
      <c r="E326" s="97" t="s">
        <v>61</v>
      </c>
      <c r="F326" s="113">
        <v>88.75</v>
      </c>
      <c r="G326" s="17" t="s">
        <v>78</v>
      </c>
    </row>
    <row r="327" spans="2:7" ht="19.5" thickBot="1" x14ac:dyDescent="0.3">
      <c r="B327" s="81">
        <v>44832</v>
      </c>
      <c r="C327" s="96" t="str">
        <f>IF('Detalle Ingresos'!$B327="","",TEXT('Detalle Ingresos'!$B327,"MMMM" ))</f>
        <v>septiembre</v>
      </c>
      <c r="D327" s="116">
        <v>1</v>
      </c>
      <c r="E327" s="97" t="s">
        <v>62</v>
      </c>
      <c r="F327" s="113">
        <v>2.63</v>
      </c>
      <c r="G327" s="17" t="s">
        <v>78</v>
      </c>
    </row>
    <row r="328" spans="2:7" ht="19.5" thickBot="1" x14ac:dyDescent="0.3">
      <c r="B328" s="81">
        <v>44832</v>
      </c>
      <c r="C328" s="96" t="str">
        <f>IF('Detalle Ingresos'!$B328="","",TEXT('Detalle Ingresos'!$B328,"MMMM" ))</f>
        <v>septiembre</v>
      </c>
      <c r="D328" s="116">
        <v>1</v>
      </c>
      <c r="E328" s="97" t="s">
        <v>60</v>
      </c>
      <c r="F328" s="113">
        <v>1.8</v>
      </c>
      <c r="G328" s="17" t="s">
        <v>78</v>
      </c>
    </row>
    <row r="329" spans="2:7" ht="19.5" thickBot="1" x14ac:dyDescent="0.3">
      <c r="B329" s="81">
        <v>44832</v>
      </c>
      <c r="C329" s="96" t="str">
        <f>IF('Detalle Ingresos'!$B329="","",TEXT('Detalle Ingresos'!$B329,"MMMM" ))</f>
        <v>septiembre</v>
      </c>
      <c r="D329" s="116">
        <v>7</v>
      </c>
      <c r="E329" s="97" t="s">
        <v>61</v>
      </c>
      <c r="F329" s="113">
        <v>43.74</v>
      </c>
      <c r="G329" s="17" t="s">
        <v>78</v>
      </c>
    </row>
    <row r="330" spans="2:7" ht="19.5" thickBot="1" x14ac:dyDescent="0.3">
      <c r="B330" s="81">
        <v>44833</v>
      </c>
      <c r="C330" s="96" t="str">
        <f>IF('Detalle Ingresos'!$B330="","",TEXT('Detalle Ingresos'!$B330,"MMMM" ))</f>
        <v>septiembre</v>
      </c>
      <c r="D330" s="116">
        <v>7</v>
      </c>
      <c r="E330" s="97" t="s">
        <v>61</v>
      </c>
      <c r="F330" s="113">
        <v>50.46</v>
      </c>
      <c r="G330" s="17" t="s">
        <v>78</v>
      </c>
    </row>
    <row r="331" spans="2:7" ht="19.5" thickBot="1" x14ac:dyDescent="0.3">
      <c r="B331" s="81">
        <v>44834</v>
      </c>
      <c r="C331" s="96" t="str">
        <f>IF('Detalle Ingresos'!$B331="","",TEXT('Detalle Ingresos'!$B331,"MMMM" ))</f>
        <v>septiembre</v>
      </c>
      <c r="D331" s="116">
        <v>1</v>
      </c>
      <c r="E331" s="97" t="s">
        <v>59</v>
      </c>
      <c r="F331" s="113">
        <v>1.8</v>
      </c>
      <c r="G331" s="17" t="s">
        <v>78</v>
      </c>
    </row>
    <row r="332" spans="2:7" ht="19.5" thickBot="1" x14ac:dyDescent="0.3">
      <c r="B332" s="95"/>
      <c r="C332" s="96" t="str">
        <f>IF('Detalle Ingresos'!$B332="","",TEXT('Detalle Ingresos'!$B332,"MMMM" ))</f>
        <v/>
      </c>
      <c r="D332" s="111"/>
      <c r="E332" s="97"/>
      <c r="F332" s="29"/>
      <c r="G332" s="17"/>
    </row>
    <row r="333" spans="2:7" ht="19.5" thickBot="1" x14ac:dyDescent="0.3">
      <c r="B333" s="95"/>
      <c r="C333" s="96" t="str">
        <f>IF('Detalle Ingresos'!$B333="","",TEXT('Detalle Ingresos'!$B333,"MMMM" ))</f>
        <v/>
      </c>
      <c r="D333" s="111"/>
      <c r="E333" s="97"/>
      <c r="F333" s="29"/>
      <c r="G333" s="17"/>
    </row>
    <row r="334" spans="2:7" ht="19.5" thickBot="1" x14ac:dyDescent="0.3">
      <c r="B334" s="95"/>
      <c r="C334" s="96" t="str">
        <f>IF('Detalle Ingresos'!$B334="","",TEXT('Detalle Ingresos'!$B334,"MMMM" ))</f>
        <v/>
      </c>
      <c r="D334" s="111"/>
      <c r="E334" s="97"/>
      <c r="F334" s="29"/>
      <c r="G334" s="17"/>
    </row>
    <row r="335" spans="2:7" ht="19.5" thickBot="1" x14ac:dyDescent="0.3">
      <c r="B335" s="95"/>
      <c r="C335" s="96" t="str">
        <f>IF('Detalle Ingresos'!$B335="","",TEXT('Detalle Ingresos'!$B335,"MMMM" ))</f>
        <v/>
      </c>
      <c r="D335" s="111"/>
      <c r="E335" s="97"/>
      <c r="F335" s="29"/>
      <c r="G335" s="17"/>
    </row>
    <row r="336" spans="2:7" ht="19.5" thickBot="1" x14ac:dyDescent="0.3">
      <c r="B336" s="95"/>
      <c r="C336" s="96" t="str">
        <f>IF('Detalle Ingresos'!$B336="","",TEXT('Detalle Ingresos'!$B336,"MMMM" ))</f>
        <v/>
      </c>
      <c r="D336" s="111"/>
      <c r="E336" s="97"/>
      <c r="F336" s="29"/>
      <c r="G336" s="17"/>
    </row>
    <row r="337" spans="2:7" ht="19.5" thickBot="1" x14ac:dyDescent="0.3">
      <c r="B337" s="95"/>
      <c r="C337" s="96" t="str">
        <f>IF('Detalle Ingresos'!$B337="","",TEXT('Detalle Ingresos'!$B337,"MMMM" ))</f>
        <v/>
      </c>
      <c r="D337" s="111"/>
      <c r="E337" s="97"/>
      <c r="F337" s="29"/>
      <c r="G337" s="17"/>
    </row>
    <row r="338" spans="2:7" ht="19.5" thickBot="1" x14ac:dyDescent="0.3">
      <c r="B338" s="95"/>
      <c r="C338" s="96" t="str">
        <f>IF('Detalle Ingresos'!$B338="","",TEXT('Detalle Ingresos'!$B338,"MMMM" ))</f>
        <v/>
      </c>
      <c r="D338" s="111"/>
      <c r="E338" s="97"/>
      <c r="F338" s="29"/>
      <c r="G338" s="17"/>
    </row>
    <row r="339" spans="2:7" ht="19.5" thickBot="1" x14ac:dyDescent="0.3">
      <c r="B339" s="95"/>
      <c r="C339" s="96" t="str">
        <f>IF('Detalle Ingresos'!$B339="","",TEXT('Detalle Ingresos'!$B339,"MMMM" ))</f>
        <v/>
      </c>
      <c r="D339" s="111"/>
      <c r="E339" s="97"/>
      <c r="F339" s="29"/>
      <c r="G339" s="17"/>
    </row>
    <row r="340" spans="2:7" ht="19.5" thickBot="1" x14ac:dyDescent="0.3">
      <c r="B340" s="95"/>
      <c r="C340" s="96" t="str">
        <f>IF('Detalle Ingresos'!$B340="","",TEXT('Detalle Ingresos'!$B340,"MMMM" ))</f>
        <v/>
      </c>
      <c r="D340" s="111"/>
      <c r="E340" s="97"/>
      <c r="F340" s="29"/>
      <c r="G340" s="17"/>
    </row>
    <row r="341" spans="2:7" ht="19.5" thickBot="1" x14ac:dyDescent="0.3">
      <c r="B341" s="95"/>
      <c r="C341" s="96" t="str">
        <f>IF('Detalle Ingresos'!$B341="","",TEXT('Detalle Ingresos'!$B341,"MMMM" ))</f>
        <v/>
      </c>
      <c r="D341" s="111"/>
      <c r="E341" s="97"/>
      <c r="F341" s="29"/>
      <c r="G341" s="17"/>
    </row>
    <row r="342" spans="2:7" ht="19.5" thickBot="1" x14ac:dyDescent="0.3">
      <c r="B342" s="95"/>
      <c r="C342" s="96" t="str">
        <f>IF('Detalle Ingresos'!$B342="","",TEXT('Detalle Ingresos'!$B342,"MMMM" ))</f>
        <v/>
      </c>
      <c r="D342" s="111"/>
      <c r="E342" s="97"/>
      <c r="F342" s="29"/>
      <c r="G342" s="17"/>
    </row>
    <row r="343" spans="2:7" ht="19.5" thickBot="1" x14ac:dyDescent="0.3">
      <c r="B343" s="95"/>
      <c r="C343" s="96" t="str">
        <f>IF('Detalle Ingresos'!$B343="","",TEXT('Detalle Ingresos'!$B343,"MMMM" ))</f>
        <v/>
      </c>
      <c r="D343" s="111"/>
      <c r="E343" s="97"/>
      <c r="F343" s="29"/>
      <c r="G343" s="17"/>
    </row>
    <row r="344" spans="2:7" ht="19.5" thickBot="1" x14ac:dyDescent="0.3">
      <c r="B344" s="95"/>
      <c r="C344" s="96" t="str">
        <f>IF('Detalle Ingresos'!$B344="","",TEXT('Detalle Ingresos'!$B344,"MMMM" ))</f>
        <v/>
      </c>
      <c r="D344" s="111"/>
      <c r="E344" s="97"/>
      <c r="F344" s="29"/>
      <c r="G344" s="17"/>
    </row>
    <row r="345" spans="2:7" ht="19.5" thickBot="1" x14ac:dyDescent="0.3">
      <c r="B345" s="95"/>
      <c r="C345" s="96" t="str">
        <f>IF('Detalle Ingresos'!$B345="","",TEXT('Detalle Ingresos'!$B345,"MMMM" ))</f>
        <v/>
      </c>
      <c r="D345" s="111"/>
      <c r="E345" s="97"/>
      <c r="F345" s="29"/>
      <c r="G345" s="17"/>
    </row>
    <row r="346" spans="2:7" ht="19.5" thickBot="1" x14ac:dyDescent="0.3">
      <c r="B346" s="95"/>
      <c r="C346" s="96" t="str">
        <f>IF('Detalle Ingresos'!$B346="","",TEXT('Detalle Ingresos'!$B346,"MMMM" ))</f>
        <v/>
      </c>
      <c r="D346" s="111"/>
      <c r="E346" s="97"/>
      <c r="F346" s="29"/>
      <c r="G346" s="17"/>
    </row>
    <row r="347" spans="2:7" ht="19.5" thickBot="1" x14ac:dyDescent="0.3">
      <c r="B347" s="95"/>
      <c r="C347" s="96" t="str">
        <f>IF('Detalle Ingresos'!$B347="","",TEXT('Detalle Ingresos'!$B347,"MMMM" ))</f>
        <v/>
      </c>
      <c r="D347" s="111"/>
      <c r="E347" s="97"/>
      <c r="F347" s="29"/>
      <c r="G347" s="17"/>
    </row>
    <row r="348" spans="2:7" ht="19.5" thickBot="1" x14ac:dyDescent="0.3">
      <c r="B348" s="95"/>
      <c r="C348" s="96" t="str">
        <f>IF('Detalle Ingresos'!$B348="","",TEXT('Detalle Ingresos'!$B348,"MMMM" ))</f>
        <v/>
      </c>
      <c r="D348" s="111"/>
      <c r="E348" s="97"/>
      <c r="F348" s="29"/>
      <c r="G348" s="17"/>
    </row>
    <row r="349" spans="2:7" ht="19.5" thickBot="1" x14ac:dyDescent="0.3">
      <c r="B349" s="95"/>
      <c r="C349" s="96" t="str">
        <f>IF('Detalle Ingresos'!$B349="","",TEXT('Detalle Ingresos'!$B349,"MMMM" ))</f>
        <v/>
      </c>
      <c r="D349" s="111"/>
      <c r="E349" s="97"/>
      <c r="F349" s="29"/>
      <c r="G349" s="17"/>
    </row>
    <row r="350" spans="2:7" ht="19.5" thickBot="1" x14ac:dyDescent="0.3">
      <c r="B350" s="95"/>
      <c r="C350" s="96" t="str">
        <f>IF('Detalle Ingresos'!$B350="","",TEXT('Detalle Ingresos'!$B350,"MMMM" ))</f>
        <v/>
      </c>
      <c r="D350" s="111"/>
      <c r="E350" s="97"/>
      <c r="F350" s="29"/>
      <c r="G350" s="17"/>
    </row>
    <row r="351" spans="2:7" ht="19.5" thickBot="1" x14ac:dyDescent="0.3">
      <c r="B351" s="95"/>
      <c r="C351" s="96" t="str">
        <f>IF('Detalle Ingresos'!$B351="","",TEXT('Detalle Ingresos'!$B351,"MMMM" ))</f>
        <v/>
      </c>
      <c r="D351" s="111"/>
      <c r="E351" s="97"/>
      <c r="F351" s="29"/>
      <c r="G351" s="17"/>
    </row>
    <row r="352" spans="2:7" ht="19.5" thickBot="1" x14ac:dyDescent="0.3">
      <c r="B352" s="95"/>
      <c r="C352" s="96" t="str">
        <f>IF('Detalle Ingresos'!$B352="","",TEXT('Detalle Ingresos'!$B352,"MMMM" ))</f>
        <v/>
      </c>
      <c r="D352" s="111"/>
      <c r="E352" s="97"/>
      <c r="F352" s="29"/>
      <c r="G352" s="17"/>
    </row>
    <row r="353" spans="2:7" ht="19.5" thickBot="1" x14ac:dyDescent="0.3">
      <c r="B353" s="95"/>
      <c r="C353" s="96" t="str">
        <f>IF('Detalle Ingresos'!$B353="","",TEXT('Detalle Ingresos'!$B353,"MMMM" ))</f>
        <v/>
      </c>
      <c r="D353" s="111"/>
      <c r="E353" s="97"/>
      <c r="F353" s="29"/>
      <c r="G353" s="17"/>
    </row>
    <row r="354" spans="2:7" ht="19.5" thickBot="1" x14ac:dyDescent="0.3">
      <c r="B354" s="95"/>
      <c r="C354" s="96" t="str">
        <f>IF('Detalle Ingresos'!$B354="","",TEXT('Detalle Ingresos'!$B354,"MMMM" ))</f>
        <v/>
      </c>
      <c r="D354" s="111"/>
      <c r="E354" s="97"/>
      <c r="F354" s="29"/>
      <c r="G354" s="17"/>
    </row>
    <row r="355" spans="2:7" ht="19.5" thickBot="1" x14ac:dyDescent="0.3">
      <c r="B355" s="95"/>
      <c r="C355" s="96" t="str">
        <f>IF('Detalle Ingresos'!$B355="","",TEXT('Detalle Ingresos'!$B355,"MMMM" ))</f>
        <v/>
      </c>
      <c r="D355" s="111"/>
      <c r="E355" s="97"/>
      <c r="F355" s="29"/>
      <c r="G355" s="17"/>
    </row>
    <row r="356" spans="2:7" ht="19.5" thickBot="1" x14ac:dyDescent="0.3">
      <c r="B356" s="95"/>
      <c r="C356" s="96" t="str">
        <f>IF('Detalle Ingresos'!$B356="","",TEXT('Detalle Ingresos'!$B356,"MMMM" ))</f>
        <v/>
      </c>
      <c r="D356" s="111"/>
      <c r="E356" s="97"/>
      <c r="F356" s="29"/>
      <c r="G356" s="17"/>
    </row>
    <row r="357" spans="2:7" ht="19.5" thickBot="1" x14ac:dyDescent="0.3">
      <c r="B357" s="95"/>
      <c r="C357" s="96" t="str">
        <f>IF('Detalle Ingresos'!$B357="","",TEXT('Detalle Ingresos'!$B357,"MMMM" ))</f>
        <v/>
      </c>
      <c r="D357" s="111"/>
      <c r="E357" s="97"/>
      <c r="F357" s="29"/>
      <c r="G357" s="17"/>
    </row>
    <row r="358" spans="2:7" ht="19.5" thickBot="1" x14ac:dyDescent="0.3">
      <c r="B358" s="95"/>
      <c r="C358" s="96" t="str">
        <f>IF('Detalle Ingresos'!$B358="","",TEXT('Detalle Ingresos'!$B358,"MMMM" ))</f>
        <v/>
      </c>
      <c r="D358" s="111"/>
      <c r="E358" s="97"/>
      <c r="F358" s="29"/>
      <c r="G358" s="17"/>
    </row>
    <row r="359" spans="2:7" ht="19.5" thickBot="1" x14ac:dyDescent="0.3">
      <c r="B359" s="95"/>
      <c r="C359" s="96" t="str">
        <f>IF('Detalle Ingresos'!$B359="","",TEXT('Detalle Ingresos'!$B359,"MMMM" ))</f>
        <v/>
      </c>
      <c r="D359" s="111"/>
      <c r="E359" s="97"/>
      <c r="F359" s="29"/>
      <c r="G359" s="17"/>
    </row>
    <row r="360" spans="2:7" ht="19.5" thickBot="1" x14ac:dyDescent="0.3">
      <c r="B360" s="95"/>
      <c r="C360" s="96" t="str">
        <f>IF('Detalle Ingresos'!$B360="","",TEXT('Detalle Ingresos'!$B360,"MMMM" ))</f>
        <v/>
      </c>
      <c r="D360" s="111"/>
      <c r="E360" s="97"/>
      <c r="F360" s="29"/>
      <c r="G360" s="17"/>
    </row>
    <row r="361" spans="2:7" ht="19.5" thickBot="1" x14ac:dyDescent="0.3">
      <c r="B361" s="95"/>
      <c r="C361" s="96" t="str">
        <f>IF('Detalle Ingresos'!$B361="","",TEXT('Detalle Ingresos'!$B361,"MMMM" ))</f>
        <v/>
      </c>
      <c r="D361" s="111"/>
      <c r="E361" s="97"/>
      <c r="F361" s="29"/>
      <c r="G361" s="17"/>
    </row>
    <row r="362" spans="2:7" ht="19.5" thickBot="1" x14ac:dyDescent="0.3">
      <c r="B362" s="95"/>
      <c r="C362" s="96" t="str">
        <f>IF('Detalle Ingresos'!$B362="","",TEXT('Detalle Ingresos'!$B362,"MMMM" ))</f>
        <v/>
      </c>
      <c r="D362" s="111"/>
      <c r="E362" s="97"/>
      <c r="F362" s="29"/>
      <c r="G362" s="17"/>
    </row>
    <row r="363" spans="2:7" ht="19.5" thickBot="1" x14ac:dyDescent="0.3">
      <c r="B363" s="95"/>
      <c r="C363" s="96" t="str">
        <f>IF('Detalle Ingresos'!$B363="","",TEXT('Detalle Ingresos'!$B363,"MMMM" ))</f>
        <v/>
      </c>
      <c r="D363" s="111"/>
      <c r="E363" s="97"/>
      <c r="F363" s="29"/>
      <c r="G363" s="17"/>
    </row>
    <row r="364" spans="2:7" ht="19.5" thickBot="1" x14ac:dyDescent="0.3">
      <c r="B364" s="95"/>
      <c r="C364" s="96" t="str">
        <f>IF('Detalle Ingresos'!$B364="","",TEXT('Detalle Ingresos'!$B364,"MMMM" ))</f>
        <v/>
      </c>
      <c r="D364" s="111"/>
      <c r="E364" s="97"/>
      <c r="F364" s="29"/>
      <c r="G364" s="17"/>
    </row>
    <row r="365" spans="2:7" ht="19.5" thickBot="1" x14ac:dyDescent="0.3">
      <c r="B365" s="95"/>
      <c r="C365" s="96" t="str">
        <f>IF('Detalle Ingresos'!$B365="","",TEXT('Detalle Ingresos'!$B365,"MMMM" ))</f>
        <v/>
      </c>
      <c r="D365" s="111"/>
      <c r="E365" s="97"/>
      <c r="F365" s="29"/>
      <c r="G365" s="17"/>
    </row>
    <row r="366" spans="2:7" ht="19.5" thickBot="1" x14ac:dyDescent="0.3">
      <c r="B366" s="95"/>
      <c r="C366" s="96" t="str">
        <f>IF('Detalle Ingresos'!$B366="","",TEXT('Detalle Ingresos'!$B366,"MMMM" ))</f>
        <v/>
      </c>
      <c r="D366" s="111"/>
      <c r="E366" s="97"/>
      <c r="F366" s="29"/>
      <c r="G366" s="17"/>
    </row>
    <row r="367" spans="2:7" ht="19.5" thickBot="1" x14ac:dyDescent="0.3">
      <c r="B367" s="95"/>
      <c r="C367" s="96" t="str">
        <f>IF('Detalle Ingresos'!$B367="","",TEXT('Detalle Ingresos'!$B367,"MMMM" ))</f>
        <v/>
      </c>
      <c r="D367" s="111"/>
      <c r="E367" s="97"/>
      <c r="F367" s="29"/>
      <c r="G367" s="17"/>
    </row>
    <row r="368" spans="2:7" ht="19.5" thickBot="1" x14ac:dyDescent="0.3">
      <c r="B368" s="95"/>
      <c r="C368" s="96" t="str">
        <f>IF('Detalle Ingresos'!$B368="","",TEXT('Detalle Ingresos'!$B368,"MMMM" ))</f>
        <v/>
      </c>
      <c r="D368" s="111"/>
      <c r="E368" s="97"/>
      <c r="F368" s="29"/>
      <c r="G368" s="17"/>
    </row>
    <row r="369" spans="2:7" ht="19.5" thickBot="1" x14ac:dyDescent="0.3">
      <c r="B369" s="95"/>
      <c r="C369" s="96" t="str">
        <f>IF('Detalle Ingresos'!$B369="","",TEXT('Detalle Ingresos'!$B369,"MMMM" ))</f>
        <v/>
      </c>
      <c r="D369" s="111"/>
      <c r="E369" s="97"/>
      <c r="F369" s="29"/>
      <c r="G369" s="17"/>
    </row>
    <row r="370" spans="2:7" ht="19.5" thickBot="1" x14ac:dyDescent="0.3">
      <c r="B370" s="95"/>
      <c r="C370" s="96" t="str">
        <f>IF('Detalle Ingresos'!$B370="","",TEXT('Detalle Ingresos'!$B370,"MMMM" ))</f>
        <v/>
      </c>
      <c r="D370" s="111"/>
      <c r="E370" s="97"/>
      <c r="F370" s="29"/>
      <c r="G370" s="17"/>
    </row>
    <row r="371" spans="2:7" ht="19.5" thickBot="1" x14ac:dyDescent="0.3">
      <c r="B371" s="95"/>
      <c r="C371" s="96" t="str">
        <f>IF('Detalle Ingresos'!$B371="","",TEXT('Detalle Ingresos'!$B371,"MMMM" ))</f>
        <v/>
      </c>
      <c r="D371" s="111"/>
      <c r="E371" s="97"/>
      <c r="F371" s="29"/>
      <c r="G371" s="17"/>
    </row>
    <row r="372" spans="2:7" ht="19.5" thickBot="1" x14ac:dyDescent="0.3">
      <c r="B372" s="95"/>
      <c r="C372" s="96" t="str">
        <f>IF('Detalle Ingresos'!$B372="","",TEXT('Detalle Ingresos'!$B372,"MMMM" ))</f>
        <v/>
      </c>
      <c r="D372" s="111"/>
      <c r="E372" s="97"/>
      <c r="F372" s="29"/>
      <c r="G372" s="17"/>
    </row>
    <row r="373" spans="2:7" ht="19.5" thickBot="1" x14ac:dyDescent="0.3">
      <c r="B373" s="95"/>
      <c r="C373" s="96" t="str">
        <f>IF('Detalle Ingresos'!$B373="","",TEXT('Detalle Ingresos'!$B373,"MMMM" ))</f>
        <v/>
      </c>
      <c r="D373" s="111"/>
      <c r="E373" s="97"/>
      <c r="F373" s="29"/>
      <c r="G373" s="17"/>
    </row>
    <row r="374" spans="2:7" ht="19.5" thickBot="1" x14ac:dyDescent="0.3">
      <c r="B374" s="95"/>
      <c r="C374" s="96" t="str">
        <f>IF('Detalle Ingresos'!$B374="","",TEXT('Detalle Ingresos'!$B374,"MMMM" ))</f>
        <v/>
      </c>
      <c r="D374" s="111"/>
      <c r="E374" s="97"/>
      <c r="F374" s="29"/>
      <c r="G374" s="17"/>
    </row>
    <row r="375" spans="2:7" ht="19.5" thickBot="1" x14ac:dyDescent="0.3">
      <c r="B375" s="95"/>
      <c r="C375" s="96" t="str">
        <f>IF('Detalle Ingresos'!$B375="","",TEXT('Detalle Ingresos'!$B375,"MMMM" ))</f>
        <v/>
      </c>
      <c r="D375" s="111"/>
      <c r="E375" s="97"/>
      <c r="F375" s="29"/>
      <c r="G375" s="17"/>
    </row>
    <row r="376" spans="2:7" ht="19.5" thickBot="1" x14ac:dyDescent="0.3">
      <c r="B376" s="95"/>
      <c r="C376" s="96" t="str">
        <f>IF('Detalle Ingresos'!$B376="","",TEXT('Detalle Ingresos'!$B376,"MMMM" ))</f>
        <v/>
      </c>
      <c r="D376" s="111"/>
      <c r="E376" s="97"/>
      <c r="F376" s="29"/>
      <c r="G376" s="17"/>
    </row>
    <row r="377" spans="2:7" ht="19.5" thickBot="1" x14ac:dyDescent="0.3">
      <c r="B377" s="95"/>
      <c r="C377" s="96" t="str">
        <f>IF('Detalle Ingresos'!$B377="","",TEXT('Detalle Ingresos'!$B377,"MMMM" ))</f>
        <v/>
      </c>
      <c r="D377" s="111"/>
      <c r="E377" s="97"/>
      <c r="F377" s="29"/>
      <c r="G377" s="17"/>
    </row>
    <row r="378" spans="2:7" ht="19.5" thickBot="1" x14ac:dyDescent="0.3">
      <c r="B378" s="95"/>
      <c r="C378" s="96" t="str">
        <f>IF('Detalle Ingresos'!$B378="","",TEXT('Detalle Ingresos'!$B378,"MMMM" ))</f>
        <v/>
      </c>
      <c r="D378" s="111"/>
      <c r="E378" s="97"/>
      <c r="F378" s="29"/>
      <c r="G378" s="17"/>
    </row>
    <row r="379" spans="2:7" ht="19.5" thickBot="1" x14ac:dyDescent="0.3">
      <c r="B379" s="95"/>
      <c r="C379" s="96" t="str">
        <f>IF('Detalle Ingresos'!$B379="","",TEXT('Detalle Ingresos'!$B379,"MMMM" ))</f>
        <v/>
      </c>
      <c r="D379" s="111"/>
      <c r="E379" s="97"/>
      <c r="F379" s="29"/>
      <c r="G379" s="17"/>
    </row>
    <row r="380" spans="2:7" ht="19.5" thickBot="1" x14ac:dyDescent="0.3">
      <c r="B380" s="95"/>
      <c r="C380" s="96" t="str">
        <f>IF('Detalle Ingresos'!$B380="","",TEXT('Detalle Ingresos'!$B380,"MMMM" ))</f>
        <v/>
      </c>
      <c r="D380" s="111"/>
      <c r="E380" s="97"/>
      <c r="F380" s="29"/>
      <c r="G380" s="17"/>
    </row>
    <row r="381" spans="2:7" ht="19.5" thickBot="1" x14ac:dyDescent="0.3">
      <c r="B381" s="95"/>
      <c r="C381" s="96" t="str">
        <f>IF('Detalle Ingresos'!$B381="","",TEXT('Detalle Ingresos'!$B381,"MMMM" ))</f>
        <v/>
      </c>
      <c r="D381" s="111"/>
      <c r="E381" s="97"/>
      <c r="F381" s="29"/>
      <c r="G381" s="17"/>
    </row>
    <row r="382" spans="2:7" ht="19.5" thickBot="1" x14ac:dyDescent="0.3">
      <c r="B382" s="95"/>
      <c r="C382" s="96" t="str">
        <f>IF('Detalle Ingresos'!$B382="","",TEXT('Detalle Ingresos'!$B382,"MMMM" ))</f>
        <v/>
      </c>
      <c r="D382" s="111"/>
      <c r="E382" s="97"/>
      <c r="F382" s="29"/>
      <c r="G382" s="17"/>
    </row>
    <row r="383" spans="2:7" ht="19.5" thickBot="1" x14ac:dyDescent="0.3">
      <c r="B383" s="95"/>
      <c r="C383" s="96" t="str">
        <f>IF('Detalle Ingresos'!$B383="","",TEXT('Detalle Ingresos'!$B383,"MMMM" ))</f>
        <v/>
      </c>
      <c r="D383" s="111"/>
      <c r="E383" s="97"/>
      <c r="F383" s="29"/>
      <c r="G383" s="17"/>
    </row>
    <row r="384" spans="2:7" ht="19.5" thickBot="1" x14ac:dyDescent="0.3">
      <c r="B384" s="95"/>
      <c r="C384" s="96" t="str">
        <f>IF('Detalle Ingresos'!$B384="","",TEXT('Detalle Ingresos'!$B384,"MMMM" ))</f>
        <v/>
      </c>
      <c r="D384" s="111"/>
      <c r="E384" s="97"/>
      <c r="F384" s="29"/>
      <c r="G384" s="17"/>
    </row>
    <row r="385" spans="2:7" ht="19.5" thickBot="1" x14ac:dyDescent="0.3">
      <c r="B385" s="95"/>
      <c r="C385" s="96" t="str">
        <f>IF('Detalle Ingresos'!$B385="","",TEXT('Detalle Ingresos'!$B385,"MMMM" ))</f>
        <v/>
      </c>
      <c r="D385" s="111"/>
      <c r="E385" s="97"/>
      <c r="F385" s="29"/>
      <c r="G385" s="17"/>
    </row>
    <row r="386" spans="2:7" ht="19.5" thickBot="1" x14ac:dyDescent="0.3">
      <c r="B386" s="95"/>
      <c r="C386" s="96" t="str">
        <f>IF('Detalle Ingresos'!$B386="","",TEXT('Detalle Ingresos'!$B386,"MMMM" ))</f>
        <v/>
      </c>
      <c r="D386" s="111"/>
      <c r="E386" s="97"/>
      <c r="F386" s="29"/>
      <c r="G386" s="17"/>
    </row>
    <row r="387" spans="2:7" ht="19.5" thickBot="1" x14ac:dyDescent="0.3">
      <c r="B387" s="95"/>
      <c r="C387" s="96" t="str">
        <f>IF('Detalle Ingresos'!$B387="","",TEXT('Detalle Ingresos'!$B387,"MMMM" ))</f>
        <v/>
      </c>
      <c r="D387" s="111"/>
      <c r="E387" s="97"/>
      <c r="F387" s="29"/>
      <c r="G387" s="17"/>
    </row>
    <row r="388" spans="2:7" ht="19.5" thickBot="1" x14ac:dyDescent="0.3">
      <c r="B388" s="95"/>
      <c r="C388" s="96" t="str">
        <f>IF('Detalle Ingresos'!$B388="","",TEXT('Detalle Ingresos'!$B388,"MMMM" ))</f>
        <v/>
      </c>
      <c r="D388" s="111"/>
      <c r="E388" s="97"/>
      <c r="F388" s="29"/>
      <c r="G388" s="17"/>
    </row>
    <row r="389" spans="2:7" ht="19.5" thickBot="1" x14ac:dyDescent="0.3">
      <c r="B389" s="95"/>
      <c r="C389" s="96" t="str">
        <f>IF('Detalle Ingresos'!$B389="","",TEXT('Detalle Ingresos'!$B389,"MMMM" ))</f>
        <v/>
      </c>
      <c r="D389" s="111"/>
      <c r="E389" s="97"/>
      <c r="F389" s="29"/>
      <c r="G389" s="17"/>
    </row>
    <row r="390" spans="2:7" ht="19.5" thickBot="1" x14ac:dyDescent="0.3">
      <c r="B390" s="95"/>
      <c r="C390" s="96" t="str">
        <f>IF('Detalle Ingresos'!$B390="","",TEXT('Detalle Ingresos'!$B390,"MMMM" ))</f>
        <v/>
      </c>
      <c r="D390" s="111"/>
      <c r="E390" s="97"/>
      <c r="F390" s="29"/>
      <c r="G390" s="17"/>
    </row>
    <row r="391" spans="2:7" ht="19.5" thickBot="1" x14ac:dyDescent="0.3">
      <c r="B391" s="95"/>
      <c r="C391" s="96" t="str">
        <f>IF('Detalle Ingresos'!$B391="","",TEXT('Detalle Ingresos'!$B391,"MMMM" ))</f>
        <v/>
      </c>
      <c r="D391" s="111"/>
      <c r="E391" s="97"/>
      <c r="F391" s="29"/>
      <c r="G391" s="17"/>
    </row>
    <row r="392" spans="2:7" ht="19.5" thickBot="1" x14ac:dyDescent="0.3">
      <c r="B392" s="95"/>
      <c r="C392" s="96" t="str">
        <f>IF('Detalle Ingresos'!$B392="","",TEXT('Detalle Ingresos'!$B392,"MMMM" ))</f>
        <v/>
      </c>
      <c r="D392" s="111"/>
      <c r="E392" s="97"/>
      <c r="F392" s="29"/>
      <c r="G392" s="17"/>
    </row>
    <row r="393" spans="2:7" ht="19.5" thickBot="1" x14ac:dyDescent="0.3">
      <c r="B393" s="95"/>
      <c r="C393" s="96" t="str">
        <f>IF('Detalle Ingresos'!$B393="","",TEXT('Detalle Ingresos'!$B393,"MMMM" ))</f>
        <v/>
      </c>
      <c r="D393" s="111"/>
      <c r="E393" s="97"/>
      <c r="F393" s="29"/>
      <c r="G393" s="17"/>
    </row>
    <row r="394" spans="2:7" ht="19.5" thickBot="1" x14ac:dyDescent="0.3">
      <c r="B394" s="95"/>
      <c r="C394" s="96" t="str">
        <f>IF('Detalle Ingresos'!$B394="","",TEXT('Detalle Ingresos'!$B394,"MMMM" ))</f>
        <v/>
      </c>
      <c r="D394" s="111"/>
      <c r="E394" s="97"/>
      <c r="F394" s="29"/>
      <c r="G394" s="17"/>
    </row>
    <row r="395" spans="2:7" ht="19.5" thickBot="1" x14ac:dyDescent="0.3">
      <c r="B395" s="95"/>
      <c r="C395" s="96" t="str">
        <f>IF('Detalle Ingresos'!$B395="","",TEXT('Detalle Ingresos'!$B395,"MMMM" ))</f>
        <v/>
      </c>
      <c r="D395" s="111"/>
      <c r="E395" s="97"/>
      <c r="F395" s="29"/>
      <c r="G395" s="17"/>
    </row>
    <row r="396" spans="2:7" ht="19.5" thickBot="1" x14ac:dyDescent="0.3">
      <c r="B396" s="95"/>
      <c r="C396" s="96" t="str">
        <f>IF('Detalle Ingresos'!$B396="","",TEXT('Detalle Ingresos'!$B396,"MMMM" ))</f>
        <v/>
      </c>
      <c r="D396" s="111"/>
      <c r="E396" s="97"/>
      <c r="F396" s="29"/>
      <c r="G396" s="17"/>
    </row>
    <row r="397" spans="2:7" ht="19.5" thickBot="1" x14ac:dyDescent="0.3">
      <c r="B397" s="95"/>
      <c r="C397" s="96" t="str">
        <f>IF('Detalle Ingresos'!$B397="","",TEXT('Detalle Ingresos'!$B397,"MMMM" ))</f>
        <v/>
      </c>
      <c r="D397" s="111"/>
      <c r="E397" s="97"/>
      <c r="F397" s="29"/>
      <c r="G397" s="17"/>
    </row>
    <row r="398" spans="2:7" ht="19.5" thickBot="1" x14ac:dyDescent="0.3">
      <c r="B398" s="95"/>
      <c r="C398" s="96" t="str">
        <f>IF('Detalle Ingresos'!$B398="","",TEXT('Detalle Ingresos'!$B398,"MMMM" ))</f>
        <v/>
      </c>
      <c r="D398" s="111"/>
      <c r="E398" s="97"/>
      <c r="F398" s="29"/>
      <c r="G398" s="17"/>
    </row>
    <row r="399" spans="2:7" ht="19.5" thickBot="1" x14ac:dyDescent="0.3">
      <c r="B399" s="95"/>
      <c r="C399" s="96" t="str">
        <f>IF('Detalle Ingresos'!$B399="","",TEXT('Detalle Ingresos'!$B399,"MMMM" ))</f>
        <v/>
      </c>
      <c r="D399" s="111"/>
      <c r="E399" s="97"/>
      <c r="F399" s="29"/>
      <c r="G399" s="17"/>
    </row>
    <row r="400" spans="2:7" ht="19.5" thickBot="1" x14ac:dyDescent="0.3">
      <c r="B400" s="95"/>
      <c r="C400" s="96" t="str">
        <f>IF('Detalle Ingresos'!$B400="","",TEXT('Detalle Ingresos'!$B400,"MMMM" ))</f>
        <v/>
      </c>
      <c r="D400" s="111"/>
      <c r="E400" s="97"/>
      <c r="F400" s="29"/>
      <c r="G400" s="17"/>
    </row>
    <row r="401" spans="2:7" ht="19.5" thickBot="1" x14ac:dyDescent="0.3">
      <c r="B401" s="95"/>
      <c r="C401" s="96" t="str">
        <f>IF('Detalle Ingresos'!$B401="","",TEXT('Detalle Ingresos'!$B401,"MMMM" ))</f>
        <v/>
      </c>
      <c r="D401" s="111"/>
      <c r="E401" s="97"/>
      <c r="F401" s="29"/>
      <c r="G401" s="17"/>
    </row>
    <row r="402" spans="2:7" ht="19.5" thickBot="1" x14ac:dyDescent="0.3">
      <c r="B402" s="95"/>
      <c r="C402" s="96" t="str">
        <f>IF('Detalle Ingresos'!$B402="","",TEXT('Detalle Ingresos'!$B402,"MMMM" ))</f>
        <v/>
      </c>
      <c r="D402" s="111"/>
      <c r="E402" s="97"/>
      <c r="F402" s="29"/>
      <c r="G402" s="17"/>
    </row>
    <row r="403" spans="2:7" ht="19.5" thickBot="1" x14ac:dyDescent="0.3">
      <c r="B403" s="95"/>
      <c r="C403" s="96" t="str">
        <f>IF('Detalle Ingresos'!$B403="","",TEXT('Detalle Ingresos'!$B403,"MMMM" ))</f>
        <v/>
      </c>
      <c r="D403" s="111"/>
      <c r="E403" s="97"/>
      <c r="F403" s="29"/>
      <c r="G403" s="17"/>
    </row>
    <row r="404" spans="2:7" ht="19.5" thickBot="1" x14ac:dyDescent="0.3">
      <c r="B404" s="95"/>
      <c r="C404" s="96" t="str">
        <f>IF('Detalle Ingresos'!$B404="","",TEXT('Detalle Ingresos'!$B404,"MMMM" ))</f>
        <v/>
      </c>
      <c r="D404" s="111"/>
      <c r="E404" s="97"/>
      <c r="F404" s="29"/>
      <c r="G404" s="17"/>
    </row>
    <row r="405" spans="2:7" ht="19.5" thickBot="1" x14ac:dyDescent="0.3">
      <c r="B405" s="95"/>
      <c r="C405" s="96" t="str">
        <f>IF('Detalle Ingresos'!$B405="","",TEXT('Detalle Ingresos'!$B405,"MMMM" ))</f>
        <v/>
      </c>
      <c r="D405" s="111"/>
      <c r="E405" s="97"/>
      <c r="F405" s="29"/>
      <c r="G405" s="17"/>
    </row>
    <row r="406" spans="2:7" ht="19.5" thickBot="1" x14ac:dyDescent="0.3">
      <c r="B406" s="95"/>
      <c r="C406" s="96" t="str">
        <f>IF('Detalle Ingresos'!$B406="","",TEXT('Detalle Ingresos'!$B406,"MMMM" ))</f>
        <v/>
      </c>
      <c r="D406" s="111"/>
      <c r="E406" s="97"/>
      <c r="F406" s="29"/>
      <c r="G406" s="17"/>
    </row>
    <row r="407" spans="2:7" ht="19.5" thickBot="1" x14ac:dyDescent="0.3">
      <c r="B407" s="95"/>
      <c r="C407" s="96" t="str">
        <f>IF('Detalle Ingresos'!$B407="","",TEXT('Detalle Ingresos'!$B407,"MMMM" ))</f>
        <v/>
      </c>
      <c r="D407" s="111"/>
      <c r="E407" s="97"/>
      <c r="F407" s="29"/>
      <c r="G407" s="17"/>
    </row>
    <row r="408" spans="2:7" ht="19.5" thickBot="1" x14ac:dyDescent="0.3">
      <c r="B408" s="95"/>
      <c r="C408" s="96" t="str">
        <f>IF('Detalle Ingresos'!$B408="","",TEXT('Detalle Ingresos'!$B408,"MMMM" ))</f>
        <v/>
      </c>
      <c r="D408" s="111"/>
      <c r="E408" s="97"/>
      <c r="F408" s="29"/>
      <c r="G408" s="17"/>
    </row>
    <row r="409" spans="2:7" ht="19.5" thickBot="1" x14ac:dyDescent="0.3">
      <c r="B409" s="95"/>
      <c r="C409" s="96" t="str">
        <f>IF('Detalle Ingresos'!$B409="","",TEXT('Detalle Ingresos'!$B409,"MMMM" ))</f>
        <v/>
      </c>
      <c r="D409" s="111"/>
      <c r="E409" s="97"/>
      <c r="F409" s="29"/>
      <c r="G409" s="17"/>
    </row>
    <row r="410" spans="2:7" ht="19.5" thickBot="1" x14ac:dyDescent="0.3">
      <c r="B410" s="95"/>
      <c r="C410" s="96" t="str">
        <f>IF('Detalle Ingresos'!$B410="","",TEXT('Detalle Ingresos'!$B410,"MMMM" ))</f>
        <v/>
      </c>
      <c r="D410" s="111"/>
      <c r="E410" s="97"/>
      <c r="F410" s="29"/>
      <c r="G410" s="17"/>
    </row>
    <row r="411" spans="2:7" ht="19.5" thickBot="1" x14ac:dyDescent="0.3">
      <c r="B411" s="95"/>
      <c r="C411" s="96" t="str">
        <f>IF('Detalle Ingresos'!$B411="","",TEXT('Detalle Ingresos'!$B411,"MMMM" ))</f>
        <v/>
      </c>
      <c r="D411" s="111"/>
      <c r="E411" s="97"/>
      <c r="F411" s="29"/>
      <c r="G411" s="17"/>
    </row>
    <row r="412" spans="2:7" ht="19.5" thickBot="1" x14ac:dyDescent="0.3">
      <c r="B412" s="95"/>
      <c r="C412" s="96" t="str">
        <f>IF('Detalle Ingresos'!$B412="","",TEXT('Detalle Ingresos'!$B412,"MMMM" ))</f>
        <v/>
      </c>
      <c r="D412" s="111"/>
      <c r="E412" s="97"/>
      <c r="F412" s="29"/>
      <c r="G412" s="17"/>
    </row>
    <row r="413" spans="2:7" ht="19.5" thickBot="1" x14ac:dyDescent="0.3">
      <c r="B413" s="95"/>
      <c r="C413" s="96" t="str">
        <f>IF('Detalle Ingresos'!$B413="","",TEXT('Detalle Ingresos'!$B413,"MMMM" ))</f>
        <v/>
      </c>
      <c r="D413" s="111"/>
      <c r="E413" s="97"/>
      <c r="F413" s="29"/>
      <c r="G413" s="17"/>
    </row>
    <row r="414" spans="2:7" ht="19.5" thickBot="1" x14ac:dyDescent="0.3">
      <c r="B414" s="95"/>
      <c r="C414" s="96" t="str">
        <f>IF('Detalle Ingresos'!$B414="","",TEXT('Detalle Ingresos'!$B414,"MMMM" ))</f>
        <v/>
      </c>
      <c r="D414" s="111"/>
      <c r="E414" s="97"/>
      <c r="F414" s="29"/>
      <c r="G414" s="17"/>
    </row>
    <row r="415" spans="2:7" ht="19.5" thickBot="1" x14ac:dyDescent="0.3">
      <c r="B415" s="95"/>
      <c r="C415" s="96" t="str">
        <f>IF('Detalle Ingresos'!$B415="","",TEXT('Detalle Ingresos'!$B415,"MMMM" ))</f>
        <v/>
      </c>
      <c r="D415" s="111"/>
      <c r="E415" s="97"/>
      <c r="F415" s="29"/>
      <c r="G415" s="17"/>
    </row>
    <row r="416" spans="2:7" ht="19.5" thickBot="1" x14ac:dyDescent="0.3">
      <c r="B416" s="95"/>
      <c r="C416" s="96" t="str">
        <f>IF('Detalle Ingresos'!$B416="","",TEXT('Detalle Ingresos'!$B416,"MMMM" ))</f>
        <v/>
      </c>
      <c r="D416" s="111"/>
      <c r="E416" s="97"/>
      <c r="F416" s="29"/>
      <c r="G416" s="17"/>
    </row>
    <row r="417" spans="2:7" ht="19.5" thickBot="1" x14ac:dyDescent="0.3">
      <c r="B417" s="95"/>
      <c r="C417" s="96" t="str">
        <f>IF('Detalle Ingresos'!$B417="","",TEXT('Detalle Ingresos'!$B417,"MMMM" ))</f>
        <v/>
      </c>
      <c r="D417" s="111"/>
      <c r="E417" s="97"/>
      <c r="F417" s="29"/>
      <c r="G417" s="17"/>
    </row>
    <row r="418" spans="2:7" ht="19.5" thickBot="1" x14ac:dyDescent="0.3">
      <c r="B418" s="95"/>
      <c r="C418" s="96" t="str">
        <f>IF('Detalle Ingresos'!$B418="","",TEXT('Detalle Ingresos'!$B418,"MMMM" ))</f>
        <v/>
      </c>
      <c r="D418" s="111"/>
      <c r="E418" s="97"/>
      <c r="F418" s="29"/>
      <c r="G418" s="17"/>
    </row>
    <row r="419" spans="2:7" ht="19.5" thickBot="1" x14ac:dyDescent="0.3">
      <c r="B419" s="95"/>
      <c r="C419" s="96" t="str">
        <f>IF('Detalle Ingresos'!$B419="","",TEXT('Detalle Ingresos'!$B419,"MMMM" ))</f>
        <v/>
      </c>
      <c r="D419" s="111"/>
      <c r="E419" s="97"/>
      <c r="F419" s="29"/>
      <c r="G419" s="17"/>
    </row>
    <row r="420" spans="2:7" ht="19.5" thickBot="1" x14ac:dyDescent="0.3">
      <c r="B420" s="95"/>
      <c r="C420" s="96" t="str">
        <f>IF('Detalle Ingresos'!$B420="","",TEXT('Detalle Ingresos'!$B420,"MMMM" ))</f>
        <v/>
      </c>
      <c r="D420" s="111"/>
      <c r="E420" s="97"/>
      <c r="F420" s="29"/>
      <c r="G420" s="17"/>
    </row>
    <row r="421" spans="2:7" ht="19.5" thickBot="1" x14ac:dyDescent="0.3">
      <c r="B421" s="95"/>
      <c r="C421" s="96" t="str">
        <f>IF('Detalle Ingresos'!$B421="","",TEXT('Detalle Ingresos'!$B421,"MMMM" ))</f>
        <v/>
      </c>
      <c r="D421" s="111"/>
      <c r="E421" s="97"/>
      <c r="F421" s="29"/>
      <c r="G421" s="17"/>
    </row>
    <row r="422" spans="2:7" ht="19.5" thickBot="1" x14ac:dyDescent="0.3">
      <c r="B422" s="95"/>
      <c r="C422" s="96" t="str">
        <f>IF('Detalle Ingresos'!$B422="","",TEXT('Detalle Ingresos'!$B422,"MMMM" ))</f>
        <v/>
      </c>
      <c r="D422" s="111"/>
      <c r="E422" s="97"/>
      <c r="F422" s="29"/>
      <c r="G422" s="17"/>
    </row>
    <row r="423" spans="2:7" ht="19.5" thickBot="1" x14ac:dyDescent="0.3">
      <c r="B423" s="95"/>
      <c r="C423" s="96" t="str">
        <f>IF('Detalle Ingresos'!$B423="","",TEXT('Detalle Ingresos'!$B423,"MMMM" ))</f>
        <v/>
      </c>
      <c r="D423" s="111"/>
      <c r="E423" s="97"/>
      <c r="F423" s="29"/>
      <c r="G423" s="17"/>
    </row>
    <row r="424" spans="2:7" ht="19.5" thickBot="1" x14ac:dyDescent="0.3">
      <c r="B424" s="95"/>
      <c r="C424" s="96" t="str">
        <f>IF('Detalle Ingresos'!$B424="","",TEXT('Detalle Ingresos'!$B424,"MMMM" ))</f>
        <v/>
      </c>
      <c r="D424" s="111"/>
      <c r="E424" s="97"/>
      <c r="F424" s="29"/>
      <c r="G424" s="17"/>
    </row>
    <row r="425" spans="2:7" ht="19.5" thickBot="1" x14ac:dyDescent="0.3">
      <c r="B425" s="95"/>
      <c r="C425" s="96" t="str">
        <f>IF('Detalle Ingresos'!$B425="","",TEXT('Detalle Ingresos'!$B425,"MMMM" ))</f>
        <v/>
      </c>
      <c r="D425" s="111"/>
      <c r="E425" s="97"/>
      <c r="F425" s="29"/>
      <c r="G425" s="17"/>
    </row>
    <row r="426" spans="2:7" ht="19.5" thickBot="1" x14ac:dyDescent="0.3">
      <c r="B426" s="95"/>
      <c r="C426" s="96" t="str">
        <f>IF('Detalle Ingresos'!$B426="","",TEXT('Detalle Ingresos'!$B426,"MMMM" ))</f>
        <v/>
      </c>
      <c r="D426" s="111"/>
      <c r="E426" s="97"/>
      <c r="F426" s="29"/>
      <c r="G426" s="17"/>
    </row>
    <row r="427" spans="2:7" ht="19.5" thickBot="1" x14ac:dyDescent="0.3">
      <c r="B427" s="95"/>
      <c r="C427" s="96" t="str">
        <f>IF('Detalle Ingresos'!$B427="","",TEXT('Detalle Ingresos'!$B427,"MMMM" ))</f>
        <v/>
      </c>
      <c r="D427" s="111"/>
      <c r="E427" s="97"/>
      <c r="F427" s="29"/>
      <c r="G427" s="17"/>
    </row>
    <row r="428" spans="2:7" ht="19.5" thickBot="1" x14ac:dyDescent="0.3">
      <c r="B428" s="95"/>
      <c r="C428" s="96" t="str">
        <f>IF('Detalle Ingresos'!$B428="","",TEXT('Detalle Ingresos'!$B428,"MMMM" ))</f>
        <v/>
      </c>
      <c r="D428" s="111"/>
      <c r="E428" s="97"/>
      <c r="F428" s="29"/>
      <c r="G428" s="17"/>
    </row>
    <row r="429" spans="2:7" ht="19.5" thickBot="1" x14ac:dyDescent="0.3">
      <c r="B429" s="95"/>
      <c r="C429" s="96" t="str">
        <f>IF('Detalle Ingresos'!$B429="","",TEXT('Detalle Ingresos'!$B429,"MMMM" ))</f>
        <v/>
      </c>
      <c r="D429" s="111"/>
      <c r="E429" s="97"/>
      <c r="F429" s="29"/>
      <c r="G429" s="17"/>
    </row>
    <row r="430" spans="2:7" ht="19.5" thickBot="1" x14ac:dyDescent="0.3">
      <c r="B430" s="95"/>
      <c r="C430" s="96" t="str">
        <f>IF('Detalle Ingresos'!$B430="","",TEXT('Detalle Ingresos'!$B430,"MMMM" ))</f>
        <v/>
      </c>
      <c r="D430" s="111"/>
      <c r="E430" s="97"/>
      <c r="F430" s="29"/>
      <c r="G430" s="17"/>
    </row>
    <row r="431" spans="2:7" ht="19.5" thickBot="1" x14ac:dyDescent="0.3">
      <c r="B431" s="95"/>
      <c r="C431" s="96" t="str">
        <f>IF('Detalle Ingresos'!$B431="","",TEXT('Detalle Ingresos'!$B431,"MMMM" ))</f>
        <v/>
      </c>
      <c r="D431" s="111"/>
      <c r="E431" s="97"/>
      <c r="F431" s="29"/>
      <c r="G431" s="17"/>
    </row>
    <row r="432" spans="2:7" ht="19.5" thickBot="1" x14ac:dyDescent="0.3">
      <c r="B432" s="95"/>
      <c r="C432" s="96" t="str">
        <f>IF('Detalle Ingresos'!$B432="","",TEXT('Detalle Ingresos'!$B432,"MMMM" ))</f>
        <v/>
      </c>
      <c r="D432" s="111"/>
      <c r="E432" s="97"/>
      <c r="F432" s="29"/>
      <c r="G432" s="17"/>
    </row>
    <row r="433" spans="2:7" ht="19.5" thickBot="1" x14ac:dyDescent="0.3">
      <c r="B433" s="95"/>
      <c r="C433" s="96" t="str">
        <f>IF('Detalle Ingresos'!$B433="","",TEXT('Detalle Ingresos'!$B433,"MMMM" ))</f>
        <v/>
      </c>
      <c r="D433" s="111"/>
      <c r="E433" s="97"/>
      <c r="F433" s="29"/>
      <c r="G433" s="17"/>
    </row>
    <row r="434" spans="2:7" ht="19.5" thickBot="1" x14ac:dyDescent="0.3">
      <c r="B434" s="95"/>
      <c r="C434" s="96" t="str">
        <f>IF('Detalle Ingresos'!$B434="","",TEXT('Detalle Ingresos'!$B434,"MMMM" ))</f>
        <v/>
      </c>
      <c r="D434" s="111"/>
      <c r="E434" s="97"/>
      <c r="F434" s="29"/>
      <c r="G434" s="17"/>
    </row>
    <row r="435" spans="2:7" ht="19.5" thickBot="1" x14ac:dyDescent="0.3">
      <c r="B435" s="95"/>
      <c r="C435" s="96" t="str">
        <f>IF('Detalle Ingresos'!$B435="","",TEXT('Detalle Ingresos'!$B435,"MMMM" ))</f>
        <v/>
      </c>
      <c r="D435" s="111"/>
      <c r="E435" s="97"/>
      <c r="F435" s="29"/>
      <c r="G435" s="17"/>
    </row>
    <row r="436" spans="2:7" ht="19.5" thickBot="1" x14ac:dyDescent="0.3">
      <c r="B436" s="95"/>
      <c r="C436" s="96" t="str">
        <f>IF('Detalle Ingresos'!$B436="","",TEXT('Detalle Ingresos'!$B436,"MMMM" ))</f>
        <v/>
      </c>
      <c r="D436" s="111"/>
      <c r="E436" s="97"/>
      <c r="F436" s="29"/>
      <c r="G436" s="17"/>
    </row>
    <row r="437" spans="2:7" ht="19.5" thickBot="1" x14ac:dyDescent="0.3">
      <c r="B437" s="95"/>
      <c r="C437" s="96" t="str">
        <f>IF('Detalle Ingresos'!$B437="","",TEXT('Detalle Ingresos'!$B437,"MMMM" ))</f>
        <v/>
      </c>
      <c r="D437" s="111"/>
      <c r="E437" s="97"/>
      <c r="F437" s="29"/>
      <c r="G437" s="17"/>
    </row>
    <row r="438" spans="2:7" ht="19.5" thickBot="1" x14ac:dyDescent="0.3">
      <c r="B438" s="95"/>
      <c r="C438" s="96" t="str">
        <f>IF('Detalle Ingresos'!$B438="","",TEXT('Detalle Ingresos'!$B438,"MMMM" ))</f>
        <v/>
      </c>
      <c r="D438" s="111"/>
      <c r="E438" s="97"/>
      <c r="F438" s="29"/>
      <c r="G438" s="17"/>
    </row>
    <row r="439" spans="2:7" ht="19.5" thickBot="1" x14ac:dyDescent="0.3">
      <c r="B439" s="95"/>
      <c r="C439" s="96" t="str">
        <f>IF('Detalle Ingresos'!$B439="","",TEXT('Detalle Ingresos'!$B439,"MMMM" ))</f>
        <v/>
      </c>
      <c r="D439" s="111"/>
      <c r="E439" s="97"/>
      <c r="F439" s="29"/>
      <c r="G439" s="17"/>
    </row>
    <row r="440" spans="2:7" ht="19.5" thickBot="1" x14ac:dyDescent="0.3">
      <c r="B440" s="95"/>
      <c r="C440" s="96" t="str">
        <f>IF('Detalle Ingresos'!$B440="","",TEXT('Detalle Ingresos'!$B440,"MMMM" ))</f>
        <v/>
      </c>
      <c r="D440" s="111"/>
      <c r="E440" s="97"/>
      <c r="F440" s="29"/>
      <c r="G440" s="17"/>
    </row>
    <row r="441" spans="2:7" ht="19.5" thickBot="1" x14ac:dyDescent="0.3">
      <c r="B441" s="95"/>
      <c r="C441" s="96" t="str">
        <f>IF('Detalle Ingresos'!$B441="","",TEXT('Detalle Ingresos'!$B441,"MMMM" ))</f>
        <v/>
      </c>
      <c r="D441" s="111"/>
      <c r="E441" s="97"/>
      <c r="F441" s="29"/>
      <c r="G441" s="17"/>
    </row>
    <row r="442" spans="2:7" ht="19.5" thickBot="1" x14ac:dyDescent="0.3">
      <c r="B442" s="95"/>
      <c r="C442" s="96" t="str">
        <f>IF('Detalle Ingresos'!$B442="","",TEXT('Detalle Ingresos'!$B442,"MMMM" ))</f>
        <v/>
      </c>
      <c r="D442" s="111"/>
      <c r="E442" s="97"/>
      <c r="F442" s="29"/>
      <c r="G442" s="17"/>
    </row>
    <row r="443" spans="2:7" ht="19.5" thickBot="1" x14ac:dyDescent="0.3">
      <c r="B443" s="95"/>
      <c r="C443" s="96" t="str">
        <f>IF('Detalle Ingresos'!$B443="","",TEXT('Detalle Ingresos'!$B443,"MMMM" ))</f>
        <v/>
      </c>
      <c r="D443" s="111"/>
      <c r="E443" s="97"/>
      <c r="F443" s="29"/>
      <c r="G443" s="17"/>
    </row>
    <row r="444" spans="2:7" ht="19.5" thickBot="1" x14ac:dyDescent="0.3">
      <c r="B444" s="95"/>
      <c r="C444" s="96" t="str">
        <f>IF('Detalle Ingresos'!$B444="","",TEXT('Detalle Ingresos'!$B444,"MMMM" ))</f>
        <v/>
      </c>
      <c r="D444" s="111"/>
      <c r="E444" s="97"/>
      <c r="F444" s="29"/>
      <c r="G444" s="17"/>
    </row>
    <row r="445" spans="2:7" ht="19.5" thickBot="1" x14ac:dyDescent="0.3">
      <c r="B445" s="95"/>
      <c r="C445" s="96" t="str">
        <f>IF('Detalle Ingresos'!$B445="","",TEXT('Detalle Ingresos'!$B445,"MMMM" ))</f>
        <v/>
      </c>
      <c r="D445" s="111"/>
      <c r="E445" s="97"/>
      <c r="F445" s="29"/>
      <c r="G445" s="17"/>
    </row>
    <row r="446" spans="2:7" ht="19.5" thickBot="1" x14ac:dyDescent="0.3">
      <c r="B446" s="95"/>
      <c r="C446" s="96" t="str">
        <f>IF('Detalle Ingresos'!$B446="","",TEXT('Detalle Ingresos'!$B446,"MMMM" ))</f>
        <v/>
      </c>
      <c r="D446" s="111"/>
      <c r="E446" s="97"/>
      <c r="F446" s="29"/>
      <c r="G446" s="17"/>
    </row>
    <row r="447" spans="2:7" ht="19.5" thickBot="1" x14ac:dyDescent="0.3">
      <c r="B447" s="95"/>
      <c r="C447" s="96" t="str">
        <f>IF('Detalle Ingresos'!$B447="","",TEXT('Detalle Ingresos'!$B447,"MMMM" ))</f>
        <v/>
      </c>
      <c r="D447" s="111"/>
      <c r="E447" s="97"/>
      <c r="F447" s="29"/>
      <c r="G447" s="17"/>
    </row>
    <row r="448" spans="2:7" ht="19.5" thickBot="1" x14ac:dyDescent="0.3">
      <c r="B448" s="95"/>
      <c r="C448" s="96" t="str">
        <f>IF('Detalle Ingresos'!$B448="","",TEXT('Detalle Ingresos'!$B448,"MMMM" ))</f>
        <v/>
      </c>
      <c r="D448" s="111"/>
      <c r="E448" s="97"/>
      <c r="F448" s="29"/>
      <c r="G448" s="17"/>
    </row>
    <row r="449" spans="2:7" ht="19.5" thickBot="1" x14ac:dyDescent="0.3">
      <c r="B449" s="95"/>
      <c r="C449" s="96" t="str">
        <f>IF('Detalle Ingresos'!$B449="","",TEXT('Detalle Ingresos'!$B449,"MMMM" ))</f>
        <v/>
      </c>
      <c r="D449" s="111"/>
      <c r="E449" s="97"/>
      <c r="F449" s="29"/>
      <c r="G449" s="17"/>
    </row>
    <row r="450" spans="2:7" ht="19.5" thickBot="1" x14ac:dyDescent="0.3">
      <c r="B450" s="95"/>
      <c r="C450" s="96" t="str">
        <f>IF('Detalle Ingresos'!$B450="","",TEXT('Detalle Ingresos'!$B450,"MMMM" ))</f>
        <v/>
      </c>
      <c r="D450" s="111"/>
      <c r="E450" s="97"/>
      <c r="F450" s="29"/>
      <c r="G450" s="17"/>
    </row>
    <row r="451" spans="2:7" ht="19.5" thickBot="1" x14ac:dyDescent="0.3">
      <c r="B451" s="95"/>
      <c r="C451" s="96" t="str">
        <f>IF('Detalle Ingresos'!$B451="","",TEXT('Detalle Ingresos'!$B451,"MMMM" ))</f>
        <v/>
      </c>
      <c r="D451" s="111"/>
      <c r="E451" s="97"/>
      <c r="F451" s="29"/>
      <c r="G451" s="17"/>
    </row>
    <row r="452" spans="2:7" ht="19.5" thickBot="1" x14ac:dyDescent="0.3">
      <c r="B452" s="95"/>
      <c r="C452" s="96" t="str">
        <f>IF('Detalle Ingresos'!$B452="","",TEXT('Detalle Ingresos'!$B452,"MMMM" ))</f>
        <v/>
      </c>
      <c r="D452" s="111"/>
      <c r="E452" s="97"/>
      <c r="F452" s="29"/>
      <c r="G452" s="17"/>
    </row>
    <row r="453" spans="2:7" ht="19.5" thickBot="1" x14ac:dyDescent="0.3">
      <c r="B453" s="95"/>
      <c r="C453" s="96" t="str">
        <f>IF('Detalle Ingresos'!$B453="","",TEXT('Detalle Ingresos'!$B453,"MMMM" ))</f>
        <v/>
      </c>
      <c r="D453" s="111"/>
      <c r="E453" s="97"/>
      <c r="F453" s="29"/>
      <c r="G453" s="17"/>
    </row>
    <row r="454" spans="2:7" ht="19.5" thickBot="1" x14ac:dyDescent="0.3">
      <c r="B454" s="95"/>
      <c r="C454" s="96" t="str">
        <f>IF('Detalle Ingresos'!$B454="","",TEXT('Detalle Ingresos'!$B454,"MMMM" ))</f>
        <v/>
      </c>
      <c r="D454" s="111"/>
      <c r="E454" s="97"/>
      <c r="F454" s="29"/>
      <c r="G454" s="17"/>
    </row>
    <row r="455" spans="2:7" ht="19.5" thickBot="1" x14ac:dyDescent="0.3">
      <c r="B455" s="95"/>
      <c r="C455" s="96" t="str">
        <f>IF('Detalle Ingresos'!$B455="","",TEXT('Detalle Ingresos'!$B455,"MMMM" ))</f>
        <v/>
      </c>
      <c r="D455" s="111"/>
      <c r="E455" s="97"/>
      <c r="F455" s="29"/>
      <c r="G455" s="17"/>
    </row>
    <row r="456" spans="2:7" ht="19.5" thickBot="1" x14ac:dyDescent="0.3">
      <c r="B456" s="95"/>
      <c r="C456" s="96" t="str">
        <f>IF('Detalle Ingresos'!$B456="","",TEXT('Detalle Ingresos'!$B456,"MMMM" ))</f>
        <v/>
      </c>
      <c r="D456" s="111"/>
      <c r="E456" s="97"/>
      <c r="F456" s="29"/>
      <c r="G456" s="17"/>
    </row>
    <row r="457" spans="2:7" ht="19.5" thickBot="1" x14ac:dyDescent="0.3">
      <c r="B457" s="95"/>
      <c r="C457" s="96" t="str">
        <f>IF('Detalle Ingresos'!$B457="","",TEXT('Detalle Ingresos'!$B457,"MMMM" ))</f>
        <v/>
      </c>
      <c r="D457" s="111"/>
      <c r="E457" s="97"/>
      <c r="F457" s="29"/>
      <c r="G457" s="17"/>
    </row>
    <row r="458" spans="2:7" ht="19.5" thickBot="1" x14ac:dyDescent="0.3">
      <c r="B458" s="95"/>
      <c r="C458" s="96" t="str">
        <f>IF('Detalle Ingresos'!$B458="","",TEXT('Detalle Ingresos'!$B458,"MMMM" ))</f>
        <v/>
      </c>
      <c r="D458" s="111"/>
      <c r="E458" s="97"/>
      <c r="F458" s="29"/>
      <c r="G458" s="17"/>
    </row>
    <row r="459" spans="2:7" ht="19.5" thickBot="1" x14ac:dyDescent="0.3">
      <c r="B459" s="95"/>
      <c r="C459" s="96" t="str">
        <f>IF('Detalle Ingresos'!$B459="","",TEXT('Detalle Ingresos'!$B459,"MMMM" ))</f>
        <v/>
      </c>
      <c r="D459" s="111"/>
      <c r="E459" s="97"/>
      <c r="F459" s="29"/>
      <c r="G459" s="17"/>
    </row>
    <row r="460" spans="2:7" ht="19.5" thickBot="1" x14ac:dyDescent="0.3">
      <c r="B460" s="95"/>
      <c r="C460" s="96" t="str">
        <f>IF('Detalle Ingresos'!$B460="","",TEXT('Detalle Ingresos'!$B460,"MMMM" ))</f>
        <v/>
      </c>
      <c r="D460" s="111"/>
      <c r="E460" s="97"/>
      <c r="F460" s="29"/>
      <c r="G460" s="17"/>
    </row>
    <row r="461" spans="2:7" ht="19.5" thickBot="1" x14ac:dyDescent="0.3">
      <c r="B461" s="95"/>
      <c r="C461" s="96" t="str">
        <f>IF('Detalle Ingresos'!$B461="","",TEXT('Detalle Ingresos'!$B461,"MMMM" ))</f>
        <v/>
      </c>
      <c r="D461" s="111"/>
      <c r="E461" s="97"/>
      <c r="F461" s="29"/>
      <c r="G461" s="17"/>
    </row>
    <row r="462" spans="2:7" ht="19.5" thickBot="1" x14ac:dyDescent="0.3">
      <c r="B462" s="95"/>
      <c r="C462" s="96" t="str">
        <f>IF('Detalle Ingresos'!$B462="","",TEXT('Detalle Ingresos'!$B462,"MMMM" ))</f>
        <v/>
      </c>
      <c r="D462" s="111"/>
      <c r="E462" s="97"/>
      <c r="F462" s="29"/>
      <c r="G462" s="17"/>
    </row>
    <row r="463" spans="2:7" ht="19.5" thickBot="1" x14ac:dyDescent="0.3">
      <c r="B463" s="95"/>
      <c r="C463" s="96" t="str">
        <f>IF('Detalle Ingresos'!$B463="","",TEXT('Detalle Ingresos'!$B463,"MMMM" ))</f>
        <v/>
      </c>
      <c r="D463" s="111"/>
      <c r="E463" s="97"/>
      <c r="F463" s="29"/>
      <c r="G463" s="17"/>
    </row>
    <row r="464" spans="2:7" ht="19.5" thickBot="1" x14ac:dyDescent="0.3">
      <c r="B464" s="95"/>
      <c r="C464" s="96" t="str">
        <f>IF('Detalle Ingresos'!$B464="","",TEXT('Detalle Ingresos'!$B464,"MMMM" ))</f>
        <v/>
      </c>
      <c r="D464" s="111"/>
      <c r="E464" s="97"/>
      <c r="F464" s="29"/>
      <c r="G464" s="17"/>
    </row>
    <row r="465" spans="2:7" ht="19.5" thickBot="1" x14ac:dyDescent="0.3">
      <c r="B465" s="95"/>
      <c r="C465" s="96" t="str">
        <f>IF('Detalle Ingresos'!$B465="","",TEXT('Detalle Ingresos'!$B465,"MMMM" ))</f>
        <v/>
      </c>
      <c r="D465" s="111"/>
      <c r="E465" s="97"/>
      <c r="F465" s="29"/>
      <c r="G465" s="17"/>
    </row>
    <row r="466" spans="2:7" ht="19.5" thickBot="1" x14ac:dyDescent="0.3">
      <c r="B466" s="95"/>
      <c r="C466" s="96" t="str">
        <f>IF('Detalle Ingresos'!$B466="","",TEXT('Detalle Ingresos'!$B466,"MMMM" ))</f>
        <v/>
      </c>
      <c r="D466" s="111"/>
      <c r="E466" s="97"/>
      <c r="F466" s="29"/>
      <c r="G466" s="17"/>
    </row>
    <row r="467" spans="2:7" ht="19.5" thickBot="1" x14ac:dyDescent="0.3">
      <c r="B467" s="95"/>
      <c r="C467" s="96" t="str">
        <f>IF('Detalle Ingresos'!$B467="","",TEXT('Detalle Ingresos'!$B467,"MMMM" ))</f>
        <v/>
      </c>
      <c r="D467" s="111"/>
      <c r="E467" s="97"/>
      <c r="F467" s="29"/>
      <c r="G467" s="17"/>
    </row>
    <row r="468" spans="2:7" ht="19.5" thickBot="1" x14ac:dyDescent="0.3">
      <c r="B468" s="95"/>
      <c r="C468" s="96" t="str">
        <f>IF('Detalle Ingresos'!$B468="","",TEXT('Detalle Ingresos'!$B468,"MMMM" ))</f>
        <v/>
      </c>
      <c r="D468" s="111"/>
      <c r="E468" s="97"/>
      <c r="F468" s="29"/>
      <c r="G468" s="17"/>
    </row>
    <row r="469" spans="2:7" ht="19.5" thickBot="1" x14ac:dyDescent="0.3">
      <c r="B469" s="95"/>
      <c r="C469" s="96" t="str">
        <f>IF('Detalle Ingresos'!$B469="","",TEXT('Detalle Ingresos'!$B469,"MMMM" ))</f>
        <v/>
      </c>
      <c r="D469" s="111"/>
      <c r="E469" s="97"/>
      <c r="F469" s="29"/>
      <c r="G469" s="17"/>
    </row>
    <row r="470" spans="2:7" ht="19.5" thickBot="1" x14ac:dyDescent="0.3">
      <c r="B470" s="95"/>
      <c r="C470" s="96" t="str">
        <f>IF('Detalle Ingresos'!$B470="","",TEXT('Detalle Ingresos'!$B470,"MMMM" ))</f>
        <v/>
      </c>
      <c r="D470" s="111"/>
      <c r="E470" s="97"/>
      <c r="F470" s="29"/>
      <c r="G470" s="17"/>
    </row>
    <row r="471" spans="2:7" ht="19.5" thickBot="1" x14ac:dyDescent="0.3">
      <c r="B471" s="95"/>
      <c r="C471" s="96" t="str">
        <f>IF('Detalle Ingresos'!$B471="","",TEXT('Detalle Ingresos'!$B471,"MMMM" ))</f>
        <v/>
      </c>
      <c r="D471" s="111"/>
      <c r="E471" s="97"/>
      <c r="F471" s="29"/>
      <c r="G471" s="17"/>
    </row>
    <row r="472" spans="2:7" ht="19.5" thickBot="1" x14ac:dyDescent="0.3">
      <c r="B472" s="95"/>
      <c r="C472" s="96" t="str">
        <f>IF('Detalle Ingresos'!$B472="","",TEXT('Detalle Ingresos'!$B472,"MMMM" ))</f>
        <v/>
      </c>
      <c r="D472" s="111"/>
      <c r="E472" s="97"/>
      <c r="F472" s="29"/>
      <c r="G472" s="17"/>
    </row>
    <row r="473" spans="2:7" ht="19.5" thickBot="1" x14ac:dyDescent="0.3">
      <c r="B473" s="95"/>
      <c r="C473" s="96" t="str">
        <f>IF('Detalle Ingresos'!$B473="","",TEXT('Detalle Ingresos'!$B473,"MMMM" ))</f>
        <v/>
      </c>
      <c r="D473" s="111"/>
      <c r="E473" s="97"/>
      <c r="F473" s="29"/>
      <c r="G473" s="17"/>
    </row>
    <row r="474" spans="2:7" ht="19.5" thickBot="1" x14ac:dyDescent="0.3">
      <c r="B474" s="95"/>
      <c r="C474" s="96" t="str">
        <f>IF('Detalle Ingresos'!$B474="","",TEXT('Detalle Ingresos'!$B474,"MMMM" ))</f>
        <v/>
      </c>
      <c r="D474" s="111"/>
      <c r="E474" s="97"/>
      <c r="F474" s="29"/>
      <c r="G474" s="17"/>
    </row>
    <row r="475" spans="2:7" ht="19.5" thickBot="1" x14ac:dyDescent="0.3">
      <c r="B475" s="95"/>
      <c r="C475" s="96" t="str">
        <f>IF('Detalle Ingresos'!$B475="","",TEXT('Detalle Ingresos'!$B475,"MMMM" ))</f>
        <v/>
      </c>
      <c r="D475" s="111"/>
      <c r="E475" s="97"/>
      <c r="F475" s="29"/>
      <c r="G475" s="17"/>
    </row>
    <row r="476" spans="2:7" ht="19.5" thickBot="1" x14ac:dyDescent="0.3">
      <c r="B476" s="95"/>
      <c r="C476" s="96" t="str">
        <f>IF('Detalle Ingresos'!$B476="","",TEXT('Detalle Ingresos'!$B476,"MMMM" ))</f>
        <v/>
      </c>
      <c r="D476" s="111"/>
      <c r="E476" s="97"/>
      <c r="F476" s="29"/>
      <c r="G476" s="17"/>
    </row>
    <row r="477" spans="2:7" ht="19.5" thickBot="1" x14ac:dyDescent="0.3">
      <c r="B477" s="95"/>
      <c r="C477" s="96" t="str">
        <f>IF('Detalle Ingresos'!$B477="","",TEXT('Detalle Ingresos'!$B477,"MMMM" ))</f>
        <v/>
      </c>
      <c r="D477" s="111"/>
      <c r="E477" s="97"/>
      <c r="F477" s="29"/>
      <c r="G477" s="17"/>
    </row>
    <row r="478" spans="2:7" ht="19.5" thickBot="1" x14ac:dyDescent="0.3">
      <c r="B478" s="95"/>
      <c r="C478" s="96" t="str">
        <f>IF('Detalle Ingresos'!$B478="","",TEXT('Detalle Ingresos'!$B478,"MMMM" ))</f>
        <v/>
      </c>
      <c r="D478" s="111"/>
      <c r="E478" s="97"/>
      <c r="F478" s="29"/>
      <c r="G478" s="17"/>
    </row>
    <row r="479" spans="2:7" ht="19.5" thickBot="1" x14ac:dyDescent="0.3">
      <c r="B479" s="95"/>
      <c r="C479" s="96" t="str">
        <f>IF('Detalle Ingresos'!$B479="","",TEXT('Detalle Ingresos'!$B479,"MMMM" ))</f>
        <v/>
      </c>
      <c r="D479" s="111"/>
      <c r="E479" s="97"/>
      <c r="F479" s="29"/>
      <c r="G479" s="17"/>
    </row>
    <row r="480" spans="2:7" ht="19.5" thickBot="1" x14ac:dyDescent="0.3">
      <c r="B480" s="95"/>
      <c r="C480" s="96" t="str">
        <f>IF('Detalle Ingresos'!$B480="","",TEXT('Detalle Ingresos'!$B480,"MMMM" ))</f>
        <v/>
      </c>
      <c r="D480" s="111"/>
      <c r="E480" s="97"/>
      <c r="F480" s="29"/>
      <c r="G480" s="17"/>
    </row>
    <row r="481" spans="2:7" ht="19.5" thickBot="1" x14ac:dyDescent="0.3">
      <c r="B481" s="95"/>
      <c r="C481" s="96" t="str">
        <f>IF('Detalle Ingresos'!$B481="","",TEXT('Detalle Ingresos'!$B481,"MMMM" ))</f>
        <v/>
      </c>
      <c r="D481" s="111"/>
      <c r="E481" s="97"/>
      <c r="F481" s="29"/>
      <c r="G481" s="17"/>
    </row>
    <row r="482" spans="2:7" ht="19.5" thickBot="1" x14ac:dyDescent="0.3">
      <c r="B482" s="95"/>
      <c r="C482" s="96" t="str">
        <f>IF('Detalle Ingresos'!$B482="","",TEXT('Detalle Ingresos'!$B482,"MMMM" ))</f>
        <v/>
      </c>
      <c r="D482" s="111"/>
      <c r="E482" s="97"/>
      <c r="F482" s="29"/>
      <c r="G482" s="17"/>
    </row>
    <row r="483" spans="2:7" ht="19.5" thickBot="1" x14ac:dyDescent="0.3">
      <c r="B483" s="95"/>
      <c r="C483" s="96" t="str">
        <f>IF('Detalle Ingresos'!$B483="","",TEXT('Detalle Ingresos'!$B483,"MMMM" ))</f>
        <v/>
      </c>
      <c r="D483" s="111"/>
      <c r="E483" s="97"/>
      <c r="F483" s="29"/>
      <c r="G483" s="17"/>
    </row>
    <row r="484" spans="2:7" ht="19.5" thickBot="1" x14ac:dyDescent="0.3">
      <c r="B484" s="95"/>
      <c r="C484" s="96" t="str">
        <f>IF('Detalle Ingresos'!$B484="","",TEXT('Detalle Ingresos'!$B484,"MMMM" ))</f>
        <v/>
      </c>
      <c r="D484" s="111"/>
      <c r="E484" s="97"/>
      <c r="F484" s="29"/>
      <c r="G484" s="17"/>
    </row>
    <row r="485" spans="2:7" ht="19.5" thickBot="1" x14ac:dyDescent="0.3">
      <c r="B485" s="95"/>
      <c r="C485" s="96" t="str">
        <f>IF('Detalle Ingresos'!$B485="","",TEXT('Detalle Ingresos'!$B485,"MMMM" ))</f>
        <v/>
      </c>
      <c r="D485" s="111"/>
      <c r="E485" s="97"/>
      <c r="F485" s="29"/>
      <c r="G485" s="17"/>
    </row>
    <row r="486" spans="2:7" ht="19.5" thickBot="1" x14ac:dyDescent="0.3">
      <c r="B486" s="95"/>
      <c r="C486" s="96" t="str">
        <f>IF('Detalle Ingresos'!$B486="","",TEXT('Detalle Ingresos'!$B486,"MMMM" ))</f>
        <v/>
      </c>
      <c r="D486" s="111"/>
      <c r="E486" s="97"/>
      <c r="F486" s="29"/>
      <c r="G486" s="17"/>
    </row>
    <row r="487" spans="2:7" ht="19.5" thickBot="1" x14ac:dyDescent="0.3">
      <c r="B487" s="95"/>
      <c r="C487" s="96" t="str">
        <f>IF('Detalle Ingresos'!$B487="","",TEXT('Detalle Ingresos'!$B487,"MMMM" ))</f>
        <v/>
      </c>
      <c r="D487" s="111"/>
      <c r="E487" s="97"/>
      <c r="F487" s="29"/>
      <c r="G487" s="17"/>
    </row>
    <row r="488" spans="2:7" ht="19.5" thickBot="1" x14ac:dyDescent="0.3">
      <c r="B488" s="95"/>
      <c r="C488" s="96" t="str">
        <f>IF('Detalle Ingresos'!$B488="","",TEXT('Detalle Ingresos'!$B488,"MMMM" ))</f>
        <v/>
      </c>
      <c r="D488" s="111"/>
      <c r="E488" s="97"/>
      <c r="F488" s="29"/>
      <c r="G488" s="17"/>
    </row>
    <row r="489" spans="2:7" ht="19.5" thickBot="1" x14ac:dyDescent="0.3">
      <c r="B489" s="95"/>
      <c r="C489" s="96" t="str">
        <f>IF('Detalle Ingresos'!$B489="","",TEXT('Detalle Ingresos'!$B489,"MMMM" ))</f>
        <v/>
      </c>
      <c r="D489" s="111"/>
      <c r="E489" s="97"/>
      <c r="F489" s="29"/>
      <c r="G489" s="17"/>
    </row>
    <row r="490" spans="2:7" ht="19.5" thickBot="1" x14ac:dyDescent="0.3">
      <c r="B490" s="95"/>
      <c r="C490" s="96" t="str">
        <f>IF('Detalle Ingresos'!$B490="","",TEXT('Detalle Ingresos'!$B490,"MMMM" ))</f>
        <v/>
      </c>
      <c r="D490" s="111"/>
      <c r="E490" s="97"/>
      <c r="F490" s="29"/>
      <c r="G490" s="17"/>
    </row>
    <row r="491" spans="2:7" ht="19.5" thickBot="1" x14ac:dyDescent="0.3">
      <c r="B491" s="95"/>
      <c r="C491" s="96" t="str">
        <f>IF('Detalle Ingresos'!$B491="","",TEXT('Detalle Ingresos'!$B491,"MMMM" ))</f>
        <v/>
      </c>
      <c r="D491" s="111"/>
      <c r="E491" s="97"/>
      <c r="F491" s="29"/>
      <c r="G491" s="17"/>
    </row>
    <row r="492" spans="2:7" ht="19.5" thickBot="1" x14ac:dyDescent="0.3">
      <c r="B492" s="95"/>
      <c r="C492" s="96" t="str">
        <f>IF('Detalle Ingresos'!$B492="","",TEXT('Detalle Ingresos'!$B492,"MMMM" ))</f>
        <v/>
      </c>
      <c r="D492" s="111"/>
      <c r="E492" s="97"/>
      <c r="F492" s="29"/>
      <c r="G492" s="17"/>
    </row>
    <row r="493" spans="2:7" ht="19.5" thickBot="1" x14ac:dyDescent="0.3">
      <c r="B493" s="95"/>
      <c r="C493" s="96" t="str">
        <f>IF('Detalle Ingresos'!$B493="","",TEXT('Detalle Ingresos'!$B493,"MMMM" ))</f>
        <v/>
      </c>
      <c r="D493" s="111"/>
      <c r="E493" s="97"/>
      <c r="F493" s="29"/>
      <c r="G493" s="17"/>
    </row>
    <row r="494" spans="2:7" ht="19.5" thickBot="1" x14ac:dyDescent="0.3">
      <c r="B494" s="95"/>
      <c r="C494" s="96" t="str">
        <f>IF('Detalle Ingresos'!$B494="","",TEXT('Detalle Ingresos'!$B494,"MMMM" ))</f>
        <v/>
      </c>
      <c r="D494" s="111"/>
      <c r="E494" s="97"/>
      <c r="F494" s="29"/>
      <c r="G494" s="17"/>
    </row>
    <row r="495" spans="2:7" ht="19.5" thickBot="1" x14ac:dyDescent="0.3">
      <c r="B495" s="95"/>
      <c r="C495" s="96" t="str">
        <f>IF('Detalle Ingresos'!$B495="","",TEXT('Detalle Ingresos'!$B495,"MMMM" ))</f>
        <v/>
      </c>
      <c r="D495" s="111"/>
      <c r="E495" s="97"/>
      <c r="F495" s="29"/>
      <c r="G495" s="17"/>
    </row>
    <row r="496" spans="2:7" ht="19.5" thickBot="1" x14ac:dyDescent="0.3">
      <c r="B496" s="95"/>
      <c r="C496" s="96" t="str">
        <f>IF('Detalle Ingresos'!$B496="","",TEXT('Detalle Ingresos'!$B496,"MMMM" ))</f>
        <v/>
      </c>
      <c r="D496" s="111"/>
      <c r="E496" s="97"/>
      <c r="F496" s="29"/>
      <c r="G496" s="17"/>
    </row>
    <row r="497" spans="2:7" ht="19.5" thickBot="1" x14ac:dyDescent="0.3">
      <c r="B497" s="95"/>
      <c r="C497" s="96" t="str">
        <f>IF('Detalle Ingresos'!$B497="","",TEXT('Detalle Ingresos'!$B497,"MMMM" ))</f>
        <v/>
      </c>
      <c r="D497" s="111"/>
      <c r="E497" s="97"/>
      <c r="F497" s="29"/>
      <c r="G497" s="17"/>
    </row>
    <row r="498" spans="2:7" ht="19.5" thickBot="1" x14ac:dyDescent="0.3">
      <c r="B498" s="95"/>
      <c r="C498" s="96" t="str">
        <f>IF('Detalle Ingresos'!$B498="","",TEXT('Detalle Ingresos'!$B498,"MMMM" ))</f>
        <v/>
      </c>
      <c r="D498" s="111"/>
      <c r="E498" s="97"/>
      <c r="F498" s="29"/>
      <c r="G498" s="17"/>
    </row>
    <row r="499" spans="2:7" ht="19.5" thickBot="1" x14ac:dyDescent="0.3">
      <c r="B499" s="95"/>
      <c r="C499" s="96" t="str">
        <f>IF('Detalle Ingresos'!$B499="","",TEXT('Detalle Ingresos'!$B499,"MMMM" ))</f>
        <v/>
      </c>
      <c r="D499" s="111"/>
      <c r="E499" s="97"/>
      <c r="F499" s="29"/>
      <c r="G499" s="17"/>
    </row>
    <row r="500" spans="2:7" ht="19.5" thickBot="1" x14ac:dyDescent="0.3">
      <c r="B500" s="95"/>
      <c r="C500" s="96" t="str">
        <f>IF('Detalle Ingresos'!$B500="","",TEXT('Detalle Ingresos'!$B500,"MMMM" ))</f>
        <v/>
      </c>
      <c r="D500" s="111"/>
      <c r="E500" s="97"/>
      <c r="F500" s="29"/>
      <c r="G500" s="17"/>
    </row>
    <row r="501" spans="2:7" ht="19.5" thickBot="1" x14ac:dyDescent="0.3">
      <c r="B501" s="95"/>
      <c r="C501" s="96" t="str">
        <f>IF('Detalle Ingresos'!$B501="","",TEXT('Detalle Ingresos'!$B501,"MMMM" ))</f>
        <v/>
      </c>
      <c r="D501" s="111"/>
      <c r="E501" s="97"/>
      <c r="F501" s="29"/>
      <c r="G501" s="17"/>
    </row>
    <row r="502" spans="2:7" ht="19.5" thickBot="1" x14ac:dyDescent="0.3">
      <c r="B502" s="95"/>
      <c r="C502" s="96" t="str">
        <f>IF('Detalle Ingresos'!$B502="","",TEXT('Detalle Ingresos'!$B502,"MMMM" ))</f>
        <v/>
      </c>
      <c r="D502" s="111"/>
      <c r="E502" s="97"/>
      <c r="F502" s="29"/>
      <c r="G502" s="17"/>
    </row>
    <row r="503" spans="2:7" ht="19.5" thickBot="1" x14ac:dyDescent="0.3">
      <c r="B503" s="95"/>
      <c r="C503" s="96" t="str">
        <f>IF('Detalle Ingresos'!$B503="","",TEXT('Detalle Ingresos'!$B503,"MMMM" ))</f>
        <v/>
      </c>
      <c r="D503" s="111"/>
      <c r="E503" s="97"/>
      <c r="F503" s="29"/>
      <c r="G503" s="17"/>
    </row>
    <row r="504" spans="2:7" ht="19.5" thickBot="1" x14ac:dyDescent="0.3">
      <c r="B504" s="95"/>
      <c r="C504" s="96" t="str">
        <f>IF('Detalle Ingresos'!$B504="","",TEXT('Detalle Ingresos'!$B504,"MMMM" ))</f>
        <v/>
      </c>
      <c r="D504" s="111"/>
      <c r="E504" s="97"/>
      <c r="F504" s="29"/>
      <c r="G504" s="17"/>
    </row>
    <row r="505" spans="2:7" ht="19.5" thickBot="1" x14ac:dyDescent="0.3">
      <c r="B505" s="95"/>
      <c r="C505" s="96" t="str">
        <f>IF('Detalle Ingresos'!$B505="","",TEXT('Detalle Ingresos'!$B505,"MMMM" ))</f>
        <v/>
      </c>
      <c r="D505" s="111"/>
      <c r="E505" s="97"/>
      <c r="F505" s="29"/>
      <c r="G505" s="17"/>
    </row>
    <row r="506" spans="2:7" ht="19.5" thickBot="1" x14ac:dyDescent="0.3">
      <c r="B506" s="95"/>
      <c r="C506" s="96" t="str">
        <f>IF('Detalle Ingresos'!$B506="","",TEXT('Detalle Ingresos'!$B506,"MMMM" ))</f>
        <v/>
      </c>
      <c r="D506" s="111"/>
      <c r="E506" s="97"/>
      <c r="F506" s="29"/>
      <c r="G506" s="17"/>
    </row>
    <row r="507" spans="2:7" ht="19.5" thickBot="1" x14ac:dyDescent="0.3">
      <c r="B507" s="95"/>
      <c r="C507" s="96" t="str">
        <f>IF('Detalle Ingresos'!$B507="","",TEXT('Detalle Ingresos'!$B507,"MMMM" ))</f>
        <v/>
      </c>
      <c r="D507" s="111"/>
      <c r="E507" s="97"/>
      <c r="F507" s="29"/>
      <c r="G507" s="17"/>
    </row>
    <row r="508" spans="2:7" ht="18.75" x14ac:dyDescent="0.25">
      <c r="B508" s="98"/>
      <c r="C508" s="99" t="str">
        <f>IF('Detalle Ingresos'!$B508="","",TEXT('Detalle Ingresos'!$B508,"MMMM" ))</f>
        <v/>
      </c>
      <c r="D508" s="104"/>
      <c r="E508" s="100"/>
      <c r="F508" s="89"/>
      <c r="G508" s="102"/>
    </row>
    <row r="509" spans="2:7" ht="18.75" x14ac:dyDescent="0.25">
      <c r="B509" s="94" t="s">
        <v>70</v>
      </c>
      <c r="C509" s="50"/>
      <c r="D509" s="50"/>
      <c r="E509" s="51"/>
      <c r="F509" s="52">
        <f>SUBTOTAL(109,Ingresos[MONTO])</f>
        <v>8150.1210000000037</v>
      </c>
      <c r="G509"/>
    </row>
  </sheetData>
  <sheetProtection selectLockedCells="1"/>
  <phoneticPr fontId="0" type="noConversion"/>
  <conditionalFormatting sqref="N7">
    <cfRule type="cellIs" dxfId="19" priority="3" stopIfTrue="1" operator="greaterThan">
      <formula>0</formula>
    </cfRule>
    <cfRule type="cellIs" dxfId="18" priority="4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I68"/>
  <sheetViews>
    <sheetView topLeftCell="B1" workbookViewId="0">
      <selection activeCell="H5" sqref="H5:I61"/>
    </sheetView>
  </sheetViews>
  <sheetFormatPr baseColWidth="10" defaultRowHeight="15" x14ac:dyDescent="0.25"/>
  <cols>
    <col min="1" max="1" width="16" bestFit="1" customWidth="1"/>
    <col min="3" max="3" width="28.5703125" customWidth="1"/>
    <col min="4" max="4" width="14.7109375" bestFit="1" customWidth="1"/>
    <col min="6" max="6" width="16" bestFit="1" customWidth="1"/>
    <col min="8" max="8" width="26.28515625" bestFit="1" customWidth="1"/>
    <col min="9" max="9" width="14.7109375" bestFit="1" customWidth="1"/>
  </cols>
  <sheetData>
    <row r="3" spans="1:9" ht="19.5" thickBot="1" x14ac:dyDescent="0.3">
      <c r="A3" s="25">
        <v>44197</v>
      </c>
      <c r="B3" s="26" t="str">
        <f>IF(A3="","",TEXT(A3,"mmmm"))</f>
        <v>enero</v>
      </c>
      <c r="C3" s="27" t="s">
        <v>0</v>
      </c>
      <c r="D3" s="28">
        <v>25000</v>
      </c>
      <c r="F3" s="25">
        <v>44197</v>
      </c>
      <c r="G3" s="26" t="s">
        <v>26</v>
      </c>
      <c r="H3" s="27" t="s">
        <v>22</v>
      </c>
      <c r="I3" s="28">
        <v>12000</v>
      </c>
    </row>
    <row r="4" spans="1:9" ht="19.5" thickBot="1" x14ac:dyDescent="0.3">
      <c r="A4" s="25">
        <v>44199</v>
      </c>
      <c r="B4" s="26" t="str">
        <f t="shared" ref="B4:B21" si="0">IF(A4="","",TEXT(A4,"mmmm"))</f>
        <v>enero</v>
      </c>
      <c r="C4" s="48" t="s">
        <v>27</v>
      </c>
      <c r="D4" s="29">
        <v>500</v>
      </c>
      <c r="F4" s="25">
        <v>44199</v>
      </c>
      <c r="G4" s="26" t="s">
        <v>26</v>
      </c>
      <c r="H4" s="27" t="s">
        <v>28</v>
      </c>
      <c r="I4" s="28">
        <v>1100</v>
      </c>
    </row>
    <row r="5" spans="1:9" ht="19.5" thickBot="1" x14ac:dyDescent="0.3">
      <c r="A5" s="25">
        <v>44200</v>
      </c>
      <c r="B5" s="26" t="str">
        <f t="shared" si="0"/>
        <v>enero</v>
      </c>
      <c r="C5" s="48" t="s">
        <v>29</v>
      </c>
      <c r="D5" s="29">
        <v>350</v>
      </c>
      <c r="F5" s="25">
        <v>44200</v>
      </c>
      <c r="G5" s="26" t="s">
        <v>26</v>
      </c>
      <c r="H5" s="27" t="s">
        <v>30</v>
      </c>
      <c r="I5" s="28">
        <v>200</v>
      </c>
    </row>
    <row r="6" spans="1:9" ht="19.5" thickBot="1" x14ac:dyDescent="0.3">
      <c r="A6" s="25">
        <v>44201</v>
      </c>
      <c r="B6" s="26" t="str">
        <f t="shared" si="0"/>
        <v>enero</v>
      </c>
      <c r="C6" s="48" t="s">
        <v>31</v>
      </c>
      <c r="D6" s="29">
        <v>2400</v>
      </c>
      <c r="F6" s="25">
        <v>44201</v>
      </c>
      <c r="G6" s="26" t="s">
        <v>26</v>
      </c>
      <c r="H6" s="27" t="s">
        <v>23</v>
      </c>
      <c r="I6" s="28">
        <v>450</v>
      </c>
    </row>
    <row r="7" spans="1:9" ht="19.5" thickBot="1" x14ac:dyDescent="0.3">
      <c r="A7" s="25">
        <v>44229</v>
      </c>
      <c r="B7" s="26" t="str">
        <f t="shared" si="0"/>
        <v>febrero</v>
      </c>
      <c r="C7" s="48" t="s">
        <v>0</v>
      </c>
      <c r="D7" s="29">
        <v>25000</v>
      </c>
      <c r="F7" s="25">
        <v>44228</v>
      </c>
      <c r="G7" s="26" t="str">
        <f>IF(F7="","",TEXT(F7,"MMMM"))</f>
        <v>febrero</v>
      </c>
      <c r="H7" s="27" t="s">
        <v>22</v>
      </c>
      <c r="I7" s="28">
        <v>12000</v>
      </c>
    </row>
    <row r="8" spans="1:9" ht="19.5" thickBot="1" x14ac:dyDescent="0.3">
      <c r="A8" s="25">
        <v>44233</v>
      </c>
      <c r="B8" s="26" t="str">
        <f t="shared" si="0"/>
        <v>febrero</v>
      </c>
      <c r="C8" s="48" t="s">
        <v>32</v>
      </c>
      <c r="D8" s="29">
        <v>120</v>
      </c>
      <c r="F8" s="25">
        <v>44231</v>
      </c>
      <c r="G8" s="26" t="str">
        <f t="shared" ref="G8:G61" si="1">IF(F8="","",TEXT(F8,"MMMM"))</f>
        <v>febrero</v>
      </c>
      <c r="H8" s="27" t="s">
        <v>28</v>
      </c>
      <c r="I8" s="28">
        <v>1000</v>
      </c>
    </row>
    <row r="9" spans="1:9" ht="19.5" thickBot="1" x14ac:dyDescent="0.3">
      <c r="A9" s="25">
        <v>44256</v>
      </c>
      <c r="B9" s="26" t="str">
        <f t="shared" si="0"/>
        <v>marzo</v>
      </c>
      <c r="C9" s="48" t="s">
        <v>0</v>
      </c>
      <c r="D9" s="29">
        <v>26500</v>
      </c>
      <c r="F9" s="25">
        <v>44231</v>
      </c>
      <c r="G9" s="26" t="str">
        <f t="shared" si="1"/>
        <v>febrero</v>
      </c>
      <c r="H9" s="27" t="s">
        <v>23</v>
      </c>
      <c r="I9" s="28">
        <v>3400</v>
      </c>
    </row>
    <row r="10" spans="1:9" ht="19.5" thickBot="1" x14ac:dyDescent="0.3">
      <c r="A10" s="25">
        <v>44262</v>
      </c>
      <c r="B10" s="26" t="str">
        <f t="shared" si="0"/>
        <v>marzo</v>
      </c>
      <c r="C10" s="48" t="s">
        <v>33</v>
      </c>
      <c r="D10" s="29">
        <v>670</v>
      </c>
      <c r="F10" s="25">
        <v>44232</v>
      </c>
      <c r="G10" s="26" t="str">
        <f t="shared" si="1"/>
        <v>febrero</v>
      </c>
      <c r="H10" s="27" t="s">
        <v>34</v>
      </c>
      <c r="I10" s="28">
        <v>34</v>
      </c>
    </row>
    <row r="11" spans="1:9" ht="19.5" thickBot="1" x14ac:dyDescent="0.3">
      <c r="A11" s="25">
        <v>44288</v>
      </c>
      <c r="B11" s="26" t="str">
        <f t="shared" si="0"/>
        <v>abril</v>
      </c>
      <c r="C11" s="48" t="s">
        <v>0</v>
      </c>
      <c r="D11" s="29">
        <v>26500</v>
      </c>
      <c r="F11" s="25">
        <v>44233</v>
      </c>
      <c r="G11" s="26" t="str">
        <f t="shared" si="1"/>
        <v>febrero</v>
      </c>
      <c r="H11" s="27" t="s">
        <v>35</v>
      </c>
      <c r="I11" s="28">
        <v>1200</v>
      </c>
    </row>
    <row r="12" spans="1:9" ht="19.5" thickBot="1" x14ac:dyDescent="0.3">
      <c r="A12" s="25">
        <v>44318</v>
      </c>
      <c r="B12" s="26" t="str">
        <f t="shared" si="0"/>
        <v>mayo</v>
      </c>
      <c r="C12" s="48" t="s">
        <v>0</v>
      </c>
      <c r="D12" s="29">
        <v>26500</v>
      </c>
      <c r="F12" s="25">
        <v>44234</v>
      </c>
      <c r="G12" s="26" t="str">
        <f t="shared" si="1"/>
        <v>febrero</v>
      </c>
      <c r="H12" s="27" t="s">
        <v>36</v>
      </c>
      <c r="I12" s="28">
        <v>120</v>
      </c>
    </row>
    <row r="13" spans="1:9" ht="19.5" thickBot="1" x14ac:dyDescent="0.3">
      <c r="A13" s="25">
        <v>44348</v>
      </c>
      <c r="B13" s="26" t="str">
        <f t="shared" si="0"/>
        <v>junio</v>
      </c>
      <c r="C13" s="48" t="s">
        <v>0</v>
      </c>
      <c r="D13" s="29">
        <v>26500</v>
      </c>
      <c r="F13" s="25">
        <v>44234</v>
      </c>
      <c r="G13" s="26" t="str">
        <f t="shared" si="1"/>
        <v>febrero</v>
      </c>
      <c r="H13" s="27" t="s">
        <v>37</v>
      </c>
      <c r="I13" s="28">
        <v>100</v>
      </c>
    </row>
    <row r="14" spans="1:9" ht="19.5" thickBot="1" x14ac:dyDescent="0.3">
      <c r="A14" s="25">
        <v>44362</v>
      </c>
      <c r="B14" s="26" t="str">
        <f t="shared" si="0"/>
        <v>junio</v>
      </c>
      <c r="C14" s="48" t="s">
        <v>38</v>
      </c>
      <c r="D14" s="29">
        <v>13250</v>
      </c>
      <c r="F14" s="25">
        <v>44256</v>
      </c>
      <c r="G14" s="26" t="str">
        <f t="shared" si="1"/>
        <v>marzo</v>
      </c>
      <c r="H14" s="27" t="s">
        <v>22</v>
      </c>
      <c r="I14" s="28">
        <v>12000</v>
      </c>
    </row>
    <row r="15" spans="1:9" ht="19.5" thickBot="1" x14ac:dyDescent="0.3">
      <c r="A15" s="25">
        <v>44378</v>
      </c>
      <c r="B15" s="26" t="str">
        <f t="shared" si="0"/>
        <v>julio</v>
      </c>
      <c r="C15" s="48" t="s">
        <v>0</v>
      </c>
      <c r="D15" s="29">
        <v>26500</v>
      </c>
      <c r="F15" s="25">
        <v>44257</v>
      </c>
      <c r="G15" s="26" t="str">
        <f t="shared" si="1"/>
        <v>marzo</v>
      </c>
      <c r="H15" s="27" t="s">
        <v>28</v>
      </c>
      <c r="I15" s="28">
        <v>1100</v>
      </c>
    </row>
    <row r="16" spans="1:9" ht="19.5" thickBot="1" x14ac:dyDescent="0.3">
      <c r="A16" s="49">
        <v>44409</v>
      </c>
      <c r="B16" s="50" t="str">
        <f t="shared" si="0"/>
        <v>agosto</v>
      </c>
      <c r="C16" s="48" t="s">
        <v>0</v>
      </c>
      <c r="D16" s="29">
        <v>26500</v>
      </c>
      <c r="F16" s="25">
        <v>44258</v>
      </c>
      <c r="G16" s="26" t="str">
        <f t="shared" si="1"/>
        <v>marzo</v>
      </c>
      <c r="H16" s="27" t="s">
        <v>30</v>
      </c>
      <c r="I16" s="28">
        <v>200</v>
      </c>
    </row>
    <row r="17" spans="1:9" ht="19.5" thickBot="1" x14ac:dyDescent="0.3">
      <c r="A17" s="25">
        <v>44440</v>
      </c>
      <c r="B17" s="26" t="str">
        <f t="shared" si="0"/>
        <v>septiembre</v>
      </c>
      <c r="C17" s="48" t="s">
        <v>0</v>
      </c>
      <c r="D17" s="29">
        <v>26500</v>
      </c>
      <c r="F17" s="25">
        <v>44259</v>
      </c>
      <c r="G17" s="26" t="str">
        <f t="shared" si="1"/>
        <v>marzo</v>
      </c>
      <c r="H17" s="27" t="s">
        <v>23</v>
      </c>
      <c r="I17" s="28">
        <v>450</v>
      </c>
    </row>
    <row r="18" spans="1:9" ht="19.5" thickBot="1" x14ac:dyDescent="0.3">
      <c r="A18" s="49">
        <v>44471</v>
      </c>
      <c r="B18" s="50" t="str">
        <f t="shared" si="0"/>
        <v>octubre</v>
      </c>
      <c r="C18" s="48" t="s">
        <v>0</v>
      </c>
      <c r="D18" s="29">
        <v>26500</v>
      </c>
      <c r="F18" s="25">
        <v>44287</v>
      </c>
      <c r="G18" s="26" t="str">
        <f t="shared" si="1"/>
        <v>abril</v>
      </c>
      <c r="H18" s="27" t="s">
        <v>22</v>
      </c>
      <c r="I18" s="28">
        <v>12000</v>
      </c>
    </row>
    <row r="19" spans="1:9" ht="19.5" thickBot="1" x14ac:dyDescent="0.3">
      <c r="A19" s="25">
        <v>44502</v>
      </c>
      <c r="B19" s="50" t="str">
        <f t="shared" si="0"/>
        <v>noviembre</v>
      </c>
      <c r="C19" s="48" t="s">
        <v>0</v>
      </c>
      <c r="D19" s="29">
        <v>26500</v>
      </c>
      <c r="F19" s="25">
        <v>44288</v>
      </c>
      <c r="G19" s="26" t="str">
        <f t="shared" si="1"/>
        <v>abril</v>
      </c>
      <c r="H19" s="27" t="s">
        <v>28</v>
      </c>
      <c r="I19" s="28">
        <v>1100</v>
      </c>
    </row>
    <row r="20" spans="1:9" ht="19.5" thickBot="1" x14ac:dyDescent="0.3">
      <c r="A20" s="49">
        <v>44533</v>
      </c>
      <c r="B20" s="50" t="str">
        <f t="shared" si="0"/>
        <v>diciembre</v>
      </c>
      <c r="C20" s="48" t="s">
        <v>0</v>
      </c>
      <c r="D20" s="29">
        <v>26500</v>
      </c>
      <c r="F20" s="25">
        <v>44289</v>
      </c>
      <c r="G20" s="26" t="str">
        <f t="shared" si="1"/>
        <v>abril</v>
      </c>
      <c r="H20" s="27" t="s">
        <v>39</v>
      </c>
      <c r="I20" s="28">
        <v>3500</v>
      </c>
    </row>
    <row r="21" spans="1:9" ht="19.5" thickBot="1" x14ac:dyDescent="0.3">
      <c r="A21" s="49">
        <v>44545</v>
      </c>
      <c r="B21" s="50" t="str">
        <f t="shared" si="0"/>
        <v>diciembre</v>
      </c>
      <c r="C21" s="48" t="s">
        <v>38</v>
      </c>
      <c r="D21" s="29">
        <v>13250</v>
      </c>
      <c r="F21" s="49">
        <v>44290</v>
      </c>
      <c r="G21" s="26" t="str">
        <f t="shared" si="1"/>
        <v>abril</v>
      </c>
      <c r="H21" s="51" t="s">
        <v>23</v>
      </c>
      <c r="I21" s="52">
        <v>450</v>
      </c>
    </row>
    <row r="22" spans="1:9" ht="19.5" thickBot="1" x14ac:dyDescent="0.3">
      <c r="F22" s="25">
        <v>44317</v>
      </c>
      <c r="G22" s="26" t="str">
        <f t="shared" si="1"/>
        <v>mayo</v>
      </c>
      <c r="H22" s="27" t="s">
        <v>22</v>
      </c>
      <c r="I22" s="28">
        <v>12000</v>
      </c>
    </row>
    <row r="23" spans="1:9" ht="19.5" thickBot="1" x14ac:dyDescent="0.3">
      <c r="F23" s="25">
        <v>44318</v>
      </c>
      <c r="G23" s="26" t="str">
        <f t="shared" si="1"/>
        <v>mayo</v>
      </c>
      <c r="H23" s="27" t="s">
        <v>28</v>
      </c>
      <c r="I23" s="28">
        <v>1100</v>
      </c>
    </row>
    <row r="24" spans="1:9" ht="19.5" thickBot="1" x14ac:dyDescent="0.3">
      <c r="F24" s="25">
        <v>44319</v>
      </c>
      <c r="G24" s="26" t="str">
        <f t="shared" si="1"/>
        <v>mayo</v>
      </c>
      <c r="H24" s="27" t="s">
        <v>40</v>
      </c>
      <c r="I24" s="28">
        <v>870</v>
      </c>
    </row>
    <row r="25" spans="1:9" ht="19.5" thickBot="1" x14ac:dyDescent="0.3">
      <c r="F25" s="25">
        <v>44320</v>
      </c>
      <c r="G25" s="26" t="str">
        <f t="shared" si="1"/>
        <v>mayo</v>
      </c>
      <c r="H25" s="51" t="s">
        <v>23</v>
      </c>
      <c r="I25" s="52">
        <v>1200</v>
      </c>
    </row>
    <row r="26" spans="1:9" ht="19.5" thickBot="1" x14ac:dyDescent="0.3">
      <c r="F26" s="25">
        <v>44348</v>
      </c>
      <c r="G26" s="26" t="str">
        <f t="shared" si="1"/>
        <v>junio</v>
      </c>
      <c r="H26" s="27" t="s">
        <v>22</v>
      </c>
      <c r="I26" s="28">
        <v>12000</v>
      </c>
    </row>
    <row r="27" spans="1:9" ht="19.5" thickBot="1" x14ac:dyDescent="0.3">
      <c r="F27" s="25">
        <v>44349</v>
      </c>
      <c r="G27" s="26" t="str">
        <f t="shared" si="1"/>
        <v>junio</v>
      </c>
      <c r="H27" s="27" t="s">
        <v>28</v>
      </c>
      <c r="I27" s="28">
        <v>1100</v>
      </c>
    </row>
    <row r="28" spans="1:9" ht="19.5" thickBot="1" x14ac:dyDescent="0.3">
      <c r="F28" s="25">
        <v>44350</v>
      </c>
      <c r="G28" s="26" t="str">
        <f t="shared" si="1"/>
        <v>junio</v>
      </c>
      <c r="H28" s="27" t="s">
        <v>30</v>
      </c>
      <c r="I28" s="28">
        <v>200</v>
      </c>
    </row>
    <row r="29" spans="1:9" ht="19.5" thickBot="1" x14ac:dyDescent="0.3">
      <c r="F29" s="25">
        <v>44351</v>
      </c>
      <c r="G29" s="26" t="str">
        <f t="shared" si="1"/>
        <v>junio</v>
      </c>
      <c r="H29" s="27" t="s">
        <v>35</v>
      </c>
      <c r="I29" s="28">
        <v>450</v>
      </c>
    </row>
    <row r="30" spans="1:9" ht="19.5" thickBot="1" x14ac:dyDescent="0.3">
      <c r="F30" s="25">
        <v>44352</v>
      </c>
      <c r="G30" s="26" t="str">
        <f t="shared" si="1"/>
        <v>junio</v>
      </c>
      <c r="H30" s="27" t="s">
        <v>41</v>
      </c>
      <c r="I30" s="28">
        <v>5400</v>
      </c>
    </row>
    <row r="31" spans="1:9" ht="19.5" thickBot="1" x14ac:dyDescent="0.3">
      <c r="F31" s="25">
        <v>44353</v>
      </c>
      <c r="G31" s="26" t="str">
        <f t="shared" si="1"/>
        <v>junio</v>
      </c>
      <c r="H31" s="27" t="s">
        <v>36</v>
      </c>
      <c r="I31" s="28">
        <v>100</v>
      </c>
    </row>
    <row r="32" spans="1:9" ht="19.5" thickBot="1" x14ac:dyDescent="0.3">
      <c r="F32" s="25">
        <v>44354</v>
      </c>
      <c r="G32" s="26" t="str">
        <f t="shared" si="1"/>
        <v>junio</v>
      </c>
      <c r="H32" s="27" t="s">
        <v>37</v>
      </c>
      <c r="I32" s="28">
        <v>200</v>
      </c>
    </row>
    <row r="33" spans="6:9" ht="19.5" thickBot="1" x14ac:dyDescent="0.3">
      <c r="F33" s="25">
        <v>44355</v>
      </c>
      <c r="G33" s="26" t="str">
        <f t="shared" si="1"/>
        <v>junio</v>
      </c>
      <c r="H33" s="27" t="s">
        <v>23</v>
      </c>
      <c r="I33" s="28">
        <v>1000</v>
      </c>
    </row>
    <row r="34" spans="6:9" ht="19.5" thickBot="1" x14ac:dyDescent="0.3">
      <c r="F34" s="25">
        <v>44378</v>
      </c>
      <c r="G34" s="26" t="str">
        <f t="shared" si="1"/>
        <v>julio</v>
      </c>
      <c r="H34" s="27" t="s">
        <v>22</v>
      </c>
      <c r="I34" s="28">
        <v>12000</v>
      </c>
    </row>
    <row r="35" spans="6:9" ht="19.5" thickBot="1" x14ac:dyDescent="0.3">
      <c r="F35" s="25">
        <v>44379</v>
      </c>
      <c r="G35" s="26" t="str">
        <f t="shared" si="1"/>
        <v>julio</v>
      </c>
      <c r="H35" s="27" t="s">
        <v>28</v>
      </c>
      <c r="I35" s="28">
        <v>1100</v>
      </c>
    </row>
    <row r="36" spans="6:9" ht="19.5" thickBot="1" x14ac:dyDescent="0.3">
      <c r="F36" s="25">
        <v>44380</v>
      </c>
      <c r="G36" s="26" t="str">
        <f t="shared" si="1"/>
        <v>julio</v>
      </c>
      <c r="H36" s="27" t="s">
        <v>30</v>
      </c>
      <c r="I36" s="28">
        <v>200</v>
      </c>
    </row>
    <row r="37" spans="6:9" ht="19.5" thickBot="1" x14ac:dyDescent="0.3">
      <c r="F37" s="25">
        <v>44381</v>
      </c>
      <c r="G37" s="26" t="str">
        <f t="shared" si="1"/>
        <v>julio</v>
      </c>
      <c r="H37" s="27" t="s">
        <v>23</v>
      </c>
      <c r="I37" s="28">
        <v>450</v>
      </c>
    </row>
    <row r="38" spans="6:9" ht="19.5" thickBot="1" x14ac:dyDescent="0.3">
      <c r="F38" s="53">
        <v>44410</v>
      </c>
      <c r="G38" s="26" t="str">
        <f t="shared" si="1"/>
        <v>agosto</v>
      </c>
      <c r="H38" s="27" t="s">
        <v>22</v>
      </c>
      <c r="I38" s="28">
        <v>12000</v>
      </c>
    </row>
    <row r="39" spans="6:9" ht="19.5" thickBot="1" x14ac:dyDescent="0.3">
      <c r="F39" s="53">
        <v>44411</v>
      </c>
      <c r="G39" s="26" t="str">
        <f t="shared" si="1"/>
        <v>agosto</v>
      </c>
      <c r="H39" s="27" t="s">
        <v>28</v>
      </c>
      <c r="I39" s="28">
        <v>1100</v>
      </c>
    </row>
    <row r="40" spans="6:9" ht="19.5" thickBot="1" x14ac:dyDescent="0.3">
      <c r="F40" s="53">
        <v>44412</v>
      </c>
      <c r="G40" s="26" t="str">
        <f t="shared" si="1"/>
        <v>agosto</v>
      </c>
      <c r="H40" s="27" t="s">
        <v>42</v>
      </c>
      <c r="I40" s="28">
        <v>430</v>
      </c>
    </row>
    <row r="41" spans="6:9" ht="19.5" thickBot="1" x14ac:dyDescent="0.3">
      <c r="F41" s="53">
        <v>44413</v>
      </c>
      <c r="G41" s="26" t="str">
        <f t="shared" si="1"/>
        <v>agosto</v>
      </c>
      <c r="H41" s="27" t="s">
        <v>43</v>
      </c>
      <c r="I41" s="28">
        <v>120</v>
      </c>
    </row>
    <row r="42" spans="6:9" ht="19.5" thickBot="1" x14ac:dyDescent="0.3">
      <c r="F42" s="53">
        <v>44414</v>
      </c>
      <c r="G42" s="26" t="str">
        <f t="shared" si="1"/>
        <v>agosto</v>
      </c>
      <c r="H42" s="27" t="s">
        <v>44</v>
      </c>
      <c r="I42" s="28">
        <v>90</v>
      </c>
    </row>
    <row r="43" spans="6:9" ht="19.5" thickBot="1" x14ac:dyDescent="0.3">
      <c r="F43" s="53">
        <v>44414</v>
      </c>
      <c r="G43" s="26" t="str">
        <f t="shared" si="1"/>
        <v>agosto</v>
      </c>
      <c r="H43" s="27" t="s">
        <v>30</v>
      </c>
      <c r="I43" s="28">
        <v>200</v>
      </c>
    </row>
    <row r="44" spans="6:9" ht="19.5" thickBot="1" x14ac:dyDescent="0.3">
      <c r="F44" s="53">
        <v>44414</v>
      </c>
      <c r="G44" s="26" t="str">
        <f t="shared" si="1"/>
        <v>agosto</v>
      </c>
      <c r="H44" s="27" t="s">
        <v>23</v>
      </c>
      <c r="I44" s="28">
        <v>450</v>
      </c>
    </row>
    <row r="45" spans="6:9" ht="19.5" thickBot="1" x14ac:dyDescent="0.3">
      <c r="F45" s="53">
        <v>44442</v>
      </c>
      <c r="G45" s="26" t="str">
        <f t="shared" si="1"/>
        <v>septiembre</v>
      </c>
      <c r="H45" s="27" t="s">
        <v>22</v>
      </c>
      <c r="I45" s="28">
        <v>14500</v>
      </c>
    </row>
    <row r="46" spans="6:9" ht="19.5" thickBot="1" x14ac:dyDescent="0.3">
      <c r="F46" s="53">
        <v>44442</v>
      </c>
      <c r="G46" s="26" t="str">
        <f t="shared" si="1"/>
        <v>septiembre</v>
      </c>
      <c r="H46" s="27" t="s">
        <v>28</v>
      </c>
      <c r="I46" s="28">
        <v>1500</v>
      </c>
    </row>
    <row r="47" spans="6:9" ht="19.5" thickBot="1" x14ac:dyDescent="0.3">
      <c r="F47" s="53">
        <v>44454</v>
      </c>
      <c r="G47" s="26" t="str">
        <f t="shared" si="1"/>
        <v>septiembre</v>
      </c>
      <c r="H47" s="27" t="s">
        <v>30</v>
      </c>
      <c r="I47" s="28">
        <v>200</v>
      </c>
    </row>
    <row r="48" spans="6:9" ht="19.5" thickBot="1" x14ac:dyDescent="0.3">
      <c r="F48" s="53">
        <v>44455</v>
      </c>
      <c r="G48" s="26" t="str">
        <f t="shared" si="1"/>
        <v>septiembre</v>
      </c>
      <c r="H48" s="27" t="s">
        <v>23</v>
      </c>
      <c r="I48" s="28">
        <v>450</v>
      </c>
    </row>
    <row r="49" spans="6:9" ht="19.5" thickBot="1" x14ac:dyDescent="0.3">
      <c r="F49" s="53">
        <v>44455</v>
      </c>
      <c r="G49" s="26" t="str">
        <f t="shared" si="1"/>
        <v>septiembre</v>
      </c>
      <c r="H49" s="27" t="s">
        <v>45</v>
      </c>
      <c r="I49" s="28">
        <v>32000</v>
      </c>
    </row>
    <row r="50" spans="6:9" ht="19.5" thickBot="1" x14ac:dyDescent="0.3">
      <c r="F50" s="53">
        <v>44472</v>
      </c>
      <c r="G50" s="26" t="str">
        <f t="shared" si="1"/>
        <v>octubre</v>
      </c>
      <c r="H50" s="27" t="s">
        <v>22</v>
      </c>
      <c r="I50" s="28">
        <v>14500</v>
      </c>
    </row>
    <row r="51" spans="6:9" ht="19.5" thickBot="1" x14ac:dyDescent="0.3">
      <c r="F51" s="53">
        <v>44473</v>
      </c>
      <c r="G51" s="26" t="str">
        <f t="shared" si="1"/>
        <v>octubre</v>
      </c>
      <c r="H51" s="27" t="s">
        <v>28</v>
      </c>
      <c r="I51" s="28">
        <v>1500</v>
      </c>
    </row>
    <row r="52" spans="6:9" ht="19.5" thickBot="1" x14ac:dyDescent="0.3">
      <c r="F52" s="53">
        <v>44474</v>
      </c>
      <c r="G52" s="26" t="str">
        <f t="shared" si="1"/>
        <v>octubre</v>
      </c>
      <c r="H52" s="27" t="s">
        <v>30</v>
      </c>
      <c r="I52" s="28">
        <v>200</v>
      </c>
    </row>
    <row r="53" spans="6:9" ht="19.5" thickBot="1" x14ac:dyDescent="0.3">
      <c r="F53" s="53">
        <v>44475</v>
      </c>
      <c r="G53" s="26" t="str">
        <f t="shared" si="1"/>
        <v>octubre</v>
      </c>
      <c r="H53" s="27" t="s">
        <v>23</v>
      </c>
      <c r="I53" s="28">
        <v>450</v>
      </c>
    </row>
    <row r="54" spans="6:9" ht="19.5" thickBot="1" x14ac:dyDescent="0.3">
      <c r="F54" s="53">
        <v>44503</v>
      </c>
      <c r="G54" s="26" t="str">
        <f t="shared" si="1"/>
        <v>noviembre</v>
      </c>
      <c r="H54" s="27" t="s">
        <v>22</v>
      </c>
      <c r="I54" s="28">
        <v>14500</v>
      </c>
    </row>
    <row r="55" spans="6:9" ht="19.5" thickBot="1" x14ac:dyDescent="0.3">
      <c r="F55" s="53">
        <v>44504</v>
      </c>
      <c r="G55" s="26" t="str">
        <f t="shared" si="1"/>
        <v>noviembre</v>
      </c>
      <c r="H55" s="51" t="s">
        <v>28</v>
      </c>
      <c r="I55" s="28">
        <v>1500</v>
      </c>
    </row>
    <row r="56" spans="6:9" ht="19.5" thickBot="1" x14ac:dyDescent="0.3">
      <c r="F56" s="53">
        <v>44505</v>
      </c>
      <c r="G56" s="26" t="str">
        <f t="shared" si="1"/>
        <v>noviembre</v>
      </c>
      <c r="H56" s="27" t="s">
        <v>36</v>
      </c>
      <c r="I56" s="28">
        <v>200</v>
      </c>
    </row>
    <row r="57" spans="6:9" ht="19.5" thickBot="1" x14ac:dyDescent="0.3">
      <c r="F57" s="53">
        <v>44506</v>
      </c>
      <c r="G57" s="26" t="str">
        <f t="shared" si="1"/>
        <v>noviembre</v>
      </c>
      <c r="H57" s="27" t="s">
        <v>23</v>
      </c>
      <c r="I57" s="28">
        <v>450</v>
      </c>
    </row>
    <row r="58" spans="6:9" ht="19.5" thickBot="1" x14ac:dyDescent="0.3">
      <c r="F58" s="53">
        <v>44531</v>
      </c>
      <c r="G58" s="26" t="str">
        <f t="shared" si="1"/>
        <v>diciembre</v>
      </c>
      <c r="H58" s="27" t="s">
        <v>22</v>
      </c>
      <c r="I58" s="28">
        <v>14500</v>
      </c>
    </row>
    <row r="59" spans="6:9" ht="19.5" thickBot="1" x14ac:dyDescent="0.3">
      <c r="F59" s="53">
        <v>44532</v>
      </c>
      <c r="G59" s="26" t="str">
        <f t="shared" si="1"/>
        <v>diciembre</v>
      </c>
      <c r="H59" s="27" t="s">
        <v>28</v>
      </c>
      <c r="I59" s="28">
        <v>1500</v>
      </c>
    </row>
    <row r="60" spans="6:9" ht="19.5" thickBot="1" x14ac:dyDescent="0.3">
      <c r="F60" s="53">
        <v>44545</v>
      </c>
      <c r="G60" s="26" t="str">
        <f t="shared" si="1"/>
        <v>diciembre</v>
      </c>
      <c r="H60" s="54" t="s">
        <v>46</v>
      </c>
      <c r="I60" s="55">
        <v>5600</v>
      </c>
    </row>
    <row r="61" spans="6:9" ht="19.5" thickBot="1" x14ac:dyDescent="0.3">
      <c r="F61" s="53">
        <v>44546</v>
      </c>
      <c r="G61" s="26" t="str">
        <f t="shared" si="1"/>
        <v>diciembre</v>
      </c>
      <c r="H61" s="54" t="s">
        <v>47</v>
      </c>
      <c r="I61" s="55">
        <v>8900</v>
      </c>
    </row>
    <row r="67" spans="6:9" x14ac:dyDescent="0.25">
      <c r="F67" s="56">
        <v>44197</v>
      </c>
      <c r="G67" s="57" t="s">
        <v>26</v>
      </c>
      <c r="H67" s="57" t="s">
        <v>22</v>
      </c>
      <c r="I67" s="58">
        <v>12000</v>
      </c>
    </row>
    <row r="68" spans="6:9" x14ac:dyDescent="0.25">
      <c r="F68" s="56">
        <v>44199</v>
      </c>
      <c r="G68" s="57" t="s">
        <v>26</v>
      </c>
      <c r="H68" s="57" t="s">
        <v>28</v>
      </c>
      <c r="I68" s="58">
        <v>1100</v>
      </c>
    </row>
  </sheetData>
  <pageMargins left="0.7" right="0.7" top="0.75" bottom="0.75" header="0.3" footer="0.3"/>
  <pageSetup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13"/>
  <sheetViews>
    <sheetView showGridLines="0" topLeftCell="A4" zoomScale="90" zoomScaleNormal="90" workbookViewId="0">
      <selection activeCell="P31" sqref="P31"/>
    </sheetView>
  </sheetViews>
  <sheetFormatPr baseColWidth="10" defaultRowHeight="15" x14ac:dyDescent="0.25"/>
  <cols>
    <col min="1" max="1" width="3.85546875" customWidth="1"/>
    <col min="2" max="2" width="13.42578125" customWidth="1"/>
    <col min="3" max="3" width="17.7109375" hidden="1" customWidth="1"/>
    <col min="4" max="4" width="15.5703125" hidden="1" customWidth="1"/>
    <col min="5" max="5" width="17" hidden="1" customWidth="1"/>
    <col min="6" max="6" width="16.140625" hidden="1" customWidth="1"/>
    <col min="7" max="7" width="15.5703125" hidden="1" customWidth="1"/>
    <col min="8" max="8" width="16.5703125" hidden="1" customWidth="1"/>
    <col min="9" max="11" width="45.85546875" customWidth="1"/>
    <col min="12" max="12" width="14.85546875" hidden="1" customWidth="1"/>
    <col min="13" max="13" width="13.85546875" hidden="1" customWidth="1"/>
    <col min="14" max="14" width="14.85546875" hidden="1" customWidth="1"/>
  </cols>
  <sheetData>
    <row r="2" spans="2:14" ht="54.95" customHeight="1" x14ac:dyDescent="0.25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5" spans="2:14" ht="21" x14ac:dyDescent="0.25">
      <c r="B5" s="153" t="s">
        <v>3</v>
      </c>
      <c r="C5" s="153"/>
      <c r="D5" s="153"/>
      <c r="E5" s="153"/>
      <c r="F5" s="153"/>
      <c r="G5" s="36"/>
      <c r="H5" s="36"/>
      <c r="I5" s="36"/>
      <c r="J5" s="36"/>
      <c r="K5" s="36"/>
      <c r="L5" s="36"/>
      <c r="M5" s="36"/>
      <c r="N5" s="36"/>
    </row>
    <row r="7" spans="2:14" ht="18" thickBot="1" x14ac:dyDescent="0.3">
      <c r="C7" s="79" t="s">
        <v>9</v>
      </c>
      <c r="D7" s="79" t="s">
        <v>10</v>
      </c>
      <c r="E7" s="79" t="s">
        <v>11</v>
      </c>
      <c r="F7" s="79" t="s">
        <v>12</v>
      </c>
      <c r="G7" s="79" t="s">
        <v>13</v>
      </c>
      <c r="H7" s="79" t="s">
        <v>14</v>
      </c>
      <c r="I7" s="79" t="s">
        <v>15</v>
      </c>
      <c r="J7" s="79" t="s">
        <v>16</v>
      </c>
      <c r="K7" s="79" t="s">
        <v>17</v>
      </c>
      <c r="L7" s="79" t="s">
        <v>18</v>
      </c>
      <c r="M7" s="79" t="s">
        <v>19</v>
      </c>
      <c r="N7" s="79" t="s">
        <v>20</v>
      </c>
    </row>
    <row r="8" spans="2:14" ht="19.5" thickBot="1" x14ac:dyDescent="0.35">
      <c r="B8" s="37" t="s">
        <v>1</v>
      </c>
      <c r="C8" s="42">
        <f>SUMIF(Ingresos[[MES]:[MES]],'Reporte Mensual'!C7,Ingresos[[MONTO]:[MONTO]])</f>
        <v>29852.179999999997</v>
      </c>
      <c r="D8" s="42">
        <f>SUMIF(Ingresos[[MES]:[MES]],'Reporte Mensual'!D7,Ingresos[[MONTO]:[MONTO]])</f>
        <v>8179.74</v>
      </c>
      <c r="E8" s="42">
        <f>SUMIF(Ingresos[[MES]:[MES]],'Reporte Mensual'!E7,Ingresos[[MONTO]:[MONTO]])</f>
        <v>14967.919999999998</v>
      </c>
      <c r="F8" s="42">
        <f>SUMIF(Ingresos[[MES]:[MES]],'Reporte Mensual'!F7,Ingresos[[MONTO]:[MONTO]])</f>
        <v>8212.92</v>
      </c>
      <c r="G8" s="42">
        <f>SUMIF(Ingresos[[MES]:[MES]],'Reporte Mensual'!G7,Ingresos[[MONTO]:[MONTO]])</f>
        <v>5217.5600000000004</v>
      </c>
      <c r="H8" s="42">
        <f>SUMIF(Ingresos[[MES]:[MES]],'Reporte Mensual'!H7,Ingresos[[MONTO]:[MONTO]])</f>
        <v>11208.290000000003</v>
      </c>
      <c r="I8" s="42">
        <f>SUMIF(Ingresos[[MES]:[MES]],'Reporte Mensual'!I7,Ingresos[[MONTO]:[MONTO]])</f>
        <v>3878.5700000000006</v>
      </c>
      <c r="J8" s="42">
        <f>SUMIF(Ingresos[[MES]:[MES]],'Reporte Mensual'!J7,Ingresos[[MONTO]:[MONTO]])</f>
        <v>2410.5500000000002</v>
      </c>
      <c r="K8" s="42">
        <f>SUMIF(Ingresos[[MES]:[MES]],'Reporte Mensual'!K7,Ingresos[[MONTO]:[MONTO]])</f>
        <v>1861.0010000000004</v>
      </c>
      <c r="L8" s="42">
        <f>SUMIF(Ingresos[[MES]:[MES]],'Reporte Mensual'!L7,Ingresos[[MONTO]:[MONTO]])</f>
        <v>0</v>
      </c>
      <c r="M8" s="42">
        <f>SUMIF(Ingresos[[MES]:[MES]],'Reporte Mensual'!M7,Ingresos[[MONTO]:[MONTO]])</f>
        <v>0</v>
      </c>
      <c r="N8" s="42">
        <f>SUMIF(Ingresos[[MES]:[MES]],'Reporte Mensual'!N7,Ingresos[[MONTO]:[MONTO]])</f>
        <v>0</v>
      </c>
    </row>
    <row r="9" spans="2:14" ht="19.5" hidden="1" thickBot="1" x14ac:dyDescent="0.35">
      <c r="B9" s="38" t="s">
        <v>2</v>
      </c>
      <c r="C9" s="59">
        <f>SUMIF('Detalle Ingresos'!$J$8:$J$38,'Reporte Mensual'!C7,'Detalle Ingresos'!$L$8:$L$38)</f>
        <v>0</v>
      </c>
      <c r="D9" s="59">
        <f>SUMIF('Detalle Ingresos'!$J$8:$J$38,'Reporte Mensual'!D7,'Detalle Ingresos'!$L$8:$L$38)</f>
        <v>0</v>
      </c>
      <c r="E9" s="59">
        <f>SUMIF('Detalle Ingresos'!$J$8:$J$38,'Reporte Mensual'!E7,'Detalle Ingresos'!$L$8:$L$38)</f>
        <v>0</v>
      </c>
      <c r="F9" s="59">
        <f>SUMIF('Detalle Ingresos'!$J$8:$J$38,'Reporte Mensual'!F7,'Detalle Ingresos'!$L$8:$L$38)</f>
        <v>0</v>
      </c>
      <c r="G9" s="59">
        <f>SUMIF('Detalle Ingresos'!$J$8:$J$38,'Reporte Mensual'!G7,'Detalle Ingresos'!$L$8:$L$38)</f>
        <v>0</v>
      </c>
      <c r="H9" s="59">
        <f>SUMIF('Detalle Ingresos'!$J$8:$J$38,'Reporte Mensual'!H7,'Detalle Ingresos'!$L$8:$L$38)</f>
        <v>0</v>
      </c>
      <c r="I9" s="59">
        <f>SUMIF('Detalle Ingresos'!$J$8:$J$38,'Reporte Mensual'!I7,'Detalle Ingresos'!$L$8:$L$38)</f>
        <v>0</v>
      </c>
      <c r="J9" s="59">
        <f>SUMIF('Detalle Ingresos'!$J$8:$J$38,'Reporte Mensual'!J7,'Detalle Ingresos'!$L$8:$L$38)</f>
        <v>0</v>
      </c>
      <c r="K9" s="59">
        <f>SUMIF('Detalle Ingresos'!$J$8:$J$38,'Reporte Mensual'!K7,'Detalle Ingresos'!$L$8:$L$38)</f>
        <v>0</v>
      </c>
      <c r="L9" s="59">
        <f>SUMIF('Detalle Ingresos'!$J$8:$J$38,'Reporte Mensual'!L7,'Detalle Ingresos'!$L$8:$L$38)</f>
        <v>0</v>
      </c>
      <c r="M9" s="59">
        <f>SUMIF('Detalle Ingresos'!$J$8:$J$38,'Reporte Mensual'!M7,'Detalle Ingresos'!$L$8:$L$38)</f>
        <v>0</v>
      </c>
      <c r="N9" s="59">
        <f>SUMIF('Detalle Ingresos'!$J$8:$J$38,'Reporte Mensual'!N7,'Detalle Ingresos'!$L$8:$L$38)</f>
        <v>0</v>
      </c>
    </row>
    <row r="10" spans="2:14" ht="8.25" customHeight="1" thickBot="1" x14ac:dyDescent="0.3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2:14" ht="32.25" thickBot="1" x14ac:dyDescent="0.3">
      <c r="B11" s="47" t="s">
        <v>25</v>
      </c>
      <c r="C11" s="42">
        <f>C8-C9</f>
        <v>29852.179999999997</v>
      </c>
      <c r="D11" s="42">
        <f t="shared" ref="D11:N11" si="0">D8-D9</f>
        <v>8179.74</v>
      </c>
      <c r="E11" s="42">
        <f t="shared" si="0"/>
        <v>14967.919999999998</v>
      </c>
      <c r="F11" s="42">
        <f t="shared" si="0"/>
        <v>8212.92</v>
      </c>
      <c r="G11" s="42">
        <f t="shared" si="0"/>
        <v>5217.5600000000004</v>
      </c>
      <c r="H11" s="42">
        <f t="shared" si="0"/>
        <v>11208.290000000003</v>
      </c>
      <c r="I11" s="42">
        <f t="shared" si="0"/>
        <v>3878.5700000000006</v>
      </c>
      <c r="J11" s="42">
        <f t="shared" si="0"/>
        <v>2410.5500000000002</v>
      </c>
      <c r="K11" s="42">
        <f t="shared" si="0"/>
        <v>1861.0010000000004</v>
      </c>
      <c r="L11" s="42">
        <f t="shared" si="0"/>
        <v>0</v>
      </c>
      <c r="M11" s="42">
        <f t="shared" si="0"/>
        <v>0</v>
      </c>
      <c r="N11" s="42">
        <f t="shared" si="0"/>
        <v>0</v>
      </c>
    </row>
    <row r="12" spans="2:14" ht="15.75" thickBot="1" x14ac:dyDescent="0.3"/>
    <row r="13" spans="2:14" ht="32.25" thickBot="1" x14ac:dyDescent="0.3">
      <c r="B13" s="47" t="s">
        <v>24</v>
      </c>
      <c r="C13" s="42">
        <f>C11</f>
        <v>29852.179999999997</v>
      </c>
      <c r="D13" s="42">
        <f>C13+D11</f>
        <v>38031.919999999998</v>
      </c>
      <c r="E13" s="42">
        <f t="shared" ref="E13:N13" si="1">D13+E11</f>
        <v>52999.839999999997</v>
      </c>
      <c r="F13" s="42">
        <f t="shared" si="1"/>
        <v>61212.759999999995</v>
      </c>
      <c r="G13" s="42">
        <f t="shared" si="1"/>
        <v>66430.319999999992</v>
      </c>
      <c r="H13" s="42">
        <f t="shared" si="1"/>
        <v>77638.61</v>
      </c>
      <c r="I13" s="42">
        <f t="shared" si="1"/>
        <v>81517.180000000008</v>
      </c>
      <c r="J13" s="42">
        <f t="shared" si="1"/>
        <v>83927.73000000001</v>
      </c>
      <c r="K13" s="42">
        <f t="shared" si="1"/>
        <v>85788.731000000014</v>
      </c>
      <c r="L13" s="42">
        <f t="shared" si="1"/>
        <v>85788.731000000014</v>
      </c>
      <c r="M13" s="42">
        <f t="shared" si="1"/>
        <v>85788.731000000014</v>
      </c>
      <c r="N13" s="42">
        <f t="shared" si="1"/>
        <v>85788.731000000014</v>
      </c>
    </row>
  </sheetData>
  <mergeCells count="1">
    <mergeCell ref="B5:F5"/>
  </mergeCells>
  <pageMargins left="0.7" right="0.7" top="0.75" bottom="0.75" header="0.3" footer="0.3"/>
  <pageSetup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C7982888-7AC2-4E1A-9EB7-F4CA3F46FF7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C11:N11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- AYUDA -</vt:lpstr>
      <vt:lpstr>Tabla de Ingresos</vt:lpstr>
      <vt:lpstr>Hoja1</vt:lpstr>
      <vt:lpstr>Detalle Ingresos</vt:lpstr>
      <vt:lpstr>Auxiliar</vt:lpstr>
      <vt:lpstr>Reporte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CATASTRO-EH</cp:lastModifiedBy>
  <cp:lastPrinted>2022-10-06T22:05:52Z</cp:lastPrinted>
  <dcterms:created xsi:type="dcterms:W3CDTF">2008-02-16T21:29:09Z</dcterms:created>
  <dcterms:modified xsi:type="dcterms:W3CDTF">2022-11-04T22:11:43Z</dcterms:modified>
</cp:coreProperties>
</file>