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bilidad-DELL\Desktop\PRESUPUESTO 2020\Modificaciones presupuestarias 2020\"/>
    </mc:Choice>
  </mc:AlternateContent>
  <bookViews>
    <workbookView xWindow="0" yWindow="0" windowWidth="20490" windowHeight="7755" activeTab="3"/>
  </bookViews>
  <sheets>
    <sheet name="FODES75%" sheetId="2" r:id="rId1"/>
    <sheet name="FODES FISDL" sheetId="4" r:id="rId2"/>
    <sheet name="COMUN" sheetId="7" r:id="rId3"/>
    <sheet name="PRESTAMOS INTERNOS" sheetId="9" r:id="rId4"/>
    <sheet name="Hoja1" sheetId="10" r:id="rId5"/>
  </sheets>
  <definedNames>
    <definedName name="_xlnm.Print_Area" localSheetId="2">COMUN!$A$1:$D$30</definedName>
    <definedName name="_xlnm.Print_Area" localSheetId="1">'FODES FISDL'!$A$1:$D$38</definedName>
    <definedName name="_xlnm.Print_Area" localSheetId="0">'FODES75%'!$A$1:$D$40</definedName>
    <definedName name="_xlnm.Print_Area" localSheetId="3">'PRESTAMOS INTERNOS'!$A$1:$D$21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9" l="1"/>
  <c r="D16" i="9"/>
  <c r="C16" i="9"/>
  <c r="D12" i="9"/>
  <c r="C12" i="9"/>
  <c r="D25" i="2" l="1"/>
  <c r="B8" i="10" l="1"/>
  <c r="D28" i="2" l="1"/>
  <c r="C28" i="2"/>
  <c r="D23" i="2"/>
  <c r="C23" i="2"/>
  <c r="D10" i="2"/>
  <c r="C10" i="2"/>
  <c r="C27" i="2" s="1"/>
  <c r="D16" i="7"/>
  <c r="D26" i="7"/>
  <c r="C16" i="7"/>
  <c r="C26" i="7" s="1"/>
  <c r="D27" i="2" l="1"/>
  <c r="D23" i="4"/>
  <c r="D27" i="4" s="1"/>
  <c r="C20" i="4"/>
  <c r="C27" i="4" s="1"/>
  <c r="D15" i="9" l="1"/>
  <c r="C15" i="9"/>
  <c r="D8" i="7"/>
  <c r="C8" i="7"/>
  <c r="C29" i="7" l="1"/>
</calcChain>
</file>

<file path=xl/sharedStrings.xml><?xml version="1.0" encoding="utf-8"?>
<sst xmlns="http://schemas.openxmlformats.org/spreadsheetml/2006/main" count="133" uniqueCount="98">
  <si>
    <t>DEPARTAMENTO DE AHUACHAPAN</t>
  </si>
  <si>
    <t>En Dólares de Los Estados Unidos de América</t>
  </si>
  <si>
    <t>C O N C E P T O</t>
  </si>
  <si>
    <t>FODES 75%  PROYECTOS</t>
  </si>
  <si>
    <t>AUMENTOS</t>
  </si>
  <si>
    <t>DISMINUCIONES</t>
  </si>
  <si>
    <t>REMUNERACIONES</t>
  </si>
  <si>
    <t xml:space="preserve"> ADQUISI.DE BIENES Y SERVICIOS </t>
  </si>
  <si>
    <t xml:space="preserve"> GASTOS FINANCIEROS Y OTROS </t>
  </si>
  <si>
    <t xml:space="preserve"> INVERSIONES EN  ACTIVOS  FIJOS </t>
  </si>
  <si>
    <t>TOTALES RUBRO</t>
  </si>
  <si>
    <t>TOTALES OBJETO ESPECÍFICO</t>
  </si>
  <si>
    <t>ALCALDIA MUNICIPAL DE AHUACHAPAN</t>
  </si>
  <si>
    <t>servicios diversos</t>
  </si>
  <si>
    <t>Viales</t>
  </si>
  <si>
    <t>Minerales no metalicos y prod. Deriv.</t>
  </si>
  <si>
    <t>Productos Quimicos</t>
  </si>
  <si>
    <t>minerales metalicos y Prod Deriv.</t>
  </si>
  <si>
    <t>Combustibles y Lubricantes</t>
  </si>
  <si>
    <t>Comisiones y Gastos Bancarios</t>
  </si>
  <si>
    <t>Impresione Publicaciones y Reprod.</t>
  </si>
  <si>
    <t>bienes de uo y consumo diversos</t>
  </si>
  <si>
    <t>Serv. Generales y Arrend. Diversos</t>
  </si>
  <si>
    <t>Productos Agrop. Y Forestales</t>
  </si>
  <si>
    <t>sueldos</t>
  </si>
  <si>
    <t>Deposito Desechos</t>
  </si>
  <si>
    <t>consultorias estudios e investigaciones</t>
  </si>
  <si>
    <t>De educacion y Recreacion</t>
  </si>
  <si>
    <t>FONDOS PROPIOS</t>
  </si>
  <si>
    <t>Remuneraciones</t>
  </si>
  <si>
    <t>Adquisi. De bienes y servicios</t>
  </si>
  <si>
    <t>Por Remuneraciones Permanentes</t>
  </si>
  <si>
    <t>Remuneraciones Diversas</t>
  </si>
  <si>
    <t>Servicios de Agua</t>
  </si>
  <si>
    <t>Alumbrado Publico</t>
  </si>
  <si>
    <t>Servicios de Enegia Electrica</t>
  </si>
  <si>
    <t>Materiales electricos</t>
  </si>
  <si>
    <t>TOTAL RUBRO</t>
  </si>
  <si>
    <t>TOTAL OBJETO ESPECIFICO</t>
  </si>
  <si>
    <t>Productos textiles y vestuarios</t>
  </si>
  <si>
    <t>Electricas y telecomunicaciones</t>
  </si>
  <si>
    <t>productos alimenticios para personas</t>
  </si>
  <si>
    <t>VIALES</t>
  </si>
  <si>
    <t>servicios generales y arrendamientos diversos</t>
  </si>
  <si>
    <t xml:space="preserve">COMISIONES Y GASTOS BANCARIOS </t>
  </si>
  <si>
    <t>Poyectos y Programas de Inversion</t>
  </si>
  <si>
    <t>AL PERSONAL DE SERVICIOS PERMANENTES</t>
  </si>
  <si>
    <t>DEPOSITO DESECHOS</t>
  </si>
  <si>
    <t>SERVICIOS DIVERSOS</t>
  </si>
  <si>
    <t>SALARIOS POR JORNAL</t>
  </si>
  <si>
    <t>SERVICIOS MEDICO</t>
  </si>
  <si>
    <t>AHUACHAPAN / KFW CONVIVIR - 2017 / IFLE FASE - 2 / BONO</t>
  </si>
  <si>
    <t>AMA / KFW - CONVIVIR DONACION / LABORAL / BONO</t>
  </si>
  <si>
    <t>programa para desgrane de maiz cosecha 2018/2019 a personas de escasos recurs</t>
  </si>
  <si>
    <t>mant. vial mediante bacheo en calles y av. del centro y periferia de la ciuda</t>
  </si>
  <si>
    <t>confor de ras y balas. y constr de obras de mit caserio los cerritos los huata</t>
  </si>
  <si>
    <t xml:space="preserve">CONSTRUCCION DE GRADERIAS EN ESTADIO MUNICIPAL DE AHUACHAPAN </t>
  </si>
  <si>
    <t>AHUACHAPAN / KFW CONVIVIR - 2017 / IFLE FASE - 2 / AT</t>
  </si>
  <si>
    <t>AHUACHAPAN / KFW CONVIVIR - 2017 / PES FASE - 2 / AT</t>
  </si>
  <si>
    <t>AMA / KFW - CONVIVIR DONACION / LABORAL / AT</t>
  </si>
  <si>
    <t xml:space="preserve">De Educación y Recreación </t>
  </si>
  <si>
    <t>ALUMBRADO PUBLICO</t>
  </si>
  <si>
    <t>CONSTRUCCION CERCA PERIMETRAL PARA CANCHA EL ESPINO N°1, CTON CHANCUYO</t>
  </si>
  <si>
    <t>SUSTITUCION LUMINARIAS EN PARQUE CONCORDIA DEL MUNICIPIO AHUACHAPAN</t>
  </si>
  <si>
    <t>INTROD. ENERG. ELEC. CALLE HACIA CANCHA DE LA COOPERATIVA CAS. LOS HORCONES,EL TIGRE</t>
  </si>
  <si>
    <t>CONSTRUC. RAMPA PARA PLANTA DE TRANSFERENCIA DE RESIDUOS SOLIDOS EN EL MUNICIPIO</t>
  </si>
  <si>
    <t>CONSTRUCCION 350 ML PAVIMENTO ASFALTICO COL. CARRILLO, CTON LLANO LA LAGUNA</t>
  </si>
  <si>
    <t>AMA/DIPLOMADO EN LENGUA DE SEñAS PROY. MUNICIPAL AHUACHAPAN SIN BARRERAS</t>
  </si>
  <si>
    <t>Seguros, Comisiones y Gastos Bancarios</t>
  </si>
  <si>
    <t xml:space="preserve">Obras de Infraestructura Diversas </t>
  </si>
  <si>
    <t>CONSTRUC. PAV. ASFALTICO CALLE CONDUCE DE COL. LAS BRISAS HACIA COL. EL CARMEN</t>
  </si>
  <si>
    <t>0443000011</t>
  </si>
  <si>
    <t>PROYECTO DE INVERSION FISDL</t>
  </si>
  <si>
    <t>PRESTAMOS INTERNOS</t>
  </si>
  <si>
    <t>RECURSOS PROPIOS</t>
  </si>
  <si>
    <t>MODIFICACIONES AL PRESUPUESTO CORRESPONDIENTES</t>
  </si>
  <si>
    <t>Fondos propios en el rubro 51 Remuneraciones se aumentan para los meses de enero y febrero salarios por jornal (511 02) corresponde al personal supernumerario que pasa de la modalidad eventual a contrato, salarios al personal eventual (512 01) que no paso a planillas por contrato, no fueron contemplados presupuestariamente en esta cifra sino en salarios (511 01) y, en el momento de elaboración del presupuesto no se especificó la fuente de financiamiento de dicho personal supernumerario ni la cantidad de empleados que quedarían eventuales. En cuanto a las indemnizaciones se reprogramó para el pago de los empleados que cesaron el contrato de trabajo.</t>
  </si>
  <si>
    <t>INVERSIONES EN ACTIVO FIJO</t>
  </si>
  <si>
    <t>AL PERIODO 01 AL 31 DE ENERO DE 2020</t>
  </si>
  <si>
    <t>AL PERIODO DEL 01 AL 31 DE ENERO DE 2020</t>
  </si>
  <si>
    <t>AL PERIODO DEL 01 AL 31 DE ENERO DE 2020.</t>
  </si>
  <si>
    <t>FISDL PROYECTOS</t>
  </si>
  <si>
    <t>SERVICIOS DE CAPACITACION</t>
  </si>
  <si>
    <t>PREINVERSION se modificó aumentando para pago publicaciones de enero a junio, compra de chequera y estudio de Rescate de la Laguna El Espino por un monto total de $ 18,503.96</t>
  </si>
  <si>
    <t>El resto de movimientos presupuestarios son solamente reprogramaciones donde se disminuye del mismo rubro para aumentar el mismo rubro, total de modificaciones tres para FODES 75%</t>
  </si>
  <si>
    <t>Total de Moificaciones una para compra de chequera el resto fueron reprogramaciones</t>
  </si>
  <si>
    <t>Total de Reprogramaciones y modificaciones TRES</t>
  </si>
  <si>
    <t>Reprogramaciones y modificaciones Presupuestarias 6 para FODES 75% mes de enero</t>
  </si>
  <si>
    <t>Total de Reprogramaciones presupuestarias NUEVE</t>
  </si>
  <si>
    <t>FONDO</t>
  </si>
  <si>
    <t xml:space="preserve">N° REPROGRAMACIONES </t>
  </si>
  <si>
    <t>FODES 75%</t>
  </si>
  <si>
    <t>FONDO FISDL</t>
  </si>
  <si>
    <t>PRESTAMOS INTERNOS (BCO AGRICOLA-ISDEM)</t>
  </si>
  <si>
    <t>TOTAL</t>
  </si>
  <si>
    <t>Total de Reprogramaciones presupuestarias para compra de chequera y gastos de proyecto DOS</t>
  </si>
  <si>
    <t>0443000013</t>
  </si>
  <si>
    <t>Construc. 350ml pavimento asfáltico Col. Carrill, Ctón Llano La Laguna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</si>
</sst>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_(&quot;$&quot;* #,##0.00_);_(&quot;$&quot;* \(#,##0.00\);_(&quot;$&quot;* &quot;-&quot;??_);_(@_)"/>
    <numFmt numFmtId="165" formatCode="_([$$-440A]* #,##0.00_);_([$$-440A]* \(#,##0.00\);_([$$-440A]* &quot;-&quot;??_);_(@_)"/>
    <numFmt numFmtId="166" formatCode="_-[$$-440A]* #,##0.00_-;\-[$$-440A]* #,##0.00_-;_-[$$-440A]* &quot;-&quot;??_-;_-@_-"/>
  </numFmts>
  <fonts count="6" x14ac:knownFonts="1">
    <font>
      <sz val="11"/>
      <color theme="1"/>
      <name val="Calibri"/>
      <family val="2"/>
      <scheme val="minor"/>
    </font>
    <font>
      <b/>
      <sz val="10"/>
      <name val="Trebuchet MS"/>
      <family val="2"/>
    </font>
    <font>
      <sz val="10"/>
      <name val="Trebuchet MS"/>
      <family val="2"/>
    </font>
    <font>
      <b/>
      <sz val="10"/>
      <color theme="1"/>
      <name val="Trebuchet MS"/>
      <family val="2"/>
    </font>
    <font>
      <b/>
      <sz val="9"/>
      <name val="Trebuchet MS"/>
      <family val="2"/>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4" tint="0.39997558519241921"/>
        <bgColor indexed="64"/>
      </patternFill>
    </fill>
  </fills>
  <borders count="2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7">
    <xf numFmtId="0" fontId="0" fillId="0" borderId="0" xfId="0"/>
    <xf numFmtId="0" fontId="2" fillId="0" borderId="6" xfId="0" applyFont="1" applyBorder="1" applyAlignment="1">
      <alignment horizontal="left" readingOrder="1"/>
    </xf>
    <xf numFmtId="0" fontId="2" fillId="0" borderId="6" xfId="0" applyFont="1" applyBorder="1" applyAlignment="1">
      <alignment readingOrder="1"/>
    </xf>
    <xf numFmtId="0" fontId="4" fillId="3" borderId="0" xfId="0" applyFont="1" applyFill="1"/>
    <xf numFmtId="0" fontId="0" fillId="0" borderId="0" xfId="0" applyFill="1"/>
    <xf numFmtId="0" fontId="4" fillId="0" borderId="0" xfId="0" applyFont="1" applyFill="1"/>
    <xf numFmtId="165" fontId="1" fillId="0" borderId="0" xfId="0" applyNumberFormat="1" applyFont="1" applyFill="1" applyBorder="1" applyAlignment="1">
      <alignment horizontal="center"/>
    </xf>
    <xf numFmtId="0" fontId="0" fillId="0" borderId="0" xfId="0" applyFill="1" applyBorder="1"/>
    <xf numFmtId="165" fontId="0" fillId="0" borderId="0" xfId="0" applyNumberFormat="1" applyFill="1"/>
    <xf numFmtId="0" fontId="0" fillId="0" borderId="0" xfId="0" applyAlignment="1">
      <alignment horizontal="left"/>
    </xf>
    <xf numFmtId="0" fontId="0" fillId="0" borderId="7" xfId="0" applyBorder="1"/>
    <xf numFmtId="0" fontId="5" fillId="0" borderId="0" xfId="0" applyFont="1"/>
    <xf numFmtId="164" fontId="0" fillId="0" borderId="0" xfId="0" applyNumberFormat="1" applyFill="1"/>
    <xf numFmtId="0" fontId="0" fillId="4" borderId="7" xfId="0" applyFill="1" applyBorder="1"/>
    <xf numFmtId="164" fontId="0" fillId="4" borderId="7" xfId="0" applyNumberFormat="1" applyFill="1" applyBorder="1"/>
    <xf numFmtId="0" fontId="1" fillId="0" borderId="0" xfId="0" applyFont="1" applyFill="1" applyBorder="1" applyAlignment="1">
      <alignment horizontal="left" readingOrder="1"/>
    </xf>
    <xf numFmtId="0" fontId="1" fillId="0" borderId="0" xfId="0" applyFont="1" applyFill="1" applyBorder="1" applyAlignment="1">
      <alignment readingOrder="1"/>
    </xf>
    <xf numFmtId="165" fontId="2" fillId="0" borderId="0" xfId="0" applyNumberFormat="1" applyFont="1" applyFill="1" applyBorder="1" applyAlignment="1">
      <alignment horizontal="center"/>
    </xf>
    <xf numFmtId="165" fontId="1" fillId="2" borderId="0" xfId="0" applyNumberFormat="1" applyFont="1" applyFill="1" applyBorder="1" applyAlignment="1">
      <alignment horizontal="center"/>
    </xf>
    <xf numFmtId="0" fontId="0" fillId="2" borderId="0" xfId="0" applyFill="1"/>
    <xf numFmtId="49" fontId="0" fillId="0" borderId="0" xfId="0" applyNumberFormat="1"/>
    <xf numFmtId="166" fontId="0" fillId="0" borderId="0" xfId="0" applyNumberFormat="1"/>
    <xf numFmtId="0" fontId="2" fillId="0" borderId="1" xfId="0" applyFont="1" applyBorder="1" applyAlignment="1">
      <alignment horizontal="left" readingOrder="1"/>
    </xf>
    <xf numFmtId="0" fontId="2" fillId="0" borderId="15" xfId="0" applyFont="1" applyBorder="1" applyAlignment="1">
      <alignment readingOrder="1"/>
    </xf>
    <xf numFmtId="0" fontId="0" fillId="0" borderId="0" xfId="0" applyFill="1" applyAlignment="1">
      <alignment horizontal="left"/>
    </xf>
    <xf numFmtId="164" fontId="0" fillId="0" borderId="7" xfId="0" applyNumberFormat="1" applyFill="1" applyBorder="1"/>
    <xf numFmtId="4" fontId="0" fillId="0" borderId="0" xfId="0" applyNumberFormat="1"/>
    <xf numFmtId="4" fontId="0" fillId="0" borderId="0" xfId="0" applyNumberFormat="1" applyFill="1"/>
    <xf numFmtId="0" fontId="1" fillId="4" borderId="6" xfId="0" applyFont="1" applyFill="1" applyBorder="1" applyAlignment="1">
      <alignment horizontal="left" readingOrder="1"/>
    </xf>
    <xf numFmtId="0" fontId="1" fillId="4" borderId="6" xfId="0" applyFont="1" applyFill="1" applyBorder="1" applyAlignment="1">
      <alignment readingOrder="1"/>
    </xf>
    <xf numFmtId="165" fontId="1" fillId="4" borderId="6" xfId="0" applyNumberFormat="1" applyFont="1" applyFill="1" applyBorder="1" applyAlignment="1">
      <alignment horizontal="center"/>
    </xf>
    <xf numFmtId="165" fontId="2" fillId="4" borderId="6" xfId="0" applyNumberFormat="1" applyFont="1" applyFill="1" applyBorder="1" applyAlignment="1">
      <alignment horizontal="center"/>
    </xf>
    <xf numFmtId="165" fontId="2" fillId="0" borderId="6" xfId="0" applyNumberFormat="1" applyFont="1" applyFill="1" applyBorder="1" applyAlignment="1">
      <alignment horizontal="center"/>
    </xf>
    <xf numFmtId="0" fontId="1" fillId="5" borderId="6" xfId="0" applyFont="1" applyFill="1" applyBorder="1" applyAlignment="1">
      <alignment horizontal="left" readingOrder="1"/>
    </xf>
    <xf numFmtId="0" fontId="1" fillId="5" borderId="6" xfId="0" applyFont="1" applyFill="1" applyBorder="1" applyAlignment="1">
      <alignment readingOrder="1"/>
    </xf>
    <xf numFmtId="165" fontId="1" fillId="4" borderId="6" xfId="0" applyNumberFormat="1" applyFont="1" applyFill="1" applyBorder="1" applyAlignment="1">
      <alignment horizontal="left" readingOrder="1"/>
    </xf>
    <xf numFmtId="165" fontId="1" fillId="5" borderId="6" xfId="0" applyNumberFormat="1" applyFont="1" applyFill="1" applyBorder="1" applyAlignment="1">
      <alignment horizontal="left" readingOrder="1"/>
    </xf>
    <xf numFmtId="0" fontId="0" fillId="0" borderId="0" xfId="0" applyFill="1" applyAlignment="1"/>
    <xf numFmtId="0" fontId="1" fillId="0" borderId="6" xfId="0" applyFont="1" applyFill="1" applyBorder="1" applyAlignment="1"/>
    <xf numFmtId="0" fontId="0" fillId="0" borderId="0" xfId="0" applyFill="1" applyBorder="1" applyAlignment="1">
      <alignment horizontal="left"/>
    </xf>
    <xf numFmtId="165" fontId="1" fillId="5" borderId="6" xfId="0" applyNumberFormat="1" applyFont="1" applyFill="1" applyBorder="1" applyAlignment="1">
      <alignment readingOrder="1"/>
    </xf>
    <xf numFmtId="0" fontId="1" fillId="5" borderId="9" xfId="0" applyFont="1" applyFill="1" applyBorder="1" applyAlignment="1">
      <alignment horizontal="left" readingOrder="1"/>
    </xf>
    <xf numFmtId="0" fontId="1" fillId="5" borderId="10" xfId="0" applyFont="1" applyFill="1" applyBorder="1" applyAlignment="1">
      <alignment readingOrder="1"/>
    </xf>
    <xf numFmtId="0" fontId="1" fillId="0" borderId="6" xfId="0" applyFont="1" applyFill="1" applyBorder="1" applyAlignment="1">
      <alignment horizontal="center"/>
    </xf>
    <xf numFmtId="164" fontId="1" fillId="0" borderId="7" xfId="0" applyNumberFormat="1" applyFont="1" applyFill="1" applyBorder="1" applyAlignment="1">
      <alignment horizontal="center"/>
    </xf>
    <xf numFmtId="0" fontId="5" fillId="4" borderId="7" xfId="0" applyFont="1" applyFill="1" applyBorder="1"/>
    <xf numFmtId="164" fontId="5" fillId="4" borderId="7" xfId="0" applyNumberFormat="1" applyFont="1" applyFill="1" applyBorder="1"/>
    <xf numFmtId="0" fontId="1" fillId="0" borderId="6" xfId="0" applyFont="1" applyFill="1" applyBorder="1" applyAlignment="1">
      <alignment horizontal="center"/>
    </xf>
    <xf numFmtId="44" fontId="0" fillId="0" borderId="0" xfId="0" applyNumberFormat="1"/>
    <xf numFmtId="0" fontId="2" fillId="0" borderId="6" xfId="0" applyFont="1" applyFill="1" applyBorder="1" applyAlignment="1">
      <alignment horizontal="left" readingOrder="1"/>
    </xf>
    <xf numFmtId="0" fontId="2" fillId="0" borderId="6" xfId="0" applyFont="1" applyFill="1" applyBorder="1" applyAlignment="1">
      <alignment readingOrder="1"/>
    </xf>
    <xf numFmtId="166" fontId="0" fillId="0" borderId="0" xfId="0" applyNumberFormat="1" applyFill="1" applyBorder="1"/>
    <xf numFmtId="0" fontId="2" fillId="0" borderId="8" xfId="0" applyFont="1" applyBorder="1" applyAlignment="1">
      <alignment horizontal="left" readingOrder="1"/>
    </xf>
    <xf numFmtId="0" fontId="2" fillId="0" borderId="8" xfId="0" applyFont="1" applyBorder="1" applyAlignment="1">
      <alignment readingOrder="1"/>
    </xf>
    <xf numFmtId="165" fontId="2" fillId="0" borderId="8" xfId="0" applyNumberFormat="1" applyFont="1" applyFill="1" applyBorder="1" applyAlignment="1">
      <alignment horizontal="center"/>
    </xf>
    <xf numFmtId="0" fontId="2" fillId="0" borderId="17" xfId="0" applyFont="1" applyBorder="1" applyAlignment="1">
      <alignment horizontal="left" readingOrder="1"/>
    </xf>
    <xf numFmtId="0" fontId="2" fillId="0" borderId="17" xfId="0" applyFont="1" applyBorder="1" applyAlignment="1">
      <alignment readingOrder="1"/>
    </xf>
    <xf numFmtId="165" fontId="2" fillId="0" borderId="17" xfId="0" applyNumberFormat="1" applyFont="1" applyFill="1" applyBorder="1" applyAlignment="1">
      <alignment horizontal="center"/>
    </xf>
    <xf numFmtId="0" fontId="1" fillId="4" borderId="12" xfId="0" applyFont="1" applyFill="1" applyBorder="1" applyAlignment="1">
      <alignment horizontal="left" readingOrder="1"/>
    </xf>
    <xf numFmtId="0" fontId="1" fillId="4" borderId="11" xfId="0" applyFont="1" applyFill="1" applyBorder="1" applyAlignment="1">
      <alignment readingOrder="1"/>
    </xf>
    <xf numFmtId="0" fontId="1" fillId="4" borderId="13" xfId="0" applyFont="1" applyFill="1" applyBorder="1" applyAlignment="1">
      <alignment horizontal="left" readingOrder="1"/>
    </xf>
    <xf numFmtId="0" fontId="1" fillId="4" borderId="14" xfId="0" applyFont="1" applyFill="1" applyBorder="1" applyAlignment="1">
      <alignment readingOrder="1"/>
    </xf>
    <xf numFmtId="164" fontId="1" fillId="0" borderId="19" xfId="0" applyNumberFormat="1" applyFont="1" applyFill="1" applyBorder="1" applyAlignment="1">
      <alignment horizontal="center"/>
    </xf>
    <xf numFmtId="0" fontId="0" fillId="4" borderId="18" xfId="0" applyFill="1" applyBorder="1" applyAlignment="1">
      <alignment horizontal="left"/>
    </xf>
    <xf numFmtId="164" fontId="0" fillId="4" borderId="19" xfId="0" applyNumberFormat="1" applyFill="1" applyBorder="1"/>
    <xf numFmtId="0" fontId="0" fillId="0" borderId="18" xfId="0" applyBorder="1" applyAlignment="1">
      <alignment horizontal="left"/>
    </xf>
    <xf numFmtId="4" fontId="0" fillId="0" borderId="19" xfId="0" applyNumberFormat="1" applyBorder="1" applyAlignment="1">
      <alignment wrapText="1"/>
    </xf>
    <xf numFmtId="4" fontId="0" fillId="0" borderId="0" xfId="0" applyNumberFormat="1" applyBorder="1"/>
    <xf numFmtId="164" fontId="0" fillId="0" borderId="19" xfId="0" applyNumberFormat="1" applyFill="1" applyBorder="1"/>
    <xf numFmtId="164" fontId="0" fillId="0" borderId="0" xfId="0" applyNumberFormat="1" applyFill="1" applyBorder="1"/>
    <xf numFmtId="164" fontId="0" fillId="0" borderId="19" xfId="0" applyNumberFormat="1" applyFill="1" applyBorder="1" applyAlignment="1">
      <alignment wrapText="1"/>
    </xf>
    <xf numFmtId="4" fontId="0" fillId="0" borderId="19" xfId="0" applyNumberFormat="1" applyBorder="1"/>
    <xf numFmtId="0" fontId="5" fillId="4" borderId="18" xfId="0" applyFont="1" applyFill="1" applyBorder="1" applyAlignment="1">
      <alignment horizontal="left"/>
    </xf>
    <xf numFmtId="164" fontId="5" fillId="4" borderId="19" xfId="0" applyNumberFormat="1" applyFont="1" applyFill="1" applyBorder="1"/>
    <xf numFmtId="0" fontId="0" fillId="0" borderId="20" xfId="0" applyBorder="1" applyAlignment="1">
      <alignment horizontal="left"/>
    </xf>
    <xf numFmtId="0" fontId="0" fillId="0" borderId="0" xfId="0" applyBorder="1"/>
    <xf numFmtId="164" fontId="0" fillId="0" borderId="21" xfId="0" applyNumberFormat="1" applyFill="1" applyBorder="1"/>
    <xf numFmtId="0" fontId="5" fillId="0" borderId="0" xfId="0" applyFont="1" applyBorder="1"/>
    <xf numFmtId="0" fontId="0" fillId="0" borderId="4" xfId="0" applyBorder="1" applyAlignment="1">
      <alignment horizontal="left"/>
    </xf>
    <xf numFmtId="0" fontId="0" fillId="0" borderId="16" xfId="0" applyBorder="1"/>
    <xf numFmtId="164" fontId="0" fillId="0" borderId="16" xfId="0" applyNumberFormat="1" applyFill="1" applyBorder="1"/>
    <xf numFmtId="164" fontId="0" fillId="0" borderId="5" xfId="0" applyNumberFormat="1" applyFill="1" applyBorder="1"/>
    <xf numFmtId="0" fontId="1" fillId="0" borderId="3" xfId="0" applyFont="1" applyFill="1" applyBorder="1" applyAlignment="1">
      <alignment horizontal="center"/>
    </xf>
    <xf numFmtId="165" fontId="2" fillId="0" borderId="3" xfId="0" applyNumberFormat="1" applyFont="1" applyFill="1" applyBorder="1" applyAlignment="1">
      <alignment horizontal="center"/>
    </xf>
    <xf numFmtId="165" fontId="1" fillId="5" borderId="3" xfId="0" applyNumberFormat="1" applyFont="1" applyFill="1" applyBorder="1" applyAlignment="1">
      <alignment horizontal="left" readingOrder="1"/>
    </xf>
    <xf numFmtId="165" fontId="1" fillId="5" borderId="3" xfId="0" applyNumberFormat="1" applyFont="1" applyFill="1" applyBorder="1" applyAlignment="1">
      <alignment readingOrder="1"/>
    </xf>
    <xf numFmtId="165" fontId="1" fillId="4" borderId="3" xfId="0" applyNumberFormat="1" applyFont="1" applyFill="1" applyBorder="1" applyAlignment="1">
      <alignment horizontal="center"/>
    </xf>
    <xf numFmtId="0" fontId="0" fillId="0" borderId="6" xfId="0" applyFill="1" applyBorder="1"/>
    <xf numFmtId="0" fontId="1" fillId="2" borderId="6" xfId="0" applyFont="1" applyFill="1" applyBorder="1" applyAlignment="1">
      <alignment horizontal="left" readingOrder="1"/>
    </xf>
    <xf numFmtId="0" fontId="1" fillId="2" borderId="6" xfId="0" applyFont="1" applyFill="1" applyBorder="1" applyAlignment="1">
      <alignment readingOrder="1"/>
    </xf>
    <xf numFmtId="4" fontId="0" fillId="0" borderId="6" xfId="0" applyNumberFormat="1" applyFill="1" applyBorder="1"/>
    <xf numFmtId="0" fontId="0" fillId="0" borderId="0" xfId="0" applyFill="1" applyAlignment="1">
      <alignment horizontal="left"/>
    </xf>
    <xf numFmtId="0" fontId="0" fillId="0" borderId="0" xfId="0" applyFill="1" applyBorder="1" applyAlignment="1"/>
    <xf numFmtId="0" fontId="0" fillId="0" borderId="0" xfId="0" applyAlignment="1"/>
    <xf numFmtId="0" fontId="4" fillId="2" borderId="0" xfId="0" applyFont="1" applyFill="1"/>
    <xf numFmtId="0" fontId="0" fillId="0" borderId="9" xfId="0" applyBorder="1"/>
    <xf numFmtId="0" fontId="0" fillId="0" borderId="23" xfId="0" applyBorder="1" applyAlignment="1">
      <alignment horizontal="center" vertical="justify"/>
    </xf>
    <xf numFmtId="0" fontId="0" fillId="0" borderId="18" xfId="0" applyBorder="1"/>
    <xf numFmtId="0" fontId="0" fillId="0" borderId="24" xfId="0" applyBorder="1" applyAlignment="1">
      <alignment vertical="distributed"/>
    </xf>
    <xf numFmtId="0" fontId="0" fillId="0" borderId="19" xfId="0" applyBorder="1" applyAlignment="1">
      <alignment horizontal="center"/>
    </xf>
    <xf numFmtId="0" fontId="0" fillId="0" borderId="25" xfId="0" applyBorder="1" applyAlignment="1">
      <alignment horizontal="center"/>
    </xf>
    <xf numFmtId="0" fontId="0" fillId="0" borderId="13" xfId="0" applyFill="1" applyBorder="1"/>
    <xf numFmtId="0" fontId="0" fillId="0" borderId="5" xfId="0" applyBorder="1" applyAlignment="1">
      <alignment horizontal="center"/>
    </xf>
    <xf numFmtId="0" fontId="0" fillId="0" borderId="0" xfId="0" applyFill="1" applyAlignment="1">
      <alignment horizontal="left"/>
    </xf>
    <xf numFmtId="0" fontId="3" fillId="2" borderId="6" xfId="0" applyFont="1" applyFill="1" applyBorder="1" applyAlignment="1">
      <alignment horizontal="center" readingOrder="1"/>
    </xf>
    <xf numFmtId="0" fontId="0" fillId="0" borderId="0" xfId="0" applyFill="1" applyAlignment="1">
      <alignment vertical="distributed"/>
    </xf>
    <xf numFmtId="0" fontId="1" fillId="2" borderId="0" xfId="0" applyFont="1" applyFill="1" applyAlignment="1">
      <alignment horizontal="center"/>
    </xf>
    <xf numFmtId="0" fontId="1" fillId="2" borderId="16" xfId="0" applyFont="1" applyFill="1" applyBorder="1" applyAlignment="1">
      <alignment horizontal="center"/>
    </xf>
    <xf numFmtId="0" fontId="0" fillId="0" borderId="0" xfId="0" applyFill="1" applyBorder="1" applyAlignment="1">
      <alignment horizontal="left" vertical="distributed"/>
    </xf>
    <xf numFmtId="0" fontId="0" fillId="0" borderId="0" xfId="0" applyFill="1" applyBorder="1" applyAlignment="1">
      <alignment horizontal="justify" vertical="distributed"/>
    </xf>
    <xf numFmtId="0" fontId="0" fillId="0" borderId="0" xfId="0" applyFill="1" applyBorder="1" applyAlignment="1">
      <alignment horizontal="left"/>
    </xf>
    <xf numFmtId="0" fontId="1" fillId="0" borderId="3" xfId="0" applyFont="1" applyFill="1" applyBorder="1" applyAlignment="1">
      <alignment horizontal="center"/>
    </xf>
    <xf numFmtId="0" fontId="1" fillId="0" borderId="22" xfId="0"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0" fillId="0" borderId="0" xfId="0" applyFill="1" applyAlignment="1">
      <alignment horizontal="justify" vertical="distributed"/>
    </xf>
    <xf numFmtId="0" fontId="3" fillId="2" borderId="18" xfId="0" applyFont="1" applyFill="1" applyBorder="1" applyAlignment="1">
      <alignment horizontal="center" readingOrder="1"/>
    </xf>
    <xf numFmtId="0" fontId="3" fillId="2" borderId="7" xfId="0" applyFont="1" applyFill="1" applyBorder="1" applyAlignment="1">
      <alignment horizontal="center" readingOrder="1"/>
    </xf>
    <xf numFmtId="164" fontId="1" fillId="0" borderId="7" xfId="0" applyNumberFormat="1" applyFont="1" applyFill="1" applyBorder="1" applyAlignment="1">
      <alignment horizontal="center"/>
    </xf>
    <xf numFmtId="164" fontId="1" fillId="0" borderId="19" xfId="0" applyNumberFormat="1" applyFont="1" applyFill="1" applyBorder="1" applyAlignment="1">
      <alignment horizontal="center"/>
    </xf>
    <xf numFmtId="49" fontId="0" fillId="0" borderId="0" xfId="0" applyNumberFormat="1" applyAlignment="1">
      <alignment horizontal="left"/>
    </xf>
    <xf numFmtId="0" fontId="1" fillId="0" borderId="3" xfId="0" applyFont="1" applyFill="1" applyBorder="1" applyAlignment="1">
      <alignment horizontal="center" vertical="center"/>
    </xf>
    <xf numFmtId="0" fontId="1" fillId="0" borderId="22" xfId="0" applyFont="1" applyFill="1" applyBorder="1" applyAlignment="1">
      <alignment horizontal="center" vertical="center"/>
    </xf>
    <xf numFmtId="0" fontId="3" fillId="2" borderId="1" xfId="0" applyFont="1" applyFill="1" applyBorder="1" applyAlignment="1">
      <alignment horizontal="center" readingOrder="1"/>
    </xf>
    <xf numFmtId="0" fontId="3" fillId="2" borderId="2" xfId="0" applyFont="1" applyFill="1" applyBorder="1" applyAlignment="1">
      <alignment horizontal="center" readingOrder="1"/>
    </xf>
    <xf numFmtId="0" fontId="3" fillId="2" borderId="4" xfId="0" applyFont="1" applyFill="1" applyBorder="1" applyAlignment="1">
      <alignment horizontal="center" readingOrder="1"/>
    </xf>
    <xf numFmtId="0" fontId="3" fillId="2" borderId="5" xfId="0" applyFont="1" applyFill="1" applyBorder="1" applyAlignment="1">
      <alignment horizontal="center"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80"/>
  <sheetViews>
    <sheetView topLeftCell="A6" workbookViewId="0">
      <selection activeCell="D26" sqref="D26"/>
    </sheetView>
  </sheetViews>
  <sheetFormatPr baseColWidth="10" defaultRowHeight="15" x14ac:dyDescent="0.25"/>
  <cols>
    <col min="1" max="1" width="14.28515625" customWidth="1"/>
    <col min="2" max="2" width="39.28515625" customWidth="1"/>
    <col min="3" max="3" width="14" style="4" customWidth="1"/>
    <col min="4" max="4" width="14.85546875" style="4" customWidth="1"/>
    <col min="5" max="5" width="14.5703125" style="4" customWidth="1"/>
    <col min="6" max="7" width="13" style="7" bestFit="1" customWidth="1"/>
    <col min="8" max="9" width="11.42578125" style="4"/>
  </cols>
  <sheetData>
    <row r="1" spans="1:123" ht="15.75" x14ac:dyDescent="0.3">
      <c r="A1" s="106" t="s">
        <v>12</v>
      </c>
      <c r="B1" s="106"/>
      <c r="C1" s="106"/>
      <c r="D1" s="106"/>
    </row>
    <row r="2" spans="1:123" ht="15.75" x14ac:dyDescent="0.3">
      <c r="A2" s="106" t="s">
        <v>0</v>
      </c>
      <c r="B2" s="106"/>
      <c r="C2" s="106"/>
      <c r="D2" s="106"/>
    </row>
    <row r="3" spans="1:123" ht="15.75" x14ac:dyDescent="0.3">
      <c r="A3" s="106" t="s">
        <v>75</v>
      </c>
      <c r="B3" s="106"/>
      <c r="C3" s="106"/>
      <c r="D3" s="106"/>
    </row>
    <row r="4" spans="1:123" ht="15.75" x14ac:dyDescent="0.3">
      <c r="A4" s="106" t="s">
        <v>78</v>
      </c>
      <c r="B4" s="106"/>
      <c r="C4" s="106"/>
      <c r="D4" s="106"/>
    </row>
    <row r="5" spans="1:123" ht="16.5" thickBot="1" x14ac:dyDescent="0.35">
      <c r="A5" s="107" t="s">
        <v>1</v>
      </c>
      <c r="B5" s="107"/>
      <c r="C5" s="107"/>
      <c r="D5" s="107"/>
    </row>
    <row r="6" spans="1:123" ht="16.5" thickBot="1" x14ac:dyDescent="0.35">
      <c r="A6" s="104" t="s">
        <v>2</v>
      </c>
      <c r="B6" s="104"/>
      <c r="C6" s="38" t="s">
        <v>3</v>
      </c>
      <c r="D6" s="38"/>
    </row>
    <row r="7" spans="1:123" ht="16.5" thickBot="1" x14ac:dyDescent="0.35">
      <c r="A7" s="104"/>
      <c r="B7" s="104"/>
      <c r="C7" s="47" t="s">
        <v>4</v>
      </c>
      <c r="D7" s="47" t="s">
        <v>5</v>
      </c>
    </row>
    <row r="8" spans="1:123" ht="16.5" thickBot="1" x14ac:dyDescent="0.35">
      <c r="A8" s="28">
        <v>51</v>
      </c>
      <c r="B8" s="28" t="s">
        <v>6</v>
      </c>
      <c r="C8" s="35">
        <v>6657.46</v>
      </c>
      <c r="D8" s="35">
        <v>6657.46</v>
      </c>
    </row>
    <row r="9" spans="1:123" ht="16.5" thickBot="1" x14ac:dyDescent="0.35">
      <c r="A9" s="1">
        <v>51201</v>
      </c>
      <c r="B9" s="2" t="s">
        <v>24</v>
      </c>
      <c r="C9" s="32">
        <v>6657.46</v>
      </c>
      <c r="D9" s="32">
        <v>6657.46</v>
      </c>
      <c r="F9" s="51"/>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row>
    <row r="10" spans="1:123" s="3" customFormat="1" ht="23.25" customHeight="1" thickBot="1" x14ac:dyDescent="0.4">
      <c r="A10" s="28">
        <v>54</v>
      </c>
      <c r="B10" s="29" t="s">
        <v>7</v>
      </c>
      <c r="C10" s="30">
        <f>SUM(C11:C20)</f>
        <v>28342.170000000002</v>
      </c>
      <c r="D10" s="30">
        <f>SUM(D11:D20)</f>
        <v>17771.79</v>
      </c>
      <c r="E10" s="6"/>
      <c r="F10" s="6"/>
      <c r="G10" s="6"/>
      <c r="H10" s="6"/>
      <c r="I10" s="5"/>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row>
    <row r="11" spans="1:123" ht="16.5" thickBot="1" x14ac:dyDescent="0.35">
      <c r="A11" s="1">
        <v>54103</v>
      </c>
      <c r="B11" s="2" t="s">
        <v>23</v>
      </c>
      <c r="C11" s="32">
        <v>118.65</v>
      </c>
      <c r="D11" s="32"/>
    </row>
    <row r="12" spans="1:123" ht="16.5" thickBot="1" x14ac:dyDescent="0.35">
      <c r="A12" s="1">
        <v>54107</v>
      </c>
      <c r="B12" s="2" t="s">
        <v>16</v>
      </c>
      <c r="C12" s="32">
        <v>97.5</v>
      </c>
      <c r="D12" s="32"/>
    </row>
    <row r="13" spans="1:123" ht="16.5" thickBot="1" x14ac:dyDescent="0.35">
      <c r="A13" s="1">
        <v>54110</v>
      </c>
      <c r="B13" s="2" t="s">
        <v>18</v>
      </c>
      <c r="C13" s="32">
        <v>692.8</v>
      </c>
      <c r="D13" s="32">
        <v>2426.31</v>
      </c>
      <c r="F13" s="51"/>
    </row>
    <row r="14" spans="1:123" ht="16.5" thickBot="1" x14ac:dyDescent="0.35">
      <c r="A14" s="1">
        <v>54111</v>
      </c>
      <c r="B14" s="2" t="s">
        <v>15</v>
      </c>
      <c r="C14" s="32">
        <v>58.45</v>
      </c>
      <c r="D14" s="32"/>
    </row>
    <row r="15" spans="1:123" ht="16.5" thickBot="1" x14ac:dyDescent="0.35">
      <c r="A15" s="1">
        <v>54112</v>
      </c>
      <c r="B15" s="2" t="s">
        <v>17</v>
      </c>
      <c r="C15" s="32">
        <v>1017.3</v>
      </c>
      <c r="D15" s="32"/>
    </row>
    <row r="16" spans="1:123" ht="16.5" thickBot="1" x14ac:dyDescent="0.35">
      <c r="A16" s="1">
        <v>54119</v>
      </c>
      <c r="B16" s="2" t="s">
        <v>36</v>
      </c>
      <c r="C16" s="32">
        <v>15626.5</v>
      </c>
      <c r="D16" s="32"/>
    </row>
    <row r="17" spans="1:8" ht="16.5" thickBot="1" x14ac:dyDescent="0.35">
      <c r="A17" s="1">
        <v>54199</v>
      </c>
      <c r="B17" s="2" t="s">
        <v>21</v>
      </c>
      <c r="C17" s="32"/>
      <c r="D17" s="32">
        <v>7012.14</v>
      </c>
    </row>
    <row r="18" spans="1:8" ht="16.5" thickBot="1" x14ac:dyDescent="0.35">
      <c r="A18" s="1">
        <v>54205</v>
      </c>
      <c r="B18" s="2" t="s">
        <v>61</v>
      </c>
      <c r="C18" s="32"/>
      <c r="D18" s="32">
        <v>8333.34</v>
      </c>
    </row>
    <row r="19" spans="1:8" ht="16.5" thickBot="1" x14ac:dyDescent="0.35">
      <c r="A19" s="1">
        <v>54313</v>
      </c>
      <c r="B19" s="2" t="s">
        <v>20</v>
      </c>
      <c r="C19" s="32">
        <v>9000</v>
      </c>
      <c r="D19" s="32"/>
    </row>
    <row r="20" spans="1:8" ht="16.5" thickBot="1" x14ac:dyDescent="0.35">
      <c r="A20" s="1">
        <v>54505</v>
      </c>
      <c r="B20" s="2" t="s">
        <v>82</v>
      </c>
      <c r="C20" s="32">
        <v>1730.97</v>
      </c>
      <c r="D20" s="32"/>
    </row>
    <row r="21" spans="1:8" ht="16.5" thickBot="1" x14ac:dyDescent="0.35">
      <c r="A21" s="28">
        <v>55</v>
      </c>
      <c r="B21" s="29" t="s">
        <v>8</v>
      </c>
      <c r="C21" s="30">
        <v>14.12</v>
      </c>
      <c r="D21" s="30">
        <v>7.62</v>
      </c>
      <c r="E21" s="6"/>
      <c r="F21" s="6"/>
      <c r="G21" s="6"/>
      <c r="H21" s="6"/>
    </row>
    <row r="22" spans="1:8" ht="16.5" thickBot="1" x14ac:dyDescent="0.35">
      <c r="A22" s="52">
        <v>55603</v>
      </c>
      <c r="B22" s="53" t="s">
        <v>19</v>
      </c>
      <c r="C22" s="54">
        <v>14.12</v>
      </c>
      <c r="D22" s="54">
        <v>7.62</v>
      </c>
      <c r="F22" s="51"/>
    </row>
    <row r="23" spans="1:8" ht="16.5" thickBot="1" x14ac:dyDescent="0.35">
      <c r="A23" s="28">
        <v>61</v>
      </c>
      <c r="B23" s="29" t="s">
        <v>77</v>
      </c>
      <c r="C23" s="30">
        <f>SUM(C24:C26)</f>
        <v>28537.11</v>
      </c>
      <c r="D23" s="30">
        <f>SUM(D24:D26)</f>
        <v>39113.990000000005</v>
      </c>
      <c r="F23" s="51"/>
    </row>
    <row r="24" spans="1:8" ht="16.5" thickBot="1" x14ac:dyDescent="0.35">
      <c r="A24" s="55">
        <v>61599</v>
      </c>
      <c r="B24" s="56" t="s">
        <v>45</v>
      </c>
      <c r="C24" s="57">
        <v>10500</v>
      </c>
      <c r="D24" s="57">
        <v>9000</v>
      </c>
    </row>
    <row r="25" spans="1:8" ht="16.5" thickBot="1" x14ac:dyDescent="0.35">
      <c r="A25" s="1">
        <v>61601</v>
      </c>
      <c r="B25" s="2" t="s">
        <v>14</v>
      </c>
      <c r="C25" s="32">
        <v>18037.11</v>
      </c>
      <c r="D25" s="32">
        <f>13441.33+10500</f>
        <v>23941.33</v>
      </c>
      <c r="F25" s="51"/>
    </row>
    <row r="26" spans="1:8" s="4" customFormat="1" ht="16.5" thickBot="1" x14ac:dyDescent="0.35">
      <c r="A26" s="49">
        <v>61606</v>
      </c>
      <c r="B26" s="50" t="s">
        <v>40</v>
      </c>
      <c r="C26" s="32"/>
      <c r="D26" s="32">
        <v>6172.66</v>
      </c>
      <c r="F26" s="7"/>
      <c r="G26" s="7"/>
    </row>
    <row r="27" spans="1:8" ht="16.5" thickBot="1" x14ac:dyDescent="0.35">
      <c r="A27" s="28"/>
      <c r="B27" s="29" t="s">
        <v>10</v>
      </c>
      <c r="C27" s="31">
        <f>C8+C10+C21+C23</f>
        <v>63550.860000000008</v>
      </c>
      <c r="D27" s="31">
        <f>D8+D10+D21+D23</f>
        <v>63550.86</v>
      </c>
      <c r="E27" s="8"/>
    </row>
    <row r="28" spans="1:8" ht="16.5" thickBot="1" x14ac:dyDescent="0.35">
      <c r="A28" s="28"/>
      <c r="B28" s="29" t="s">
        <v>11</v>
      </c>
      <c r="C28" s="30">
        <f>SUM(C9,C11:C20,C22,C24:C26)</f>
        <v>63550.860000000008</v>
      </c>
      <c r="D28" s="30">
        <f>SUM(D9,D11:D20,D22,D24:D26)</f>
        <v>63550.86</v>
      </c>
    </row>
    <row r="29" spans="1:8" ht="15.75" x14ac:dyDescent="0.3">
      <c r="A29" s="15"/>
      <c r="B29" s="16" t="s">
        <v>3</v>
      </c>
      <c r="C29" s="17"/>
      <c r="D29" s="17"/>
      <c r="H29" s="7"/>
    </row>
    <row r="30" spans="1:8" x14ac:dyDescent="0.25">
      <c r="A30" s="91">
        <v>421000007</v>
      </c>
      <c r="B30" s="105" t="s">
        <v>53</v>
      </c>
      <c r="C30" s="105"/>
      <c r="D30" s="105"/>
    </row>
    <row r="31" spans="1:8" x14ac:dyDescent="0.25">
      <c r="A31" s="91">
        <v>443000009</v>
      </c>
      <c r="B31" s="105" t="s">
        <v>54</v>
      </c>
      <c r="C31" s="105"/>
      <c r="D31" s="105"/>
    </row>
    <row r="32" spans="1:8" x14ac:dyDescent="0.25">
      <c r="A32" s="91">
        <v>443000006</v>
      </c>
      <c r="B32" s="105" t="s">
        <v>55</v>
      </c>
      <c r="C32" s="105"/>
      <c r="D32" s="105"/>
    </row>
    <row r="33" spans="1:9" x14ac:dyDescent="0.25">
      <c r="A33" s="91">
        <v>810000014</v>
      </c>
      <c r="B33" s="105" t="s">
        <v>56</v>
      </c>
      <c r="C33" s="105"/>
      <c r="D33" s="105"/>
    </row>
    <row r="34" spans="1:9" x14ac:dyDescent="0.25">
      <c r="A34" s="91">
        <v>860000003</v>
      </c>
      <c r="B34" s="105" t="s">
        <v>62</v>
      </c>
      <c r="C34" s="105"/>
      <c r="D34" s="105"/>
    </row>
    <row r="35" spans="1:9" x14ac:dyDescent="0.25">
      <c r="A35" s="91">
        <v>435000007</v>
      </c>
      <c r="B35" s="105" t="s">
        <v>63</v>
      </c>
      <c r="C35" s="105"/>
      <c r="D35" s="105"/>
    </row>
    <row r="36" spans="1:9" s="93" customFormat="1" ht="28.5" customHeight="1" x14ac:dyDescent="0.25">
      <c r="A36" s="91">
        <v>435000006</v>
      </c>
      <c r="B36" s="105" t="s">
        <v>64</v>
      </c>
      <c r="C36" s="105"/>
      <c r="D36" s="105"/>
      <c r="E36" s="37"/>
      <c r="F36" s="92"/>
      <c r="G36" s="92"/>
      <c r="H36" s="37"/>
      <c r="I36" s="37"/>
    </row>
    <row r="37" spans="1:9" s="93" customFormat="1" ht="28.5" customHeight="1" x14ac:dyDescent="0.25">
      <c r="A37" s="91">
        <v>443000012</v>
      </c>
      <c r="B37" s="105" t="s">
        <v>65</v>
      </c>
      <c r="C37" s="105"/>
      <c r="D37" s="105"/>
      <c r="E37" s="37"/>
      <c r="F37" s="92"/>
      <c r="G37" s="92"/>
      <c r="H37" s="37"/>
      <c r="I37" s="37"/>
    </row>
    <row r="38" spans="1:9" s="93" customFormat="1" ht="28.5" customHeight="1" x14ac:dyDescent="0.25">
      <c r="A38" s="91">
        <v>443000013</v>
      </c>
      <c r="B38" s="105" t="s">
        <v>66</v>
      </c>
      <c r="C38" s="105"/>
      <c r="D38" s="105"/>
      <c r="E38" s="37"/>
      <c r="F38" s="92"/>
      <c r="G38" s="92"/>
      <c r="H38" s="37"/>
      <c r="I38" s="37"/>
    </row>
    <row r="39" spans="1:9" s="93" customFormat="1" ht="28.5" customHeight="1" x14ac:dyDescent="0.25">
      <c r="A39" s="91">
        <v>980000001</v>
      </c>
      <c r="B39" s="105" t="s">
        <v>67</v>
      </c>
      <c r="C39" s="105"/>
      <c r="D39" s="105"/>
      <c r="E39" s="37"/>
      <c r="F39" s="92"/>
      <c r="G39" s="92"/>
      <c r="H39" s="37"/>
      <c r="I39" s="37"/>
    </row>
    <row r="40" spans="1:9" x14ac:dyDescent="0.25">
      <c r="A40" s="24"/>
      <c r="B40" s="4"/>
    </row>
    <row r="41" spans="1:9" ht="32.25" customHeight="1" x14ac:dyDescent="0.25">
      <c r="A41" s="108" t="s">
        <v>83</v>
      </c>
      <c r="B41" s="108"/>
      <c r="C41" s="108"/>
      <c r="D41" s="108"/>
    </row>
    <row r="42" spans="1:9" x14ac:dyDescent="0.25">
      <c r="A42" s="39"/>
      <c r="B42" s="103"/>
      <c r="C42" s="103"/>
      <c r="D42" s="103"/>
    </row>
    <row r="43" spans="1:9" ht="42.75" customHeight="1" x14ac:dyDescent="0.25">
      <c r="A43" s="109" t="s">
        <v>84</v>
      </c>
      <c r="B43" s="109"/>
      <c r="C43" s="109"/>
      <c r="D43" s="109"/>
    </row>
    <row r="44" spans="1:9" x14ac:dyDescent="0.25">
      <c r="A44" s="110" t="s">
        <v>87</v>
      </c>
      <c r="B44" s="110"/>
      <c r="C44" s="110"/>
      <c r="D44" s="110"/>
    </row>
    <row r="45" spans="1:9" x14ac:dyDescent="0.25">
      <c r="A45" s="39"/>
      <c r="B45" s="103"/>
      <c r="C45" s="103"/>
      <c r="D45" s="103"/>
    </row>
    <row r="46" spans="1:9" x14ac:dyDescent="0.25">
      <c r="A46" s="39"/>
      <c r="B46" s="103"/>
      <c r="C46" s="103"/>
      <c r="D46" s="103"/>
    </row>
    <row r="47" spans="1:9" x14ac:dyDescent="0.25">
      <c r="A47" s="39"/>
      <c r="B47" s="103"/>
      <c r="C47" s="103"/>
      <c r="D47" s="103"/>
    </row>
    <row r="48" spans="1:9" x14ac:dyDescent="0.25">
      <c r="A48" s="39"/>
      <c r="B48" s="103"/>
      <c r="C48" s="103"/>
      <c r="D48" s="103"/>
    </row>
    <row r="49" spans="1:4" x14ac:dyDescent="0.25">
      <c r="A49" s="39"/>
      <c r="B49" s="103"/>
      <c r="C49" s="103"/>
      <c r="D49" s="103"/>
    </row>
    <row r="50" spans="1:4" x14ac:dyDescent="0.25">
      <c r="A50" s="39"/>
      <c r="B50" s="103"/>
      <c r="C50" s="103"/>
      <c r="D50" s="103"/>
    </row>
    <row r="51" spans="1:4" x14ac:dyDescent="0.25">
      <c r="A51" s="39"/>
      <c r="B51" s="103"/>
      <c r="C51" s="103"/>
      <c r="D51" s="103"/>
    </row>
    <row r="52" spans="1:4" x14ac:dyDescent="0.25">
      <c r="A52" s="37"/>
      <c r="B52" s="37"/>
      <c r="C52" s="37"/>
      <c r="D52" s="37"/>
    </row>
    <row r="53" spans="1:4" x14ac:dyDescent="0.25">
      <c r="A53" s="37"/>
      <c r="B53" s="37"/>
      <c r="C53" s="37"/>
      <c r="D53" s="37"/>
    </row>
    <row r="54" spans="1:4" x14ac:dyDescent="0.25">
      <c r="A54" s="4"/>
      <c r="B54" s="4"/>
    </row>
    <row r="55" spans="1:4" x14ac:dyDescent="0.25">
      <c r="A55" s="4"/>
      <c r="B55" s="4"/>
    </row>
    <row r="56" spans="1:4" x14ac:dyDescent="0.25">
      <c r="A56" s="4"/>
      <c r="B56" s="4"/>
    </row>
    <row r="57" spans="1:4" x14ac:dyDescent="0.25">
      <c r="A57" s="4"/>
      <c r="B57" s="4"/>
    </row>
    <row r="58" spans="1:4" x14ac:dyDescent="0.25">
      <c r="A58" s="4"/>
      <c r="B58" s="4"/>
    </row>
    <row r="59" spans="1:4" x14ac:dyDescent="0.25">
      <c r="A59" s="4"/>
      <c r="B59" s="4"/>
    </row>
    <row r="60" spans="1:4" x14ac:dyDescent="0.25">
      <c r="A60" s="4"/>
      <c r="B60" s="4"/>
    </row>
    <row r="61" spans="1:4" x14ac:dyDescent="0.25">
      <c r="A61" s="4"/>
      <c r="B61" s="4"/>
    </row>
    <row r="62" spans="1:4" x14ac:dyDescent="0.25">
      <c r="A62" s="4"/>
      <c r="B62" s="4"/>
    </row>
    <row r="63" spans="1:4" x14ac:dyDescent="0.25">
      <c r="A63" s="4"/>
      <c r="B63" s="4"/>
    </row>
    <row r="64" spans="1:4"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sheetData>
  <mergeCells count="27">
    <mergeCell ref="A44:D44"/>
    <mergeCell ref="B37:D37"/>
    <mergeCell ref="B38:D38"/>
    <mergeCell ref="B39:D39"/>
    <mergeCell ref="A41:D41"/>
    <mergeCell ref="A43:D43"/>
    <mergeCell ref="A1:D1"/>
    <mergeCell ref="A2:D2"/>
    <mergeCell ref="A3:D3"/>
    <mergeCell ref="A5:D5"/>
    <mergeCell ref="A4:D4"/>
    <mergeCell ref="B50:D50"/>
    <mergeCell ref="B51:D51"/>
    <mergeCell ref="A6:B7"/>
    <mergeCell ref="B46:D46"/>
    <mergeCell ref="B47:D47"/>
    <mergeCell ref="B30:D30"/>
    <mergeCell ref="B31:D31"/>
    <mergeCell ref="B35:D35"/>
    <mergeCell ref="B32:D32"/>
    <mergeCell ref="B34:D34"/>
    <mergeCell ref="B33:D33"/>
    <mergeCell ref="B48:D48"/>
    <mergeCell ref="B42:D42"/>
    <mergeCell ref="B45:D45"/>
    <mergeCell ref="B49:D49"/>
    <mergeCell ref="B36:D36"/>
  </mergeCells>
  <printOptions horizontalCentered="1"/>
  <pageMargins left="0.70866141732283472" right="0.70866141732283472" top="0.35433070866141736" bottom="0.74803149606299213" header="0.31496062992125984" footer="0.31496062992125984"/>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D39"/>
    </sheetView>
  </sheetViews>
  <sheetFormatPr baseColWidth="10" defaultRowHeight="15" x14ac:dyDescent="0.25"/>
  <cols>
    <col min="1" max="1" width="11" customWidth="1"/>
    <col min="2" max="2" width="38.42578125" customWidth="1"/>
    <col min="3" max="3" width="14.5703125" customWidth="1"/>
    <col min="4" max="4" width="14.85546875" customWidth="1"/>
    <col min="5" max="5" width="11.42578125" style="4" customWidth="1"/>
    <col min="6" max="6" width="11.85546875" style="4" bestFit="1" customWidth="1"/>
    <col min="7" max="9" width="11.42578125" style="4"/>
  </cols>
  <sheetData>
    <row r="1" spans="1:4" ht="15.75" x14ac:dyDescent="0.3">
      <c r="A1" s="106" t="s">
        <v>12</v>
      </c>
      <c r="B1" s="106"/>
      <c r="C1" s="106"/>
      <c r="D1" s="106"/>
    </row>
    <row r="2" spans="1:4" ht="15.75" x14ac:dyDescent="0.3">
      <c r="A2" s="106" t="s">
        <v>0</v>
      </c>
      <c r="B2" s="106"/>
      <c r="C2" s="106"/>
      <c r="D2" s="106"/>
    </row>
    <row r="3" spans="1:4" ht="15.75" x14ac:dyDescent="0.3">
      <c r="A3" s="106" t="s">
        <v>75</v>
      </c>
      <c r="B3" s="106"/>
      <c r="C3" s="106"/>
      <c r="D3" s="106"/>
    </row>
    <row r="4" spans="1:4" ht="15.75" x14ac:dyDescent="0.3">
      <c r="A4" s="106" t="s">
        <v>79</v>
      </c>
      <c r="B4" s="106"/>
      <c r="C4" s="106"/>
      <c r="D4" s="106"/>
    </row>
    <row r="5" spans="1:4" ht="16.5" thickBot="1" x14ac:dyDescent="0.35">
      <c r="A5" s="107" t="s">
        <v>1</v>
      </c>
      <c r="B5" s="107"/>
      <c r="C5" s="107"/>
      <c r="D5" s="107"/>
    </row>
    <row r="6" spans="1:4" ht="16.5" thickBot="1" x14ac:dyDescent="0.35">
      <c r="A6" s="104" t="s">
        <v>2</v>
      </c>
      <c r="B6" s="104"/>
      <c r="C6" s="111" t="s">
        <v>81</v>
      </c>
      <c r="D6" s="112"/>
    </row>
    <row r="7" spans="1:4" ht="16.5" thickBot="1" x14ac:dyDescent="0.35">
      <c r="A7" s="104"/>
      <c r="B7" s="104"/>
      <c r="C7" s="47" t="s">
        <v>4</v>
      </c>
      <c r="D7" s="47" t="s">
        <v>5</v>
      </c>
    </row>
    <row r="8" spans="1:4" s="4" customFormat="1" ht="15.75" hidden="1" customHeight="1" x14ac:dyDescent="0.35">
      <c r="A8" s="1"/>
      <c r="B8" s="2"/>
      <c r="C8" s="32"/>
      <c r="D8" s="32"/>
    </row>
    <row r="9" spans="1:4" s="4" customFormat="1" ht="15.75" hidden="1" customHeight="1" x14ac:dyDescent="0.35">
      <c r="A9" s="1">
        <v>54313</v>
      </c>
      <c r="B9" s="2" t="s">
        <v>20</v>
      </c>
      <c r="C9" s="32"/>
      <c r="D9" s="32"/>
    </row>
    <row r="10" spans="1:4" s="4" customFormat="1" ht="15.75" hidden="1" customHeight="1" x14ac:dyDescent="0.35">
      <c r="A10" s="1"/>
      <c r="B10" s="2"/>
      <c r="C10" s="32"/>
      <c r="D10" s="32"/>
    </row>
    <row r="11" spans="1:4" s="4" customFormat="1" ht="15.75" hidden="1" customHeight="1" x14ac:dyDescent="0.35">
      <c r="A11" s="1"/>
      <c r="B11" s="2"/>
      <c r="C11" s="32"/>
      <c r="D11" s="32"/>
    </row>
    <row r="12" spans="1:4" s="4" customFormat="1" ht="15.75" hidden="1" customHeight="1" x14ac:dyDescent="0.35">
      <c r="A12" s="1"/>
      <c r="B12" s="2"/>
      <c r="C12" s="32"/>
      <c r="D12" s="32"/>
    </row>
    <row r="13" spans="1:4" s="4" customFormat="1" ht="15.75" hidden="1" customHeight="1" x14ac:dyDescent="0.35">
      <c r="A13" s="1">
        <v>54399</v>
      </c>
      <c r="B13" s="2" t="s">
        <v>22</v>
      </c>
      <c r="C13" s="32"/>
      <c r="D13" s="32"/>
    </row>
    <row r="14" spans="1:4" s="4" customFormat="1" ht="15.75" hidden="1" customHeight="1" x14ac:dyDescent="0.35">
      <c r="A14" s="1">
        <v>54599</v>
      </c>
      <c r="B14" s="2" t="s">
        <v>26</v>
      </c>
      <c r="C14" s="32"/>
      <c r="D14" s="32"/>
    </row>
    <row r="15" spans="1:4" s="4" customFormat="1" ht="15.75" hidden="1" customHeight="1" x14ac:dyDescent="0.35">
      <c r="A15" s="1">
        <v>54602</v>
      </c>
      <c r="B15" s="2" t="s">
        <v>25</v>
      </c>
      <c r="C15" s="32"/>
      <c r="D15" s="32"/>
    </row>
    <row r="16" spans="1:4" s="4" customFormat="1" ht="15.75" hidden="1" customHeight="1" x14ac:dyDescent="0.35">
      <c r="A16" s="1"/>
      <c r="B16" s="2"/>
      <c r="C16" s="32"/>
      <c r="D16" s="32"/>
    </row>
    <row r="17" spans="1:8" s="4" customFormat="1" ht="15.75" hidden="1" customHeight="1" x14ac:dyDescent="0.35">
      <c r="A17" s="1">
        <v>54699</v>
      </c>
      <c r="B17" s="2" t="s">
        <v>13</v>
      </c>
      <c r="C17" s="32"/>
      <c r="D17" s="32"/>
    </row>
    <row r="18" spans="1:8" s="4" customFormat="1" ht="15.75" hidden="1" customHeight="1" x14ac:dyDescent="0.35">
      <c r="A18" s="1"/>
      <c r="B18" s="2"/>
      <c r="C18" s="32"/>
      <c r="D18" s="32"/>
    </row>
    <row r="19" spans="1:8" s="4" customFormat="1" ht="15.75" hidden="1" customHeight="1" x14ac:dyDescent="0.35">
      <c r="A19" s="1"/>
      <c r="B19" s="2"/>
      <c r="C19" s="32"/>
      <c r="D19" s="32"/>
      <c r="E19" s="7"/>
      <c r="F19" s="7"/>
      <c r="G19" s="7"/>
      <c r="H19" s="7"/>
    </row>
    <row r="20" spans="1:8" s="4" customFormat="1" ht="16.5" thickBot="1" x14ac:dyDescent="0.35">
      <c r="A20" s="28">
        <v>55</v>
      </c>
      <c r="B20" s="29" t="s">
        <v>8</v>
      </c>
      <c r="C20" s="30">
        <f>C21+C22</f>
        <v>5.08</v>
      </c>
      <c r="D20" s="30"/>
      <c r="E20" s="6"/>
      <c r="F20" s="6"/>
      <c r="G20" s="6"/>
      <c r="H20" s="6"/>
    </row>
    <row r="21" spans="1:8" s="19" customFormat="1" ht="16.5" thickBot="1" x14ac:dyDescent="0.35">
      <c r="A21" s="1">
        <v>55603</v>
      </c>
      <c r="B21" s="2" t="s">
        <v>19</v>
      </c>
      <c r="C21" s="32">
        <v>5.08</v>
      </c>
      <c r="D21" s="87"/>
      <c r="E21" s="18"/>
      <c r="F21" s="18"/>
      <c r="G21" s="18"/>
      <c r="H21" s="18"/>
    </row>
    <row r="22" spans="1:8" s="19" customFormat="1" ht="16.5" thickBot="1" x14ac:dyDescent="0.35">
      <c r="A22" s="88"/>
      <c r="B22" s="89"/>
      <c r="C22" s="32"/>
      <c r="D22" s="32"/>
      <c r="E22" s="18"/>
      <c r="F22" s="18"/>
      <c r="G22" s="18"/>
      <c r="H22" s="18"/>
    </row>
    <row r="23" spans="1:8" s="4" customFormat="1" ht="16.5" thickBot="1" x14ac:dyDescent="0.35">
      <c r="A23" s="28">
        <v>616</v>
      </c>
      <c r="B23" s="29" t="s">
        <v>60</v>
      </c>
      <c r="C23" s="30">
        <v>37525</v>
      </c>
      <c r="D23" s="30">
        <f>D25+D26</f>
        <v>37530.080000000002</v>
      </c>
    </row>
    <row r="24" spans="1:8" s="4" customFormat="1" ht="16.5" thickBot="1" x14ac:dyDescent="0.35">
      <c r="A24" s="1"/>
      <c r="B24" s="2"/>
      <c r="C24" s="32"/>
      <c r="D24" s="32"/>
    </row>
    <row r="25" spans="1:8" s="4" customFormat="1" ht="16.5" thickBot="1" x14ac:dyDescent="0.35">
      <c r="A25" s="1">
        <v>61603</v>
      </c>
      <c r="B25" s="2" t="s">
        <v>27</v>
      </c>
      <c r="C25" s="90">
        <v>37525</v>
      </c>
      <c r="D25" s="32">
        <v>37525</v>
      </c>
      <c r="F25" s="27"/>
    </row>
    <row r="26" spans="1:8" s="4" customFormat="1" ht="16.5" thickBot="1" x14ac:dyDescent="0.35">
      <c r="A26" s="1"/>
      <c r="B26" s="2"/>
      <c r="C26" s="32"/>
      <c r="D26" s="32">
        <v>5.08</v>
      </c>
    </row>
    <row r="27" spans="1:8" s="4" customFormat="1" ht="16.5" thickBot="1" x14ac:dyDescent="0.35">
      <c r="A27" s="28"/>
      <c r="B27" s="29" t="s">
        <v>10</v>
      </c>
      <c r="C27" s="30">
        <f>C20+C23</f>
        <v>37530.080000000002</v>
      </c>
      <c r="D27" s="30">
        <f>D20+D23</f>
        <v>37530.080000000002</v>
      </c>
      <c r="E27" s="8"/>
    </row>
    <row r="28" spans="1:8" s="4" customFormat="1" ht="16.5" thickBot="1" x14ac:dyDescent="0.35">
      <c r="A28" s="28"/>
      <c r="B28" s="29" t="s">
        <v>11</v>
      </c>
      <c r="C28" s="30">
        <v>37530.080000000002</v>
      </c>
      <c r="D28" s="30">
        <v>37530.080000000002</v>
      </c>
      <c r="E28" s="8"/>
    </row>
    <row r="29" spans="1:8" s="4" customFormat="1" ht="15.75" x14ac:dyDescent="0.3">
      <c r="A29" s="15"/>
      <c r="B29" s="16"/>
      <c r="C29" s="6"/>
      <c r="D29" s="6"/>
      <c r="E29" s="8"/>
    </row>
    <row r="30" spans="1:8" s="4" customFormat="1" ht="15.75" x14ac:dyDescent="0.3">
      <c r="A30" s="15"/>
      <c r="B30" s="16" t="s">
        <v>72</v>
      </c>
      <c r="C30" s="6"/>
      <c r="D30" s="6"/>
      <c r="E30" s="8"/>
    </row>
    <row r="32" spans="1:8" x14ac:dyDescent="0.25">
      <c r="A32" s="91">
        <v>620000069</v>
      </c>
      <c r="B32" s="103" t="s">
        <v>57</v>
      </c>
      <c r="C32" s="103"/>
      <c r="D32" s="103"/>
    </row>
    <row r="33" spans="1:4" x14ac:dyDescent="0.25">
      <c r="A33" s="91">
        <v>620000071</v>
      </c>
      <c r="B33" s="103" t="s">
        <v>58</v>
      </c>
      <c r="C33" s="103"/>
      <c r="D33" s="103"/>
    </row>
    <row r="34" spans="1:4" x14ac:dyDescent="0.25">
      <c r="A34" s="91">
        <v>970000003</v>
      </c>
      <c r="B34" s="103" t="s">
        <v>59</v>
      </c>
      <c r="C34" s="103"/>
      <c r="D34" s="103"/>
    </row>
    <row r="35" spans="1:4" x14ac:dyDescent="0.25">
      <c r="A35" s="91">
        <v>620000070</v>
      </c>
      <c r="B35" s="103" t="s">
        <v>51</v>
      </c>
      <c r="C35" s="103"/>
      <c r="D35" s="103"/>
    </row>
    <row r="36" spans="1:4" x14ac:dyDescent="0.25">
      <c r="A36" s="91">
        <v>970000004</v>
      </c>
      <c r="B36" s="103" t="s">
        <v>52</v>
      </c>
      <c r="C36" s="103"/>
      <c r="D36" s="103"/>
    </row>
    <row r="37" spans="1:4" x14ac:dyDescent="0.25">
      <c r="B37" s="113"/>
      <c r="C37" s="113"/>
      <c r="D37" s="113"/>
    </row>
    <row r="38" spans="1:4" x14ac:dyDescent="0.25">
      <c r="A38" s="114" t="s">
        <v>85</v>
      </c>
      <c r="B38" s="114"/>
      <c r="C38" s="114"/>
      <c r="D38" s="114"/>
    </row>
    <row r="39" spans="1:4" x14ac:dyDescent="0.25">
      <c r="A39" s="113" t="s">
        <v>86</v>
      </c>
      <c r="B39" s="113"/>
      <c r="C39" s="113"/>
      <c r="D39" s="113"/>
    </row>
    <row r="40" spans="1:4" x14ac:dyDescent="0.25">
      <c r="B40" s="113"/>
      <c r="C40" s="113"/>
      <c r="D40" s="113"/>
    </row>
  </sheetData>
  <mergeCells count="16">
    <mergeCell ref="B40:D40"/>
    <mergeCell ref="B37:D37"/>
    <mergeCell ref="B32:D32"/>
    <mergeCell ref="B33:D33"/>
    <mergeCell ref="B34:D34"/>
    <mergeCell ref="B35:D35"/>
    <mergeCell ref="B36:D36"/>
    <mergeCell ref="A38:D38"/>
    <mergeCell ref="A39:D39"/>
    <mergeCell ref="A1:D1"/>
    <mergeCell ref="A2:D2"/>
    <mergeCell ref="A4:D4"/>
    <mergeCell ref="A5:D5"/>
    <mergeCell ref="A6:B7"/>
    <mergeCell ref="A3:D3"/>
    <mergeCell ref="C6:D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4" workbookViewId="0">
      <selection activeCell="A4" sqref="A4:D39"/>
    </sheetView>
  </sheetViews>
  <sheetFormatPr baseColWidth="10" defaultRowHeight="15" x14ac:dyDescent="0.25"/>
  <cols>
    <col min="1" max="1" width="10" style="9" customWidth="1"/>
    <col min="2" max="2" width="45.7109375" customWidth="1"/>
    <col min="3" max="3" width="13.42578125" style="12" customWidth="1"/>
    <col min="4" max="4" width="16" style="12" customWidth="1"/>
  </cols>
  <sheetData>
    <row r="1" spans="1:6" ht="15.75" x14ac:dyDescent="0.3">
      <c r="A1" s="106" t="s">
        <v>12</v>
      </c>
      <c r="B1" s="106"/>
      <c r="C1" s="106"/>
      <c r="D1" s="106"/>
    </row>
    <row r="2" spans="1:6" ht="15.75" x14ac:dyDescent="0.3">
      <c r="A2" s="106" t="s">
        <v>0</v>
      </c>
      <c r="B2" s="106"/>
      <c r="C2" s="106"/>
      <c r="D2" s="106"/>
    </row>
    <row r="3" spans="1:6" ht="15.75" x14ac:dyDescent="0.3">
      <c r="A3" s="106" t="s">
        <v>75</v>
      </c>
      <c r="B3" s="106"/>
      <c r="C3" s="106"/>
      <c r="D3" s="106"/>
    </row>
    <row r="4" spans="1:6" ht="15.75" x14ac:dyDescent="0.3">
      <c r="A4" s="106" t="s">
        <v>80</v>
      </c>
      <c r="B4" s="106"/>
      <c r="C4" s="106"/>
      <c r="D4" s="106"/>
    </row>
    <row r="5" spans="1:6" ht="16.5" thickBot="1" x14ac:dyDescent="0.35">
      <c r="A5" s="107" t="s">
        <v>1</v>
      </c>
      <c r="B5" s="107"/>
      <c r="C5" s="107"/>
      <c r="D5" s="107"/>
    </row>
    <row r="6" spans="1:6" ht="15.75" x14ac:dyDescent="0.3">
      <c r="A6" s="116" t="s">
        <v>2</v>
      </c>
      <c r="B6" s="117"/>
      <c r="C6" s="118" t="s">
        <v>28</v>
      </c>
      <c r="D6" s="119"/>
    </row>
    <row r="7" spans="1:6" ht="15.75" x14ac:dyDescent="0.3">
      <c r="A7" s="116"/>
      <c r="B7" s="117"/>
      <c r="C7" s="44" t="s">
        <v>4</v>
      </c>
      <c r="D7" s="62" t="s">
        <v>5</v>
      </c>
    </row>
    <row r="8" spans="1:6" x14ac:dyDescent="0.25">
      <c r="A8" s="63">
        <v>51</v>
      </c>
      <c r="B8" s="13" t="s">
        <v>29</v>
      </c>
      <c r="C8" s="14">
        <f>C10+C11+C14</f>
        <v>88487.65</v>
      </c>
      <c r="D8" s="64">
        <f>D9+D12+D13+D14+D15</f>
        <v>88487.65</v>
      </c>
    </row>
    <row r="9" spans="1:6" x14ac:dyDescent="0.25">
      <c r="A9" s="65">
        <v>51101</v>
      </c>
      <c r="B9" s="10" t="s">
        <v>24</v>
      </c>
      <c r="C9" s="25"/>
      <c r="D9" s="66">
        <v>29425.16</v>
      </c>
      <c r="F9" s="26"/>
    </row>
    <row r="10" spans="1:6" x14ac:dyDescent="0.25">
      <c r="A10" s="65">
        <v>51102</v>
      </c>
      <c r="B10" s="10" t="s">
        <v>49</v>
      </c>
      <c r="C10" s="67">
        <v>30929.57</v>
      </c>
      <c r="D10" s="68"/>
    </row>
    <row r="11" spans="1:6" x14ac:dyDescent="0.25">
      <c r="A11" s="65">
        <v>51201</v>
      </c>
      <c r="B11" s="10" t="s">
        <v>24</v>
      </c>
      <c r="C11" s="25">
        <v>37558.1</v>
      </c>
      <c r="D11" s="68"/>
      <c r="F11" s="48"/>
    </row>
    <row r="12" spans="1:6" x14ac:dyDescent="0.25">
      <c r="A12" s="65">
        <v>51401</v>
      </c>
      <c r="B12" s="10" t="s">
        <v>31</v>
      </c>
      <c r="C12" s="25"/>
      <c r="D12" s="68">
        <v>22341</v>
      </c>
    </row>
    <row r="13" spans="1:6" x14ac:dyDescent="0.25">
      <c r="A13" s="65">
        <v>51501</v>
      </c>
      <c r="B13" s="10" t="s">
        <v>31</v>
      </c>
      <c r="C13" s="25"/>
      <c r="D13" s="68">
        <v>13929.84</v>
      </c>
    </row>
    <row r="14" spans="1:6" x14ac:dyDescent="0.25">
      <c r="A14" s="65">
        <v>51701</v>
      </c>
      <c r="B14" s="10" t="s">
        <v>46</v>
      </c>
      <c r="C14" s="25">
        <v>19999.98</v>
      </c>
      <c r="D14" s="68">
        <v>19999.98</v>
      </c>
    </row>
    <row r="15" spans="1:6" x14ac:dyDescent="0.25">
      <c r="A15" s="65">
        <v>51999</v>
      </c>
      <c r="B15" s="10" t="s">
        <v>32</v>
      </c>
      <c r="C15" s="69"/>
      <c r="D15" s="70">
        <v>2791.67</v>
      </c>
    </row>
    <row r="16" spans="1:6" x14ac:dyDescent="0.25">
      <c r="A16" s="63">
        <v>54</v>
      </c>
      <c r="B16" s="13" t="s">
        <v>30</v>
      </c>
      <c r="C16" s="14">
        <f>SUM(C17:C25)</f>
        <v>23907.64</v>
      </c>
      <c r="D16" s="64">
        <f>SUM(D17:D25)</f>
        <v>23907.64</v>
      </c>
    </row>
    <row r="17" spans="1:6" x14ac:dyDescent="0.25">
      <c r="A17" s="65">
        <v>54101</v>
      </c>
      <c r="B17" s="10" t="s">
        <v>41</v>
      </c>
      <c r="C17" s="25"/>
      <c r="D17" s="70">
        <v>625</v>
      </c>
    </row>
    <row r="18" spans="1:6" x14ac:dyDescent="0.25">
      <c r="A18" s="65">
        <v>54104</v>
      </c>
      <c r="B18" s="10" t="s">
        <v>39</v>
      </c>
      <c r="C18" s="25"/>
      <c r="D18" s="68">
        <v>4226.1899999999996</v>
      </c>
    </row>
    <row r="19" spans="1:6" x14ac:dyDescent="0.25">
      <c r="A19" s="65">
        <v>54201</v>
      </c>
      <c r="B19" s="10" t="s">
        <v>35</v>
      </c>
      <c r="C19" s="25">
        <v>18469.53</v>
      </c>
      <c r="D19" s="68"/>
      <c r="F19" s="48"/>
    </row>
    <row r="20" spans="1:6" x14ac:dyDescent="0.25">
      <c r="A20" s="65">
        <v>54202</v>
      </c>
      <c r="B20" s="10" t="s">
        <v>33</v>
      </c>
      <c r="C20" s="25">
        <v>625</v>
      </c>
      <c r="D20" s="68"/>
    </row>
    <row r="21" spans="1:6" x14ac:dyDescent="0.25">
      <c r="A21" s="65">
        <v>54205</v>
      </c>
      <c r="B21" s="10" t="s">
        <v>34</v>
      </c>
      <c r="C21" s="25">
        <v>4753.1099999999997</v>
      </c>
      <c r="D21" s="68"/>
    </row>
    <row r="22" spans="1:6" x14ac:dyDescent="0.25">
      <c r="A22" s="65">
        <v>54399</v>
      </c>
      <c r="B22" s="10" t="s">
        <v>43</v>
      </c>
      <c r="C22" s="25"/>
      <c r="D22" s="68">
        <v>3332.38</v>
      </c>
    </row>
    <row r="23" spans="1:6" x14ac:dyDescent="0.25">
      <c r="A23" s="65">
        <v>54501</v>
      </c>
      <c r="B23" s="10" t="s">
        <v>50</v>
      </c>
      <c r="C23" s="25">
        <v>60</v>
      </c>
      <c r="D23" s="68"/>
    </row>
    <row r="24" spans="1:6" x14ac:dyDescent="0.25">
      <c r="A24" s="65">
        <v>54602</v>
      </c>
      <c r="B24" s="10" t="s">
        <v>47</v>
      </c>
      <c r="C24" s="25"/>
      <c r="D24" s="68">
        <v>4753.1099999999997</v>
      </c>
    </row>
    <row r="25" spans="1:6" x14ac:dyDescent="0.25">
      <c r="A25" s="65">
        <v>54699</v>
      </c>
      <c r="B25" s="10" t="s">
        <v>48</v>
      </c>
      <c r="C25" s="25"/>
      <c r="D25" s="71">
        <v>10970.96</v>
      </c>
    </row>
    <row r="26" spans="1:6" s="11" customFormat="1" x14ac:dyDescent="0.25">
      <c r="A26" s="72"/>
      <c r="B26" s="45" t="s">
        <v>37</v>
      </c>
      <c r="C26" s="46">
        <f>C8+C16</f>
        <v>112395.29</v>
      </c>
      <c r="D26" s="46">
        <f>D8+D16</f>
        <v>112395.29</v>
      </c>
    </row>
    <row r="27" spans="1:6" s="11" customFormat="1" x14ac:dyDescent="0.25">
      <c r="A27" s="72"/>
      <c r="B27" s="45" t="s">
        <v>38</v>
      </c>
      <c r="C27" s="46">
        <v>112395.29</v>
      </c>
      <c r="D27" s="73">
        <v>112395.29</v>
      </c>
    </row>
    <row r="28" spans="1:6" x14ac:dyDescent="0.25">
      <c r="A28" s="74"/>
      <c r="B28" s="75"/>
      <c r="C28" s="69"/>
      <c r="D28" s="76"/>
    </row>
    <row r="29" spans="1:6" x14ac:dyDescent="0.25">
      <c r="A29" s="74"/>
      <c r="B29" s="77" t="s">
        <v>74</v>
      </c>
      <c r="C29" s="69">
        <f>C27-D27</f>
        <v>0</v>
      </c>
      <c r="D29" s="76"/>
    </row>
    <row r="30" spans="1:6" ht="15.75" thickBot="1" x14ac:dyDescent="0.3">
      <c r="A30" s="78"/>
      <c r="B30" s="79"/>
      <c r="C30" s="80"/>
      <c r="D30" s="81"/>
    </row>
    <row r="32" spans="1:6" x14ac:dyDescent="0.25">
      <c r="A32" s="115" t="s">
        <v>76</v>
      </c>
      <c r="B32" s="115"/>
      <c r="C32" s="115"/>
      <c r="D32" s="115"/>
    </row>
    <row r="33" spans="1:4" x14ac:dyDescent="0.25">
      <c r="A33" s="115"/>
      <c r="B33" s="115"/>
      <c r="C33" s="115"/>
      <c r="D33" s="115"/>
    </row>
    <row r="34" spans="1:4" x14ac:dyDescent="0.25">
      <c r="A34" s="115"/>
      <c r="B34" s="115"/>
      <c r="C34" s="115"/>
      <c r="D34" s="115"/>
    </row>
    <row r="35" spans="1:4" x14ac:dyDescent="0.25">
      <c r="A35" s="115"/>
      <c r="B35" s="115"/>
      <c r="C35" s="115"/>
      <c r="D35" s="115"/>
    </row>
    <row r="36" spans="1:4" x14ac:dyDescent="0.25">
      <c r="A36" s="115"/>
      <c r="B36" s="115"/>
      <c r="C36" s="115"/>
      <c r="D36" s="115"/>
    </row>
    <row r="37" spans="1:4" ht="44.25" customHeight="1" x14ac:dyDescent="0.25">
      <c r="A37" s="115"/>
      <c r="B37" s="115"/>
      <c r="C37" s="115"/>
      <c r="D37" s="115"/>
    </row>
    <row r="39" spans="1:4" x14ac:dyDescent="0.25">
      <c r="A39" s="113" t="s">
        <v>88</v>
      </c>
      <c r="B39" s="113"/>
      <c r="C39" s="113"/>
      <c r="D39" s="113"/>
    </row>
  </sheetData>
  <mergeCells count="9">
    <mergeCell ref="A32:D37"/>
    <mergeCell ref="A39:D39"/>
    <mergeCell ref="A6:B7"/>
    <mergeCell ref="C6:D6"/>
    <mergeCell ref="A1:D1"/>
    <mergeCell ref="A4:D4"/>
    <mergeCell ref="A5:D5"/>
    <mergeCell ref="A3:D3"/>
    <mergeCell ref="A2:D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workbookViewId="0">
      <selection sqref="A1:D22"/>
    </sheetView>
  </sheetViews>
  <sheetFormatPr baseColWidth="10" defaultRowHeight="15" x14ac:dyDescent="0.25"/>
  <cols>
    <col min="1" max="1" width="10.85546875" customWidth="1"/>
    <col min="2" max="2" width="45.28515625" customWidth="1"/>
    <col min="3" max="3" width="15.28515625" customWidth="1"/>
    <col min="4" max="4" width="17.7109375" customWidth="1"/>
  </cols>
  <sheetData>
    <row r="1" spans="1:5" ht="15.75" x14ac:dyDescent="0.3">
      <c r="A1" s="106" t="s">
        <v>12</v>
      </c>
      <c r="B1" s="106"/>
      <c r="C1" s="106"/>
      <c r="D1" s="106"/>
    </row>
    <row r="2" spans="1:5" ht="15.75" x14ac:dyDescent="0.3">
      <c r="A2" s="106" t="s">
        <v>0</v>
      </c>
      <c r="B2" s="106"/>
      <c r="C2" s="106"/>
      <c r="D2" s="106"/>
    </row>
    <row r="3" spans="1:5" ht="15.75" x14ac:dyDescent="0.3">
      <c r="A3" s="106" t="s">
        <v>75</v>
      </c>
      <c r="B3" s="106"/>
      <c r="C3" s="106"/>
      <c r="D3" s="106"/>
    </row>
    <row r="4" spans="1:5" ht="15.75" x14ac:dyDescent="0.3">
      <c r="A4" s="106" t="s">
        <v>79</v>
      </c>
      <c r="B4" s="106"/>
      <c r="C4" s="106"/>
      <c r="D4" s="106"/>
    </row>
    <row r="5" spans="1:5" ht="16.5" thickBot="1" x14ac:dyDescent="0.35">
      <c r="A5" s="107" t="s">
        <v>1</v>
      </c>
      <c r="B5" s="107"/>
      <c r="C5" s="107"/>
      <c r="D5" s="107"/>
    </row>
    <row r="6" spans="1:5" ht="15.75" thickBot="1" x14ac:dyDescent="0.3">
      <c r="A6" s="123" t="s">
        <v>2</v>
      </c>
      <c r="B6" s="124"/>
      <c r="C6" s="121" t="s">
        <v>73</v>
      </c>
      <c r="D6" s="122"/>
    </row>
    <row r="7" spans="1:5" ht="16.5" thickBot="1" x14ac:dyDescent="0.35">
      <c r="A7" s="125"/>
      <c r="B7" s="126"/>
      <c r="C7" s="82" t="s">
        <v>4</v>
      </c>
      <c r="D7" s="43" t="s">
        <v>5</v>
      </c>
    </row>
    <row r="8" spans="1:5" ht="16.5" thickBot="1" x14ac:dyDescent="0.35">
      <c r="A8" s="22"/>
      <c r="B8" s="23"/>
      <c r="C8" s="83"/>
      <c r="D8" s="32"/>
    </row>
    <row r="9" spans="1:5" ht="16.5" thickBot="1" x14ac:dyDescent="0.35">
      <c r="A9" s="33">
        <v>556</v>
      </c>
      <c r="B9" s="34" t="s">
        <v>68</v>
      </c>
      <c r="C9" s="84">
        <v>2.54</v>
      </c>
      <c r="D9" s="36"/>
    </row>
    <row r="10" spans="1:5" ht="16.5" thickBot="1" x14ac:dyDescent="0.35">
      <c r="A10" s="1">
        <v>55603</v>
      </c>
      <c r="B10" s="2" t="s">
        <v>44</v>
      </c>
      <c r="C10" s="83">
        <v>2.54</v>
      </c>
      <c r="D10" s="32"/>
    </row>
    <row r="11" spans="1:5" ht="16.5" thickBot="1" x14ac:dyDescent="0.35">
      <c r="A11" s="41">
        <v>61</v>
      </c>
      <c r="B11" s="42" t="s">
        <v>9</v>
      </c>
      <c r="C11" s="85">
        <v>17566.52</v>
      </c>
      <c r="D11" s="40">
        <f>SUM(D12:D13)</f>
        <v>35606.17</v>
      </c>
    </row>
    <row r="12" spans="1:5" ht="16.5" thickBot="1" x14ac:dyDescent="0.35">
      <c r="A12" s="1">
        <v>61601</v>
      </c>
      <c r="B12" s="2" t="s">
        <v>42</v>
      </c>
      <c r="C12" s="83">
        <f>17566.52+18037.11</f>
        <v>35603.630000000005</v>
      </c>
      <c r="D12" s="32">
        <f>18037.11</f>
        <v>18037.11</v>
      </c>
    </row>
    <row r="13" spans="1:5" ht="16.5" thickBot="1" x14ac:dyDescent="0.35">
      <c r="A13" s="1">
        <v>61699</v>
      </c>
      <c r="B13" s="2" t="s">
        <v>69</v>
      </c>
      <c r="C13" s="83"/>
      <c r="D13" s="32">
        <v>17569.060000000001</v>
      </c>
    </row>
    <row r="14" spans="1:5" ht="16.5" thickBot="1" x14ac:dyDescent="0.35">
      <c r="A14" s="1"/>
      <c r="B14" s="2"/>
      <c r="C14" s="83"/>
      <c r="D14" s="32"/>
    </row>
    <row r="15" spans="1:5" ht="16.5" thickBot="1" x14ac:dyDescent="0.35">
      <c r="A15" s="58"/>
      <c r="B15" s="59" t="s">
        <v>10</v>
      </c>
      <c r="C15" s="86">
        <f>C9+C12</f>
        <v>35606.170000000006</v>
      </c>
      <c r="D15" s="30">
        <f>D9+D11</f>
        <v>35606.17</v>
      </c>
      <c r="E15" s="21"/>
    </row>
    <row r="16" spans="1:5" ht="16.5" thickBot="1" x14ac:dyDescent="0.35">
      <c r="A16" s="60"/>
      <c r="B16" s="61" t="s">
        <v>11</v>
      </c>
      <c r="C16" s="86">
        <f>C10+C12+C13</f>
        <v>35606.170000000006</v>
      </c>
      <c r="D16" s="86">
        <f>D10+D12+D13</f>
        <v>35606.17</v>
      </c>
      <c r="E16" s="21"/>
    </row>
    <row r="18" spans="1:4" x14ac:dyDescent="0.25">
      <c r="B18" s="11" t="s">
        <v>73</v>
      </c>
    </row>
    <row r="20" spans="1:4" x14ac:dyDescent="0.25">
      <c r="A20" s="20" t="s">
        <v>71</v>
      </c>
      <c r="B20" t="s">
        <v>70</v>
      </c>
    </row>
    <row r="21" spans="1:4" x14ac:dyDescent="0.25">
      <c r="A21" s="20" t="s">
        <v>96</v>
      </c>
      <c r="B21" t="s">
        <v>97</v>
      </c>
    </row>
    <row r="22" spans="1:4" x14ac:dyDescent="0.25">
      <c r="A22" s="120" t="s">
        <v>95</v>
      </c>
      <c r="B22" s="120"/>
      <c r="C22" s="120"/>
      <c r="D22" s="120"/>
    </row>
    <row r="23" spans="1:4" x14ac:dyDescent="0.25">
      <c r="A23" s="20"/>
    </row>
  </sheetData>
  <mergeCells count="8">
    <mergeCell ref="A22:D22"/>
    <mergeCell ref="C6:D6"/>
    <mergeCell ref="A6:B7"/>
    <mergeCell ref="A1:D1"/>
    <mergeCell ref="A2:D2"/>
    <mergeCell ref="A4:D4"/>
    <mergeCell ref="A5:D5"/>
    <mergeCell ref="A3:D3"/>
  </mergeCells>
  <printOptions horizontalCentered="1"/>
  <pageMargins left="0.70866141732283472" right="0.51181102362204722" top="0.74803149606299213" bottom="0.74803149606299213"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workbookViewId="0">
      <selection activeCell="B8" sqref="B8"/>
    </sheetView>
  </sheetViews>
  <sheetFormatPr baseColWidth="10" defaultColWidth="15.42578125" defaultRowHeight="24.75" customHeight="1" x14ac:dyDescent="0.25"/>
  <cols>
    <col min="1" max="1" width="22.42578125" customWidth="1"/>
    <col min="2" max="2" width="20.5703125" customWidth="1"/>
  </cols>
  <sheetData>
    <row r="2" spans="1:2" ht="24.75" customHeight="1" thickBot="1" x14ac:dyDescent="0.3"/>
    <row r="3" spans="1:2" ht="30" customHeight="1" x14ac:dyDescent="0.25">
      <c r="A3" s="95" t="s">
        <v>89</v>
      </c>
      <c r="B3" s="96" t="s">
        <v>90</v>
      </c>
    </row>
    <row r="4" spans="1:2" ht="24.75" customHeight="1" x14ac:dyDescent="0.25">
      <c r="A4" s="97" t="s">
        <v>28</v>
      </c>
      <c r="B4" s="99">
        <v>9</v>
      </c>
    </row>
    <row r="5" spans="1:2" ht="24.75" customHeight="1" x14ac:dyDescent="0.25">
      <c r="A5" s="97" t="s">
        <v>91</v>
      </c>
      <c r="B5" s="99">
        <v>6</v>
      </c>
    </row>
    <row r="6" spans="1:2" ht="24.75" customHeight="1" x14ac:dyDescent="0.25">
      <c r="A6" s="97" t="s">
        <v>92</v>
      </c>
      <c r="B6" s="99">
        <v>3</v>
      </c>
    </row>
    <row r="7" spans="1:2" ht="36.75" customHeight="1" thickBot="1" x14ac:dyDescent="0.3">
      <c r="A7" s="98" t="s">
        <v>93</v>
      </c>
      <c r="B7" s="100">
        <v>1</v>
      </c>
    </row>
    <row r="8" spans="1:2" ht="30.75" customHeight="1" thickBot="1" x14ac:dyDescent="0.3">
      <c r="A8" s="101" t="s">
        <v>94</v>
      </c>
      <c r="B8" s="102">
        <f>SUM(B4:B7)</f>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FODES75%</vt:lpstr>
      <vt:lpstr>FODES FISDL</vt:lpstr>
      <vt:lpstr>COMUN</vt:lpstr>
      <vt:lpstr>PRESTAMOS INTERNOS</vt:lpstr>
      <vt:lpstr>Hoja1</vt:lpstr>
      <vt:lpstr>COMUN!Área_de_impresión</vt:lpstr>
      <vt:lpstr>'FODES FISDL'!Área_de_impresión</vt:lpstr>
      <vt:lpstr>'FODES75%'!Área_de_impresión</vt:lpstr>
      <vt:lpstr>'PRESTAMOS INTERNOS'!Área_de_impresión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Neftali Ernesto Ramirez</dc:creator>
  <cp:lastModifiedBy>Full name</cp:lastModifiedBy>
  <cp:lastPrinted>2020-02-11T14:53:07Z</cp:lastPrinted>
  <dcterms:created xsi:type="dcterms:W3CDTF">2019-07-02T17:03:37Z</dcterms:created>
  <dcterms:modified xsi:type="dcterms:W3CDTF">2020-02-11T14:54:14Z</dcterms:modified>
</cp:coreProperties>
</file>