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PC\Desktop\Wendy\ACCESO A LA INFORMACION PUBLICA\"/>
    </mc:Choice>
  </mc:AlternateContent>
  <bookViews>
    <workbookView xWindow="240" yWindow="15" windowWidth="23535" windowHeight="1017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definedNames>
    <definedName name="_xlnm.Print_Titles" localSheetId="0">Hoja1!$A:$B,Hoja1!$1:$2</definedName>
  </definedNames>
  <calcPr calcId="152511"/>
</workbook>
</file>

<file path=xl/calcChain.xml><?xml version="1.0" encoding="utf-8"?>
<calcChain xmlns="http://schemas.openxmlformats.org/spreadsheetml/2006/main">
  <c r="C48" i="1" l="1"/>
  <c r="T45" i="1" l="1"/>
  <c r="S45" i="1"/>
  <c r="R45" i="1"/>
  <c r="Q45" i="1"/>
  <c r="P45" i="1"/>
  <c r="N45" i="1"/>
  <c r="N44" i="1"/>
  <c r="N41" i="1"/>
  <c r="O45" i="1" l="1"/>
  <c r="R35" i="1"/>
  <c r="Q35" i="1"/>
  <c r="P35" i="1"/>
  <c r="S35" i="1"/>
  <c r="C33" i="1"/>
  <c r="O35" i="1" l="1"/>
  <c r="T35" i="1"/>
  <c r="S49" i="1" l="1"/>
  <c r="R49" i="1"/>
  <c r="Q49" i="1"/>
  <c r="P49" i="1"/>
  <c r="S47" i="1"/>
  <c r="R47" i="1"/>
  <c r="Q47" i="1"/>
  <c r="P47" i="1"/>
  <c r="T49" i="1" l="1"/>
  <c r="T47" i="1"/>
  <c r="O47" i="1" l="1"/>
  <c r="O49" i="1"/>
  <c r="N53" i="1" l="1"/>
  <c r="P52" i="1"/>
  <c r="T52" i="1" s="1"/>
  <c r="P51" i="1"/>
  <c r="T51" i="1" s="1"/>
  <c r="O52" i="1"/>
  <c r="O51" i="1"/>
  <c r="M53" i="1"/>
  <c r="L53" i="1"/>
  <c r="K53" i="1"/>
  <c r="J53" i="1"/>
  <c r="I53" i="1"/>
  <c r="H53" i="1"/>
  <c r="G53" i="1"/>
  <c r="F53" i="1"/>
  <c r="E53" i="1"/>
  <c r="D53" i="1"/>
  <c r="C53" i="1"/>
  <c r="S50" i="1"/>
  <c r="R50" i="1"/>
  <c r="Q50" i="1"/>
  <c r="P50" i="1"/>
  <c r="S48" i="1"/>
  <c r="R48" i="1"/>
  <c r="Q48" i="1"/>
  <c r="P48" i="1"/>
  <c r="S46" i="1"/>
  <c r="R46" i="1"/>
  <c r="Q46" i="1"/>
  <c r="P46" i="1"/>
  <c r="S44" i="1"/>
  <c r="R44" i="1"/>
  <c r="Q44" i="1"/>
  <c r="P44" i="1"/>
  <c r="S43" i="1"/>
  <c r="R43" i="1"/>
  <c r="Q43" i="1"/>
  <c r="P43" i="1"/>
  <c r="S42" i="1"/>
  <c r="R42" i="1"/>
  <c r="Q42" i="1"/>
  <c r="P42" i="1"/>
  <c r="S41" i="1"/>
  <c r="R41" i="1"/>
  <c r="Q41" i="1"/>
  <c r="P41" i="1"/>
  <c r="S40" i="1"/>
  <c r="R40" i="1"/>
  <c r="Q40" i="1"/>
  <c r="P40" i="1"/>
  <c r="S39" i="1"/>
  <c r="R39" i="1"/>
  <c r="Q39" i="1"/>
  <c r="P39" i="1"/>
  <c r="S38" i="1"/>
  <c r="R38" i="1"/>
  <c r="Q38" i="1"/>
  <c r="P38" i="1"/>
  <c r="S37" i="1"/>
  <c r="R37" i="1"/>
  <c r="Q37" i="1"/>
  <c r="P37" i="1"/>
  <c r="S36" i="1"/>
  <c r="R36" i="1"/>
  <c r="Q36" i="1"/>
  <c r="P36" i="1"/>
  <c r="S34" i="1"/>
  <c r="R34" i="1"/>
  <c r="Q34" i="1"/>
  <c r="P34" i="1"/>
  <c r="S33" i="1"/>
  <c r="R33" i="1"/>
  <c r="Q33" i="1"/>
  <c r="P33" i="1"/>
  <c r="S32" i="1"/>
  <c r="R32" i="1"/>
  <c r="Q32" i="1"/>
  <c r="P32" i="1"/>
  <c r="S31" i="1"/>
  <c r="R31" i="1"/>
  <c r="Q31" i="1"/>
  <c r="P31" i="1"/>
  <c r="S30" i="1"/>
  <c r="R30" i="1"/>
  <c r="Q30" i="1"/>
  <c r="P30" i="1"/>
  <c r="S29" i="1"/>
  <c r="R29" i="1"/>
  <c r="Q29" i="1"/>
  <c r="P29" i="1"/>
  <c r="S28" i="1"/>
  <c r="R28" i="1"/>
  <c r="Q28" i="1"/>
  <c r="P28" i="1"/>
  <c r="S27" i="1"/>
  <c r="R27" i="1"/>
  <c r="Q27" i="1"/>
  <c r="P27" i="1"/>
  <c r="S26" i="1"/>
  <c r="R26" i="1"/>
  <c r="Q26" i="1"/>
  <c r="P26" i="1"/>
  <c r="S25" i="1"/>
  <c r="R25" i="1"/>
  <c r="Q25" i="1"/>
  <c r="P25" i="1"/>
  <c r="S24" i="1"/>
  <c r="R24" i="1"/>
  <c r="Q24" i="1"/>
  <c r="P24" i="1"/>
  <c r="S23" i="1"/>
  <c r="R23" i="1"/>
  <c r="Q23" i="1"/>
  <c r="P23" i="1"/>
  <c r="S22" i="1"/>
  <c r="R22" i="1"/>
  <c r="Q22" i="1"/>
  <c r="P22" i="1"/>
  <c r="S21" i="1"/>
  <c r="R21" i="1"/>
  <c r="Q21" i="1"/>
  <c r="P21" i="1"/>
  <c r="S20" i="1"/>
  <c r="R20" i="1"/>
  <c r="Q20" i="1"/>
  <c r="P20" i="1"/>
  <c r="S19" i="1"/>
  <c r="R19" i="1"/>
  <c r="Q19" i="1"/>
  <c r="P19" i="1"/>
  <c r="S18" i="1"/>
  <c r="R18" i="1"/>
  <c r="Q18" i="1"/>
  <c r="P18" i="1"/>
  <c r="S17" i="1"/>
  <c r="R17" i="1"/>
  <c r="Q17" i="1"/>
  <c r="P17" i="1"/>
  <c r="S16" i="1"/>
  <c r="R16" i="1"/>
  <c r="Q16" i="1"/>
  <c r="P16" i="1"/>
  <c r="S15" i="1"/>
  <c r="R15" i="1"/>
  <c r="Q15" i="1"/>
  <c r="P15" i="1"/>
  <c r="S14" i="1"/>
  <c r="R14" i="1"/>
  <c r="Q14" i="1"/>
  <c r="P14" i="1"/>
  <c r="S13" i="1"/>
  <c r="R13" i="1"/>
  <c r="Q13" i="1"/>
  <c r="P13" i="1"/>
  <c r="S12" i="1"/>
  <c r="R12" i="1"/>
  <c r="Q12" i="1"/>
  <c r="P12" i="1"/>
  <c r="S11" i="1"/>
  <c r="R11" i="1"/>
  <c r="Q11" i="1"/>
  <c r="P11" i="1"/>
  <c r="S10" i="1"/>
  <c r="R10" i="1"/>
  <c r="Q10" i="1"/>
  <c r="P10" i="1"/>
  <c r="S9" i="1"/>
  <c r="R9" i="1"/>
  <c r="Q9" i="1"/>
  <c r="P9" i="1"/>
  <c r="S8" i="1"/>
  <c r="R8" i="1"/>
  <c r="Q8" i="1"/>
  <c r="P8" i="1"/>
  <c r="S7" i="1"/>
  <c r="R7" i="1"/>
  <c r="Q7" i="1"/>
  <c r="P7" i="1"/>
  <c r="S6" i="1"/>
  <c r="R6" i="1"/>
  <c r="Q6" i="1"/>
  <c r="P6" i="1"/>
  <c r="S5" i="1"/>
  <c r="R5" i="1"/>
  <c r="Q5" i="1"/>
  <c r="P5" i="1"/>
  <c r="S4" i="1"/>
  <c r="R4" i="1"/>
  <c r="Q4" i="1"/>
  <c r="P4" i="1"/>
  <c r="S3" i="1"/>
  <c r="R3" i="1"/>
  <c r="Q3" i="1"/>
  <c r="P3" i="1"/>
  <c r="O14" i="1"/>
  <c r="O50" i="1"/>
  <c r="O48" i="1"/>
  <c r="O46" i="1"/>
  <c r="O44" i="1"/>
  <c r="O43" i="1"/>
  <c r="O42" i="1"/>
  <c r="O41" i="1"/>
  <c r="O40" i="1"/>
  <c r="O39" i="1"/>
  <c r="O38" i="1"/>
  <c r="O37" i="1"/>
  <c r="O36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3" i="1"/>
  <c r="O12" i="1"/>
  <c r="O11" i="1"/>
  <c r="O10" i="1"/>
  <c r="O9" i="1"/>
  <c r="O8" i="1"/>
  <c r="O7" i="1"/>
  <c r="O6" i="1"/>
  <c r="O5" i="1"/>
  <c r="O4" i="1"/>
  <c r="O3" i="1"/>
  <c r="O54" i="1" l="1"/>
  <c r="T3" i="1"/>
  <c r="P53" i="1"/>
  <c r="R53" i="1"/>
  <c r="Q53" i="1"/>
  <c r="S53" i="1"/>
  <c r="O5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6" i="1"/>
  <c r="T37" i="1"/>
  <c r="T38" i="1"/>
  <c r="T39" i="1"/>
  <c r="T40" i="1"/>
  <c r="T41" i="1"/>
  <c r="T42" i="1"/>
  <c r="T43" i="1"/>
  <c r="T44" i="1"/>
  <c r="T46" i="1"/>
  <c r="T48" i="1"/>
  <c r="T50" i="1"/>
  <c r="T54" i="1" l="1"/>
  <c r="T53" i="1"/>
  <c r="O55" i="1" l="1"/>
  <c r="U55" i="1" s="1"/>
  <c r="T55" i="1" l="1"/>
  <c r="O56" i="1"/>
  <c r="T56" i="1" l="1"/>
</calcChain>
</file>

<file path=xl/sharedStrings.xml><?xml version="1.0" encoding="utf-8"?>
<sst xmlns="http://schemas.openxmlformats.org/spreadsheetml/2006/main" count="76" uniqueCount="75">
  <si>
    <t>FEBRERO</t>
  </si>
  <si>
    <t>ABRIL</t>
  </si>
  <si>
    <t>MAYO</t>
  </si>
  <si>
    <t>JUNIO</t>
  </si>
  <si>
    <t>JULIO</t>
  </si>
  <si>
    <t xml:space="preserve">AGOSTO </t>
  </si>
  <si>
    <t>SEPTIEMBRE</t>
  </si>
  <si>
    <t>DICIEMBRE</t>
  </si>
  <si>
    <t>OCTUBRE</t>
  </si>
  <si>
    <t>TOTAL</t>
  </si>
  <si>
    <t>ENERO</t>
  </si>
  <si>
    <t>DETALLE</t>
  </si>
  <si>
    <t>MARZO</t>
  </si>
  <si>
    <t>NOVIEMBRE</t>
  </si>
  <si>
    <t>Especifico Presupuestario</t>
  </si>
  <si>
    <t>DE COMERCIO</t>
  </si>
  <si>
    <t>DE INDUSTRIA</t>
  </si>
  <si>
    <t>DE SERVICIOS</t>
  </si>
  <si>
    <t>ESTUDIOS FOTORAFICOS</t>
  </si>
  <si>
    <t>HOTELES, MOTELES Y SIMILARES</t>
  </si>
  <si>
    <t>MEDICOS HOSPITALARIOS</t>
  </si>
  <si>
    <t>SERVICIOS PROFESIONALES</t>
  </si>
  <si>
    <t>SERVICIOS DE ESPARCIMEINTO</t>
  </si>
  <si>
    <t xml:space="preserve">TRANSPORTE </t>
  </si>
  <si>
    <t>IMPUESTOS MUNICIPALES DIVERSOS</t>
  </si>
  <si>
    <t>POR SERVICIOS DE CERTIFICACION O VISADO DE DOCUMENTOS</t>
  </si>
  <si>
    <t>POR EXPEDICION DE DOCUMENTO DE IDENTIFICACION</t>
  </si>
  <si>
    <t>ALUMBRADO PUBLICO</t>
  </si>
  <si>
    <t>ASEO PUBLICO</t>
  </si>
  <si>
    <t>CASETAS TELEFONICAS</t>
  </si>
  <si>
    <t>CEMENTERIOS MUNICIPALES</t>
  </si>
  <si>
    <t>FIESTAS</t>
  </si>
  <si>
    <t>MERCADOS</t>
  </si>
  <si>
    <t>PAVIMENTACION</t>
  </si>
  <si>
    <t>POSTES, TORRES Y ANTENAS</t>
  </si>
  <si>
    <t>RASTROS Y TIANGUE</t>
  </si>
  <si>
    <t>REVISION DE PLANOS</t>
  </si>
  <si>
    <t>TASAS DIVERSAS</t>
  </si>
  <si>
    <t>PERMISOS Y LICENCIAS MUNICIPALES</t>
  </si>
  <si>
    <t>COTEJO DE FIERROS</t>
  </si>
  <si>
    <t>DERECHOS DIVERSOS</t>
  </si>
  <si>
    <t>SERVICIOS BASICOS</t>
  </si>
  <si>
    <t>INTERESES POR MORA DE IMPUESTOS</t>
  </si>
  <si>
    <t>OTRAS MULTAS MUNICIPALES</t>
  </si>
  <si>
    <t>ARRENDAMIENTOS DE BIENES INMUEBLES</t>
  </si>
  <si>
    <t>RENTABILIDAD DE CUENTAS BANCARIAS</t>
  </si>
  <si>
    <t>INGRESOS DIVERSOS</t>
  </si>
  <si>
    <t>DE EMPRESAS PRIVADAS NO  FINANCIERAS</t>
  </si>
  <si>
    <t>VENTA DE TERRENOS</t>
  </si>
  <si>
    <t>SALDO INICIAL EN CAJA</t>
  </si>
  <si>
    <t>MAQUINAS TRAGANIQUEL</t>
  </si>
  <si>
    <t>VALLAS PUBLICITARIAS</t>
  </si>
  <si>
    <t>VIALIDAD</t>
  </si>
  <si>
    <t xml:space="preserve"> 1ER TRIMESTRE (Enero- Marzo)</t>
  </si>
  <si>
    <t>2DO. TRIMESTRE (Abril- Junio)</t>
  </si>
  <si>
    <t>3ER. TRIMESTRE (Julio- Septiembre)</t>
  </si>
  <si>
    <t>4TO. TRIMESTRE (Octubre- Diciembre)</t>
  </si>
  <si>
    <t>CUENTAS POR COBRAR DE AÑOS ANTERIORES 25% FODES</t>
  </si>
  <si>
    <t>CUENTAS POR COBRAR DE AÑOS ANTERIORES 75% FODES</t>
  </si>
  <si>
    <t>SALDO INICIAL EN BANCO 25% FODES</t>
  </si>
  <si>
    <t>SALDO INICIAL EN BANCO 75% FODES</t>
  </si>
  <si>
    <t>SALDO INICIAL EN BANCO  DONACIONES DIVERSAS</t>
  </si>
  <si>
    <t>CUENTAS POR COBRAR DE AÑOS ANTERIORES FONDOS PROPIOS</t>
  </si>
  <si>
    <t>PRESUPUESTO</t>
  </si>
  <si>
    <t>PROYECCION INGRESO</t>
  </si>
  <si>
    <t>DE BIENES DIVERSOS</t>
  </si>
  <si>
    <t>TRASNFERENCIAS DE CAPITAL DEL SECTOR PUBLICO 75%</t>
  </si>
  <si>
    <t>TRANSFERENCIAS CORIENTES DEL SECTOR PUBLICO 25%</t>
  </si>
  <si>
    <t>TRASNFERENCIAS DE CAPITAL DEL SECTOR PUBLICO 2%</t>
  </si>
  <si>
    <t>FINANCIEROS</t>
  </si>
  <si>
    <t>BARES Y RESTAURANTES</t>
  </si>
  <si>
    <t>PROYECCION DE INGRESO</t>
  </si>
  <si>
    <t xml:space="preserve">                            ANEXO 3</t>
  </si>
  <si>
    <t>PROGRAMACION PRESUPUESTARIA GLOBAL DE INGRESO POR TRIMESTRE PARA EL EJERCICIO 2020</t>
  </si>
  <si>
    <t xml:space="preserve">  TOTAL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</si>
</sst>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Border="1"/>
    <xf numFmtId="44" fontId="6" fillId="0" borderId="0" xfId="0" applyNumberFormat="1" applyFont="1" applyBorder="1"/>
    <xf numFmtId="0" fontId="1" fillId="0" borderId="2" xfId="0" applyFont="1" applyBorder="1" applyAlignment="1">
      <alignment horizontal="center" textRotation="90" wrapText="1" readingOrder="1"/>
    </xf>
    <xf numFmtId="0" fontId="3" fillId="0" borderId="2" xfId="0" applyFont="1" applyBorder="1" applyAlignment="1">
      <alignment horizontal="center" readingOrder="1"/>
    </xf>
    <xf numFmtId="44" fontId="1" fillId="0" borderId="0" xfId="0" applyNumberFormat="1" applyFont="1"/>
    <xf numFmtId="0" fontId="3" fillId="0" borderId="1" xfId="0" applyFont="1" applyBorder="1" applyAlignment="1">
      <alignment horizontal="center" wrapText="1"/>
    </xf>
    <xf numFmtId="44" fontId="1" fillId="0" borderId="0" xfId="0" applyNumberFormat="1" applyFont="1" applyBorder="1"/>
    <xf numFmtId="44" fontId="7" fillId="0" borderId="0" xfId="0" applyNumberFormat="1" applyFont="1"/>
    <xf numFmtId="0" fontId="6" fillId="0" borderId="0" xfId="0" applyFont="1"/>
    <xf numFmtId="0" fontId="3" fillId="0" borderId="0" xfId="0" applyFont="1" applyBorder="1"/>
    <xf numFmtId="0" fontId="7" fillId="0" borderId="0" xfId="0" applyFont="1" applyBorder="1"/>
    <xf numFmtId="44" fontId="3" fillId="0" borderId="1" xfId="0" applyNumberFormat="1" applyFont="1" applyBorder="1"/>
    <xf numFmtId="44" fontId="7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4" fontId="8" fillId="0" borderId="1" xfId="0" applyNumberFormat="1" applyFont="1" applyBorder="1"/>
    <xf numFmtId="44" fontId="6" fillId="0" borderId="0" xfId="0" applyNumberFormat="1" applyFont="1"/>
    <xf numFmtId="44" fontId="9" fillId="0" borderId="1" xfId="1" applyFont="1" applyBorder="1"/>
    <xf numFmtId="44" fontId="9" fillId="0" borderId="1" xfId="0" applyNumberFormat="1" applyFont="1" applyBorder="1"/>
    <xf numFmtId="44" fontId="10" fillId="0" borderId="1" xfId="0" applyNumberFormat="1" applyFont="1" applyBorder="1"/>
    <xf numFmtId="0" fontId="11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SUPUESTOPC/Desktop/Wendy/FORMULACION%202020/PROYECCION%20DE%20INGRESO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2019"/>
      <sheetName val="PROYECCION DE INGRESOS 2020"/>
    </sheetNames>
    <sheetDataSet>
      <sheetData sheetId="0"/>
      <sheetData sheetId="1">
        <row r="57">
          <cell r="I57">
            <v>9783064.8388888855</v>
          </cell>
        </row>
        <row r="73">
          <cell r="D73">
            <v>9783064.8429999985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 ESTRUCTURA"/>
      <sheetName val="GASTOS POR DEPTO."/>
      <sheetName val="ANEXO 4.1 FONDOS PROPIOS"/>
      <sheetName val="ANEXO 4.2  FODES 25%"/>
      <sheetName val="ANEXO 4.3.1 PROYECTOS 75% "/>
      <sheetName val="ANEXO 4.3.2 PROYECTOS 2%"/>
      <sheetName val="ANEXO 4.4 DE LA AMORTIZACION"/>
      <sheetName val="ANEXO 4.5 DONACIONES"/>
      <sheetName val="ANEXO 4 CONSOLIDADO DE EGRESOS"/>
      <sheetName val="ANEXO 3 INGRESO"/>
      <sheetName val="FODES DEL 25% Saldos 2019"/>
      <sheetName val="REMUNERACIONES 25%  50% 2020"/>
      <sheetName val="GASTOS DE FUNCIONA. 25%50% 2020"/>
      <sheetName val="EXPLICAC. DISPONIBILIDAD"/>
      <sheetName val="Hoja1"/>
    </sheetNames>
    <sheetDataSet>
      <sheetData sheetId="0" refreshError="1"/>
      <sheetData sheetId="1">
        <row r="164">
          <cell r="B164">
            <v>1371829.3699999999</v>
          </cell>
        </row>
      </sheetData>
      <sheetData sheetId="2">
        <row r="66">
          <cell r="H66">
            <v>1488411.08</v>
          </cell>
        </row>
      </sheetData>
      <sheetData sheetId="3">
        <row r="27">
          <cell r="H27">
            <v>663662.07999999996</v>
          </cell>
        </row>
      </sheetData>
      <sheetData sheetId="4">
        <row r="109">
          <cell r="H109">
            <v>3463268.36</v>
          </cell>
        </row>
      </sheetData>
      <sheetData sheetId="5">
        <row r="11">
          <cell r="H11">
            <v>884615.91999999993</v>
          </cell>
        </row>
      </sheetData>
      <sheetData sheetId="6" refreshError="1"/>
      <sheetData sheetId="7" refreshError="1"/>
      <sheetData sheetId="8">
        <row r="88">
          <cell r="C88">
            <v>663662.07999999996</v>
          </cell>
        </row>
      </sheetData>
      <sheetData sheetId="9">
        <row r="52">
          <cell r="I52">
            <v>9783064.8388888855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workbookViewId="0">
      <selection activeCell="Q6" sqref="Q6"/>
    </sheetView>
  </sheetViews>
  <sheetFormatPr baseColWidth="10" defaultRowHeight="15" x14ac:dyDescent="0.25"/>
  <cols>
    <col min="1" max="1" width="5.7109375" customWidth="1"/>
    <col min="2" max="2" width="17.85546875" customWidth="1"/>
    <col min="3" max="3" width="11.42578125" hidden="1" customWidth="1"/>
    <col min="4" max="5" width="10.140625" hidden="1" customWidth="1"/>
    <col min="6" max="6" width="8.85546875" hidden="1" customWidth="1"/>
    <col min="7" max="7" width="9.140625" hidden="1" customWidth="1"/>
    <col min="8" max="8" width="10.140625" hidden="1" customWidth="1"/>
    <col min="9" max="9" width="10.42578125" hidden="1" customWidth="1"/>
    <col min="10" max="11" width="10.28515625" hidden="1" customWidth="1"/>
    <col min="12" max="12" width="10.140625" hidden="1" customWidth="1"/>
    <col min="13" max="13" width="10.42578125" hidden="1" customWidth="1"/>
    <col min="14" max="14" width="11.28515625" hidden="1" customWidth="1"/>
    <col min="15" max="15" width="11.7109375" hidden="1" customWidth="1"/>
    <col min="16" max="16" width="14" customWidth="1"/>
    <col min="17" max="17" width="15.42578125" customWidth="1"/>
    <col min="18" max="18" width="15.85546875" customWidth="1"/>
    <col min="19" max="19" width="17.42578125" customWidth="1"/>
    <col min="20" max="20" width="14.5703125" customWidth="1"/>
  </cols>
  <sheetData>
    <row r="1" spans="1:20" ht="41.25" customHeight="1" x14ac:dyDescent="0.25">
      <c r="A1" s="26" t="s">
        <v>73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ht="78" customHeight="1" x14ac:dyDescent="0.25">
      <c r="A2" s="8" t="s">
        <v>14</v>
      </c>
      <c r="B2" s="9" t="s">
        <v>11</v>
      </c>
      <c r="C2" s="4" t="s">
        <v>10</v>
      </c>
      <c r="D2" s="4" t="s">
        <v>0</v>
      </c>
      <c r="E2" s="4" t="s">
        <v>12</v>
      </c>
      <c r="F2" s="5" t="s">
        <v>1</v>
      </c>
      <c r="G2" s="4" t="s">
        <v>2</v>
      </c>
      <c r="H2" s="4" t="s">
        <v>3</v>
      </c>
      <c r="I2" s="4" t="s">
        <v>4</v>
      </c>
      <c r="J2" s="4" t="s">
        <v>5</v>
      </c>
      <c r="K2" s="4" t="s">
        <v>6</v>
      </c>
      <c r="L2" s="4" t="s">
        <v>8</v>
      </c>
      <c r="M2" s="4" t="s">
        <v>13</v>
      </c>
      <c r="N2" s="4" t="s">
        <v>7</v>
      </c>
      <c r="O2" s="4" t="s">
        <v>9</v>
      </c>
      <c r="P2" s="11" t="s">
        <v>53</v>
      </c>
      <c r="Q2" s="11" t="s">
        <v>54</v>
      </c>
      <c r="R2" s="11" t="s">
        <v>55</v>
      </c>
      <c r="S2" s="11" t="s">
        <v>56</v>
      </c>
      <c r="T2" s="11" t="s">
        <v>9</v>
      </c>
    </row>
    <row r="3" spans="1:20" ht="21" customHeight="1" x14ac:dyDescent="0.25">
      <c r="A3" s="19">
        <v>11801</v>
      </c>
      <c r="B3" s="19" t="s">
        <v>15</v>
      </c>
      <c r="C3" s="23">
        <v>53818.19</v>
      </c>
      <c r="D3" s="23">
        <v>53818.19</v>
      </c>
      <c r="E3" s="23">
        <v>53818.19</v>
      </c>
      <c r="F3" s="23">
        <v>53818.19</v>
      </c>
      <c r="G3" s="23">
        <v>53818.19</v>
      </c>
      <c r="H3" s="23">
        <v>53818.19</v>
      </c>
      <c r="I3" s="23">
        <v>53818.19</v>
      </c>
      <c r="J3" s="23">
        <v>53818.19</v>
      </c>
      <c r="K3" s="23">
        <v>53818.19</v>
      </c>
      <c r="L3" s="23">
        <v>53818.19</v>
      </c>
      <c r="M3" s="23">
        <v>53818.19</v>
      </c>
      <c r="N3" s="23">
        <v>53818.19</v>
      </c>
      <c r="O3" s="23">
        <f>N3+M3+L3+K3+J3+I3+H3+G3+F3+E3+D3+C3</f>
        <v>645818.28</v>
      </c>
      <c r="P3" s="21">
        <f>C3+D3+E3</f>
        <v>161454.57</v>
      </c>
      <c r="Q3" s="21">
        <f>F3+G3+H3</f>
        <v>161454.57</v>
      </c>
      <c r="R3" s="21">
        <f>I3+J3+K3</f>
        <v>161454.57</v>
      </c>
      <c r="S3" s="21">
        <f>L3+M3+N3</f>
        <v>161454.57</v>
      </c>
      <c r="T3" s="17">
        <f>P3+Q3+R3+S3</f>
        <v>645818.28</v>
      </c>
    </row>
    <row r="4" spans="1:20" ht="21" customHeight="1" x14ac:dyDescent="0.25">
      <c r="A4" s="19">
        <v>11802</v>
      </c>
      <c r="B4" s="19" t="s">
        <v>16</v>
      </c>
      <c r="C4" s="23">
        <v>19576.64</v>
      </c>
      <c r="D4" s="23">
        <v>19576.64</v>
      </c>
      <c r="E4" s="23">
        <v>19576.64</v>
      </c>
      <c r="F4" s="23">
        <v>19576.64</v>
      </c>
      <c r="G4" s="23">
        <v>19576.64</v>
      </c>
      <c r="H4" s="23">
        <v>19576.64</v>
      </c>
      <c r="I4" s="23">
        <v>19576.64</v>
      </c>
      <c r="J4" s="23">
        <v>19576.64</v>
      </c>
      <c r="K4" s="23">
        <v>19576.64</v>
      </c>
      <c r="L4" s="23">
        <v>19576.64</v>
      </c>
      <c r="M4" s="23">
        <v>19576.64</v>
      </c>
      <c r="N4" s="23">
        <v>19576.66</v>
      </c>
      <c r="O4" s="23">
        <f t="shared" ref="O4:O52" si="0">N4+M4+L4+K4+J4+I4+H4+G4+F4+E4+D4+C4</f>
        <v>234919.70000000007</v>
      </c>
      <c r="P4" s="21">
        <f t="shared" ref="P4:P48" si="1">C4+D4+E4</f>
        <v>58729.919999999998</v>
      </c>
      <c r="Q4" s="21">
        <f t="shared" ref="Q4:Q48" si="2">F4+G4+H4</f>
        <v>58729.919999999998</v>
      </c>
      <c r="R4" s="21">
        <f t="shared" ref="R4:R48" si="3">I4+J4+K4</f>
        <v>58729.919999999998</v>
      </c>
      <c r="S4" s="21">
        <f t="shared" ref="S4:S48" si="4">L4+M4+N4</f>
        <v>58729.94</v>
      </c>
      <c r="T4" s="17">
        <f t="shared" ref="T4:T52" si="5">P4+Q4+R4+S4</f>
        <v>234919.7</v>
      </c>
    </row>
    <row r="5" spans="1:20" ht="21" customHeight="1" x14ac:dyDescent="0.25">
      <c r="A5" s="19">
        <v>11803</v>
      </c>
      <c r="B5" s="19" t="s">
        <v>69</v>
      </c>
      <c r="C5" s="23">
        <v>4737.8500000000004</v>
      </c>
      <c r="D5" s="23">
        <v>4737.8500000000004</v>
      </c>
      <c r="E5" s="23">
        <v>4737.8500000000004</v>
      </c>
      <c r="F5" s="23">
        <v>4737.8500000000004</v>
      </c>
      <c r="G5" s="23">
        <v>4737.8500000000004</v>
      </c>
      <c r="H5" s="23">
        <v>4737.8500000000004</v>
      </c>
      <c r="I5" s="23">
        <v>4737.8500000000004</v>
      </c>
      <c r="J5" s="23">
        <v>4737.8500000000004</v>
      </c>
      <c r="K5" s="23">
        <v>4737.8500000000004</v>
      </c>
      <c r="L5" s="23">
        <v>4737.8500000000004</v>
      </c>
      <c r="M5" s="23">
        <v>4737.8500000000004</v>
      </c>
      <c r="N5" s="23">
        <v>4737.83</v>
      </c>
      <c r="O5" s="23">
        <f t="shared" si="0"/>
        <v>56854.179999999993</v>
      </c>
      <c r="P5" s="21">
        <f t="shared" si="1"/>
        <v>14213.550000000001</v>
      </c>
      <c r="Q5" s="21">
        <f t="shared" si="2"/>
        <v>14213.550000000001</v>
      </c>
      <c r="R5" s="21">
        <f t="shared" si="3"/>
        <v>14213.550000000001</v>
      </c>
      <c r="S5" s="21">
        <f t="shared" si="4"/>
        <v>14213.53</v>
      </c>
      <c r="T5" s="17">
        <f t="shared" si="5"/>
        <v>56854.18</v>
      </c>
    </row>
    <row r="6" spans="1:20" ht="21" customHeight="1" x14ac:dyDescent="0.25">
      <c r="A6" s="19">
        <v>11804</v>
      </c>
      <c r="B6" s="19" t="s">
        <v>17</v>
      </c>
      <c r="C6" s="23">
        <v>46855.54</v>
      </c>
      <c r="D6" s="23">
        <v>46855.54</v>
      </c>
      <c r="E6" s="23">
        <v>46855.54</v>
      </c>
      <c r="F6" s="23">
        <v>46855.54</v>
      </c>
      <c r="G6" s="23">
        <v>46855.54</v>
      </c>
      <c r="H6" s="23">
        <v>46855.54</v>
      </c>
      <c r="I6" s="23">
        <v>46855.54</v>
      </c>
      <c r="J6" s="23">
        <v>46855.54</v>
      </c>
      <c r="K6" s="23">
        <v>46855.54</v>
      </c>
      <c r="L6" s="23">
        <v>46855.54</v>
      </c>
      <c r="M6" s="23">
        <v>46855.54</v>
      </c>
      <c r="N6" s="23">
        <v>46855.51</v>
      </c>
      <c r="O6" s="23">
        <f t="shared" si="0"/>
        <v>562266.44999999995</v>
      </c>
      <c r="P6" s="21">
        <f t="shared" si="1"/>
        <v>140566.62</v>
      </c>
      <c r="Q6" s="21">
        <f t="shared" si="2"/>
        <v>140566.62</v>
      </c>
      <c r="R6" s="21">
        <f t="shared" si="3"/>
        <v>140566.62</v>
      </c>
      <c r="S6" s="21">
        <f t="shared" si="4"/>
        <v>140566.59</v>
      </c>
      <c r="T6" s="17">
        <f t="shared" si="5"/>
        <v>562266.44999999995</v>
      </c>
    </row>
    <row r="7" spans="1:20" ht="26.25" customHeight="1" x14ac:dyDescent="0.25">
      <c r="A7" s="19">
        <v>11806</v>
      </c>
      <c r="B7" s="20" t="s">
        <v>70</v>
      </c>
      <c r="C7" s="23">
        <v>7.49</v>
      </c>
      <c r="D7" s="23">
        <v>7.49</v>
      </c>
      <c r="E7" s="23">
        <v>7.49</v>
      </c>
      <c r="F7" s="23">
        <v>7.49</v>
      </c>
      <c r="G7" s="23">
        <v>7.49</v>
      </c>
      <c r="H7" s="23">
        <v>7.49</v>
      </c>
      <c r="I7" s="23">
        <v>7.49</v>
      </c>
      <c r="J7" s="23">
        <v>7.49</v>
      </c>
      <c r="K7" s="23">
        <v>7.49</v>
      </c>
      <c r="L7" s="23">
        <v>7.49</v>
      </c>
      <c r="M7" s="23">
        <v>7.49</v>
      </c>
      <c r="N7" s="23">
        <v>7.5</v>
      </c>
      <c r="O7" s="23">
        <f t="shared" si="0"/>
        <v>89.889999999999986</v>
      </c>
      <c r="P7" s="21">
        <f t="shared" si="1"/>
        <v>22.47</v>
      </c>
      <c r="Q7" s="21">
        <f t="shared" si="2"/>
        <v>22.47</v>
      </c>
      <c r="R7" s="21">
        <f t="shared" si="3"/>
        <v>22.47</v>
      </c>
      <c r="S7" s="21">
        <f t="shared" si="4"/>
        <v>22.48</v>
      </c>
      <c r="T7" s="17">
        <f t="shared" si="5"/>
        <v>89.89</v>
      </c>
    </row>
    <row r="8" spans="1:20" ht="27.75" customHeight="1" x14ac:dyDescent="0.25">
      <c r="A8" s="19">
        <v>11809</v>
      </c>
      <c r="B8" s="20" t="s">
        <v>18</v>
      </c>
      <c r="C8" s="23">
        <v>1.53</v>
      </c>
      <c r="D8" s="23">
        <v>1.53</v>
      </c>
      <c r="E8" s="23">
        <v>1.53</v>
      </c>
      <c r="F8" s="23">
        <v>1.53</v>
      </c>
      <c r="G8" s="23">
        <v>1.53</v>
      </c>
      <c r="H8" s="23">
        <v>1.53</v>
      </c>
      <c r="I8" s="23">
        <v>1.53</v>
      </c>
      <c r="J8" s="23">
        <v>1.53</v>
      </c>
      <c r="K8" s="23">
        <v>1.53</v>
      </c>
      <c r="L8" s="23">
        <v>1.53</v>
      </c>
      <c r="M8" s="23">
        <v>1.53</v>
      </c>
      <c r="N8" s="23">
        <v>1.47</v>
      </c>
      <c r="O8" s="23">
        <f t="shared" si="0"/>
        <v>18.3</v>
      </c>
      <c r="P8" s="21">
        <f t="shared" si="1"/>
        <v>4.59</v>
      </c>
      <c r="Q8" s="21">
        <f t="shared" si="2"/>
        <v>4.59</v>
      </c>
      <c r="R8" s="21">
        <f t="shared" si="3"/>
        <v>4.59</v>
      </c>
      <c r="S8" s="21">
        <f t="shared" si="4"/>
        <v>4.53</v>
      </c>
      <c r="T8" s="17">
        <f t="shared" si="5"/>
        <v>18.3</v>
      </c>
    </row>
    <row r="9" spans="1:20" ht="28.5" customHeight="1" x14ac:dyDescent="0.25">
      <c r="A9" s="19">
        <v>11810</v>
      </c>
      <c r="B9" s="20" t="s">
        <v>19</v>
      </c>
      <c r="C9" s="23">
        <v>109.05</v>
      </c>
      <c r="D9" s="23">
        <v>109.05</v>
      </c>
      <c r="E9" s="23">
        <v>109.05</v>
      </c>
      <c r="F9" s="23">
        <v>109.05</v>
      </c>
      <c r="G9" s="23">
        <v>109.05</v>
      </c>
      <c r="H9" s="23">
        <v>109.05</v>
      </c>
      <c r="I9" s="23">
        <v>109.05</v>
      </c>
      <c r="J9" s="23">
        <v>109.05</v>
      </c>
      <c r="K9" s="23">
        <v>109.05</v>
      </c>
      <c r="L9" s="23">
        <v>109.05</v>
      </c>
      <c r="M9" s="23">
        <v>109.05</v>
      </c>
      <c r="N9" s="23">
        <v>109.03</v>
      </c>
      <c r="O9" s="23">
        <f t="shared" si="0"/>
        <v>1308.5799999999997</v>
      </c>
      <c r="P9" s="21">
        <f t="shared" si="1"/>
        <v>327.14999999999998</v>
      </c>
      <c r="Q9" s="21">
        <f t="shared" si="2"/>
        <v>327.14999999999998</v>
      </c>
      <c r="R9" s="21">
        <f t="shared" si="3"/>
        <v>327.14999999999998</v>
      </c>
      <c r="S9" s="21">
        <f t="shared" si="4"/>
        <v>327.13</v>
      </c>
      <c r="T9" s="17">
        <f t="shared" si="5"/>
        <v>1308.58</v>
      </c>
    </row>
    <row r="10" spans="1:20" ht="28.5" customHeight="1" x14ac:dyDescent="0.25">
      <c r="A10" s="19">
        <v>11812</v>
      </c>
      <c r="B10" s="20" t="s">
        <v>50</v>
      </c>
      <c r="C10" s="23">
        <v>14.1</v>
      </c>
      <c r="D10" s="23">
        <v>14.1</v>
      </c>
      <c r="E10" s="23">
        <v>14.1</v>
      </c>
      <c r="F10" s="23">
        <v>14.1</v>
      </c>
      <c r="G10" s="23">
        <v>14.1</v>
      </c>
      <c r="H10" s="23">
        <v>14.1</v>
      </c>
      <c r="I10" s="23">
        <v>14.1</v>
      </c>
      <c r="J10" s="23">
        <v>14.1</v>
      </c>
      <c r="K10" s="23">
        <v>14.1</v>
      </c>
      <c r="L10" s="23">
        <v>14.1</v>
      </c>
      <c r="M10" s="23">
        <v>14.1</v>
      </c>
      <c r="N10" s="23">
        <v>14.1</v>
      </c>
      <c r="O10" s="23">
        <f t="shared" si="0"/>
        <v>169.19999999999996</v>
      </c>
      <c r="P10" s="21">
        <f t="shared" si="1"/>
        <v>42.3</v>
      </c>
      <c r="Q10" s="21">
        <f t="shared" si="2"/>
        <v>42.3</v>
      </c>
      <c r="R10" s="21">
        <f t="shared" si="3"/>
        <v>42.3</v>
      </c>
      <c r="S10" s="21">
        <f t="shared" si="4"/>
        <v>42.3</v>
      </c>
      <c r="T10" s="17">
        <f t="shared" si="5"/>
        <v>169.2</v>
      </c>
    </row>
    <row r="11" spans="1:20" ht="28.5" customHeight="1" x14ac:dyDescent="0.25">
      <c r="A11" s="19">
        <v>11813</v>
      </c>
      <c r="B11" s="20" t="s">
        <v>20</v>
      </c>
      <c r="C11" s="23">
        <v>19.72</v>
      </c>
      <c r="D11" s="23">
        <v>19.72</v>
      </c>
      <c r="E11" s="23">
        <v>19.72</v>
      </c>
      <c r="F11" s="23">
        <v>19.72</v>
      </c>
      <c r="G11" s="23">
        <v>19.72</v>
      </c>
      <c r="H11" s="23">
        <v>19.72</v>
      </c>
      <c r="I11" s="23">
        <v>19.72</v>
      </c>
      <c r="J11" s="23">
        <v>19.72</v>
      </c>
      <c r="K11" s="23">
        <v>19.72</v>
      </c>
      <c r="L11" s="23">
        <v>19.72</v>
      </c>
      <c r="M11" s="23">
        <v>19.72</v>
      </c>
      <c r="N11" s="23">
        <v>19.73</v>
      </c>
      <c r="O11" s="23">
        <f t="shared" si="0"/>
        <v>236.65</v>
      </c>
      <c r="P11" s="21">
        <f t="shared" si="1"/>
        <v>59.16</v>
      </c>
      <c r="Q11" s="21">
        <f t="shared" si="2"/>
        <v>59.16</v>
      </c>
      <c r="R11" s="21">
        <f t="shared" si="3"/>
        <v>59.16</v>
      </c>
      <c r="S11" s="21">
        <f t="shared" si="4"/>
        <v>59.17</v>
      </c>
      <c r="T11" s="17">
        <f t="shared" si="5"/>
        <v>236.64999999999998</v>
      </c>
    </row>
    <row r="12" spans="1:20" ht="27.75" customHeight="1" x14ac:dyDescent="0.25">
      <c r="A12" s="19">
        <v>11814</v>
      </c>
      <c r="B12" s="20" t="s">
        <v>21</v>
      </c>
      <c r="C12" s="23">
        <v>194.39</v>
      </c>
      <c r="D12" s="23">
        <v>194.39</v>
      </c>
      <c r="E12" s="23">
        <v>194.39</v>
      </c>
      <c r="F12" s="23">
        <v>194.39</v>
      </c>
      <c r="G12" s="23">
        <v>194.39</v>
      </c>
      <c r="H12" s="23">
        <v>194.39</v>
      </c>
      <c r="I12" s="23">
        <v>194.39</v>
      </c>
      <c r="J12" s="23">
        <v>194.39</v>
      </c>
      <c r="K12" s="23">
        <v>194.39</v>
      </c>
      <c r="L12" s="23">
        <v>194.39</v>
      </c>
      <c r="M12" s="23">
        <v>194.39</v>
      </c>
      <c r="N12" s="23">
        <v>194.39</v>
      </c>
      <c r="O12" s="23">
        <f t="shared" si="0"/>
        <v>2332.6799999999994</v>
      </c>
      <c r="P12" s="21">
        <f t="shared" si="1"/>
        <v>583.16999999999996</v>
      </c>
      <c r="Q12" s="21">
        <f t="shared" si="2"/>
        <v>583.16999999999996</v>
      </c>
      <c r="R12" s="21">
        <f t="shared" si="3"/>
        <v>583.16999999999996</v>
      </c>
      <c r="S12" s="21">
        <f t="shared" si="4"/>
        <v>583.16999999999996</v>
      </c>
      <c r="T12" s="17">
        <f t="shared" si="5"/>
        <v>2332.6799999999998</v>
      </c>
    </row>
    <row r="13" spans="1:20" ht="28.5" customHeight="1" x14ac:dyDescent="0.25">
      <c r="A13" s="19">
        <v>11815</v>
      </c>
      <c r="B13" s="20" t="s">
        <v>22</v>
      </c>
      <c r="C13" s="23">
        <v>9.7200000000000006</v>
      </c>
      <c r="D13" s="23">
        <v>9.7200000000000006</v>
      </c>
      <c r="E13" s="23">
        <v>9.7200000000000006</v>
      </c>
      <c r="F13" s="23">
        <v>9.7200000000000006</v>
      </c>
      <c r="G13" s="23">
        <v>9.7200000000000006</v>
      </c>
      <c r="H13" s="23">
        <v>9.7200000000000006</v>
      </c>
      <c r="I13" s="23">
        <v>9.7200000000000006</v>
      </c>
      <c r="J13" s="23">
        <v>9.7200000000000006</v>
      </c>
      <c r="K13" s="23">
        <v>9.7200000000000006</v>
      </c>
      <c r="L13" s="23">
        <v>9.7200000000000006</v>
      </c>
      <c r="M13" s="23">
        <v>9.7200000000000006</v>
      </c>
      <c r="N13" s="23">
        <v>9.6999999999999993</v>
      </c>
      <c r="O13" s="23">
        <f t="shared" si="0"/>
        <v>116.61999999999999</v>
      </c>
      <c r="P13" s="21">
        <f t="shared" si="1"/>
        <v>29.160000000000004</v>
      </c>
      <c r="Q13" s="21">
        <f t="shared" si="2"/>
        <v>29.160000000000004</v>
      </c>
      <c r="R13" s="21">
        <f t="shared" si="3"/>
        <v>29.160000000000004</v>
      </c>
      <c r="S13" s="21">
        <f t="shared" si="4"/>
        <v>29.14</v>
      </c>
      <c r="T13" s="17">
        <f t="shared" si="5"/>
        <v>116.62000000000002</v>
      </c>
    </row>
    <row r="14" spans="1:20" ht="21" customHeight="1" x14ac:dyDescent="0.25">
      <c r="A14" s="19">
        <v>11816</v>
      </c>
      <c r="B14" s="19" t="s">
        <v>23</v>
      </c>
      <c r="C14" s="23">
        <v>255.43</v>
      </c>
      <c r="D14" s="23">
        <v>255.43</v>
      </c>
      <c r="E14" s="23">
        <v>255.43</v>
      </c>
      <c r="F14" s="23">
        <v>255.43</v>
      </c>
      <c r="G14" s="23">
        <v>255.43</v>
      </c>
      <c r="H14" s="23">
        <v>255.43</v>
      </c>
      <c r="I14" s="23">
        <v>255.43</v>
      </c>
      <c r="J14" s="23">
        <v>255.43</v>
      </c>
      <c r="K14" s="23">
        <v>255.43</v>
      </c>
      <c r="L14" s="23">
        <v>255.43</v>
      </c>
      <c r="M14" s="23">
        <v>255.43</v>
      </c>
      <c r="N14" s="23">
        <v>255.45</v>
      </c>
      <c r="O14" s="23">
        <f t="shared" si="0"/>
        <v>3065.18</v>
      </c>
      <c r="P14" s="21">
        <f t="shared" si="1"/>
        <v>766.29</v>
      </c>
      <c r="Q14" s="21">
        <f t="shared" si="2"/>
        <v>766.29</v>
      </c>
      <c r="R14" s="21">
        <f t="shared" si="3"/>
        <v>766.29</v>
      </c>
      <c r="S14" s="21">
        <f t="shared" si="4"/>
        <v>766.31</v>
      </c>
      <c r="T14" s="17">
        <f t="shared" si="5"/>
        <v>3065.18</v>
      </c>
    </row>
    <row r="15" spans="1:20" ht="20.25" customHeight="1" x14ac:dyDescent="0.25">
      <c r="A15" s="19">
        <v>11817</v>
      </c>
      <c r="B15" s="19" t="s">
        <v>51</v>
      </c>
      <c r="C15" s="23">
        <v>13.61</v>
      </c>
      <c r="D15" s="23">
        <v>13.61</v>
      </c>
      <c r="E15" s="23">
        <v>13.61</v>
      </c>
      <c r="F15" s="23">
        <v>13.61</v>
      </c>
      <c r="G15" s="23">
        <v>13.61</v>
      </c>
      <c r="H15" s="23">
        <v>13.61</v>
      </c>
      <c r="I15" s="23">
        <v>13.61</v>
      </c>
      <c r="J15" s="23">
        <v>13.61</v>
      </c>
      <c r="K15" s="23">
        <v>13.61</v>
      </c>
      <c r="L15" s="23">
        <v>13.61</v>
      </c>
      <c r="M15" s="23">
        <v>13.61</v>
      </c>
      <c r="N15" s="23">
        <v>13.62</v>
      </c>
      <c r="O15" s="23">
        <f t="shared" si="0"/>
        <v>163.33000000000004</v>
      </c>
      <c r="P15" s="21">
        <f t="shared" si="1"/>
        <v>40.83</v>
      </c>
      <c r="Q15" s="21">
        <f t="shared" si="2"/>
        <v>40.83</v>
      </c>
      <c r="R15" s="21">
        <f t="shared" si="3"/>
        <v>40.83</v>
      </c>
      <c r="S15" s="21">
        <f t="shared" si="4"/>
        <v>40.839999999999996</v>
      </c>
      <c r="T15" s="17">
        <f t="shared" si="5"/>
        <v>163.32999999999998</v>
      </c>
    </row>
    <row r="16" spans="1:20" ht="24" customHeight="1" x14ac:dyDescent="0.25">
      <c r="A16" s="19">
        <v>11818</v>
      </c>
      <c r="B16" s="19" t="s">
        <v>52</v>
      </c>
      <c r="C16" s="23">
        <v>879.39</v>
      </c>
      <c r="D16" s="23">
        <v>879.39</v>
      </c>
      <c r="E16" s="23">
        <v>879.39</v>
      </c>
      <c r="F16" s="23">
        <v>879.39</v>
      </c>
      <c r="G16" s="23">
        <v>879.39</v>
      </c>
      <c r="H16" s="23">
        <v>879.39</v>
      </c>
      <c r="I16" s="23">
        <v>879.39</v>
      </c>
      <c r="J16" s="23">
        <v>879.39</v>
      </c>
      <c r="K16" s="23">
        <v>879.39</v>
      </c>
      <c r="L16" s="23">
        <v>879.39</v>
      </c>
      <c r="M16" s="23">
        <v>879.39</v>
      </c>
      <c r="N16" s="23">
        <v>879.37</v>
      </c>
      <c r="O16" s="23">
        <f t="shared" si="0"/>
        <v>10552.66</v>
      </c>
      <c r="P16" s="21">
        <f t="shared" si="1"/>
        <v>2638.17</v>
      </c>
      <c r="Q16" s="21">
        <f t="shared" si="2"/>
        <v>2638.17</v>
      </c>
      <c r="R16" s="21">
        <f t="shared" si="3"/>
        <v>2638.17</v>
      </c>
      <c r="S16" s="21">
        <f t="shared" si="4"/>
        <v>2638.15</v>
      </c>
      <c r="T16" s="17">
        <f t="shared" si="5"/>
        <v>10552.66</v>
      </c>
    </row>
    <row r="17" spans="1:20" ht="38.25" customHeight="1" x14ac:dyDescent="0.25">
      <c r="A17" s="19">
        <v>11899</v>
      </c>
      <c r="B17" s="20" t="s">
        <v>24</v>
      </c>
      <c r="C17" s="23">
        <v>805.75</v>
      </c>
      <c r="D17" s="23">
        <v>805.75</v>
      </c>
      <c r="E17" s="23">
        <v>805.75</v>
      </c>
      <c r="F17" s="23">
        <v>805.75</v>
      </c>
      <c r="G17" s="23">
        <v>805.75</v>
      </c>
      <c r="H17" s="23">
        <v>805.75</v>
      </c>
      <c r="I17" s="23">
        <v>805.75</v>
      </c>
      <c r="J17" s="23">
        <v>805.75</v>
      </c>
      <c r="K17" s="23">
        <v>805.75</v>
      </c>
      <c r="L17" s="23">
        <v>805.75</v>
      </c>
      <c r="M17" s="23">
        <v>805.75</v>
      </c>
      <c r="N17" s="23">
        <v>805.79</v>
      </c>
      <c r="O17" s="23">
        <f t="shared" si="0"/>
        <v>9669.0400000000009</v>
      </c>
      <c r="P17" s="21">
        <f t="shared" si="1"/>
        <v>2417.25</v>
      </c>
      <c r="Q17" s="21">
        <f t="shared" si="2"/>
        <v>2417.25</v>
      </c>
      <c r="R17" s="21">
        <f t="shared" si="3"/>
        <v>2417.25</v>
      </c>
      <c r="S17" s="21">
        <f t="shared" si="4"/>
        <v>2417.29</v>
      </c>
      <c r="T17" s="17">
        <f t="shared" si="5"/>
        <v>9669.0400000000009</v>
      </c>
    </row>
    <row r="18" spans="1:20" ht="48.75" customHeight="1" x14ac:dyDescent="0.25">
      <c r="A18" s="19">
        <v>12105</v>
      </c>
      <c r="B18" s="20" t="s">
        <v>25</v>
      </c>
      <c r="C18" s="23">
        <v>5027.82</v>
      </c>
      <c r="D18" s="23">
        <v>5027.82</v>
      </c>
      <c r="E18" s="23">
        <v>5027.82</v>
      </c>
      <c r="F18" s="23">
        <v>5027.82</v>
      </c>
      <c r="G18" s="23">
        <v>5027.82</v>
      </c>
      <c r="H18" s="23">
        <v>5027.82</v>
      </c>
      <c r="I18" s="23">
        <v>5027.82</v>
      </c>
      <c r="J18" s="23">
        <v>5027.82</v>
      </c>
      <c r="K18" s="23">
        <v>5027.82</v>
      </c>
      <c r="L18" s="23">
        <v>5027.82</v>
      </c>
      <c r="M18" s="23">
        <v>5027.82</v>
      </c>
      <c r="N18" s="23">
        <v>5027.87</v>
      </c>
      <c r="O18" s="23">
        <f t="shared" si="0"/>
        <v>60333.889999999992</v>
      </c>
      <c r="P18" s="21">
        <f t="shared" si="1"/>
        <v>15083.46</v>
      </c>
      <c r="Q18" s="21">
        <f t="shared" si="2"/>
        <v>15083.46</v>
      </c>
      <c r="R18" s="21">
        <f t="shared" si="3"/>
        <v>15083.46</v>
      </c>
      <c r="S18" s="21">
        <f t="shared" si="4"/>
        <v>15083.509999999998</v>
      </c>
      <c r="T18" s="17">
        <f t="shared" si="5"/>
        <v>60333.89</v>
      </c>
    </row>
    <row r="19" spans="1:20" ht="38.25" customHeight="1" x14ac:dyDescent="0.25">
      <c r="A19" s="19">
        <v>12106</v>
      </c>
      <c r="B19" s="20" t="s">
        <v>26</v>
      </c>
      <c r="C19" s="23">
        <v>22.66</v>
      </c>
      <c r="D19" s="23">
        <v>22.66</v>
      </c>
      <c r="E19" s="23">
        <v>22.66</v>
      </c>
      <c r="F19" s="23">
        <v>22.66</v>
      </c>
      <c r="G19" s="23">
        <v>22.66</v>
      </c>
      <c r="H19" s="23">
        <v>22.66</v>
      </c>
      <c r="I19" s="23">
        <v>22.66</v>
      </c>
      <c r="J19" s="23">
        <v>22.66</v>
      </c>
      <c r="K19" s="23">
        <v>22.66</v>
      </c>
      <c r="L19" s="23">
        <v>22.66</v>
      </c>
      <c r="M19" s="23">
        <v>22.66</v>
      </c>
      <c r="N19" s="23">
        <v>22.63</v>
      </c>
      <c r="O19" s="23">
        <f t="shared" si="0"/>
        <v>271.89</v>
      </c>
      <c r="P19" s="21">
        <f t="shared" si="1"/>
        <v>67.98</v>
      </c>
      <c r="Q19" s="21">
        <f t="shared" si="2"/>
        <v>67.98</v>
      </c>
      <c r="R19" s="21">
        <f t="shared" si="3"/>
        <v>67.98</v>
      </c>
      <c r="S19" s="21">
        <f t="shared" si="4"/>
        <v>67.95</v>
      </c>
      <c r="T19" s="17">
        <f t="shared" si="5"/>
        <v>271.89</v>
      </c>
    </row>
    <row r="20" spans="1:20" ht="23.25" customHeight="1" x14ac:dyDescent="0.25">
      <c r="A20" s="19">
        <v>12108</v>
      </c>
      <c r="B20" s="20" t="s">
        <v>27</v>
      </c>
      <c r="C20" s="23">
        <v>4094.7</v>
      </c>
      <c r="D20" s="23">
        <v>4094.7</v>
      </c>
      <c r="E20" s="23">
        <v>4094.7</v>
      </c>
      <c r="F20" s="23">
        <v>4094.7</v>
      </c>
      <c r="G20" s="23">
        <v>4094.7</v>
      </c>
      <c r="H20" s="23">
        <v>4094.7</v>
      </c>
      <c r="I20" s="23">
        <v>4094.7</v>
      </c>
      <c r="J20" s="23">
        <v>4094.7</v>
      </c>
      <c r="K20" s="23">
        <v>4094.7</v>
      </c>
      <c r="L20" s="23">
        <v>4094.7</v>
      </c>
      <c r="M20" s="23">
        <v>4094.7</v>
      </c>
      <c r="N20" s="23">
        <v>4094.72</v>
      </c>
      <c r="O20" s="23">
        <f t="shared" si="0"/>
        <v>49136.419999999991</v>
      </c>
      <c r="P20" s="21">
        <f t="shared" si="1"/>
        <v>12284.099999999999</v>
      </c>
      <c r="Q20" s="21">
        <f t="shared" si="2"/>
        <v>12284.099999999999</v>
      </c>
      <c r="R20" s="21">
        <f t="shared" si="3"/>
        <v>12284.099999999999</v>
      </c>
      <c r="S20" s="21">
        <f t="shared" si="4"/>
        <v>12284.119999999999</v>
      </c>
      <c r="T20" s="17">
        <f t="shared" si="5"/>
        <v>49136.42</v>
      </c>
    </row>
    <row r="21" spans="1:20" ht="22.5" customHeight="1" x14ac:dyDescent="0.25">
      <c r="A21" s="19">
        <v>12109</v>
      </c>
      <c r="B21" s="19" t="s">
        <v>28</v>
      </c>
      <c r="C21" s="23">
        <v>11945.21</v>
      </c>
      <c r="D21" s="23">
        <v>11945.21</v>
      </c>
      <c r="E21" s="23">
        <v>11945.21</v>
      </c>
      <c r="F21" s="23">
        <v>11945.21</v>
      </c>
      <c r="G21" s="23">
        <v>11945.21</v>
      </c>
      <c r="H21" s="23">
        <v>11945.21</v>
      </c>
      <c r="I21" s="23">
        <v>11945.21</v>
      </c>
      <c r="J21" s="23">
        <v>11945.21</v>
      </c>
      <c r="K21" s="23">
        <v>11945.21</v>
      </c>
      <c r="L21" s="23">
        <v>11945.21</v>
      </c>
      <c r="M21" s="23">
        <v>11945.21</v>
      </c>
      <c r="N21" s="23">
        <v>11945.26</v>
      </c>
      <c r="O21" s="23">
        <f t="shared" si="0"/>
        <v>143342.56999999995</v>
      </c>
      <c r="P21" s="21">
        <f t="shared" si="1"/>
        <v>35835.629999999997</v>
      </c>
      <c r="Q21" s="21">
        <f t="shared" si="2"/>
        <v>35835.629999999997</v>
      </c>
      <c r="R21" s="21">
        <f t="shared" si="3"/>
        <v>35835.629999999997</v>
      </c>
      <c r="S21" s="21">
        <f t="shared" si="4"/>
        <v>35835.68</v>
      </c>
      <c r="T21" s="17">
        <f t="shared" si="5"/>
        <v>143342.56999999998</v>
      </c>
    </row>
    <row r="22" spans="1:20" ht="21.75" customHeight="1" x14ac:dyDescent="0.25">
      <c r="A22" s="19">
        <v>12110</v>
      </c>
      <c r="B22" s="20" t="s">
        <v>29</v>
      </c>
      <c r="C22" s="23">
        <v>62.92</v>
      </c>
      <c r="D22" s="23">
        <v>62.92</v>
      </c>
      <c r="E22" s="23">
        <v>62.92</v>
      </c>
      <c r="F22" s="23">
        <v>62.92</v>
      </c>
      <c r="G22" s="23">
        <v>62.92</v>
      </c>
      <c r="H22" s="23">
        <v>62.92</v>
      </c>
      <c r="I22" s="23">
        <v>62.92</v>
      </c>
      <c r="J22" s="23">
        <v>62.92</v>
      </c>
      <c r="K22" s="23">
        <v>62.92</v>
      </c>
      <c r="L22" s="23">
        <v>62.92</v>
      </c>
      <c r="M22" s="23">
        <v>62.92</v>
      </c>
      <c r="N22" s="23">
        <v>62.92</v>
      </c>
      <c r="O22" s="23">
        <f t="shared" si="0"/>
        <v>755.04</v>
      </c>
      <c r="P22" s="21">
        <f t="shared" si="1"/>
        <v>188.76</v>
      </c>
      <c r="Q22" s="21">
        <f t="shared" si="2"/>
        <v>188.76</v>
      </c>
      <c r="R22" s="21">
        <f t="shared" si="3"/>
        <v>188.76</v>
      </c>
      <c r="S22" s="21">
        <f t="shared" si="4"/>
        <v>188.76</v>
      </c>
      <c r="T22" s="17">
        <f t="shared" si="5"/>
        <v>755.04</v>
      </c>
    </row>
    <row r="23" spans="1:20" ht="27" customHeight="1" x14ac:dyDescent="0.25">
      <c r="A23" s="19">
        <v>12111</v>
      </c>
      <c r="B23" s="20" t="s">
        <v>30</v>
      </c>
      <c r="C23" s="23">
        <v>995.13</v>
      </c>
      <c r="D23" s="23">
        <v>995.13</v>
      </c>
      <c r="E23" s="23">
        <v>995.13</v>
      </c>
      <c r="F23" s="23">
        <v>995.13</v>
      </c>
      <c r="G23" s="23">
        <v>995.13</v>
      </c>
      <c r="H23" s="23">
        <v>995.13</v>
      </c>
      <c r="I23" s="23">
        <v>995.13</v>
      </c>
      <c r="J23" s="23">
        <v>995.13</v>
      </c>
      <c r="K23" s="23">
        <v>995.13</v>
      </c>
      <c r="L23" s="23">
        <v>995.13</v>
      </c>
      <c r="M23" s="23">
        <v>995.13</v>
      </c>
      <c r="N23" s="23">
        <v>995.09</v>
      </c>
      <c r="O23" s="23">
        <f t="shared" si="0"/>
        <v>11941.519999999997</v>
      </c>
      <c r="P23" s="21">
        <f t="shared" si="1"/>
        <v>2985.39</v>
      </c>
      <c r="Q23" s="21">
        <f t="shared" si="2"/>
        <v>2985.39</v>
      </c>
      <c r="R23" s="21">
        <f t="shared" si="3"/>
        <v>2985.39</v>
      </c>
      <c r="S23" s="21">
        <f t="shared" si="4"/>
        <v>2985.35</v>
      </c>
      <c r="T23" s="17">
        <f t="shared" si="5"/>
        <v>11941.52</v>
      </c>
    </row>
    <row r="24" spans="1:20" ht="22.5" customHeight="1" x14ac:dyDescent="0.25">
      <c r="A24" s="19">
        <v>12114</v>
      </c>
      <c r="B24" s="19" t="s">
        <v>31</v>
      </c>
      <c r="C24" s="23">
        <v>9134.24</v>
      </c>
      <c r="D24" s="23">
        <v>9134.24</v>
      </c>
      <c r="E24" s="23">
        <v>9134.24</v>
      </c>
      <c r="F24" s="23">
        <v>9134.24</v>
      </c>
      <c r="G24" s="23">
        <v>9134.24</v>
      </c>
      <c r="H24" s="23">
        <v>9134.24</v>
      </c>
      <c r="I24" s="23">
        <v>9134.24</v>
      </c>
      <c r="J24" s="23">
        <v>9134.24</v>
      </c>
      <c r="K24" s="23">
        <v>9134.24</v>
      </c>
      <c r="L24" s="23">
        <v>9134.24</v>
      </c>
      <c r="M24" s="23">
        <v>9134.24</v>
      </c>
      <c r="N24" s="23">
        <v>9134.27</v>
      </c>
      <c r="O24" s="23">
        <f t="shared" si="0"/>
        <v>109610.91000000002</v>
      </c>
      <c r="P24" s="21">
        <f t="shared" si="1"/>
        <v>27402.720000000001</v>
      </c>
      <c r="Q24" s="21">
        <f t="shared" si="2"/>
        <v>27402.720000000001</v>
      </c>
      <c r="R24" s="21">
        <f t="shared" si="3"/>
        <v>27402.720000000001</v>
      </c>
      <c r="S24" s="21">
        <f t="shared" si="4"/>
        <v>27402.75</v>
      </c>
      <c r="T24" s="17">
        <f t="shared" si="5"/>
        <v>109610.91</v>
      </c>
    </row>
    <row r="25" spans="1:20" ht="22.5" customHeight="1" x14ac:dyDescent="0.25">
      <c r="A25" s="19">
        <v>12115</v>
      </c>
      <c r="B25" s="19" t="s">
        <v>32</v>
      </c>
      <c r="C25" s="23">
        <v>9407.2900000000009</v>
      </c>
      <c r="D25" s="23">
        <v>9407.2900000000009</v>
      </c>
      <c r="E25" s="23">
        <v>9407.2900000000009</v>
      </c>
      <c r="F25" s="23">
        <v>9407.2900000000009</v>
      </c>
      <c r="G25" s="23">
        <v>9407.2900000000009</v>
      </c>
      <c r="H25" s="23">
        <v>9407.2900000000009</v>
      </c>
      <c r="I25" s="23">
        <v>9407.2900000000009</v>
      </c>
      <c r="J25" s="23">
        <v>9407.2900000000009</v>
      </c>
      <c r="K25" s="23">
        <v>9407.2900000000009</v>
      </c>
      <c r="L25" s="23">
        <v>9407.2900000000009</v>
      </c>
      <c r="M25" s="23">
        <v>9407.2900000000009</v>
      </c>
      <c r="N25" s="23">
        <v>9407.2999999999993</v>
      </c>
      <c r="O25" s="23">
        <f t="shared" si="0"/>
        <v>112887.49000000005</v>
      </c>
      <c r="P25" s="21">
        <f t="shared" si="1"/>
        <v>28221.870000000003</v>
      </c>
      <c r="Q25" s="21">
        <f t="shared" si="2"/>
        <v>28221.870000000003</v>
      </c>
      <c r="R25" s="21">
        <f t="shared" si="3"/>
        <v>28221.870000000003</v>
      </c>
      <c r="S25" s="21">
        <f t="shared" si="4"/>
        <v>28221.88</v>
      </c>
      <c r="T25" s="17">
        <f t="shared" si="5"/>
        <v>112887.49000000002</v>
      </c>
    </row>
    <row r="26" spans="1:20" ht="22.5" customHeight="1" x14ac:dyDescent="0.25">
      <c r="A26" s="19">
        <v>12117</v>
      </c>
      <c r="B26" s="19" t="s">
        <v>33</v>
      </c>
      <c r="C26" s="23">
        <v>1785.67</v>
      </c>
      <c r="D26" s="23">
        <v>1785.67</v>
      </c>
      <c r="E26" s="23">
        <v>1785.67</v>
      </c>
      <c r="F26" s="23">
        <v>1785.67</v>
      </c>
      <c r="G26" s="23">
        <v>1785.67</v>
      </c>
      <c r="H26" s="23">
        <v>1785.67</v>
      </c>
      <c r="I26" s="23">
        <v>1785.67</v>
      </c>
      <c r="J26" s="23">
        <v>1785.67</v>
      </c>
      <c r="K26" s="23">
        <v>1785.67</v>
      </c>
      <c r="L26" s="23">
        <v>1785.67</v>
      </c>
      <c r="M26" s="23">
        <v>1785.67</v>
      </c>
      <c r="N26" s="23">
        <v>1785.63</v>
      </c>
      <c r="O26" s="23">
        <f t="shared" si="0"/>
        <v>21428</v>
      </c>
      <c r="P26" s="21">
        <f t="shared" si="1"/>
        <v>5357.01</v>
      </c>
      <c r="Q26" s="21">
        <f t="shared" si="2"/>
        <v>5357.01</v>
      </c>
      <c r="R26" s="21">
        <f t="shared" si="3"/>
        <v>5357.01</v>
      </c>
      <c r="S26" s="21">
        <f t="shared" si="4"/>
        <v>5356.97</v>
      </c>
      <c r="T26" s="17">
        <f t="shared" si="5"/>
        <v>21428</v>
      </c>
    </row>
    <row r="27" spans="1:20" ht="29.25" customHeight="1" x14ac:dyDescent="0.25">
      <c r="A27" s="19">
        <v>12118</v>
      </c>
      <c r="B27" s="20" t="s">
        <v>34</v>
      </c>
      <c r="C27" s="23">
        <v>25142.799999999999</v>
      </c>
      <c r="D27" s="23">
        <v>25142.799999999999</v>
      </c>
      <c r="E27" s="23">
        <v>25142.799999999999</v>
      </c>
      <c r="F27" s="23">
        <v>25142.799999999999</v>
      </c>
      <c r="G27" s="23">
        <v>25142.799999999999</v>
      </c>
      <c r="H27" s="23">
        <v>25142.799999999999</v>
      </c>
      <c r="I27" s="23">
        <v>25142.799999999999</v>
      </c>
      <c r="J27" s="23">
        <v>25142.799999999999</v>
      </c>
      <c r="K27" s="23">
        <v>25142.799999999999</v>
      </c>
      <c r="L27" s="23">
        <v>25142.799999999999</v>
      </c>
      <c r="M27" s="23">
        <v>25142.799999999999</v>
      </c>
      <c r="N27" s="23">
        <v>25142.799999999999</v>
      </c>
      <c r="O27" s="23">
        <f t="shared" si="0"/>
        <v>301713.59999999992</v>
      </c>
      <c r="P27" s="21">
        <f t="shared" si="1"/>
        <v>75428.399999999994</v>
      </c>
      <c r="Q27" s="21">
        <f t="shared" si="2"/>
        <v>75428.399999999994</v>
      </c>
      <c r="R27" s="21">
        <f t="shared" si="3"/>
        <v>75428.399999999994</v>
      </c>
      <c r="S27" s="21">
        <f t="shared" si="4"/>
        <v>75428.399999999994</v>
      </c>
      <c r="T27" s="17">
        <f t="shared" si="5"/>
        <v>301713.59999999998</v>
      </c>
    </row>
    <row r="28" spans="1:20" ht="25.5" customHeight="1" x14ac:dyDescent="0.25">
      <c r="A28" s="19">
        <v>12119</v>
      </c>
      <c r="B28" s="20" t="s">
        <v>35</v>
      </c>
      <c r="C28" s="23">
        <v>8.6300000000000008</v>
      </c>
      <c r="D28" s="23">
        <v>8.6300000000000008</v>
      </c>
      <c r="E28" s="23">
        <v>8.6300000000000008</v>
      </c>
      <c r="F28" s="23">
        <v>8.6300000000000008</v>
      </c>
      <c r="G28" s="23">
        <v>8.6300000000000008</v>
      </c>
      <c r="H28" s="23">
        <v>8.6300000000000008</v>
      </c>
      <c r="I28" s="23">
        <v>8.6300000000000008</v>
      </c>
      <c r="J28" s="23">
        <v>8.6300000000000008</v>
      </c>
      <c r="K28" s="23">
        <v>8.6300000000000008</v>
      </c>
      <c r="L28" s="23">
        <v>8.6300000000000008</v>
      </c>
      <c r="M28" s="23">
        <v>8.6300000000000008</v>
      </c>
      <c r="N28" s="23">
        <v>8.58</v>
      </c>
      <c r="O28" s="23">
        <f t="shared" si="0"/>
        <v>103.50999999999999</v>
      </c>
      <c r="P28" s="21">
        <f t="shared" si="1"/>
        <v>25.89</v>
      </c>
      <c r="Q28" s="21">
        <f t="shared" si="2"/>
        <v>25.89</v>
      </c>
      <c r="R28" s="21">
        <f t="shared" si="3"/>
        <v>25.89</v>
      </c>
      <c r="S28" s="21">
        <f t="shared" si="4"/>
        <v>25.840000000000003</v>
      </c>
      <c r="T28" s="17">
        <f t="shared" si="5"/>
        <v>103.51</v>
      </c>
    </row>
    <row r="29" spans="1:20" ht="21" customHeight="1" x14ac:dyDescent="0.25">
      <c r="A29" s="19">
        <v>12120</v>
      </c>
      <c r="B29" s="20" t="s">
        <v>36</v>
      </c>
      <c r="C29" s="23">
        <v>702.25</v>
      </c>
      <c r="D29" s="23">
        <v>702.25</v>
      </c>
      <c r="E29" s="23">
        <v>702.25</v>
      </c>
      <c r="F29" s="23">
        <v>702.25</v>
      </c>
      <c r="G29" s="23">
        <v>702.25</v>
      </c>
      <c r="H29" s="23">
        <v>702.25</v>
      </c>
      <c r="I29" s="23">
        <v>702.25</v>
      </c>
      <c r="J29" s="23">
        <v>702.25</v>
      </c>
      <c r="K29" s="23">
        <v>702.25</v>
      </c>
      <c r="L29" s="23">
        <v>702.25</v>
      </c>
      <c r="M29" s="23">
        <v>702.25</v>
      </c>
      <c r="N29" s="23">
        <v>702.25</v>
      </c>
      <c r="O29" s="23">
        <f t="shared" si="0"/>
        <v>8427</v>
      </c>
      <c r="P29" s="21">
        <f t="shared" si="1"/>
        <v>2106.75</v>
      </c>
      <c r="Q29" s="21">
        <f t="shared" si="2"/>
        <v>2106.75</v>
      </c>
      <c r="R29" s="21">
        <f t="shared" si="3"/>
        <v>2106.75</v>
      </c>
      <c r="S29" s="21">
        <f t="shared" si="4"/>
        <v>2106.75</v>
      </c>
      <c r="T29" s="17">
        <f t="shared" si="5"/>
        <v>8427</v>
      </c>
    </row>
    <row r="30" spans="1:20" ht="24" customHeight="1" x14ac:dyDescent="0.25">
      <c r="A30" s="19">
        <v>12199</v>
      </c>
      <c r="B30" s="19" t="s">
        <v>37</v>
      </c>
      <c r="C30" s="23">
        <v>305.99</v>
      </c>
      <c r="D30" s="23">
        <v>305.99</v>
      </c>
      <c r="E30" s="23">
        <v>305.99</v>
      </c>
      <c r="F30" s="23">
        <v>305.99</v>
      </c>
      <c r="G30" s="23">
        <v>305.99</v>
      </c>
      <c r="H30" s="23">
        <v>305.99</v>
      </c>
      <c r="I30" s="23">
        <v>305.99</v>
      </c>
      <c r="J30" s="23">
        <v>305.99</v>
      </c>
      <c r="K30" s="23">
        <v>305.99</v>
      </c>
      <c r="L30" s="23">
        <v>305.99</v>
      </c>
      <c r="M30" s="23">
        <v>305.99</v>
      </c>
      <c r="N30" s="23">
        <v>305.97000000000003</v>
      </c>
      <c r="O30" s="23">
        <f t="shared" si="0"/>
        <v>3671.8599999999988</v>
      </c>
      <c r="P30" s="21">
        <f t="shared" si="1"/>
        <v>917.97</v>
      </c>
      <c r="Q30" s="21">
        <f t="shared" si="2"/>
        <v>917.97</v>
      </c>
      <c r="R30" s="21">
        <f t="shared" si="3"/>
        <v>917.97</v>
      </c>
      <c r="S30" s="21">
        <f t="shared" si="4"/>
        <v>917.95</v>
      </c>
      <c r="T30" s="17">
        <f t="shared" si="5"/>
        <v>3671.8599999999997</v>
      </c>
    </row>
    <row r="31" spans="1:20" ht="28.5" customHeight="1" x14ac:dyDescent="0.25">
      <c r="A31" s="19">
        <v>12210</v>
      </c>
      <c r="B31" s="20" t="s">
        <v>38</v>
      </c>
      <c r="C31" s="23">
        <v>5476.24</v>
      </c>
      <c r="D31" s="23">
        <v>5476.24</v>
      </c>
      <c r="E31" s="23">
        <v>5476.24</v>
      </c>
      <c r="F31" s="23">
        <v>5476.24</v>
      </c>
      <c r="G31" s="23">
        <v>5476.24</v>
      </c>
      <c r="H31" s="23">
        <v>5476.24</v>
      </c>
      <c r="I31" s="23">
        <v>5476.24</v>
      </c>
      <c r="J31" s="23">
        <v>5476.24</v>
      </c>
      <c r="K31" s="23">
        <v>5476.24</v>
      </c>
      <c r="L31" s="23">
        <v>5476.24</v>
      </c>
      <c r="M31" s="23">
        <v>5476.24</v>
      </c>
      <c r="N31" s="23">
        <v>5476.26</v>
      </c>
      <c r="O31" s="23">
        <f t="shared" si="0"/>
        <v>65714.89999999998</v>
      </c>
      <c r="P31" s="21">
        <f t="shared" si="1"/>
        <v>16428.72</v>
      </c>
      <c r="Q31" s="21">
        <f t="shared" si="2"/>
        <v>16428.72</v>
      </c>
      <c r="R31" s="21">
        <f t="shared" si="3"/>
        <v>16428.72</v>
      </c>
      <c r="S31" s="21">
        <f t="shared" si="4"/>
        <v>16428.739999999998</v>
      </c>
      <c r="T31" s="17">
        <f t="shared" si="5"/>
        <v>65714.899999999994</v>
      </c>
    </row>
    <row r="32" spans="1:20" ht="21" hidden="1" customHeight="1" x14ac:dyDescent="0.25">
      <c r="A32" s="19">
        <v>12211</v>
      </c>
      <c r="B32" s="20" t="s">
        <v>39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>
        <f t="shared" si="0"/>
        <v>0</v>
      </c>
      <c r="P32" s="21">
        <f t="shared" si="1"/>
        <v>0</v>
      </c>
      <c r="Q32" s="21">
        <f t="shared" si="2"/>
        <v>0</v>
      </c>
      <c r="R32" s="21">
        <f t="shared" si="3"/>
        <v>0</v>
      </c>
      <c r="S32" s="21">
        <f t="shared" si="4"/>
        <v>0</v>
      </c>
      <c r="T32" s="17">
        <f t="shared" si="5"/>
        <v>0</v>
      </c>
    </row>
    <row r="33" spans="1:20" ht="21.75" customHeight="1" x14ac:dyDescent="0.25">
      <c r="A33" s="19">
        <v>12299</v>
      </c>
      <c r="B33" s="20" t="s">
        <v>40</v>
      </c>
      <c r="C33" s="23">
        <f>0.18</f>
        <v>0.18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>
        <f t="shared" si="0"/>
        <v>0.18</v>
      </c>
      <c r="P33" s="21">
        <f t="shared" si="1"/>
        <v>0.18</v>
      </c>
      <c r="Q33" s="21">
        <f t="shared" si="2"/>
        <v>0</v>
      </c>
      <c r="R33" s="21">
        <f t="shared" si="3"/>
        <v>0</v>
      </c>
      <c r="S33" s="21">
        <f t="shared" si="4"/>
        <v>0</v>
      </c>
      <c r="T33" s="17">
        <f t="shared" si="5"/>
        <v>0.18</v>
      </c>
    </row>
    <row r="34" spans="1:20" ht="21.75" customHeight="1" x14ac:dyDescent="0.25">
      <c r="A34" s="19">
        <v>14201</v>
      </c>
      <c r="B34" s="20" t="s">
        <v>41</v>
      </c>
      <c r="C34" s="23">
        <v>368.86</v>
      </c>
      <c r="D34" s="23">
        <v>368.86</v>
      </c>
      <c r="E34" s="23">
        <v>368.86</v>
      </c>
      <c r="F34" s="23">
        <v>368.86</v>
      </c>
      <c r="G34" s="23">
        <v>368.86</v>
      </c>
      <c r="H34" s="23">
        <v>368.86</v>
      </c>
      <c r="I34" s="23">
        <v>368.86</v>
      </c>
      <c r="J34" s="23">
        <v>368.86</v>
      </c>
      <c r="K34" s="23">
        <v>368.86</v>
      </c>
      <c r="L34" s="23">
        <v>368.86</v>
      </c>
      <c r="M34" s="23">
        <v>368.86</v>
      </c>
      <c r="N34" s="23">
        <v>368.9</v>
      </c>
      <c r="O34" s="23">
        <f t="shared" si="0"/>
        <v>4426.3600000000006</v>
      </c>
      <c r="P34" s="21">
        <f t="shared" si="1"/>
        <v>1106.58</v>
      </c>
      <c r="Q34" s="21">
        <f t="shared" si="2"/>
        <v>1106.58</v>
      </c>
      <c r="R34" s="21">
        <f t="shared" si="3"/>
        <v>1106.58</v>
      </c>
      <c r="S34" s="21">
        <f t="shared" si="4"/>
        <v>1106.6199999999999</v>
      </c>
      <c r="T34" s="17">
        <f t="shared" si="5"/>
        <v>4426.3599999999997</v>
      </c>
    </row>
    <row r="35" spans="1:20" ht="21.75" customHeight="1" x14ac:dyDescent="0.25">
      <c r="A35" s="19">
        <v>14399</v>
      </c>
      <c r="B35" s="20" t="s">
        <v>65</v>
      </c>
      <c r="C35" s="23">
        <v>1.9</v>
      </c>
      <c r="D35" s="23">
        <v>1.9</v>
      </c>
      <c r="E35" s="23">
        <v>1.9</v>
      </c>
      <c r="F35" s="23">
        <v>1.9</v>
      </c>
      <c r="G35" s="23">
        <v>1.9</v>
      </c>
      <c r="H35" s="23">
        <v>1.9</v>
      </c>
      <c r="I35" s="23">
        <v>1.9</v>
      </c>
      <c r="J35" s="23">
        <v>1.9</v>
      </c>
      <c r="K35" s="23">
        <v>1.9</v>
      </c>
      <c r="L35" s="23">
        <v>1.9</v>
      </c>
      <c r="M35" s="23">
        <v>1.9</v>
      </c>
      <c r="N35" s="23">
        <v>1.94</v>
      </c>
      <c r="O35" s="23">
        <f t="shared" si="0"/>
        <v>22.839999999999996</v>
      </c>
      <c r="P35" s="21">
        <f t="shared" ref="P35" si="6">C35+D35+E35</f>
        <v>5.6999999999999993</v>
      </c>
      <c r="Q35" s="21">
        <f t="shared" ref="Q35" si="7">F35+G35+H35</f>
        <v>5.6999999999999993</v>
      </c>
      <c r="R35" s="21">
        <f t="shared" ref="R35" si="8">I35+J35+K35</f>
        <v>5.6999999999999993</v>
      </c>
      <c r="S35" s="21">
        <f t="shared" ref="S35" si="9">L35+M35+N35</f>
        <v>5.74</v>
      </c>
      <c r="T35" s="17">
        <f t="shared" ref="T35" si="10">P35+Q35+R35+S35</f>
        <v>22.839999999999996</v>
      </c>
    </row>
    <row r="36" spans="1:20" ht="27.75" customHeight="1" x14ac:dyDescent="0.25">
      <c r="A36" s="19">
        <v>15302</v>
      </c>
      <c r="B36" s="20" t="s">
        <v>42</v>
      </c>
      <c r="C36" s="23">
        <v>416.15</v>
      </c>
      <c r="D36" s="23">
        <v>416.15</v>
      </c>
      <c r="E36" s="23">
        <v>416.15</v>
      </c>
      <c r="F36" s="23">
        <v>416.15</v>
      </c>
      <c r="G36" s="23">
        <v>416.15</v>
      </c>
      <c r="H36" s="23">
        <v>416.15</v>
      </c>
      <c r="I36" s="23">
        <v>416.15</v>
      </c>
      <c r="J36" s="23">
        <v>416.15</v>
      </c>
      <c r="K36" s="23">
        <v>416.15</v>
      </c>
      <c r="L36" s="23">
        <v>416.15</v>
      </c>
      <c r="M36" s="23">
        <v>416.15</v>
      </c>
      <c r="N36" s="23">
        <v>416.13</v>
      </c>
      <c r="O36" s="23">
        <f t="shared" si="0"/>
        <v>4993.78</v>
      </c>
      <c r="P36" s="21">
        <f t="shared" si="1"/>
        <v>1248.4499999999998</v>
      </c>
      <c r="Q36" s="21">
        <f t="shared" si="2"/>
        <v>1248.4499999999998</v>
      </c>
      <c r="R36" s="21">
        <f t="shared" si="3"/>
        <v>1248.4499999999998</v>
      </c>
      <c r="S36" s="21">
        <f t="shared" si="4"/>
        <v>1248.4299999999998</v>
      </c>
      <c r="T36" s="17">
        <f t="shared" si="5"/>
        <v>4993.7799999999988</v>
      </c>
    </row>
    <row r="37" spans="1:20" ht="26.25" customHeight="1" x14ac:dyDescent="0.25">
      <c r="A37" s="19">
        <v>15314</v>
      </c>
      <c r="B37" s="20" t="s">
        <v>43</v>
      </c>
      <c r="C37" s="23">
        <v>1037.9100000000001</v>
      </c>
      <c r="D37" s="23">
        <v>1037.9100000000001</v>
      </c>
      <c r="E37" s="23">
        <v>1037.9100000000001</v>
      </c>
      <c r="F37" s="23">
        <v>1037.9100000000001</v>
      </c>
      <c r="G37" s="23">
        <v>1037.9100000000001</v>
      </c>
      <c r="H37" s="23">
        <v>1037.9100000000001</v>
      </c>
      <c r="I37" s="23">
        <v>1037.9100000000001</v>
      </c>
      <c r="J37" s="23">
        <v>1037.9100000000001</v>
      </c>
      <c r="K37" s="23">
        <v>1037.9100000000001</v>
      </c>
      <c r="L37" s="23">
        <v>1037.9100000000001</v>
      </c>
      <c r="M37" s="23">
        <v>1037.9100000000001</v>
      </c>
      <c r="N37" s="23">
        <v>1037.95</v>
      </c>
      <c r="O37" s="23">
        <f t="shared" si="0"/>
        <v>12454.96</v>
      </c>
      <c r="P37" s="21">
        <f t="shared" si="1"/>
        <v>3113.7300000000005</v>
      </c>
      <c r="Q37" s="21">
        <f t="shared" si="2"/>
        <v>3113.7300000000005</v>
      </c>
      <c r="R37" s="21">
        <f t="shared" si="3"/>
        <v>3113.7300000000005</v>
      </c>
      <c r="S37" s="21">
        <f t="shared" si="4"/>
        <v>3113.7700000000004</v>
      </c>
      <c r="T37" s="17">
        <f t="shared" si="5"/>
        <v>12454.960000000003</v>
      </c>
    </row>
    <row r="38" spans="1:20" ht="29.25" customHeight="1" x14ac:dyDescent="0.25">
      <c r="A38" s="19">
        <v>15402</v>
      </c>
      <c r="B38" s="20" t="s">
        <v>44</v>
      </c>
      <c r="C38" s="23">
        <v>576.73</v>
      </c>
      <c r="D38" s="23">
        <v>576.73</v>
      </c>
      <c r="E38" s="23">
        <v>576.73</v>
      </c>
      <c r="F38" s="23">
        <v>576.73</v>
      </c>
      <c r="G38" s="23">
        <v>576.73</v>
      </c>
      <c r="H38" s="23">
        <v>576.73</v>
      </c>
      <c r="I38" s="23">
        <v>576.73</v>
      </c>
      <c r="J38" s="23">
        <v>576.73</v>
      </c>
      <c r="K38" s="23">
        <v>576.73</v>
      </c>
      <c r="L38" s="23">
        <v>576.73</v>
      </c>
      <c r="M38" s="23">
        <v>576.73</v>
      </c>
      <c r="N38" s="23">
        <v>576.74</v>
      </c>
      <c r="O38" s="23">
        <f t="shared" si="0"/>
        <v>6920.7699999999986</v>
      </c>
      <c r="P38" s="21">
        <f t="shared" si="1"/>
        <v>1730.19</v>
      </c>
      <c r="Q38" s="21">
        <f t="shared" si="2"/>
        <v>1730.19</v>
      </c>
      <c r="R38" s="21">
        <f t="shared" si="3"/>
        <v>1730.19</v>
      </c>
      <c r="S38" s="21">
        <f t="shared" si="4"/>
        <v>1730.2</v>
      </c>
      <c r="T38" s="17">
        <f t="shared" si="5"/>
        <v>6920.7699999999995</v>
      </c>
    </row>
    <row r="39" spans="1:20" ht="27.75" customHeight="1" x14ac:dyDescent="0.25">
      <c r="A39" s="19">
        <v>15703</v>
      </c>
      <c r="B39" s="20" t="s">
        <v>45</v>
      </c>
      <c r="C39" s="23">
        <v>106.16</v>
      </c>
      <c r="D39" s="23">
        <v>106.16</v>
      </c>
      <c r="E39" s="23">
        <v>106.16</v>
      </c>
      <c r="F39" s="23">
        <v>106.16</v>
      </c>
      <c r="G39" s="23">
        <v>106.16</v>
      </c>
      <c r="H39" s="23">
        <v>106.16</v>
      </c>
      <c r="I39" s="23">
        <v>106.16</v>
      </c>
      <c r="J39" s="23">
        <v>106.16</v>
      </c>
      <c r="K39" s="23">
        <v>106.16</v>
      </c>
      <c r="L39" s="23">
        <v>106.16</v>
      </c>
      <c r="M39" s="23">
        <v>106.16</v>
      </c>
      <c r="N39" s="23">
        <v>106.13</v>
      </c>
      <c r="O39" s="23">
        <f t="shared" si="0"/>
        <v>1273.8900000000001</v>
      </c>
      <c r="P39" s="21">
        <f t="shared" si="1"/>
        <v>318.48</v>
      </c>
      <c r="Q39" s="21">
        <f t="shared" si="2"/>
        <v>318.48</v>
      </c>
      <c r="R39" s="21">
        <f t="shared" si="3"/>
        <v>318.48</v>
      </c>
      <c r="S39" s="21">
        <f t="shared" si="4"/>
        <v>318.45</v>
      </c>
      <c r="T39" s="17">
        <f t="shared" si="5"/>
        <v>1273.8900000000001</v>
      </c>
    </row>
    <row r="40" spans="1:20" ht="23.25" customHeight="1" x14ac:dyDescent="0.25">
      <c r="A40" s="19">
        <v>15799</v>
      </c>
      <c r="B40" s="20" t="s">
        <v>46</v>
      </c>
      <c r="C40" s="23">
        <v>379.53</v>
      </c>
      <c r="D40" s="23">
        <v>379.53</v>
      </c>
      <c r="E40" s="23">
        <v>379.53</v>
      </c>
      <c r="F40" s="23">
        <v>379.53</v>
      </c>
      <c r="G40" s="23">
        <v>379.53</v>
      </c>
      <c r="H40" s="23">
        <v>379.53</v>
      </c>
      <c r="I40" s="23">
        <v>379.53</v>
      </c>
      <c r="J40" s="23">
        <v>379.53</v>
      </c>
      <c r="K40" s="23">
        <v>379.53</v>
      </c>
      <c r="L40" s="23">
        <v>379.53</v>
      </c>
      <c r="M40" s="23">
        <v>379.53</v>
      </c>
      <c r="N40" s="23">
        <v>379.57</v>
      </c>
      <c r="O40" s="23">
        <f t="shared" si="0"/>
        <v>4554.3999999999987</v>
      </c>
      <c r="P40" s="21">
        <f t="shared" si="1"/>
        <v>1138.5899999999999</v>
      </c>
      <c r="Q40" s="21">
        <f t="shared" si="2"/>
        <v>1138.5899999999999</v>
      </c>
      <c r="R40" s="21">
        <f t="shared" si="3"/>
        <v>1138.5899999999999</v>
      </c>
      <c r="S40" s="21">
        <f t="shared" si="4"/>
        <v>1138.6299999999999</v>
      </c>
      <c r="T40" s="17">
        <f t="shared" si="5"/>
        <v>4554.3999999999996</v>
      </c>
    </row>
    <row r="41" spans="1:20" ht="41.25" customHeight="1" x14ac:dyDescent="0.25">
      <c r="A41" s="19">
        <v>16201</v>
      </c>
      <c r="B41" s="20" t="s">
        <v>67</v>
      </c>
      <c r="C41" s="23"/>
      <c r="D41" s="23">
        <v>73717.990000000005</v>
      </c>
      <c r="E41" s="23">
        <v>73717.990000000005</v>
      </c>
      <c r="F41" s="23">
        <v>73717.990000000005</v>
      </c>
      <c r="G41" s="23">
        <v>73717.990000000005</v>
      </c>
      <c r="H41" s="23">
        <v>73717.990000000005</v>
      </c>
      <c r="I41" s="23">
        <v>73717.990000000005</v>
      </c>
      <c r="J41" s="23">
        <v>73717.990000000005</v>
      </c>
      <c r="K41" s="23">
        <v>73717.990000000005</v>
      </c>
      <c r="L41" s="23">
        <v>73717.990000000005</v>
      </c>
      <c r="M41" s="23">
        <v>73717.990000000005</v>
      </c>
      <c r="N41" s="23">
        <f>73718+73717.99</f>
        <v>147435.99</v>
      </c>
      <c r="O41" s="23">
        <f t="shared" si="0"/>
        <v>884615.8899999999</v>
      </c>
      <c r="P41" s="21">
        <f t="shared" si="1"/>
        <v>147435.98000000001</v>
      </c>
      <c r="Q41" s="21">
        <f t="shared" si="2"/>
        <v>221153.97000000003</v>
      </c>
      <c r="R41" s="21">
        <f t="shared" si="3"/>
        <v>221153.97000000003</v>
      </c>
      <c r="S41" s="21">
        <f t="shared" si="4"/>
        <v>294871.96999999997</v>
      </c>
      <c r="T41" s="17">
        <f t="shared" si="5"/>
        <v>884615.89000000013</v>
      </c>
    </row>
    <row r="42" spans="1:20" ht="36.75" hidden="1" x14ac:dyDescent="0.25">
      <c r="A42" s="19">
        <v>16301</v>
      </c>
      <c r="B42" s="20" t="s">
        <v>47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>
        <f t="shared" si="0"/>
        <v>0</v>
      </c>
      <c r="P42" s="21">
        <f t="shared" si="1"/>
        <v>0</v>
      </c>
      <c r="Q42" s="21">
        <f t="shared" si="2"/>
        <v>0</v>
      </c>
      <c r="R42" s="21">
        <f t="shared" si="3"/>
        <v>0</v>
      </c>
      <c r="S42" s="21">
        <f t="shared" si="4"/>
        <v>0</v>
      </c>
      <c r="T42" s="17">
        <f t="shared" si="5"/>
        <v>0</v>
      </c>
    </row>
    <row r="43" spans="1:20" ht="24" customHeight="1" x14ac:dyDescent="0.25">
      <c r="A43" s="19">
        <v>21201</v>
      </c>
      <c r="B43" s="20" t="s">
        <v>48</v>
      </c>
      <c r="C43" s="23">
        <v>4.41</v>
      </c>
      <c r="D43" s="23">
        <v>4.41</v>
      </c>
      <c r="E43" s="23">
        <v>4.41</v>
      </c>
      <c r="F43" s="23">
        <v>4.41</v>
      </c>
      <c r="G43" s="23">
        <v>4.41</v>
      </c>
      <c r="H43" s="23">
        <v>4.41</v>
      </c>
      <c r="I43" s="23">
        <v>4.41</v>
      </c>
      <c r="J43" s="23">
        <v>4.41</v>
      </c>
      <c r="K43" s="23">
        <v>4.41</v>
      </c>
      <c r="L43" s="23">
        <v>4.41</v>
      </c>
      <c r="M43" s="23">
        <v>4.41</v>
      </c>
      <c r="N43" s="23">
        <v>4.3499999999999996</v>
      </c>
      <c r="O43" s="23">
        <f t="shared" si="0"/>
        <v>52.859999999999985</v>
      </c>
      <c r="P43" s="21">
        <f t="shared" si="1"/>
        <v>13.23</v>
      </c>
      <c r="Q43" s="21">
        <f t="shared" si="2"/>
        <v>13.23</v>
      </c>
      <c r="R43" s="21">
        <f t="shared" si="3"/>
        <v>13.23</v>
      </c>
      <c r="S43" s="21">
        <f t="shared" si="4"/>
        <v>13.17</v>
      </c>
      <c r="T43" s="17">
        <f t="shared" si="5"/>
        <v>52.86</v>
      </c>
    </row>
    <row r="44" spans="1:20" ht="36.75" customHeight="1" x14ac:dyDescent="0.25">
      <c r="A44" s="19">
        <v>22201</v>
      </c>
      <c r="B44" s="20" t="s">
        <v>66</v>
      </c>
      <c r="C44" s="23"/>
      <c r="D44" s="23">
        <v>221153.98</v>
      </c>
      <c r="E44" s="23">
        <v>221153.98</v>
      </c>
      <c r="F44" s="23">
        <v>221153.98</v>
      </c>
      <c r="G44" s="23">
        <v>221153.98</v>
      </c>
      <c r="H44" s="23">
        <v>221153.98</v>
      </c>
      <c r="I44" s="23">
        <v>221153.98</v>
      </c>
      <c r="J44" s="23">
        <v>221153.98</v>
      </c>
      <c r="K44" s="23">
        <v>221153.98</v>
      </c>
      <c r="L44" s="23">
        <v>221153.98</v>
      </c>
      <c r="M44" s="23">
        <v>221153.98</v>
      </c>
      <c r="N44" s="23">
        <f>221153.99+221153.98</f>
        <v>442307.97</v>
      </c>
      <c r="O44" s="23">
        <f t="shared" si="0"/>
        <v>2653847.77</v>
      </c>
      <c r="P44" s="21">
        <f t="shared" si="1"/>
        <v>442307.96</v>
      </c>
      <c r="Q44" s="21">
        <f t="shared" si="2"/>
        <v>663461.94000000006</v>
      </c>
      <c r="R44" s="21">
        <f t="shared" si="3"/>
        <v>663461.94000000006</v>
      </c>
      <c r="S44" s="21">
        <f t="shared" si="4"/>
        <v>884615.92999999993</v>
      </c>
      <c r="T44" s="17">
        <f t="shared" si="5"/>
        <v>2653847.7700000005</v>
      </c>
    </row>
    <row r="45" spans="1:20" ht="37.5" customHeight="1" x14ac:dyDescent="0.25">
      <c r="A45" s="19">
        <v>22201</v>
      </c>
      <c r="B45" s="20" t="s">
        <v>68</v>
      </c>
      <c r="C45" s="23"/>
      <c r="D45" s="23">
        <v>73718</v>
      </c>
      <c r="E45" s="23">
        <v>73718</v>
      </c>
      <c r="F45" s="23">
        <v>73718</v>
      </c>
      <c r="G45" s="23">
        <v>73718</v>
      </c>
      <c r="H45" s="23">
        <v>73718</v>
      </c>
      <c r="I45" s="23">
        <v>73718</v>
      </c>
      <c r="J45" s="23">
        <v>73718</v>
      </c>
      <c r="K45" s="23">
        <v>73718</v>
      </c>
      <c r="L45" s="23">
        <v>73718</v>
      </c>
      <c r="M45" s="23">
        <v>73718</v>
      </c>
      <c r="N45" s="23">
        <f>73717.92+73718</f>
        <v>147435.91999999998</v>
      </c>
      <c r="O45" s="23">
        <f t="shared" si="0"/>
        <v>884615.91999999993</v>
      </c>
      <c r="P45" s="21">
        <f t="shared" si="1"/>
        <v>147436</v>
      </c>
      <c r="Q45" s="21">
        <f>F45+G45+H45</f>
        <v>221154</v>
      </c>
      <c r="R45" s="21">
        <f t="shared" si="3"/>
        <v>221154</v>
      </c>
      <c r="S45" s="21">
        <f t="shared" si="4"/>
        <v>294871.92</v>
      </c>
      <c r="T45" s="17">
        <f t="shared" si="5"/>
        <v>884615.91999999993</v>
      </c>
    </row>
    <row r="46" spans="1:20" ht="24" customHeight="1" x14ac:dyDescent="0.25">
      <c r="A46" s="19">
        <v>32101</v>
      </c>
      <c r="B46" s="20" t="s">
        <v>49</v>
      </c>
      <c r="C46" s="23">
        <v>550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>
        <f t="shared" si="0"/>
        <v>550</v>
      </c>
      <c r="P46" s="21">
        <f t="shared" si="1"/>
        <v>550</v>
      </c>
      <c r="Q46" s="21">
        <f t="shared" si="2"/>
        <v>0</v>
      </c>
      <c r="R46" s="21">
        <f t="shared" si="3"/>
        <v>0</v>
      </c>
      <c r="S46" s="21">
        <f t="shared" si="4"/>
        <v>0</v>
      </c>
      <c r="T46" s="17">
        <f t="shared" si="5"/>
        <v>550</v>
      </c>
    </row>
    <row r="47" spans="1:20" ht="36" customHeight="1" x14ac:dyDescent="0.25">
      <c r="A47" s="19">
        <v>32102</v>
      </c>
      <c r="B47" s="20" t="s">
        <v>61</v>
      </c>
      <c r="C47" s="23">
        <v>588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>
        <f>N47+M47+L47+K47+J47+I47+H47+G47+F47+E47+D47+C47</f>
        <v>588</v>
      </c>
      <c r="P47" s="21">
        <f t="shared" si="1"/>
        <v>588</v>
      </c>
      <c r="Q47" s="21">
        <f t="shared" ref="Q47" si="11">F47+G47+H47</f>
        <v>0</v>
      </c>
      <c r="R47" s="21">
        <f t="shared" ref="R47" si="12">I47+J47+K47</f>
        <v>0</v>
      </c>
      <c r="S47" s="21">
        <f t="shared" ref="S47" si="13">L47+M47+N47</f>
        <v>0</v>
      </c>
      <c r="T47" s="17">
        <f t="shared" si="5"/>
        <v>588</v>
      </c>
    </row>
    <row r="48" spans="1:20" ht="29.25" customHeight="1" x14ac:dyDescent="0.25">
      <c r="A48" s="19">
        <v>32102</v>
      </c>
      <c r="B48" s="20" t="s">
        <v>59</v>
      </c>
      <c r="C48" s="23">
        <f>8858.69+51852.48</f>
        <v>60711.170000000006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>
        <f t="shared" si="0"/>
        <v>60711.170000000006</v>
      </c>
      <c r="P48" s="21">
        <f t="shared" si="1"/>
        <v>60711.170000000006</v>
      </c>
      <c r="Q48" s="21">
        <f t="shared" si="2"/>
        <v>0</v>
      </c>
      <c r="R48" s="21">
        <f t="shared" si="3"/>
        <v>0</v>
      </c>
      <c r="S48" s="21">
        <f t="shared" si="4"/>
        <v>0</v>
      </c>
      <c r="T48" s="17">
        <f t="shared" si="5"/>
        <v>60711.170000000006</v>
      </c>
    </row>
    <row r="49" spans="1:21" ht="30.75" customHeight="1" x14ac:dyDescent="0.25">
      <c r="A49" s="19">
        <v>32102</v>
      </c>
      <c r="B49" s="20" t="s">
        <v>60</v>
      </c>
      <c r="C49" s="23">
        <v>1022997.15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>
        <f t="shared" si="0"/>
        <v>1022997.15</v>
      </c>
      <c r="P49" s="21">
        <f>C49+D49+E49</f>
        <v>1022997.15</v>
      </c>
      <c r="Q49" s="21">
        <f>F49+G49+H49</f>
        <v>0</v>
      </c>
      <c r="R49" s="21">
        <f>I49+J49+K49</f>
        <v>0</v>
      </c>
      <c r="S49" s="21">
        <f>L49+M49+N49</f>
        <v>0</v>
      </c>
      <c r="T49" s="17">
        <f>P49+Q49+R49+S49</f>
        <v>1022997.15</v>
      </c>
    </row>
    <row r="50" spans="1:21" ht="38.25" customHeight="1" x14ac:dyDescent="0.25">
      <c r="A50" s="19">
        <v>32201</v>
      </c>
      <c r="B50" s="20" t="s">
        <v>62</v>
      </c>
      <c r="C50" s="23">
        <v>128824.48</v>
      </c>
      <c r="D50" s="23">
        <v>128824.48</v>
      </c>
      <c r="E50" s="23">
        <v>128824.48</v>
      </c>
      <c r="F50" s="23">
        <v>128824.48</v>
      </c>
      <c r="G50" s="23">
        <v>128824.48</v>
      </c>
      <c r="H50" s="23">
        <v>128824.48</v>
      </c>
      <c r="I50" s="23">
        <v>128824.48</v>
      </c>
      <c r="J50" s="23">
        <v>128824.48</v>
      </c>
      <c r="K50" s="23">
        <v>128824.48</v>
      </c>
      <c r="L50" s="23">
        <v>128824.48</v>
      </c>
      <c r="M50" s="23">
        <v>128824.48</v>
      </c>
      <c r="N50" s="23">
        <v>128824.47</v>
      </c>
      <c r="O50" s="23">
        <f>N50+M50+L50+K50+J50+I50+H50+G50+F50+E50+D50+C50</f>
        <v>1545893.75</v>
      </c>
      <c r="P50" s="21">
        <f>C50+D50+E50</f>
        <v>386473.44</v>
      </c>
      <c r="Q50" s="21">
        <f>F50+G50+H50</f>
        <v>386473.44</v>
      </c>
      <c r="R50" s="21">
        <f>I50+J50+K50</f>
        <v>386473.44</v>
      </c>
      <c r="S50" s="21">
        <f>L50+M50+N50</f>
        <v>386473.43</v>
      </c>
      <c r="T50" s="17">
        <f>P50+Q50+R50+S50</f>
        <v>1545893.75</v>
      </c>
    </row>
    <row r="51" spans="1:21" ht="38.25" customHeight="1" x14ac:dyDescent="0.25">
      <c r="A51" s="19">
        <v>32201</v>
      </c>
      <c r="B51" s="20" t="s">
        <v>57</v>
      </c>
      <c r="C51" s="23">
        <v>69406.45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>
        <f t="shared" si="0"/>
        <v>69406.45</v>
      </c>
      <c r="P51" s="21">
        <f>C51</f>
        <v>69406.45</v>
      </c>
      <c r="Q51" s="21"/>
      <c r="R51" s="21"/>
      <c r="S51" s="21"/>
      <c r="T51" s="17">
        <f t="shared" si="5"/>
        <v>69406.45</v>
      </c>
    </row>
    <row r="52" spans="1:21" ht="40.5" customHeight="1" x14ac:dyDescent="0.25">
      <c r="A52" s="19">
        <v>32201</v>
      </c>
      <c r="B52" s="20" t="s">
        <v>58</v>
      </c>
      <c r="C52" s="23">
        <v>208219.36</v>
      </c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>
        <f t="shared" si="0"/>
        <v>208219.36</v>
      </c>
      <c r="P52" s="21">
        <f>C52</f>
        <v>208219.36</v>
      </c>
      <c r="Q52" s="21"/>
      <c r="R52" s="21"/>
      <c r="S52" s="21"/>
      <c r="T52" s="17">
        <f t="shared" si="5"/>
        <v>208219.36</v>
      </c>
    </row>
    <row r="53" spans="1:21" ht="23.25" customHeight="1" x14ac:dyDescent="0.25">
      <c r="A53" s="27" t="s">
        <v>74</v>
      </c>
      <c r="B53" s="28"/>
      <c r="C53" s="24">
        <f t="shared" ref="C53:T53" si="14">SUM(C3:C52)</f>
        <v>1695598.3900000001</v>
      </c>
      <c r="D53" s="24">
        <f t="shared" si="14"/>
        <v>701716.04999999993</v>
      </c>
      <c r="E53" s="24">
        <f t="shared" si="14"/>
        <v>701716.04999999993</v>
      </c>
      <c r="F53" s="24">
        <f t="shared" si="14"/>
        <v>701716.04999999993</v>
      </c>
      <c r="G53" s="24">
        <f t="shared" si="14"/>
        <v>701716.04999999993</v>
      </c>
      <c r="H53" s="24">
        <f t="shared" si="14"/>
        <v>701716.04999999993</v>
      </c>
      <c r="I53" s="24">
        <f t="shared" si="14"/>
        <v>701716.04999999993</v>
      </c>
      <c r="J53" s="24">
        <f t="shared" si="14"/>
        <v>701716.04999999993</v>
      </c>
      <c r="K53" s="24">
        <f t="shared" si="14"/>
        <v>701716.04999999993</v>
      </c>
      <c r="L53" s="24">
        <f t="shared" si="14"/>
        <v>701716.04999999993</v>
      </c>
      <c r="M53" s="24">
        <f t="shared" si="14"/>
        <v>701716.04999999993</v>
      </c>
      <c r="N53" s="24">
        <f t="shared" si="14"/>
        <v>1070305.95</v>
      </c>
      <c r="O53" s="25">
        <f t="shared" si="14"/>
        <v>9783064.839999998</v>
      </c>
      <c r="P53" s="18">
        <f t="shared" si="14"/>
        <v>3099030.4899999998</v>
      </c>
      <c r="Q53" s="18">
        <f t="shared" si="14"/>
        <v>2105148.1499999994</v>
      </c>
      <c r="R53" s="18">
        <f t="shared" si="14"/>
        <v>2105148.1499999994</v>
      </c>
      <c r="S53" s="18">
        <f t="shared" si="14"/>
        <v>2473738.0499999998</v>
      </c>
      <c r="T53" s="18">
        <f t="shared" si="14"/>
        <v>9783064.839999998</v>
      </c>
    </row>
    <row r="54" spans="1:21" x14ac:dyDescent="0.25">
      <c r="A54" s="1"/>
      <c r="B54" s="3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7">
        <f>N53+M53+L53+K53+J53+I53+H53+G53+F53+E53+D53+C53</f>
        <v>9783064.839999998</v>
      </c>
      <c r="T54" s="13">
        <f>P53+Q53+R53+S53</f>
        <v>9783064.839999998</v>
      </c>
    </row>
    <row r="55" spans="1:21" x14ac:dyDescent="0.25">
      <c r="A55" s="1"/>
      <c r="B55" s="3"/>
      <c r="C55" s="1"/>
      <c r="D55" s="1"/>
      <c r="E55" s="1"/>
      <c r="F55" s="1"/>
      <c r="G55" s="1"/>
      <c r="H55" s="1"/>
      <c r="I55" s="1"/>
      <c r="J55" s="1"/>
      <c r="K55" s="1"/>
      <c r="L55" s="1"/>
      <c r="M55" s="15" t="s">
        <v>71</v>
      </c>
      <c r="N55" s="1"/>
      <c r="O55" s="12">
        <f>'[1]PROYECCION DE INGRESOS 2020'!$I$57</f>
        <v>9783064.8388888855</v>
      </c>
      <c r="S55" s="22" t="s">
        <v>63</v>
      </c>
      <c r="T55" s="13">
        <f>'[2]ANEXO 3 INGRESO'!$I$52</f>
        <v>9783064.8388888855</v>
      </c>
      <c r="U55" s="7">
        <f>O54-O55</f>
        <v>1.1111125349998474E-3</v>
      </c>
    </row>
    <row r="56" spans="1:21" x14ac:dyDescent="0.25">
      <c r="A56" s="1"/>
      <c r="B56" s="3"/>
      <c r="C56" s="1"/>
      <c r="D56" s="1"/>
      <c r="E56" s="1"/>
      <c r="F56" s="1"/>
      <c r="G56" s="1"/>
      <c r="H56" s="1"/>
      <c r="I56" s="1"/>
      <c r="J56" s="1"/>
      <c r="K56" s="1"/>
      <c r="L56" s="1"/>
      <c r="M56" s="16" t="s">
        <v>72</v>
      </c>
      <c r="N56" s="1"/>
      <c r="O56" s="10">
        <f>'[2]ANEXO 3 INGRESO'!$I$52</f>
        <v>9783064.8388888855</v>
      </c>
      <c r="S56" s="14" t="s">
        <v>64</v>
      </c>
      <c r="T56" s="13">
        <f>'[1]PROYECCION DE INGRESOS 2020'!$D$73</f>
        <v>9783064.8429999985</v>
      </c>
    </row>
    <row r="57" spans="1:21" x14ac:dyDescent="0.25">
      <c r="A57" s="1"/>
      <c r="B57" s="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21" x14ac:dyDescent="0.25">
      <c r="A58" s="1"/>
      <c r="B58" s="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21" x14ac:dyDescent="0.25">
      <c r="A59" s="1"/>
      <c r="B59" s="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21" x14ac:dyDescent="0.25">
      <c r="A60" s="1"/>
      <c r="B60" s="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21" x14ac:dyDescent="0.25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21" x14ac:dyDescent="0.25">
      <c r="B62" s="2"/>
    </row>
    <row r="63" spans="1:21" x14ac:dyDescent="0.25">
      <c r="B63" s="2"/>
    </row>
    <row r="64" spans="1:21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</sheetData>
  <mergeCells count="2">
    <mergeCell ref="A1:T1"/>
    <mergeCell ref="A53:B53"/>
  </mergeCells>
  <pageMargins left="1.1811023622047245" right="0.59055118110236227" top="0.74803149606299213" bottom="0.74803149606299213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Alcaldìa Municipal de Acajutla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MORDONEZ</dc:creator>
  <cp:lastModifiedBy>PRESUPUESTOPC</cp:lastModifiedBy>
  <cp:lastPrinted>2020-03-23T19:33:30Z</cp:lastPrinted>
  <dcterms:created xsi:type="dcterms:W3CDTF">2018-09-11T14:44:24Z</dcterms:created>
  <dcterms:modified xsi:type="dcterms:W3CDTF">2020-04-24T18:55:34Z</dcterms:modified>
</cp:coreProperties>
</file>