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mc:AlternateContent xmlns:mc="http://schemas.openxmlformats.org/markup-compatibility/2006">
    <mc:Choice Requires="x15">
      <x15ac:absPath xmlns:x15ac="http://schemas.microsoft.com/office/spreadsheetml/2010/11/ac" url="P:\Administracion\Gestión\Admon 2021\Información LAIP\Activos mayores a 20,000 - 31.03.2021\"/>
    </mc:Choice>
  </mc:AlternateContent>
  <xr:revisionPtr revIDLastSave="0" documentId="13_ncr:1_{3D3D1867-79C7-4E65-B11F-696D4353466F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Bienes superiores a $ 20000" sheetId="20" r:id="rId1"/>
    <sheet name="Hoja1" sheetId="21" r:id="rId2"/>
  </sheets>
  <definedNames>
    <definedName name="_xlnm.Print_Area" localSheetId="0">'Bienes superiores a $ 20000'!$B$1:$M$40</definedName>
    <definedName name="_xlnm.Print_Titles" localSheetId="0">'Bienes superiores a $ 20000'!$1:$11</definedName>
  </definedNames>
  <calcPr calcId="191029"/>
</workbook>
</file>

<file path=xl/calcChain.xml><?xml version="1.0" encoding="utf-8"?>
<calcChain xmlns="http://schemas.openxmlformats.org/spreadsheetml/2006/main">
  <c r="K21" i="20" l="1"/>
  <c r="K26" i="20" s="1"/>
  <c r="J26" i="20"/>
  <c r="K14" i="20"/>
  <c r="L24" i="20"/>
  <c r="K24" i="20"/>
  <c r="L21" i="20"/>
  <c r="L26" i="20" s="1"/>
  <c r="L18" i="20"/>
  <c r="L23" i="20" l="1"/>
  <c r="K15" i="20"/>
  <c r="L15" i="20" s="1"/>
  <c r="K16" i="20"/>
  <c r="L16" i="20" s="1"/>
  <c r="L20" i="20"/>
  <c r="L19" i="20"/>
  <c r="L17" i="20"/>
  <c r="L14" i="20"/>
  <c r="L13" i="20"/>
  <c r="K12" i="20"/>
  <c r="L12" i="20" l="1"/>
  <c r="L22" i="20"/>
</calcChain>
</file>

<file path=xl/sharedStrings.xml><?xml version="1.0" encoding="utf-8"?>
<sst xmlns="http://schemas.openxmlformats.org/spreadsheetml/2006/main" count="84" uniqueCount="59">
  <si>
    <t>Nombre</t>
  </si>
  <si>
    <t>Marca</t>
  </si>
  <si>
    <t>Modelo</t>
  </si>
  <si>
    <t>Costo</t>
  </si>
  <si>
    <t>Caracteriscicas</t>
  </si>
  <si>
    <t>Cor.</t>
  </si>
  <si>
    <t>Año</t>
  </si>
  <si>
    <t>TOTAL</t>
  </si>
  <si>
    <t>Placa</t>
  </si>
  <si>
    <t>Vehículo de Transporte</t>
  </si>
  <si>
    <t>Toyota</t>
  </si>
  <si>
    <t>Hilux</t>
  </si>
  <si>
    <t>N3771</t>
  </si>
  <si>
    <t>N2438</t>
  </si>
  <si>
    <t>NISSAN</t>
  </si>
  <si>
    <t>Frontier</t>
  </si>
  <si>
    <t>N8477</t>
  </si>
  <si>
    <t>Mercedez Benz</t>
  </si>
  <si>
    <t>KUN25L-HRMDH</t>
  </si>
  <si>
    <t>KUN25L</t>
  </si>
  <si>
    <t>N13655</t>
  </si>
  <si>
    <t>N13656</t>
  </si>
  <si>
    <t>OFICINA DE PLANIFICACIÓN DEL ÁREA METROPOLITANA DE SAN SALVADOR - OPAMSS</t>
  </si>
  <si>
    <t xml:space="preserve">COMPOSICIÓN DE LAS INVERSIONES EN BIENES DE USO (MAYORES A $ 20,000.00) </t>
  </si>
  <si>
    <t>Lote de Equipo Informático</t>
  </si>
  <si>
    <t>N/A</t>
  </si>
  <si>
    <t>Diferentes Marcas</t>
  </si>
  <si>
    <t>Diferentes Modelos</t>
  </si>
  <si>
    <t>Anexo</t>
  </si>
  <si>
    <t>Equipo Informático</t>
  </si>
  <si>
    <t>N5060</t>
  </si>
  <si>
    <t>Mobiliario y Equipo</t>
  </si>
  <si>
    <t>Mobiliario para área de Dirección Ejecutiva, Subdirección, Centro de Información.</t>
  </si>
  <si>
    <t>Responsable.</t>
  </si>
  <si>
    <t>Pedro Cañenguez</t>
  </si>
  <si>
    <t>Administrador OPAMSS.</t>
  </si>
  <si>
    <t>PATHFINDER AD</t>
  </si>
  <si>
    <t>N16096</t>
  </si>
  <si>
    <t>HONDA</t>
  </si>
  <si>
    <t xml:space="preserve">PILOT EXL </t>
  </si>
  <si>
    <t>P894224</t>
  </si>
  <si>
    <t>Pick up 4x4, doble cabina, capacidad de 1.50 toneladas, color gris, motor 2KD 7536531, chasis grabado MR0FR22G600649728, chasis VIN N/T, Año 2009.</t>
  </si>
  <si>
    <t>Fecha de compra</t>
  </si>
  <si>
    <t>PICK UP 4 x 4 TURBO DIESEL, DOBLE CABINA, DOBLE TRANSMISION, 4 PUERTAS, - Motor turbo diesel
- 2500 c.c., cuatro cilindros en línea
- 16 válvulas, DOHC</t>
  </si>
  <si>
    <t>Pick up 4x4, tiop Furgon, capacidad 0.50 toneladas, color blanco, motor QD32300178, Chasis Grabado JN1AJUD22Z0050959, Chasis VIN N/T. (Proyecto RESSOC URBAL III)</t>
  </si>
  <si>
    <t>Camión pesado, 4X2, Tipo Furgon, color Blanco/Azul, 2 ejes, tara6. capacidad de 9 a 15 toneladas, año 2012, motor 90492200923273, Chasis Grabado y Chasis VIN WD970017CL606636. (Proyecto RESSOC URBAL III)</t>
  </si>
  <si>
    <t>Equipo Informático que incluye 2 servidores DELL, 1 UPS TRIPLINE, 1 Autoloader DELL, 2 licencias. (Donadas del proyecto AECID FASE III).</t>
  </si>
  <si>
    <t>Placas P894224-2011, Marca: Honda, Modelo: YF685KKNX Pilot Exl, 3.5L 4X4 T/A GAS, Capacidad: Ocho asientos, Color: Azul, Año: 2019, Cilindraje: 3500, Peso: S/N, Número de Motor: J35Y65555703, Número de Chasis Grabado: 5KBYF685OKB600885, Número de Chasis VIN: 5KBYF685OKB600885.</t>
  </si>
  <si>
    <t>Vehículo Gasolina, color gris, clase Camioneta, tracción 4x2, 7 asientos, año 2020, motor VQ 35184605W, numero de chasis 5N1AR2MN4LC589354</t>
  </si>
  <si>
    <t>Vehiculo nuevo de paquete toyota  hilux doble cabina mode.KUN125L-DTFXYF,Clase :pick up, CHASIS VIN:S/n Chasis gravado: MROFS8CD900541373, motor N°: 3KDU855602, cilindraje motor: 2500cc, color: gris claro, año 2016, combustibe diesel inventario:00114182, placas N- 13656</t>
  </si>
  <si>
    <t>Vehiculo nuevo de paquete toyota  hilux doble cabina mode.KUN125L-DTFXYF,Clase :pick up, CHASIS VIN:S/n Chasis gravado: MROFS8CD100601291, motor N°: 2KDUS575531,  Cap. 1.50ton, cilindraje motor: 2500cc, color: gris claro, año 2016, combustibe diesel inventario:00114182, placas N- 13655</t>
  </si>
  <si>
    <t>14 Computadoras de escritorio Marca DELL, 8 laptops DELL, 1 equipo servidor y 1 impresor láser.</t>
  </si>
  <si>
    <t>AL 31 DE MARZO DE 2021</t>
  </si>
  <si>
    <t>Valor en Libros 31.03.2021</t>
  </si>
  <si>
    <t>Depreciación 31.03.2021</t>
  </si>
  <si>
    <t>Equipo Informático que incluye 2 servidores marca DELL, 1 Firewall marca Astaro , 1 Rack y 1 Switch, el Firewall con un costo de $ 7,819.40 ya fue descargado, donado por el PNUD</t>
  </si>
  <si>
    <t>Sistema de Climatización, Ventilación y Aires Acondicioandos</t>
  </si>
  <si>
    <t>Sistema de Climatización, ventilación y aires acondicionado, compuesto de 4 sistemas de expansión directa Evaporador/Condensador marca York y modelo AP60DX23A, con una capacidad de enfriamiento de 5 TR cada uno, distribuyendo el aire mediante ductos de lámina galvanizada y difusores de 4 y 3 vías; sistema de ventilación compuesto por 6 inyectores marca Greenheck (diferentes modelos), paneles de control (Marca Reliable Controls y Dent Instruments) y sensores marca Dwyer (diferente modelo).</t>
  </si>
  <si>
    <t xml:space="preserve">La fecha de los registros de los bienes es de conformidad a los 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</si>
</sst>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color indexed="8"/>
      <name val="Calibri"/>
      <family val="2"/>
    </font>
    <font>
      <b/>
      <sz val="16"/>
      <name val="Arial"/>
      <family val="2"/>
    </font>
    <font>
      <sz val="15"/>
      <color indexed="8"/>
      <name val="Arial Narrow"/>
      <family val="2"/>
    </font>
    <font>
      <sz val="15"/>
      <name val="Arial Narrow"/>
      <family val="2"/>
    </font>
    <font>
      <b/>
      <sz val="15"/>
      <color indexed="8"/>
      <name val="Arial Narrow"/>
      <family val="2"/>
    </font>
    <font>
      <b/>
      <sz val="15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justify" wrapText="1"/>
    </xf>
    <xf numFmtId="164" fontId="2" fillId="0" borderId="0" xfId="1" applyNumberFormat="1" applyFont="1"/>
    <xf numFmtId="0" fontId="2" fillId="0" borderId="0" xfId="1" applyNumberFormat="1" applyFont="1"/>
    <xf numFmtId="14" fontId="2" fillId="0" borderId="0" xfId="1" applyNumberFormat="1" applyFont="1"/>
    <xf numFmtId="2" fontId="2" fillId="0" borderId="0" xfId="1" applyNumberFormat="1" applyFont="1"/>
    <xf numFmtId="0" fontId="5" fillId="0" borderId="6" xfId="1" applyFont="1" applyBorder="1" applyAlignment="1">
      <alignment horizontal="right"/>
    </xf>
    <xf numFmtId="0" fontId="5" fillId="0" borderId="6" xfId="1" applyFont="1" applyBorder="1" applyAlignment="1">
      <alignment horizontal="justify" wrapText="1"/>
    </xf>
    <xf numFmtId="0" fontId="5" fillId="0" borderId="6" xfId="1" applyFont="1" applyBorder="1" applyAlignment="1">
      <alignment horizontal="justify" vertical="justify" wrapText="1"/>
    </xf>
    <xf numFmtId="164" fontId="6" fillId="0" borderId="6" xfId="1" applyNumberFormat="1" applyFont="1" applyBorder="1"/>
    <xf numFmtId="164" fontId="8" fillId="0" borderId="2" xfId="1" applyNumberFormat="1" applyFont="1" applyBorder="1"/>
    <xf numFmtId="0" fontId="3" fillId="2" borderId="2" xfId="0" applyFont="1" applyFill="1" applyBorder="1" applyAlignment="1">
      <alignment horizontal="center" vertical="top" wrapText="1"/>
    </xf>
    <xf numFmtId="0" fontId="5" fillId="0" borderId="1" xfId="1" applyFont="1" applyBorder="1" applyAlignment="1">
      <alignment vertical="top"/>
    </xf>
    <xf numFmtId="14" fontId="5" fillId="0" borderId="1" xfId="1" applyNumberFormat="1" applyFont="1" applyBorder="1" applyAlignment="1">
      <alignment vertical="top" wrapText="1"/>
    </xf>
    <xf numFmtId="0" fontId="5" fillId="0" borderId="3" xfId="1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5" fillId="0" borderId="3" xfId="0" applyFont="1" applyFill="1" applyBorder="1" applyAlignment="1">
      <alignment horizontal="left" vertical="top" wrapText="1"/>
    </xf>
    <xf numFmtId="164" fontId="5" fillId="0" borderId="3" xfId="0" applyNumberFormat="1" applyFont="1" applyFill="1" applyBorder="1" applyAlignment="1">
      <alignment horizontal="center" vertical="top" wrapText="1"/>
    </xf>
    <xf numFmtId="164" fontId="5" fillId="0" borderId="5" xfId="0" applyNumberFormat="1" applyFont="1" applyFill="1" applyBorder="1" applyAlignment="1">
      <alignment horizontal="center" vertical="top" wrapText="1"/>
    </xf>
    <xf numFmtId="0" fontId="5" fillId="0" borderId="3" xfId="0" applyNumberFormat="1" applyFont="1" applyFill="1" applyBorder="1" applyAlignment="1">
      <alignment horizontal="center" vertical="top" wrapText="1"/>
    </xf>
    <xf numFmtId="0" fontId="5" fillId="0" borderId="1" xfId="1" applyFont="1" applyBorder="1" applyAlignment="1">
      <alignment vertical="top" wrapText="1"/>
    </xf>
    <xf numFmtId="0" fontId="5" fillId="0" borderId="1" xfId="1" applyFont="1" applyFill="1" applyBorder="1" applyAlignment="1">
      <alignment vertical="top" wrapText="1"/>
    </xf>
    <xf numFmtId="0" fontId="5" fillId="0" borderId="1" xfId="1" applyFont="1" applyFill="1" applyBorder="1" applyAlignment="1">
      <alignment horizontal="justify" vertical="top" wrapText="1"/>
    </xf>
    <xf numFmtId="164" fontId="6" fillId="0" borderId="1" xfId="1" applyNumberFormat="1" applyFont="1" applyFill="1" applyBorder="1" applyAlignment="1">
      <alignment vertical="top"/>
    </xf>
    <xf numFmtId="164" fontId="5" fillId="0" borderId="4" xfId="0" applyNumberFormat="1" applyFont="1" applyFill="1" applyBorder="1" applyAlignment="1">
      <alignment horizontal="center" vertical="top" wrapText="1"/>
    </xf>
    <xf numFmtId="0" fontId="6" fillId="0" borderId="1" xfId="1" applyNumberFormat="1" applyFont="1" applyFill="1" applyBorder="1" applyAlignment="1">
      <alignment horizontal="center" vertical="top"/>
    </xf>
    <xf numFmtId="0" fontId="5" fillId="0" borderId="1" xfId="1" applyFont="1" applyFill="1" applyBorder="1" applyAlignment="1">
      <alignment horizontal="left" vertical="top" wrapText="1"/>
    </xf>
    <xf numFmtId="14" fontId="5" fillId="0" borderId="1" xfId="1" applyNumberFormat="1" applyFont="1" applyBorder="1" applyAlignment="1">
      <alignment vertical="top"/>
    </xf>
    <xf numFmtId="0" fontId="5" fillId="0" borderId="1" xfId="1" applyFont="1" applyBorder="1" applyAlignment="1">
      <alignment horizontal="justify" vertical="top" wrapText="1"/>
    </xf>
    <xf numFmtId="0" fontId="5" fillId="0" borderId="1" xfId="1" applyFont="1" applyBorder="1" applyAlignment="1">
      <alignment horizontal="justify" vertical="top"/>
    </xf>
    <xf numFmtId="0" fontId="5" fillId="0" borderId="4" xfId="1" applyFont="1" applyBorder="1" applyAlignment="1">
      <alignment vertical="top"/>
    </xf>
    <xf numFmtId="14" fontId="5" fillId="0" borderId="4" xfId="1" applyNumberFormat="1" applyFont="1" applyBorder="1" applyAlignment="1">
      <alignment vertical="top"/>
    </xf>
    <xf numFmtId="0" fontId="5" fillId="0" borderId="4" xfId="1" applyFont="1" applyBorder="1" applyAlignment="1">
      <alignment vertical="top" wrapText="1"/>
    </xf>
    <xf numFmtId="0" fontId="5" fillId="0" borderId="4" xfId="1" applyFont="1" applyBorder="1" applyAlignment="1">
      <alignment horizontal="justify" vertical="top"/>
    </xf>
    <xf numFmtId="164" fontId="6" fillId="0" borderId="4" xfId="1" applyNumberFormat="1" applyFont="1" applyFill="1" applyBorder="1" applyAlignment="1">
      <alignment vertical="top"/>
    </xf>
    <xf numFmtId="0" fontId="6" fillId="0" borderId="4" xfId="1" applyNumberFormat="1" applyFont="1" applyFill="1" applyBorder="1" applyAlignment="1">
      <alignment horizontal="center" vertical="top"/>
    </xf>
    <xf numFmtId="0" fontId="7" fillId="0" borderId="7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8</xdr:col>
      <xdr:colOff>1993900</xdr:colOff>
      <xdr:row>4</xdr:row>
      <xdr:rowOff>127172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57" t="17633" r="6496" b="22989"/>
        <a:stretch/>
      </xdr:blipFill>
      <xdr:spPr>
        <a:xfrm>
          <a:off x="5664200" y="0"/>
          <a:ext cx="1993900" cy="889172"/>
        </a:xfrm>
        <a:prstGeom prst="rect">
          <a:avLst/>
        </a:prstGeom>
      </xdr:spPr>
    </xdr:pic>
    <xdr:clientData/>
  </xdr:twoCellAnchor>
  <xdr:twoCellAnchor>
    <xdr:from>
      <xdr:col>1</xdr:col>
      <xdr:colOff>263525</xdr:colOff>
      <xdr:row>32</xdr:row>
      <xdr:rowOff>0</xdr:rowOff>
    </xdr:from>
    <xdr:to>
      <xdr:col>3</xdr:col>
      <xdr:colOff>927100</xdr:colOff>
      <xdr:row>35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13A8CF-67C5-4B7E-BED6-0BD76F96F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825" y="18440400"/>
          <a:ext cx="14382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4:O38"/>
  <sheetViews>
    <sheetView tabSelected="1" topLeftCell="A25" zoomScale="75" workbookViewId="0">
      <selection activeCell="G35" sqref="G35"/>
    </sheetView>
  </sheetViews>
  <sheetFormatPr baseColWidth="10" defaultRowHeight="15" x14ac:dyDescent="0.2"/>
  <cols>
    <col min="1" max="1" width="11.28515625" style="1" customWidth="1"/>
    <col min="2" max="2" width="4.85546875" style="1" customWidth="1"/>
    <col min="3" max="3" width="6.5703125" style="1" customWidth="1"/>
    <col min="4" max="4" width="14.7109375" style="2" customWidth="1"/>
    <col min="5" max="5" width="18.7109375" style="2" customWidth="1"/>
    <col min="6" max="6" width="14.7109375" style="2" customWidth="1"/>
    <col min="7" max="7" width="13.28515625" style="2" customWidth="1"/>
    <col min="8" max="8" width="17.28515625" style="2" customWidth="1"/>
    <col min="9" max="9" width="62.28515625" style="1" customWidth="1"/>
    <col min="10" max="12" width="16.140625" style="3" customWidth="1"/>
    <col min="13" max="13" width="12" style="1" customWidth="1"/>
    <col min="14" max="15" width="15.28515625" style="1" bestFit="1" customWidth="1"/>
    <col min="16" max="16384" width="11.42578125" style="1"/>
  </cols>
  <sheetData>
    <row r="4" spans="2:14" x14ac:dyDescent="0.2">
      <c r="M4" s="6"/>
    </row>
    <row r="6" spans="2:14" ht="20.25" x14ac:dyDescent="0.3">
      <c r="B6" s="39" t="s">
        <v>22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4"/>
    </row>
    <row r="7" spans="2:14" ht="20.25" x14ac:dyDescent="0.3">
      <c r="B7" s="39" t="s">
        <v>23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2:14" ht="20.25" x14ac:dyDescent="0.3">
      <c r="B8" s="39" t="s">
        <v>52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</row>
    <row r="10" spans="2:14" ht="15.75" thickBot="1" x14ac:dyDescent="0.25"/>
    <row r="11" spans="2:14" ht="32.25" thickBot="1" x14ac:dyDescent="0.25">
      <c r="B11" s="12" t="s">
        <v>5</v>
      </c>
      <c r="C11" s="12" t="s">
        <v>6</v>
      </c>
      <c r="D11" s="12" t="s">
        <v>42</v>
      </c>
      <c r="E11" s="12" t="s">
        <v>0</v>
      </c>
      <c r="F11" s="12" t="s">
        <v>8</v>
      </c>
      <c r="G11" s="12" t="s">
        <v>1</v>
      </c>
      <c r="H11" s="12" t="s">
        <v>2</v>
      </c>
      <c r="I11" s="12" t="s">
        <v>4</v>
      </c>
      <c r="J11" s="12" t="s">
        <v>3</v>
      </c>
      <c r="K11" s="12" t="s">
        <v>54</v>
      </c>
      <c r="L11" s="12" t="s">
        <v>53</v>
      </c>
      <c r="M11" s="12" t="s">
        <v>28</v>
      </c>
    </row>
    <row r="12" spans="2:14" ht="58.5" x14ac:dyDescent="0.2">
      <c r="B12" s="13">
        <v>1</v>
      </c>
      <c r="C12" s="13">
        <v>2008</v>
      </c>
      <c r="D12" s="14">
        <v>39660</v>
      </c>
      <c r="E12" s="15" t="s">
        <v>9</v>
      </c>
      <c r="F12" s="16" t="s">
        <v>12</v>
      </c>
      <c r="G12" s="16" t="s">
        <v>10</v>
      </c>
      <c r="H12" s="16" t="s">
        <v>19</v>
      </c>
      <c r="I12" s="17" t="s">
        <v>41</v>
      </c>
      <c r="J12" s="18">
        <v>23335.67</v>
      </c>
      <c r="K12" s="19">
        <f>+J12*0.9</f>
        <v>21002.102999999999</v>
      </c>
      <c r="L12" s="19">
        <f t="shared" ref="L12:L18" si="0">+J12-K12</f>
        <v>2333.5669999999991</v>
      </c>
      <c r="M12" s="20">
        <v>1</v>
      </c>
    </row>
    <row r="13" spans="2:14" ht="78" x14ac:dyDescent="0.2">
      <c r="B13" s="13">
        <v>2</v>
      </c>
      <c r="C13" s="13">
        <v>2011</v>
      </c>
      <c r="D13" s="14">
        <v>40857</v>
      </c>
      <c r="E13" s="21" t="s">
        <v>9</v>
      </c>
      <c r="F13" s="21" t="s">
        <v>13</v>
      </c>
      <c r="G13" s="21" t="s">
        <v>14</v>
      </c>
      <c r="H13" s="22" t="s">
        <v>15</v>
      </c>
      <c r="I13" s="23" t="s">
        <v>44</v>
      </c>
      <c r="J13" s="24">
        <v>24000</v>
      </c>
      <c r="K13" s="25">
        <v>20292.16</v>
      </c>
      <c r="L13" s="25">
        <f t="shared" si="0"/>
        <v>3707.84</v>
      </c>
      <c r="M13" s="26">
        <v>2</v>
      </c>
      <c r="N13" s="4"/>
    </row>
    <row r="14" spans="2:14" ht="78" x14ac:dyDescent="0.2">
      <c r="B14" s="13">
        <v>3</v>
      </c>
      <c r="C14" s="13">
        <v>2011</v>
      </c>
      <c r="D14" s="14">
        <v>40735</v>
      </c>
      <c r="E14" s="21" t="s">
        <v>9</v>
      </c>
      <c r="F14" s="21" t="s">
        <v>30</v>
      </c>
      <c r="G14" s="21" t="s">
        <v>17</v>
      </c>
      <c r="H14" s="27">
        <v>815</v>
      </c>
      <c r="I14" s="23" t="s">
        <v>45</v>
      </c>
      <c r="J14" s="24">
        <v>60000</v>
      </c>
      <c r="K14" s="25">
        <f>+(J14*0.9)*(44286-D14)/3650</f>
        <v>52535.342465753427</v>
      </c>
      <c r="L14" s="25">
        <f t="shared" si="0"/>
        <v>7464.6575342465731</v>
      </c>
      <c r="M14" s="26">
        <v>3</v>
      </c>
      <c r="N14" s="4"/>
    </row>
    <row r="15" spans="2:14" ht="58.5" x14ac:dyDescent="0.2">
      <c r="B15" s="13">
        <v>4</v>
      </c>
      <c r="C15" s="13">
        <v>2012</v>
      </c>
      <c r="D15" s="28">
        <v>40938</v>
      </c>
      <c r="E15" s="21" t="s">
        <v>29</v>
      </c>
      <c r="F15" s="21" t="s">
        <v>25</v>
      </c>
      <c r="G15" s="21" t="s">
        <v>26</v>
      </c>
      <c r="H15" s="22" t="s">
        <v>27</v>
      </c>
      <c r="I15" s="23" t="s">
        <v>46</v>
      </c>
      <c r="J15" s="24">
        <v>36575.99</v>
      </c>
      <c r="K15" s="25">
        <f>+J15*0.9</f>
        <v>32918.390999999996</v>
      </c>
      <c r="L15" s="25">
        <f t="shared" si="0"/>
        <v>3657.599000000002</v>
      </c>
      <c r="M15" s="26">
        <v>4</v>
      </c>
      <c r="N15" s="4"/>
    </row>
    <row r="16" spans="2:14" ht="78" x14ac:dyDescent="0.2">
      <c r="B16" s="13">
        <v>5</v>
      </c>
      <c r="C16" s="13">
        <v>2012</v>
      </c>
      <c r="D16" s="14">
        <v>40938</v>
      </c>
      <c r="E16" s="21" t="s">
        <v>29</v>
      </c>
      <c r="F16" s="21" t="s">
        <v>25</v>
      </c>
      <c r="G16" s="21" t="s">
        <v>26</v>
      </c>
      <c r="H16" s="22" t="s">
        <v>27</v>
      </c>
      <c r="I16" s="23" t="s">
        <v>55</v>
      </c>
      <c r="J16" s="24">
        <v>32924.74</v>
      </c>
      <c r="K16" s="25">
        <f>29632.27+781.94</f>
        <v>30414.21</v>
      </c>
      <c r="L16" s="25">
        <f t="shared" si="0"/>
        <v>2510.5299999999988</v>
      </c>
      <c r="M16" s="26">
        <v>5</v>
      </c>
      <c r="N16" s="4"/>
    </row>
    <row r="17" spans="2:15" ht="79.5" customHeight="1" x14ac:dyDescent="0.2">
      <c r="B17" s="13">
        <v>6</v>
      </c>
      <c r="C17" s="13">
        <v>2015</v>
      </c>
      <c r="D17" s="14">
        <v>42229</v>
      </c>
      <c r="E17" s="21" t="s">
        <v>9</v>
      </c>
      <c r="F17" s="21" t="s">
        <v>16</v>
      </c>
      <c r="G17" s="21" t="s">
        <v>10</v>
      </c>
      <c r="H17" s="22" t="s">
        <v>18</v>
      </c>
      <c r="I17" s="23" t="s">
        <v>43</v>
      </c>
      <c r="J17" s="24">
        <v>29616.68</v>
      </c>
      <c r="K17" s="25">
        <v>15021.74</v>
      </c>
      <c r="L17" s="25">
        <f t="shared" si="0"/>
        <v>14594.94</v>
      </c>
      <c r="M17" s="26">
        <v>6</v>
      </c>
      <c r="N17" s="5"/>
      <c r="O17" s="4"/>
    </row>
    <row r="18" spans="2:15" ht="39" x14ac:dyDescent="0.2">
      <c r="B18" s="13">
        <v>7</v>
      </c>
      <c r="C18" s="13">
        <v>2015</v>
      </c>
      <c r="D18" s="28">
        <v>42360</v>
      </c>
      <c r="E18" s="21" t="s">
        <v>24</v>
      </c>
      <c r="F18" s="21" t="s">
        <v>25</v>
      </c>
      <c r="G18" s="21" t="s">
        <v>26</v>
      </c>
      <c r="H18" s="22" t="s">
        <v>27</v>
      </c>
      <c r="I18" s="23" t="s">
        <v>51</v>
      </c>
      <c r="J18" s="24">
        <v>42301.56</v>
      </c>
      <c r="K18" s="25">
        <v>38070.050000000003</v>
      </c>
      <c r="L18" s="25">
        <f t="shared" si="0"/>
        <v>4231.5099999999948</v>
      </c>
      <c r="M18" s="26">
        <v>7</v>
      </c>
      <c r="N18" s="5"/>
      <c r="O18" s="4"/>
    </row>
    <row r="19" spans="2:15" ht="117" x14ac:dyDescent="0.2">
      <c r="B19" s="13">
        <v>8</v>
      </c>
      <c r="C19" s="13">
        <v>2016</v>
      </c>
      <c r="D19" s="28">
        <v>42464</v>
      </c>
      <c r="E19" s="21" t="s">
        <v>9</v>
      </c>
      <c r="F19" s="21" t="s">
        <v>20</v>
      </c>
      <c r="G19" s="21" t="s">
        <v>10</v>
      </c>
      <c r="H19" s="22" t="s">
        <v>11</v>
      </c>
      <c r="I19" s="23" t="s">
        <v>50</v>
      </c>
      <c r="J19" s="24">
        <v>29531.68</v>
      </c>
      <c r="K19" s="25">
        <v>13267.41</v>
      </c>
      <c r="L19" s="25">
        <f>+J19-K19</f>
        <v>16264.27</v>
      </c>
      <c r="M19" s="26">
        <v>8</v>
      </c>
      <c r="N19" s="5"/>
      <c r="O19" s="4"/>
    </row>
    <row r="20" spans="2:15" ht="117" x14ac:dyDescent="0.2">
      <c r="B20" s="13">
        <v>9</v>
      </c>
      <c r="C20" s="13">
        <v>2016</v>
      </c>
      <c r="D20" s="28">
        <v>42464</v>
      </c>
      <c r="E20" s="21" t="s">
        <v>9</v>
      </c>
      <c r="F20" s="21" t="s">
        <v>21</v>
      </c>
      <c r="G20" s="21" t="s">
        <v>10</v>
      </c>
      <c r="H20" s="21" t="s">
        <v>11</v>
      </c>
      <c r="I20" s="29" t="s">
        <v>49</v>
      </c>
      <c r="J20" s="24">
        <v>29531.68</v>
      </c>
      <c r="K20" s="25">
        <v>13267.41</v>
      </c>
      <c r="L20" s="25">
        <f>+J20-K20</f>
        <v>16264.27</v>
      </c>
      <c r="M20" s="26">
        <v>9</v>
      </c>
      <c r="N20" s="5"/>
      <c r="O20" s="4"/>
    </row>
    <row r="21" spans="2:15" ht="39" x14ac:dyDescent="0.2">
      <c r="B21" s="13">
        <v>10</v>
      </c>
      <c r="C21" s="13">
        <v>2017</v>
      </c>
      <c r="D21" s="28">
        <v>43085</v>
      </c>
      <c r="E21" s="21" t="s">
        <v>31</v>
      </c>
      <c r="F21" s="21" t="s">
        <v>25</v>
      </c>
      <c r="G21" s="21" t="s">
        <v>25</v>
      </c>
      <c r="H21" s="21" t="s">
        <v>25</v>
      </c>
      <c r="I21" s="30" t="s">
        <v>32</v>
      </c>
      <c r="J21" s="24">
        <v>28002</v>
      </c>
      <c r="K21" s="25">
        <f>+(J21*0.9)*(44286-D21)/1825</f>
        <v>16584.855780821919</v>
      </c>
      <c r="L21" s="25">
        <f>+J21-K21</f>
        <v>11417.144219178081</v>
      </c>
      <c r="M21" s="26">
        <v>10</v>
      </c>
      <c r="N21" s="5"/>
      <c r="O21" s="4"/>
    </row>
    <row r="22" spans="2:15" ht="117" x14ac:dyDescent="0.2">
      <c r="B22" s="13">
        <v>11</v>
      </c>
      <c r="C22" s="13">
        <v>2019</v>
      </c>
      <c r="D22" s="28">
        <v>43732</v>
      </c>
      <c r="E22" s="21" t="s">
        <v>9</v>
      </c>
      <c r="F22" s="21" t="s">
        <v>40</v>
      </c>
      <c r="G22" s="21" t="s">
        <v>38</v>
      </c>
      <c r="H22" s="21" t="s">
        <v>39</v>
      </c>
      <c r="I22" s="30" t="s">
        <v>47</v>
      </c>
      <c r="J22" s="24">
        <v>49790</v>
      </c>
      <c r="K22" s="25">
        <v>6801.45</v>
      </c>
      <c r="L22" s="25">
        <f t="shared" ref="L22:L23" si="1">+J22-K22</f>
        <v>42988.55</v>
      </c>
      <c r="M22" s="26">
        <v>11</v>
      </c>
      <c r="N22" s="5"/>
      <c r="O22" s="4"/>
    </row>
    <row r="23" spans="2:15" ht="58.5" x14ac:dyDescent="0.2">
      <c r="B23" s="13">
        <v>12</v>
      </c>
      <c r="C23" s="13">
        <v>2019</v>
      </c>
      <c r="D23" s="28">
        <v>43888</v>
      </c>
      <c r="E23" s="21" t="s">
        <v>9</v>
      </c>
      <c r="F23" s="21" t="s">
        <v>37</v>
      </c>
      <c r="G23" s="21" t="s">
        <v>14</v>
      </c>
      <c r="H23" s="21" t="s">
        <v>36</v>
      </c>
      <c r="I23" s="30" t="s">
        <v>48</v>
      </c>
      <c r="J23" s="24">
        <v>40330</v>
      </c>
      <c r="K23" s="25">
        <v>3957.86</v>
      </c>
      <c r="L23" s="25">
        <f t="shared" si="1"/>
        <v>36372.14</v>
      </c>
      <c r="M23" s="26">
        <v>12</v>
      </c>
      <c r="N23" s="5"/>
      <c r="O23" s="4"/>
    </row>
    <row r="24" spans="2:15" ht="204" customHeight="1" x14ac:dyDescent="0.2">
      <c r="B24" s="31">
        <v>13</v>
      </c>
      <c r="C24" s="31">
        <v>2021</v>
      </c>
      <c r="D24" s="32">
        <v>44025</v>
      </c>
      <c r="E24" s="33" t="s">
        <v>56</v>
      </c>
      <c r="F24" s="33" t="s">
        <v>25</v>
      </c>
      <c r="G24" s="33" t="s">
        <v>26</v>
      </c>
      <c r="H24" s="33" t="s">
        <v>27</v>
      </c>
      <c r="I24" s="34" t="s">
        <v>57</v>
      </c>
      <c r="J24" s="35">
        <v>71516.81</v>
      </c>
      <c r="K24" s="25">
        <f>+(J24*0.9)*(44286-D24)/1825</f>
        <v>9205.0951610958909</v>
      </c>
      <c r="L24" s="25">
        <f>+J24-K24</f>
        <v>62311.71483890411</v>
      </c>
      <c r="M24" s="36">
        <v>13</v>
      </c>
      <c r="N24" s="5"/>
      <c r="O24" s="4"/>
    </row>
    <row r="25" spans="2:15" ht="20.25" thickBot="1" x14ac:dyDescent="0.35">
      <c r="B25" s="7"/>
      <c r="C25" s="7"/>
      <c r="D25" s="8"/>
      <c r="E25" s="8"/>
      <c r="F25" s="8"/>
      <c r="G25" s="8"/>
      <c r="H25" s="8"/>
      <c r="I25" s="9"/>
      <c r="J25" s="10"/>
      <c r="K25" s="10"/>
      <c r="L25" s="10"/>
      <c r="M25" s="10"/>
    </row>
    <row r="26" spans="2:15" ht="20.25" thickBot="1" x14ac:dyDescent="0.35">
      <c r="B26" s="37" t="s">
        <v>7</v>
      </c>
      <c r="C26" s="38"/>
      <c r="D26" s="38"/>
      <c r="E26" s="38"/>
      <c r="F26" s="38"/>
      <c r="G26" s="38"/>
      <c r="H26" s="38"/>
      <c r="I26" s="38"/>
      <c r="J26" s="11">
        <f>SUM(J12:J24)</f>
        <v>497456.81</v>
      </c>
      <c r="K26" s="11">
        <f>SUM(K12:K24)</f>
        <v>273338.07740767126</v>
      </c>
      <c r="L26" s="11">
        <f>SUM(L12:L24)</f>
        <v>224118.73259232874</v>
      </c>
      <c r="M26" s="11"/>
    </row>
    <row r="27" spans="2:15" x14ac:dyDescent="0.2">
      <c r="B27" s="1" t="s">
        <v>58</v>
      </c>
    </row>
    <row r="31" spans="2:15" x14ac:dyDescent="0.2">
      <c r="C31" s="1" t="s">
        <v>33</v>
      </c>
    </row>
    <row r="37" spans="3:3" x14ac:dyDescent="0.2">
      <c r="C37" s="1" t="s">
        <v>34</v>
      </c>
    </row>
    <row r="38" spans="3:3" x14ac:dyDescent="0.2">
      <c r="C38" s="1" t="s">
        <v>35</v>
      </c>
    </row>
  </sheetData>
  <mergeCells count="4">
    <mergeCell ref="B26:I26"/>
    <mergeCell ref="B6:M6"/>
    <mergeCell ref="B7:M7"/>
    <mergeCell ref="B8:M8"/>
  </mergeCells>
  <pageMargins left="1.0629921259842521" right="0.15748031496062992" top="0.43307086614173229" bottom="0.27559055118110237" header="0" footer="0"/>
  <pageSetup scale="59" fitToHeight="0" orientation="landscape" r:id="rId1"/>
  <headerFooter alignWithMargins="0">
    <oddFooter>&amp;C&amp;P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Bienes superiores a $ 20000</vt:lpstr>
      <vt:lpstr>Hoja1</vt:lpstr>
      <vt:lpstr>'Bienes superiores a $ 20000'!Área_de_impresión</vt:lpstr>
      <vt:lpstr>'Bienes superiores a $ 20000'!Títulos_a_imprimir</vt:lpstr>
    </vt:vector>
  </TitlesOfParts>
  <Company>opamss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pedro.cañenguez</dc:creator>
  <cp:lastModifiedBy>Pedro Josué Cañenguez</cp:lastModifiedBy>
  <cp:lastPrinted>2021-05-06T15:24:21Z</cp:lastPrinted>
  <dcterms:created xsi:type="dcterms:W3CDTF">2012-11-23T17:53:49Z</dcterms:created>
  <dcterms:modified xsi:type="dcterms:W3CDTF">2021-05-06T15:24:57Z</dcterms:modified>
</cp:coreProperties>
</file>