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fagobsv-my.sharepoint.com/personal/gerardobernal_bfa_gob_sv/Documents/Cooperacion a la Comunidad/2024/"/>
    </mc:Choice>
  </mc:AlternateContent>
  <xr:revisionPtr revIDLastSave="405" documentId="13_ncr:1_{06DEFCB1-3437-46A0-95D5-C25C1F556D75}" xr6:coauthVersionLast="47" xr6:coauthVersionMax="47" xr10:uidLastSave="{35216930-72BC-46CA-A38D-362CAB2EB5B7}"/>
  <workbookProtection workbookAlgorithmName="SHA-512" workbookHashValue="DK9VjGFfOPSh662gWCxe8fAz/BvL40LFvUJcpTa1mzZaXwEXg+ZrTZM1hYXAT7vJWtfMpSgfuu3YOxZ2ccMz8Q==" workbookSaltValue="CDVAVutj23yOwx39AOlGHA==" workbookSpinCount="100000" lockStructure="1"/>
  <bookViews>
    <workbookView xWindow="-108" yWindow="-108" windowWidth="23256" windowHeight="12456" firstSheet="2" activeTab="2" xr2:uid="{46DA077E-B81C-4571-9BCB-1CCEA8444814}"/>
  </bookViews>
  <sheets>
    <sheet name="Enero - Marzo 2024" sheetId="2" state="hidden" r:id="rId1"/>
    <sheet name="Abril - Junio 2024" sheetId="16" state="hidden" r:id="rId2"/>
    <sheet name="Julio - Septiembre 2024" sheetId="17" r:id="rId3"/>
    <sheet name="Octubre - Diciembre 2024" sheetId="18" state="hidden" r:id="rId4"/>
    <sheet name="Otras areas" sheetId="8" state="hidden" r:id="rId5"/>
    <sheet name="Resumen" sheetId="11" state="hidden" r:id="rId6"/>
  </sheets>
  <definedNames>
    <definedName name="_xlnm._FilterDatabase" localSheetId="0" hidden="1">'Enero - Marzo 2024'!$L$2:$L$21</definedName>
    <definedName name="_xlnm._FilterDatabase" localSheetId="4" hidden="1">'Otras areas'!$A$2:$H$8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7" l="1"/>
  <c r="F21" i="18"/>
  <c r="F32" i="16"/>
  <c r="J23" i="16"/>
  <c r="I23" i="16"/>
  <c r="J7" i="8"/>
  <c r="J4" i="8"/>
  <c r="F21" i="2" l="1"/>
  <c r="J3" i="8"/>
  <c r="J5" i="8"/>
  <c r="J6" i="8" l="1"/>
  <c r="H4" i="11" l="1"/>
  <c r="T8" i="8" l="1"/>
  <c r="R8" i="8"/>
  <c r="Q8" i="8"/>
  <c r="U8" i="8" l="1"/>
  <c r="S8" i="8"/>
</calcChain>
</file>

<file path=xl/sharedStrings.xml><?xml version="1.0" encoding="utf-8"?>
<sst xmlns="http://schemas.openxmlformats.org/spreadsheetml/2006/main" count="657" uniqueCount="188">
  <si>
    <t>Registro de solicitudes de apoyo - Cooperacion Individual</t>
  </si>
  <si>
    <t>No.</t>
  </si>
  <si>
    <t>Solicitante</t>
  </si>
  <si>
    <t>Tipo</t>
  </si>
  <si>
    <t>Categoria</t>
  </si>
  <si>
    <t>Resolucion</t>
  </si>
  <si>
    <t>Comentarios</t>
  </si>
  <si>
    <t>Fecha de entrega</t>
  </si>
  <si>
    <t>Fecha solicitada</t>
  </si>
  <si>
    <t>Cumplimiento a gestion</t>
  </si>
  <si>
    <t>Plazo (dias habiles)</t>
  </si>
  <si>
    <t>Monetario</t>
  </si>
  <si>
    <t>Necesidad</t>
  </si>
  <si>
    <t>Especie</t>
  </si>
  <si>
    <t>Monto (DETALLE)</t>
  </si>
  <si>
    <t>Observaciones</t>
  </si>
  <si>
    <t>Fecha de necesidad</t>
  </si>
  <si>
    <t>Enero</t>
  </si>
  <si>
    <t>Comunitario</t>
  </si>
  <si>
    <t>Especie (Detalle monto)</t>
  </si>
  <si>
    <t>TOTAL</t>
  </si>
  <si>
    <t>N/A</t>
  </si>
  <si>
    <t>Procede</t>
  </si>
  <si>
    <t>No procede</t>
  </si>
  <si>
    <t>Si</t>
  </si>
  <si>
    <t>Educativo</t>
  </si>
  <si>
    <t>Febrero</t>
  </si>
  <si>
    <t>Marzo</t>
  </si>
  <si>
    <t>14 dias</t>
  </si>
  <si>
    <t>No</t>
  </si>
  <si>
    <t>Material</t>
  </si>
  <si>
    <t>Area</t>
  </si>
  <si>
    <t>Monto</t>
  </si>
  <si>
    <t>Concepto</t>
  </si>
  <si>
    <t>No. Actividades</t>
  </si>
  <si>
    <t>UEC</t>
  </si>
  <si>
    <t>GES</t>
  </si>
  <si>
    <t>Actividad</t>
  </si>
  <si>
    <t xml:space="preserve">Fecha </t>
  </si>
  <si>
    <t>Cruz Verde</t>
  </si>
  <si>
    <t>Donación a la Cruz Verde para cubrir gastos de sus operaciones</t>
  </si>
  <si>
    <t>Abril</t>
  </si>
  <si>
    <t>CE El Astillero</t>
  </si>
  <si>
    <t>Personas</t>
  </si>
  <si>
    <t>Actividades</t>
  </si>
  <si>
    <t>Entregado en oficina central</t>
  </si>
  <si>
    <t>Mayo</t>
  </si>
  <si>
    <t>Cruz Roja</t>
  </si>
  <si>
    <t>SIADES</t>
  </si>
  <si>
    <t>ENA</t>
  </si>
  <si>
    <t>FESA</t>
  </si>
  <si>
    <t>30 dias</t>
  </si>
  <si>
    <t>Junio</t>
  </si>
  <si>
    <t>Productivo</t>
  </si>
  <si>
    <t>7 dias</t>
  </si>
  <si>
    <t>Gastos ejecutados</t>
  </si>
  <si>
    <t>Gastos ejecutados cooperación a la comunidad</t>
  </si>
  <si>
    <t>Total</t>
  </si>
  <si>
    <t>Fondos por otras areas</t>
  </si>
  <si>
    <t>Periodo</t>
  </si>
  <si>
    <t>1er trimestre</t>
  </si>
  <si>
    <t>2do trimestre</t>
  </si>
  <si>
    <t>3er trimestre</t>
  </si>
  <si>
    <t>Gastos ejecutados cuenta contribuciones</t>
  </si>
  <si>
    <t>4to semestre</t>
  </si>
  <si>
    <t>Q1</t>
  </si>
  <si>
    <t>Q2</t>
  </si>
  <si>
    <t>Q3</t>
  </si>
  <si>
    <t>Q4</t>
  </si>
  <si>
    <t>21 dias</t>
  </si>
  <si>
    <t>Alcaldia Municipal de Soyapango</t>
  </si>
  <si>
    <t>Voluntariado Tejido de Esperanza</t>
  </si>
  <si>
    <t xml:space="preserve">Compra de agua para el primer entrenamiento con causa, con el propósito de garantizar la hidratación óptima de los participantes </t>
  </si>
  <si>
    <t>Compra de refrigerios para talleres "Pensamiento Estrategico" a clientes MIPE</t>
  </si>
  <si>
    <t>GCC</t>
  </si>
  <si>
    <t>1 de 1 apoyo por un total de</t>
  </si>
  <si>
    <t>Primer trimestre 2024</t>
  </si>
  <si>
    <t>ACPA San Hilario</t>
  </si>
  <si>
    <t>110 dias</t>
  </si>
  <si>
    <t>Donativo para la compra de insumos y alimentos para celebración del Festival del Camaron</t>
  </si>
  <si>
    <t>Entregado en agencia Usulutan</t>
  </si>
  <si>
    <t>Donativo de canastas de regalo para celebración del dia de las madres</t>
  </si>
  <si>
    <t>15 canastas de regalo</t>
  </si>
  <si>
    <t>Entregado en agencia Nueva Concepción</t>
  </si>
  <si>
    <t>Se entrego cheque por el monto de las 15 canastas, solicitante ya entrego factura de los articulos como muestra de cumplimiento a solicitud</t>
  </si>
  <si>
    <t>Donativo para cubrir gastos operativos de la organización</t>
  </si>
  <si>
    <t>Entregado en oficinaCentral</t>
  </si>
  <si>
    <t>Alcaldia Municipal de San Isidrio</t>
  </si>
  <si>
    <t>Donativo para celebración de fiestas patronales del distrito</t>
  </si>
  <si>
    <t>Solicitante no brindo documentación juridica, imposibilitando gestionar solicitud</t>
  </si>
  <si>
    <t>Se comunico a Agencia que ante la falta de documentos, no se gestionaria la solicitud</t>
  </si>
  <si>
    <t>3 dias</t>
  </si>
  <si>
    <t>Donación de 100 canastas de regalo para entregar a madres del distrito</t>
  </si>
  <si>
    <t>100 canastas de regalo</t>
  </si>
  <si>
    <t>Solicitud excede monto disponible en presupuesto del Banco. Solicitud se entrega en poco tiempo establecido para gestionar</t>
  </si>
  <si>
    <t>Se envio resolución R.GGFC.001.2024</t>
  </si>
  <si>
    <t>CE Ana Julia</t>
  </si>
  <si>
    <t>Entrega de donativo para la compra de regalos en el marco del Dia de la Madre</t>
  </si>
  <si>
    <t>Se entrego apoyo en Agencia San Francisco Gotera</t>
  </si>
  <si>
    <t>Se envio monto con base a rango presupuestario aprobado para las actividades</t>
  </si>
  <si>
    <t>CE Cantón Chantusnene</t>
  </si>
  <si>
    <t>1 dia</t>
  </si>
  <si>
    <t>Entrega de donativo para la compra de regalos o refrigerios en el marco de celebración del Dia de la Madre</t>
  </si>
  <si>
    <t>Solicitud se entrega en poco tiempo establecido para gestionar</t>
  </si>
  <si>
    <t>Se envio comunicación a Agencia San Juan Opico de rechazo a solicitud</t>
  </si>
  <si>
    <t>CE Cantón San Rafael La Loma</t>
  </si>
  <si>
    <t>8 dias</t>
  </si>
  <si>
    <t>Se entrego apoyo en Agencia Cojutepeque</t>
  </si>
  <si>
    <t>CE Casto Valladares</t>
  </si>
  <si>
    <t>11 dias</t>
  </si>
  <si>
    <t>Pago de becas correspondiente al primer trimestre 2024</t>
  </si>
  <si>
    <t>Pago se entrego en oficina central</t>
  </si>
  <si>
    <t>Donación para compra de refriegerios a entregar en celebración del Dia del Padre dentro de la institución</t>
  </si>
  <si>
    <t>GPM apoyo en donativo de promocionales para actividad del mes de mayo</t>
  </si>
  <si>
    <t>Pago de beca estudiantil para el año 2024-025</t>
  </si>
  <si>
    <t>Santa Cecilia</t>
  </si>
  <si>
    <t>Pago de dos becas estudiantil para el año 2024-025</t>
  </si>
  <si>
    <t>20 dias</t>
  </si>
  <si>
    <t>Donación para celebración del Dia del Ingeniero Agronomo</t>
  </si>
  <si>
    <t>Debido a la situación climatica, el solicitante reprogramo el evento y el patrocinio se entrego posterior a la fecha indicada originalmente</t>
  </si>
  <si>
    <t>Voluntariado Restauración CE Los Amates</t>
  </si>
  <si>
    <t>Educación Financiera con Agropoly</t>
  </si>
  <si>
    <t>Conversatorio Salud para todos</t>
  </si>
  <si>
    <t>Empresarial</t>
  </si>
  <si>
    <t>Alcaldia de Cuscatlán Norte</t>
  </si>
  <si>
    <t>Donación para celebración de fiestas patronales</t>
  </si>
  <si>
    <t>Compra de vales para pizza a entregar como premios en el Dia de la Juventud</t>
  </si>
  <si>
    <t>Refrigerios a a entregar como premios en el Dia de la Juventud</t>
  </si>
  <si>
    <t>Voluntariado Heroes en Acción Conectando Generaciones</t>
  </si>
  <si>
    <t>Julio</t>
  </si>
  <si>
    <t>Agosto</t>
  </si>
  <si>
    <t>Septiembre</t>
  </si>
  <si>
    <t>ACPA La Maroma</t>
  </si>
  <si>
    <t>Donación de uniformes para las diferentes categorias de futbol de niños de la cooperativa</t>
  </si>
  <si>
    <t>Cheque entregado en agencia Usulutan</t>
  </si>
  <si>
    <t>Se acordo apoyar a 2 de las 4 categorias, donando a las categorias mas inferiores</t>
  </si>
  <si>
    <t>Donación para cubrir gastos operativos de la institución durante vacaciones agostinas</t>
  </si>
  <si>
    <t>Cheque entregado en Oficina Central</t>
  </si>
  <si>
    <t>Apoyo se entrego posterior a las vacaciones debido a demoras en la entrega de documentación por el solicitante</t>
  </si>
  <si>
    <t>Fundación Padre Arrupe</t>
  </si>
  <si>
    <t>Patronato Nacional Antituberculoso</t>
  </si>
  <si>
    <t>Pago de becas correspondiente al segundo trimestre 2024</t>
  </si>
  <si>
    <t>Se envio factura con monto equivocado, a la espera de nueva factura para poder efectuar</t>
  </si>
  <si>
    <t>En proceso</t>
  </si>
  <si>
    <t>Pago de beca estudiantil</t>
  </si>
  <si>
    <t>Se rechazo solicitud en vista que beca no fue presupuestada</t>
  </si>
  <si>
    <t>R.GGFC.001.2024</t>
  </si>
  <si>
    <t>Donación para cubrir gastos operativos de la institución</t>
  </si>
  <si>
    <t>AD Santa Clara</t>
  </si>
  <si>
    <t>ADESCO Santa Rosa Lempa</t>
  </si>
  <si>
    <t>Alcaldia Usulutan Oeste</t>
  </si>
  <si>
    <t>El Prodigio de R.L.</t>
  </si>
  <si>
    <t>PGR San Salvador</t>
  </si>
  <si>
    <t>Rene Cortez</t>
  </si>
  <si>
    <t>Donativo para la compra de articulos deportivos o mantenimiento de la cancha</t>
  </si>
  <si>
    <t>Solicitante no brindo cotización ni documentación juridica</t>
  </si>
  <si>
    <t>Donativo para la compra de refrigerios, dulces, piñatas para celebración de la cooperativia</t>
  </si>
  <si>
    <t>Se recibio solicitud en el mismo dia que la actividad</t>
  </si>
  <si>
    <t>Se comunico imposibilidad de atender debido al poco tiempo con el que se contaba</t>
  </si>
  <si>
    <t>Donativo para celebración de fiestas patronales</t>
  </si>
  <si>
    <t>Cheque entrgado en agencia Usulutan</t>
  </si>
  <si>
    <t>No se hizo uso de los beneficios publicitarios ofrecidos</t>
  </si>
  <si>
    <t>Donativo de certificados de regalo para entregar en el mes de diciembre como celebración de la temporada navideña</t>
  </si>
  <si>
    <t>A la espera de cotización para definir con cuanto se puede ayudar</t>
  </si>
  <si>
    <t>Donativo de juguetes para celebración del Dia del Niño a final de mes</t>
  </si>
  <si>
    <t>A la espera de documentación juridica para iniciar proceso de elaboración</t>
  </si>
  <si>
    <t>Pago de beca estudiantil para continuar con estudios</t>
  </si>
  <si>
    <t>Solicitud rechazada ya que monto excede presupuesto y no se cuenta con personeria juridica</t>
  </si>
  <si>
    <t>R.GGFC.002.2024</t>
  </si>
  <si>
    <t>Liga de Ajedrez</t>
  </si>
  <si>
    <t>Productores Agropecuarios de Oriente</t>
  </si>
  <si>
    <t>12 dias</t>
  </si>
  <si>
    <t>Donación para participación de atleta en torneo de ajedrez en el exterior</t>
  </si>
  <si>
    <t>Solicitante no presenteo documentación juridica</t>
  </si>
  <si>
    <t>Donacion de zapatos deportivos para jovenes de la communidad</t>
  </si>
  <si>
    <t>Alcaldia de la Libertad</t>
  </si>
  <si>
    <t>Centro Escolar San Luis Gonzaga</t>
  </si>
  <si>
    <t>Donación para celebración del dia del niño a estudiantes del Centro Escolar</t>
  </si>
  <si>
    <t>Cheque entregado en oficina central</t>
  </si>
  <si>
    <t>Donación para celebración del dia del niño</t>
  </si>
  <si>
    <t>Cheque entregado en Agencia La Libertad</t>
  </si>
  <si>
    <t>Refrigerio para jornada de EF con Glasswing</t>
  </si>
  <si>
    <t>Octubre</t>
  </si>
  <si>
    <t>Noviembre</t>
  </si>
  <si>
    <t>Diciembre</t>
  </si>
  <si>
    <t>Centro Escolar Miguel Elias Guillen</t>
  </si>
  <si>
    <t>Cheque entregado por agencia Nueva Concepción</t>
  </si>
  <si>
    <t>Cheque fue aceptado posterior al dia del evento por mutuo acuerdo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</si>
</sst>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Leelawadee"/>
      <family val="2"/>
    </font>
    <font>
      <sz val="11"/>
      <color theme="0"/>
      <name val="Leelawadee"/>
      <family val="2"/>
    </font>
    <font>
      <b/>
      <sz val="11"/>
      <color rgb="FF000000"/>
      <name val="Leelawadee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vertical="center" wrapText="1" readingOrder="1"/>
    </xf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16" fontId="0" fillId="0" borderId="0" xfId="0" applyNumberFormat="1"/>
    <xf numFmtId="44" fontId="0" fillId="0" borderId="0" xfId="1" applyFont="1" applyBorder="1"/>
    <xf numFmtId="0" fontId="0" fillId="0" borderId="1" xfId="1" applyNumberFormat="1" applyFont="1" applyBorder="1"/>
    <xf numFmtId="0" fontId="0" fillId="0" borderId="0" xfId="1" applyNumberFormat="1" applyFont="1"/>
    <xf numFmtId="14" fontId="0" fillId="0" borderId="0" xfId="0" applyNumberFormat="1"/>
    <xf numFmtId="44" fontId="0" fillId="0" borderId="1" xfId="1" applyFont="1" applyBorder="1" applyAlignment="1">
      <alignment horizontal="center" vertical="center" wrapText="1"/>
    </xf>
    <xf numFmtId="0" fontId="0" fillId="0" borderId="0" xfId="1" applyNumberFormat="1" applyFont="1" applyBorder="1"/>
    <xf numFmtId="44" fontId="0" fillId="0" borderId="0" xfId="0" applyNumberFormat="1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8" borderId="0" xfId="0" applyFill="1"/>
    <xf numFmtId="44" fontId="0" fillId="0" borderId="1" xfId="0" applyNumberFormat="1" applyBorder="1"/>
    <xf numFmtId="0" fontId="0" fillId="5" borderId="1" xfId="0" applyFill="1" applyBorder="1" applyAlignment="1">
      <alignment horizontal="center" vertical="center" wrapText="1"/>
    </xf>
    <xf numFmtId="44" fontId="0" fillId="0" borderId="0" xfId="1" applyFont="1" applyFill="1"/>
    <xf numFmtId="44" fontId="0" fillId="0" borderId="0" xfId="1" applyFont="1" applyAlignment="1">
      <alignment horizontal="center" vertical="center"/>
    </xf>
    <xf numFmtId="44" fontId="0" fillId="3" borderId="1" xfId="1" applyFont="1" applyFill="1" applyBorder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 readingOrder="1"/>
    </xf>
    <xf numFmtId="0" fontId="3" fillId="5" borderId="8" xfId="0" applyFont="1" applyFill="1" applyBorder="1" applyAlignment="1">
      <alignment horizontal="center" vertical="center" wrapText="1" readingOrder="1"/>
    </xf>
    <xf numFmtId="0" fontId="3" fillId="5" borderId="9" xfId="0" applyFont="1" applyFill="1" applyBorder="1" applyAlignment="1">
      <alignment horizontal="center" vertical="center" wrapText="1" readingOrder="1"/>
    </xf>
    <xf numFmtId="0" fontId="4" fillId="6" borderId="4" xfId="0" applyFont="1" applyFill="1" applyBorder="1" applyAlignment="1">
      <alignment horizontal="center" vertical="center" wrapText="1" readingOrder="1"/>
    </xf>
    <xf numFmtId="0" fontId="4" fillId="6" borderId="3" xfId="0" applyFont="1" applyFill="1" applyBorder="1" applyAlignment="1">
      <alignment horizontal="center" vertical="center" wrapText="1" readingOrder="1"/>
    </xf>
    <xf numFmtId="0" fontId="4" fillId="6" borderId="5" xfId="0" applyFont="1" applyFill="1" applyBorder="1" applyAlignment="1">
      <alignment horizontal="center" vertical="center" wrapText="1" readingOrder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6" fillId="0" borderId="1" xfId="1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054B10-5140-4253-A56F-92AB79E91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D9A28D-1CCC-4AE6-9CF7-531C7750A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739755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337D89-D228-4DF5-BB53-22FD69BFD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72164" cy="359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739755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1FAB63-67E4-448F-8135-9C9D7AF27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72164" cy="359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7996-06FA-43DE-B9E6-3ADB63507057}">
  <dimension ref="A2:P21"/>
  <sheetViews>
    <sheetView zoomScale="60" zoomScaleNormal="60" workbookViewId="0">
      <selection sqref="A1:XFD1048576"/>
    </sheetView>
  </sheetViews>
  <sheetFormatPr baseColWidth="10" defaultColWidth="11.44140625" defaultRowHeight="14.4" x14ac:dyDescent="0.3"/>
  <cols>
    <col min="1" max="1" width="4.6640625" style="3" customWidth="1"/>
    <col min="2" max="2" width="20.33203125" style="3" customWidth="1"/>
    <col min="3" max="3" width="12.33203125" style="3" customWidth="1"/>
    <col min="4" max="4" width="11.44140625" style="3"/>
    <col min="5" max="5" width="12.109375" style="3" customWidth="1"/>
    <col min="6" max="6" width="33.33203125" style="3" customWidth="1"/>
    <col min="7" max="7" width="12.5546875" style="3" customWidth="1"/>
    <col min="8" max="8" width="23.44140625" style="3" customWidth="1"/>
    <col min="9" max="10" width="16" style="3" customWidth="1"/>
    <col min="11" max="11" width="18.33203125" style="3" customWidth="1"/>
    <col min="12" max="12" width="12.109375" style="3" customWidth="1"/>
    <col min="13" max="13" width="13.5546875" style="3" bestFit="1" customWidth="1"/>
    <col min="14" max="14" width="15.44140625" style="3" customWidth="1"/>
    <col min="15" max="15" width="15.33203125" style="3" customWidth="1"/>
    <col min="16" max="16" width="32.44140625" style="3" customWidth="1"/>
    <col min="17" max="16384" width="11.44140625" style="3"/>
  </cols>
  <sheetData>
    <row r="2" spans="1:16" x14ac:dyDescent="0.3">
      <c r="C2" s="2" t="s">
        <v>0</v>
      </c>
      <c r="D2" s="2"/>
      <c r="E2" s="2"/>
    </row>
    <row r="5" spans="1:16" x14ac:dyDescent="0.3">
      <c r="A5" s="40" t="s">
        <v>17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s="1" customFormat="1" ht="28.8" x14ac:dyDescent="0.3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x14ac:dyDescent="0.3">
      <c r="A7" s="4">
        <v>1</v>
      </c>
      <c r="B7" s="5"/>
      <c r="C7" s="6"/>
      <c r="D7" s="6"/>
      <c r="E7" s="5"/>
      <c r="F7" s="5"/>
      <c r="G7" s="5"/>
      <c r="H7" s="5"/>
      <c r="I7" s="7"/>
      <c r="J7" s="5"/>
      <c r="K7" s="5"/>
      <c r="L7" s="5"/>
      <c r="M7" s="6"/>
      <c r="N7" s="5"/>
      <c r="O7" s="5"/>
      <c r="P7" s="5"/>
    </row>
    <row r="8" spans="1:16" s="8" customFormat="1" x14ac:dyDescent="0.3">
      <c r="A8" s="1"/>
      <c r="B8" s="1"/>
      <c r="C8" s="9"/>
      <c r="D8" s="9"/>
      <c r="E8" s="1"/>
      <c r="F8" s="1"/>
      <c r="G8" s="1"/>
      <c r="H8" s="1"/>
      <c r="I8" s="10"/>
      <c r="J8" s="1"/>
      <c r="K8" s="1"/>
      <c r="L8" s="1"/>
      <c r="M8" s="1"/>
      <c r="N8" s="1"/>
      <c r="O8" s="1"/>
      <c r="P8" s="1"/>
    </row>
    <row r="9" spans="1:16" s="8" customFormat="1" x14ac:dyDescent="0.3">
      <c r="A9" s="40" t="s">
        <v>26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s="8" customFormat="1" ht="28.8" x14ac:dyDescent="0.3">
      <c r="A10" s="4" t="s">
        <v>1</v>
      </c>
      <c r="B10" s="4" t="s">
        <v>2</v>
      </c>
      <c r="C10" s="4" t="s">
        <v>8</v>
      </c>
      <c r="D10" s="4" t="s">
        <v>16</v>
      </c>
      <c r="E10" s="4" t="s">
        <v>10</v>
      </c>
      <c r="F10" s="4" t="s">
        <v>12</v>
      </c>
      <c r="G10" s="4" t="s">
        <v>3</v>
      </c>
      <c r="H10" s="4" t="s">
        <v>4</v>
      </c>
      <c r="I10" s="4" t="s">
        <v>14</v>
      </c>
      <c r="J10" s="4" t="s">
        <v>13</v>
      </c>
      <c r="K10" s="4" t="s">
        <v>19</v>
      </c>
      <c r="L10" s="4" t="s">
        <v>5</v>
      </c>
      <c r="M10" s="4" t="s">
        <v>7</v>
      </c>
      <c r="N10" s="4" t="s">
        <v>6</v>
      </c>
      <c r="O10" s="4" t="s">
        <v>9</v>
      </c>
      <c r="P10" s="4" t="s">
        <v>15</v>
      </c>
    </row>
    <row r="11" spans="1:16" s="8" customFormat="1" x14ac:dyDescent="0.3">
      <c r="A11" s="4">
        <v>1</v>
      </c>
      <c r="B11" s="5"/>
      <c r="C11" s="6"/>
      <c r="D11" s="6"/>
      <c r="E11" s="5"/>
      <c r="F11" s="5"/>
      <c r="G11" s="5"/>
      <c r="H11" s="5"/>
      <c r="I11" s="7"/>
      <c r="J11" s="5"/>
      <c r="K11" s="5"/>
      <c r="L11" s="5"/>
      <c r="M11" s="6"/>
      <c r="N11" s="5"/>
      <c r="O11" s="5"/>
      <c r="P11" s="5"/>
    </row>
    <row r="12" spans="1:16" s="8" customFormat="1" x14ac:dyDescent="0.3">
      <c r="A12" s="1"/>
      <c r="B12" s="1"/>
      <c r="C12" s="9"/>
      <c r="D12" s="9"/>
      <c r="E12" s="1"/>
      <c r="F12" s="1"/>
      <c r="G12" s="1"/>
      <c r="H12" s="1"/>
      <c r="I12" s="10"/>
      <c r="J12" s="1"/>
      <c r="K12" s="1"/>
      <c r="L12" s="1"/>
      <c r="M12" s="1"/>
      <c r="N12" s="1"/>
      <c r="O12" s="1"/>
      <c r="P12" s="1"/>
    </row>
    <row r="13" spans="1:16" s="8" customFormat="1" x14ac:dyDescent="0.3">
      <c r="A13" s="40" t="s">
        <v>27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6" s="8" customFormat="1" ht="28.8" x14ac:dyDescent="0.3">
      <c r="A14" s="4" t="s">
        <v>1</v>
      </c>
      <c r="B14" s="4" t="s">
        <v>2</v>
      </c>
      <c r="C14" s="4" t="s">
        <v>8</v>
      </c>
      <c r="D14" s="4" t="s">
        <v>16</v>
      </c>
      <c r="E14" s="4" t="s">
        <v>10</v>
      </c>
      <c r="F14" s="4" t="s">
        <v>12</v>
      </c>
      <c r="G14" s="4" t="s">
        <v>3</v>
      </c>
      <c r="H14" s="4" t="s">
        <v>4</v>
      </c>
      <c r="I14" s="4" t="s">
        <v>14</v>
      </c>
      <c r="J14" s="4" t="s">
        <v>13</v>
      </c>
      <c r="K14" s="4" t="s">
        <v>19</v>
      </c>
      <c r="L14" s="4" t="s">
        <v>5</v>
      </c>
      <c r="M14" s="4" t="s">
        <v>7</v>
      </c>
      <c r="N14" s="4" t="s">
        <v>6</v>
      </c>
      <c r="O14" s="4" t="s">
        <v>9</v>
      </c>
      <c r="P14" s="4" t="s">
        <v>15</v>
      </c>
    </row>
    <row r="15" spans="1:16" s="8" customFormat="1" ht="28.8" x14ac:dyDescent="0.3">
      <c r="A15" s="4">
        <v>1</v>
      </c>
      <c r="B15" s="5" t="s">
        <v>39</v>
      </c>
      <c r="C15" s="6">
        <v>45358</v>
      </c>
      <c r="D15" s="6" t="s">
        <v>21</v>
      </c>
      <c r="E15" s="5" t="s">
        <v>21</v>
      </c>
      <c r="F15" s="5" t="s">
        <v>40</v>
      </c>
      <c r="G15" s="5" t="s">
        <v>11</v>
      </c>
      <c r="H15" s="5" t="s">
        <v>18</v>
      </c>
      <c r="I15" s="7">
        <v>300</v>
      </c>
      <c r="J15" s="5" t="s">
        <v>21</v>
      </c>
      <c r="K15" s="5" t="s">
        <v>21</v>
      </c>
      <c r="L15" s="5" t="s">
        <v>22</v>
      </c>
      <c r="M15" s="6">
        <v>45376</v>
      </c>
      <c r="N15" s="5"/>
      <c r="O15" s="5" t="s">
        <v>24</v>
      </c>
      <c r="P15" s="5" t="s">
        <v>45</v>
      </c>
    </row>
    <row r="16" spans="1:16" s="8" customFormat="1" x14ac:dyDescent="0.3">
      <c r="A16" s="1"/>
      <c r="B16" s="1"/>
      <c r="C16" s="9"/>
      <c r="D16" s="9"/>
      <c r="E16" s="1"/>
      <c r="F16" s="1"/>
      <c r="G16" s="1"/>
      <c r="H16" s="1"/>
      <c r="I16" s="10"/>
      <c r="J16" s="1"/>
      <c r="K16" s="1"/>
      <c r="L16" s="1"/>
      <c r="M16" s="1"/>
      <c r="N16" s="1"/>
      <c r="O16" s="1"/>
      <c r="P16" s="1"/>
    </row>
    <row r="17" spans="1:16" s="8" customFormat="1" x14ac:dyDescent="0.3">
      <c r="A17" s="1"/>
      <c r="B17" s="1"/>
      <c r="C17" s="9"/>
      <c r="D17" s="9"/>
      <c r="E17" s="1"/>
      <c r="F17" s="1"/>
      <c r="G17" s="1"/>
      <c r="H17" s="1"/>
      <c r="I17" s="10"/>
      <c r="J17" s="1"/>
      <c r="K17" s="1"/>
      <c r="L17" s="1"/>
      <c r="M17" s="1"/>
      <c r="N17" s="1"/>
      <c r="O17" s="1"/>
      <c r="P17" s="1"/>
    </row>
    <row r="18" spans="1:16" ht="15" thickBot="1" x14ac:dyDescent="0.35"/>
    <row r="19" spans="1:16" ht="15" thickBot="1" x14ac:dyDescent="0.35">
      <c r="B19" s="42" t="s">
        <v>20</v>
      </c>
      <c r="C19" s="43"/>
      <c r="D19" s="43"/>
      <c r="E19" s="43"/>
      <c r="F19" s="44"/>
    </row>
    <row r="20" spans="1:16" x14ac:dyDescent="0.3">
      <c r="B20" s="45" t="s">
        <v>76</v>
      </c>
      <c r="C20" s="46"/>
      <c r="D20" s="46"/>
      <c r="E20" s="46"/>
      <c r="F20" s="47"/>
    </row>
    <row r="21" spans="1:16" ht="25.5" customHeight="1" thickBot="1" x14ac:dyDescent="0.35">
      <c r="B21" s="38" t="s">
        <v>75</v>
      </c>
      <c r="C21" s="39"/>
      <c r="D21" s="39"/>
      <c r="E21" s="39"/>
      <c r="F21" s="11">
        <f>I15</f>
        <v>300</v>
      </c>
    </row>
  </sheetData>
  <autoFilter ref="L2:L21" xr:uid="{AC4F7996-06FA-43DE-B9E6-3ADB63507057}"/>
  <mergeCells count="6">
    <mergeCell ref="B21:E21"/>
    <mergeCell ref="A5:P5"/>
    <mergeCell ref="B19:F19"/>
    <mergeCell ref="B20:F20"/>
    <mergeCell ref="A9:P9"/>
    <mergeCell ref="A13:P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8AA0A-95E5-4A58-960C-2D1A52C8C4EA}">
  <dimension ref="A2:P32"/>
  <sheetViews>
    <sheetView topLeftCell="A20" workbookViewId="0">
      <selection activeCell="F33" sqref="F33"/>
    </sheetView>
  </sheetViews>
  <sheetFormatPr baseColWidth="10" defaultColWidth="11.44140625" defaultRowHeight="14.4" x14ac:dyDescent="0.3"/>
  <cols>
    <col min="1" max="1" width="4.6640625" style="3" customWidth="1"/>
    <col min="2" max="2" width="20.33203125" style="3" customWidth="1"/>
    <col min="3" max="3" width="12.33203125" style="3" customWidth="1"/>
    <col min="4" max="4" width="11.44140625" style="3"/>
    <col min="5" max="5" width="12.109375" style="3" customWidth="1"/>
    <col min="6" max="6" width="33.33203125" style="3" customWidth="1"/>
    <col min="7" max="7" width="12.5546875" style="3" customWidth="1"/>
    <col min="8" max="8" width="23.44140625" style="3" customWidth="1"/>
    <col min="9" max="9" width="16" style="30" customWidth="1"/>
    <col min="10" max="10" width="16" style="3" customWidth="1"/>
    <col min="11" max="11" width="18.33203125" style="30" customWidth="1"/>
    <col min="12" max="12" width="12.109375" style="3" customWidth="1"/>
    <col min="13" max="13" width="13.5546875" style="3" bestFit="1" customWidth="1"/>
    <col min="14" max="14" width="15.44140625" style="3" customWidth="1"/>
    <col min="15" max="15" width="15.33203125" style="3" customWidth="1"/>
    <col min="16" max="16" width="32.44140625" style="3" customWidth="1"/>
    <col min="17" max="16384" width="11.44140625" style="3"/>
  </cols>
  <sheetData>
    <row r="2" spans="1:16" x14ac:dyDescent="0.3">
      <c r="C2" s="2" t="s">
        <v>0</v>
      </c>
      <c r="D2" s="2"/>
      <c r="E2" s="2"/>
    </row>
    <row r="5" spans="1:16" x14ac:dyDescent="0.3">
      <c r="A5" s="40" t="s">
        <v>41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s="1" customFormat="1" ht="28.8" x14ac:dyDescent="0.3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31" t="s">
        <v>14</v>
      </c>
      <c r="J6" s="4" t="s">
        <v>13</v>
      </c>
      <c r="K6" s="31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1" customFormat="1" ht="43.2" x14ac:dyDescent="0.3">
      <c r="A7" s="4">
        <v>1</v>
      </c>
      <c r="B7" s="5" t="s">
        <v>77</v>
      </c>
      <c r="C7" s="6">
        <v>45383</v>
      </c>
      <c r="D7" s="6">
        <v>45493</v>
      </c>
      <c r="E7" s="5" t="s">
        <v>78</v>
      </c>
      <c r="F7" s="5" t="s">
        <v>79</v>
      </c>
      <c r="G7" s="5" t="s">
        <v>11</v>
      </c>
      <c r="H7" s="5" t="s">
        <v>18</v>
      </c>
      <c r="I7" s="7">
        <v>300</v>
      </c>
      <c r="J7" s="5" t="s">
        <v>21</v>
      </c>
      <c r="K7" s="7" t="s">
        <v>21</v>
      </c>
      <c r="L7" s="5" t="s">
        <v>22</v>
      </c>
      <c r="M7" s="6">
        <v>45446</v>
      </c>
      <c r="N7" s="5" t="s">
        <v>80</v>
      </c>
      <c r="O7" s="5" t="s">
        <v>24</v>
      </c>
      <c r="P7" s="5"/>
    </row>
    <row r="8" spans="1:16" s="1" customFormat="1" ht="57.6" x14ac:dyDescent="0.3">
      <c r="A8" s="4">
        <v>2</v>
      </c>
      <c r="B8" s="5" t="s">
        <v>42</v>
      </c>
      <c r="C8" s="6">
        <v>45405</v>
      </c>
      <c r="D8" s="6">
        <v>45421</v>
      </c>
      <c r="E8" s="5" t="s">
        <v>28</v>
      </c>
      <c r="F8" s="5" t="s">
        <v>81</v>
      </c>
      <c r="G8" s="5" t="s">
        <v>30</v>
      </c>
      <c r="H8" s="5" t="s">
        <v>18</v>
      </c>
      <c r="I8" s="7" t="s">
        <v>21</v>
      </c>
      <c r="J8" s="5" t="s">
        <v>82</v>
      </c>
      <c r="K8" s="7">
        <v>150</v>
      </c>
      <c r="L8" s="5" t="s">
        <v>22</v>
      </c>
      <c r="M8" s="6">
        <v>45421</v>
      </c>
      <c r="N8" s="5" t="s">
        <v>83</v>
      </c>
      <c r="O8" s="5" t="s">
        <v>24</v>
      </c>
      <c r="P8" s="5" t="s">
        <v>84</v>
      </c>
    </row>
    <row r="9" spans="1:16" s="1" customFormat="1" ht="28.8" x14ac:dyDescent="0.3">
      <c r="A9" s="4">
        <v>3</v>
      </c>
      <c r="B9" s="5" t="s">
        <v>47</v>
      </c>
      <c r="C9" s="6">
        <v>45400</v>
      </c>
      <c r="D9" s="5" t="s">
        <v>21</v>
      </c>
      <c r="E9" s="5" t="s">
        <v>21</v>
      </c>
      <c r="F9" s="5" t="s">
        <v>85</v>
      </c>
      <c r="G9" s="5" t="s">
        <v>11</v>
      </c>
      <c r="H9" s="5" t="s">
        <v>18</v>
      </c>
      <c r="I9" s="7">
        <v>300</v>
      </c>
      <c r="J9" s="5" t="s">
        <v>21</v>
      </c>
      <c r="K9" s="7" t="s">
        <v>21</v>
      </c>
      <c r="L9" s="5" t="s">
        <v>22</v>
      </c>
      <c r="M9" s="6">
        <v>45448</v>
      </c>
      <c r="N9" s="5" t="s">
        <v>86</v>
      </c>
      <c r="O9" s="5" t="s">
        <v>24</v>
      </c>
      <c r="P9" s="5"/>
    </row>
    <row r="10" spans="1:16" s="8" customFormat="1" ht="100.8" x14ac:dyDescent="0.3">
      <c r="A10" s="4">
        <v>4</v>
      </c>
      <c r="B10" s="5" t="s">
        <v>87</v>
      </c>
      <c r="C10" s="6">
        <v>45392</v>
      </c>
      <c r="D10" s="6">
        <v>45422</v>
      </c>
      <c r="E10" s="5" t="s">
        <v>51</v>
      </c>
      <c r="F10" s="5" t="s">
        <v>88</v>
      </c>
      <c r="G10" s="5" t="s">
        <v>30</v>
      </c>
      <c r="H10" s="5" t="s">
        <v>18</v>
      </c>
      <c r="I10" s="7" t="s">
        <v>21</v>
      </c>
      <c r="J10" s="5" t="s">
        <v>21</v>
      </c>
      <c r="K10" s="7" t="s">
        <v>21</v>
      </c>
      <c r="L10" s="5" t="s">
        <v>23</v>
      </c>
      <c r="M10" s="6">
        <v>45422</v>
      </c>
      <c r="N10" s="5" t="s">
        <v>89</v>
      </c>
      <c r="O10" s="5" t="s">
        <v>24</v>
      </c>
      <c r="P10" s="5" t="s">
        <v>90</v>
      </c>
    </row>
    <row r="11" spans="1:16" s="8" customFormat="1" x14ac:dyDescent="0.3">
      <c r="A11" s="1"/>
      <c r="B11" s="1"/>
      <c r="C11" s="9"/>
      <c r="D11" s="9"/>
      <c r="E11" s="1"/>
      <c r="F11" s="1"/>
      <c r="G11" s="1"/>
      <c r="H11" s="1"/>
      <c r="I11" s="10"/>
      <c r="J11" s="1"/>
      <c r="K11" s="32"/>
      <c r="L11" s="1"/>
      <c r="M11" s="1"/>
      <c r="N11" s="1"/>
      <c r="O11" s="1"/>
      <c r="P11" s="1"/>
    </row>
    <row r="12" spans="1:16" s="8" customFormat="1" x14ac:dyDescent="0.3">
      <c r="A12" s="40" t="s">
        <v>46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1:16" s="8" customFormat="1" ht="28.8" x14ac:dyDescent="0.3">
      <c r="A13" s="4" t="s">
        <v>1</v>
      </c>
      <c r="B13" s="4" t="s">
        <v>2</v>
      </c>
      <c r="C13" s="4" t="s">
        <v>8</v>
      </c>
      <c r="D13" s="4" t="s">
        <v>16</v>
      </c>
      <c r="E13" s="4" t="s">
        <v>10</v>
      </c>
      <c r="F13" s="4" t="s">
        <v>12</v>
      </c>
      <c r="G13" s="4" t="s">
        <v>3</v>
      </c>
      <c r="H13" s="4" t="s">
        <v>4</v>
      </c>
      <c r="I13" s="31" t="s">
        <v>14</v>
      </c>
      <c r="J13" s="4" t="s">
        <v>13</v>
      </c>
      <c r="K13" s="31" t="s">
        <v>19</v>
      </c>
      <c r="L13" s="4" t="s">
        <v>5</v>
      </c>
      <c r="M13" s="4" t="s">
        <v>7</v>
      </c>
      <c r="N13" s="4" t="s">
        <v>6</v>
      </c>
      <c r="O13" s="4" t="s">
        <v>9</v>
      </c>
      <c r="P13" s="4" t="s">
        <v>15</v>
      </c>
    </row>
    <row r="14" spans="1:16" s="8" customFormat="1" ht="129.6" x14ac:dyDescent="0.3">
      <c r="A14" s="4">
        <v>1</v>
      </c>
      <c r="B14" s="28" t="s">
        <v>70</v>
      </c>
      <c r="C14" s="33">
        <v>45418</v>
      </c>
      <c r="D14" s="33">
        <v>45421</v>
      </c>
      <c r="E14" s="28" t="s">
        <v>91</v>
      </c>
      <c r="F14" s="28" t="s">
        <v>92</v>
      </c>
      <c r="G14" s="28" t="s">
        <v>30</v>
      </c>
      <c r="H14" s="28" t="s">
        <v>18</v>
      </c>
      <c r="I14" s="34" t="s">
        <v>21</v>
      </c>
      <c r="J14" s="28" t="s">
        <v>93</v>
      </c>
      <c r="K14" s="34">
        <v>1500</v>
      </c>
      <c r="L14" s="28" t="s">
        <v>23</v>
      </c>
      <c r="M14" s="33">
        <v>45441</v>
      </c>
      <c r="N14" s="28" t="s">
        <v>94</v>
      </c>
      <c r="O14" s="28" t="s">
        <v>24</v>
      </c>
      <c r="P14" s="28" t="s">
        <v>95</v>
      </c>
    </row>
    <row r="15" spans="1:16" s="8" customFormat="1" ht="43.2" x14ac:dyDescent="0.3">
      <c r="A15" s="4">
        <v>2</v>
      </c>
      <c r="B15" s="28" t="s">
        <v>96</v>
      </c>
      <c r="C15" s="33">
        <v>45419</v>
      </c>
      <c r="D15" s="33">
        <v>45427</v>
      </c>
      <c r="E15" s="28" t="s">
        <v>54</v>
      </c>
      <c r="F15" s="28" t="s">
        <v>97</v>
      </c>
      <c r="G15" s="28" t="s">
        <v>11</v>
      </c>
      <c r="H15" s="28" t="s">
        <v>18</v>
      </c>
      <c r="I15" s="34">
        <v>250</v>
      </c>
      <c r="J15" s="28" t="s">
        <v>21</v>
      </c>
      <c r="K15" s="34" t="s">
        <v>21</v>
      </c>
      <c r="L15" s="28" t="s">
        <v>22</v>
      </c>
      <c r="M15" s="33">
        <v>45425</v>
      </c>
      <c r="N15" s="28" t="s">
        <v>98</v>
      </c>
      <c r="O15" s="28" t="s">
        <v>24</v>
      </c>
      <c r="P15" s="28" t="s">
        <v>99</v>
      </c>
    </row>
    <row r="16" spans="1:16" s="8" customFormat="1" ht="72" x14ac:dyDescent="0.3">
      <c r="A16" s="4">
        <v>3</v>
      </c>
      <c r="B16" s="28" t="s">
        <v>100</v>
      </c>
      <c r="C16" s="33">
        <v>45428</v>
      </c>
      <c r="D16" s="33">
        <v>45429</v>
      </c>
      <c r="E16" s="28" t="s">
        <v>101</v>
      </c>
      <c r="F16" s="28" t="s">
        <v>102</v>
      </c>
      <c r="G16" s="28" t="s">
        <v>11</v>
      </c>
      <c r="H16" s="28" t="s">
        <v>18</v>
      </c>
      <c r="I16" s="34">
        <v>130</v>
      </c>
      <c r="J16" s="28" t="s">
        <v>21</v>
      </c>
      <c r="K16" s="34" t="s">
        <v>21</v>
      </c>
      <c r="L16" s="28" t="s">
        <v>23</v>
      </c>
      <c r="M16" s="33">
        <v>45434</v>
      </c>
      <c r="N16" s="28" t="s">
        <v>103</v>
      </c>
      <c r="O16" s="28" t="s">
        <v>24</v>
      </c>
      <c r="P16" s="28" t="s">
        <v>104</v>
      </c>
    </row>
    <row r="17" spans="1:16" s="8" customFormat="1" ht="43.2" x14ac:dyDescent="0.3">
      <c r="A17" s="4">
        <v>4</v>
      </c>
      <c r="B17" s="28" t="s">
        <v>105</v>
      </c>
      <c r="C17" s="33">
        <v>45413</v>
      </c>
      <c r="D17" s="33">
        <v>45421</v>
      </c>
      <c r="E17" s="28" t="s">
        <v>106</v>
      </c>
      <c r="F17" s="28" t="s">
        <v>102</v>
      </c>
      <c r="G17" s="28" t="s">
        <v>11</v>
      </c>
      <c r="H17" s="28" t="s">
        <v>18</v>
      </c>
      <c r="I17" s="34">
        <v>200</v>
      </c>
      <c r="J17" s="28" t="s">
        <v>21</v>
      </c>
      <c r="K17" s="34" t="s">
        <v>21</v>
      </c>
      <c r="L17" s="28" t="s">
        <v>22</v>
      </c>
      <c r="M17" s="33">
        <v>45420</v>
      </c>
      <c r="N17" s="28" t="s">
        <v>107</v>
      </c>
      <c r="O17" s="28" t="s">
        <v>24</v>
      </c>
      <c r="P17" s="28" t="s">
        <v>99</v>
      </c>
    </row>
    <row r="18" spans="1:16" s="8" customFormat="1" ht="100.8" x14ac:dyDescent="0.3">
      <c r="A18" s="4">
        <v>5</v>
      </c>
      <c r="B18" s="28" t="s">
        <v>108</v>
      </c>
      <c r="C18" s="33">
        <v>45428</v>
      </c>
      <c r="D18" s="33">
        <v>45443</v>
      </c>
      <c r="E18" s="28" t="s">
        <v>109</v>
      </c>
      <c r="F18" s="28" t="s">
        <v>97</v>
      </c>
      <c r="G18" s="28" t="s">
        <v>11</v>
      </c>
      <c r="H18" s="28" t="s">
        <v>18</v>
      </c>
      <c r="I18" s="34" t="s">
        <v>21</v>
      </c>
      <c r="J18" s="28" t="s">
        <v>21</v>
      </c>
      <c r="K18" s="34" t="s">
        <v>21</v>
      </c>
      <c r="L18" s="28" t="s">
        <v>23</v>
      </c>
      <c r="M18" s="33">
        <v>45442</v>
      </c>
      <c r="N18" s="5" t="s">
        <v>89</v>
      </c>
      <c r="O18" s="28" t="s">
        <v>24</v>
      </c>
      <c r="P18" s="5" t="s">
        <v>90</v>
      </c>
    </row>
    <row r="19" spans="1:16" s="8" customFormat="1" ht="28.8" x14ac:dyDescent="0.3">
      <c r="A19" s="4">
        <v>6</v>
      </c>
      <c r="B19" s="28" t="s">
        <v>49</v>
      </c>
      <c r="C19" s="33">
        <v>45413</v>
      </c>
      <c r="D19" s="33" t="s">
        <v>21</v>
      </c>
      <c r="E19" s="28" t="s">
        <v>21</v>
      </c>
      <c r="F19" s="28" t="s">
        <v>110</v>
      </c>
      <c r="G19" s="28" t="s">
        <v>11</v>
      </c>
      <c r="H19" s="28" t="s">
        <v>25</v>
      </c>
      <c r="I19" s="34">
        <v>4500</v>
      </c>
      <c r="J19" s="28" t="s">
        <v>21</v>
      </c>
      <c r="K19" s="34" t="s">
        <v>21</v>
      </c>
      <c r="L19" s="28" t="s">
        <v>22</v>
      </c>
      <c r="M19" s="33">
        <v>45457</v>
      </c>
      <c r="N19" s="28" t="s">
        <v>111</v>
      </c>
      <c r="O19" s="28" t="s">
        <v>24</v>
      </c>
      <c r="P19" s="28"/>
    </row>
    <row r="20" spans="1:16" s="8" customFormat="1" ht="43.2" x14ac:dyDescent="0.3">
      <c r="A20" s="4">
        <v>7</v>
      </c>
      <c r="B20" s="28" t="s">
        <v>49</v>
      </c>
      <c r="C20" s="33">
        <v>45432</v>
      </c>
      <c r="D20" s="33">
        <v>45457</v>
      </c>
      <c r="E20" s="28" t="s">
        <v>69</v>
      </c>
      <c r="F20" s="28" t="s">
        <v>112</v>
      </c>
      <c r="G20" s="28" t="s">
        <v>11</v>
      </c>
      <c r="H20" s="28" t="s">
        <v>18</v>
      </c>
      <c r="I20" s="34">
        <v>600</v>
      </c>
      <c r="J20" s="28" t="s">
        <v>21</v>
      </c>
      <c r="K20" s="34" t="s">
        <v>21</v>
      </c>
      <c r="L20" s="28" t="s">
        <v>22</v>
      </c>
      <c r="M20" s="33">
        <v>45456</v>
      </c>
      <c r="N20" s="28" t="s">
        <v>111</v>
      </c>
      <c r="O20" s="28" t="s">
        <v>24</v>
      </c>
      <c r="P20" s="28" t="s">
        <v>113</v>
      </c>
    </row>
    <row r="21" spans="1:16" s="8" customFormat="1" ht="28.8" x14ac:dyDescent="0.3">
      <c r="A21" s="4">
        <v>8</v>
      </c>
      <c r="B21" s="28" t="s">
        <v>50</v>
      </c>
      <c r="C21" s="33">
        <v>45420</v>
      </c>
      <c r="D21" s="28" t="s">
        <v>21</v>
      </c>
      <c r="E21" s="28" t="s">
        <v>21</v>
      </c>
      <c r="F21" s="28" t="s">
        <v>114</v>
      </c>
      <c r="G21" s="28" t="s">
        <v>11</v>
      </c>
      <c r="H21" s="28" t="s">
        <v>25</v>
      </c>
      <c r="I21" s="34">
        <v>1200</v>
      </c>
      <c r="J21" s="28" t="s">
        <v>21</v>
      </c>
      <c r="K21" s="34" t="s">
        <v>21</v>
      </c>
      <c r="L21" s="28" t="s">
        <v>22</v>
      </c>
      <c r="M21" s="33">
        <v>45457</v>
      </c>
      <c r="N21" s="28" t="s">
        <v>111</v>
      </c>
      <c r="O21" s="28" t="s">
        <v>24</v>
      </c>
      <c r="P21" s="28"/>
    </row>
    <row r="22" spans="1:16" s="8" customFormat="1" ht="28.8" x14ac:dyDescent="0.3">
      <c r="A22" s="4">
        <v>9</v>
      </c>
      <c r="B22" s="5" t="s">
        <v>115</v>
      </c>
      <c r="C22" s="6">
        <v>45439</v>
      </c>
      <c r="D22" s="6" t="s">
        <v>21</v>
      </c>
      <c r="E22" s="5" t="s">
        <v>21</v>
      </c>
      <c r="F22" s="28" t="s">
        <v>116</v>
      </c>
      <c r="G22" s="5" t="s">
        <v>11</v>
      </c>
      <c r="H22" s="5" t="s">
        <v>25</v>
      </c>
      <c r="I22" s="7">
        <v>1200</v>
      </c>
      <c r="J22" s="5" t="s">
        <v>21</v>
      </c>
      <c r="K22" s="20" t="s">
        <v>21</v>
      </c>
      <c r="L22" s="5" t="s">
        <v>22</v>
      </c>
      <c r="M22" s="6">
        <v>45464</v>
      </c>
      <c r="N22" s="28" t="s">
        <v>111</v>
      </c>
      <c r="O22" s="5" t="s">
        <v>24</v>
      </c>
      <c r="P22" s="5"/>
    </row>
    <row r="23" spans="1:16" s="8" customFormat="1" x14ac:dyDescent="0.3">
      <c r="A23" s="1"/>
      <c r="B23" s="1"/>
      <c r="C23" s="9"/>
      <c r="D23" s="9"/>
      <c r="E23" s="1"/>
      <c r="F23" s="1"/>
      <c r="G23" s="1"/>
      <c r="H23" s="1"/>
      <c r="I23" s="10">
        <f>I22+I21+I19</f>
        <v>6900</v>
      </c>
      <c r="J23" s="35">
        <f>I23-9730</f>
        <v>-2830</v>
      </c>
      <c r="K23" s="32"/>
      <c r="L23" s="1"/>
      <c r="M23" s="1"/>
      <c r="N23" s="1"/>
      <c r="O23" s="1"/>
      <c r="P23" s="1"/>
    </row>
    <row r="24" spans="1:16" s="8" customFormat="1" x14ac:dyDescent="0.3">
      <c r="A24" s="40" t="s">
        <v>52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16" s="8" customFormat="1" ht="28.8" x14ac:dyDescent="0.3">
      <c r="A25" s="4" t="s">
        <v>1</v>
      </c>
      <c r="B25" s="4" t="s">
        <v>2</v>
      </c>
      <c r="C25" s="4" t="s">
        <v>8</v>
      </c>
      <c r="D25" s="4" t="s">
        <v>16</v>
      </c>
      <c r="E25" s="4" t="s">
        <v>10</v>
      </c>
      <c r="F25" s="4" t="s">
        <v>12</v>
      </c>
      <c r="G25" s="4" t="s">
        <v>3</v>
      </c>
      <c r="H25" s="4" t="s">
        <v>4</v>
      </c>
      <c r="I25" s="31" t="s">
        <v>14</v>
      </c>
      <c r="J25" s="4" t="s">
        <v>13</v>
      </c>
      <c r="K25" s="31" t="s">
        <v>19</v>
      </c>
      <c r="L25" s="4" t="s">
        <v>5</v>
      </c>
      <c r="M25" s="4" t="s">
        <v>7</v>
      </c>
      <c r="N25" s="4" t="s">
        <v>6</v>
      </c>
      <c r="O25" s="4" t="s">
        <v>9</v>
      </c>
      <c r="P25" s="4" t="s">
        <v>15</v>
      </c>
    </row>
    <row r="26" spans="1:16" s="8" customFormat="1" ht="57.6" x14ac:dyDescent="0.3">
      <c r="A26" s="4">
        <v>1</v>
      </c>
      <c r="B26" s="5" t="s">
        <v>48</v>
      </c>
      <c r="C26" s="6">
        <v>45444</v>
      </c>
      <c r="D26" s="6">
        <v>45464</v>
      </c>
      <c r="E26" s="5" t="s">
        <v>117</v>
      </c>
      <c r="F26" s="5" t="s">
        <v>118</v>
      </c>
      <c r="G26" s="5" t="s">
        <v>11</v>
      </c>
      <c r="H26" s="5" t="s">
        <v>18</v>
      </c>
      <c r="I26" s="7">
        <v>300</v>
      </c>
      <c r="J26" s="5" t="s">
        <v>21</v>
      </c>
      <c r="K26" s="20" t="s">
        <v>21</v>
      </c>
      <c r="L26" s="5" t="s">
        <v>22</v>
      </c>
      <c r="M26" s="6">
        <v>45467</v>
      </c>
      <c r="N26" s="28" t="s">
        <v>111</v>
      </c>
      <c r="O26" s="5" t="s">
        <v>24</v>
      </c>
      <c r="P26" s="5" t="s">
        <v>119</v>
      </c>
    </row>
    <row r="27" spans="1:16" s="8" customFormat="1" ht="100.8" x14ac:dyDescent="0.3">
      <c r="A27" s="4">
        <v>2</v>
      </c>
      <c r="B27" s="5" t="s">
        <v>124</v>
      </c>
      <c r="C27" s="6">
        <v>45467</v>
      </c>
      <c r="D27" s="6">
        <v>45472</v>
      </c>
      <c r="E27" s="5" t="s">
        <v>54</v>
      </c>
      <c r="F27" s="5" t="s">
        <v>125</v>
      </c>
      <c r="G27" s="5" t="s">
        <v>11</v>
      </c>
      <c r="H27" s="5" t="s">
        <v>18</v>
      </c>
      <c r="I27" s="7">
        <v>430</v>
      </c>
      <c r="J27" s="5" t="s">
        <v>21</v>
      </c>
      <c r="K27" s="20" t="s">
        <v>21</v>
      </c>
      <c r="L27" s="5" t="s">
        <v>23</v>
      </c>
      <c r="M27" s="6">
        <v>45471</v>
      </c>
      <c r="N27" s="28" t="s">
        <v>89</v>
      </c>
      <c r="O27" s="5" t="s">
        <v>24</v>
      </c>
      <c r="P27" s="5"/>
    </row>
    <row r="28" spans="1:16" s="8" customFormat="1" x14ac:dyDescent="0.3">
      <c r="A28" s="1"/>
      <c r="B28" s="1"/>
      <c r="C28" s="9"/>
      <c r="D28" s="9"/>
      <c r="E28" s="1"/>
      <c r="F28" s="1"/>
      <c r="G28" s="1"/>
      <c r="H28" s="1"/>
      <c r="I28" s="10"/>
      <c r="J28" s="1"/>
      <c r="K28" s="32"/>
      <c r="L28" s="1"/>
      <c r="M28" s="1"/>
      <c r="N28" s="1"/>
      <c r="O28" s="1"/>
      <c r="P28" s="1"/>
    </row>
    <row r="29" spans="1:16" ht="15" thickBot="1" x14ac:dyDescent="0.35"/>
    <row r="30" spans="1:16" ht="15" thickBot="1" x14ac:dyDescent="0.35">
      <c r="B30" s="42" t="s">
        <v>20</v>
      </c>
      <c r="C30" s="43"/>
      <c r="D30" s="43"/>
      <c r="E30" s="43"/>
      <c r="F30" s="44"/>
    </row>
    <row r="31" spans="1:16" x14ac:dyDescent="0.3">
      <c r="B31" s="45" t="s">
        <v>76</v>
      </c>
      <c r="C31" s="46"/>
      <c r="D31" s="46"/>
      <c r="E31" s="46"/>
      <c r="F31" s="47"/>
    </row>
    <row r="32" spans="1:16" ht="15" thickBot="1" x14ac:dyDescent="0.35">
      <c r="B32" s="38" t="s">
        <v>75</v>
      </c>
      <c r="C32" s="39"/>
      <c r="D32" s="39"/>
      <c r="E32" s="39"/>
      <c r="F32" s="11">
        <f>I7+K8+I9+I15+I17+I19+I20+I21+I22+I26</f>
        <v>9000</v>
      </c>
    </row>
  </sheetData>
  <mergeCells count="6">
    <mergeCell ref="B32:E32"/>
    <mergeCell ref="A5:P5"/>
    <mergeCell ref="A12:P12"/>
    <mergeCell ref="A24:P24"/>
    <mergeCell ref="B30:F30"/>
    <mergeCell ref="B31:F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88A24-4BF4-451E-A55C-0CF161F00A55}">
  <dimension ref="A2:P31"/>
  <sheetViews>
    <sheetView tabSelected="1" workbookViewId="0">
      <selection activeCell="C8" sqref="C8"/>
    </sheetView>
  </sheetViews>
  <sheetFormatPr baseColWidth="10" defaultColWidth="11.44140625" defaultRowHeight="14.4" x14ac:dyDescent="0.3"/>
  <cols>
    <col min="1" max="1" width="4.6640625" style="3" customWidth="1"/>
    <col min="2" max="2" width="20.33203125" style="3" customWidth="1"/>
    <col min="3" max="3" width="12.33203125" style="3" customWidth="1"/>
    <col min="4" max="4" width="11.44140625" style="3"/>
    <col min="5" max="5" width="12.109375" style="3" customWidth="1"/>
    <col min="6" max="6" width="33.33203125" style="3" customWidth="1"/>
    <col min="7" max="7" width="12.5546875" style="3" customWidth="1"/>
    <col min="8" max="8" width="23.44140625" style="3" customWidth="1"/>
    <col min="9" max="10" width="16" style="3" customWidth="1"/>
    <col min="11" max="11" width="18.33203125" style="3" customWidth="1"/>
    <col min="12" max="12" width="12.109375" style="3" customWidth="1"/>
    <col min="13" max="13" width="13.5546875" style="3" bestFit="1" customWidth="1"/>
    <col min="14" max="14" width="15.44140625" style="3" customWidth="1"/>
    <col min="15" max="15" width="15.33203125" style="3" customWidth="1"/>
    <col min="16" max="16" width="32.44140625" style="3" customWidth="1"/>
    <col min="17" max="16384" width="11.44140625" style="3"/>
  </cols>
  <sheetData>
    <row r="2" spans="1:16" x14ac:dyDescent="0.3">
      <c r="C2" s="2" t="s">
        <v>0</v>
      </c>
      <c r="D2" s="2"/>
      <c r="E2" s="2"/>
    </row>
    <row r="5" spans="1:16" x14ac:dyDescent="0.3">
      <c r="A5" s="40" t="s">
        <v>129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s="1" customFormat="1" ht="28.8" x14ac:dyDescent="0.3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43.2" x14ac:dyDescent="0.3">
      <c r="A7" s="4">
        <v>1</v>
      </c>
      <c r="B7" s="5" t="s">
        <v>132</v>
      </c>
      <c r="C7" s="6">
        <v>45477</v>
      </c>
      <c r="D7" s="6" t="s">
        <v>21</v>
      </c>
      <c r="E7" s="5" t="s">
        <v>21</v>
      </c>
      <c r="F7" s="5" t="s">
        <v>133</v>
      </c>
      <c r="G7" s="5" t="s">
        <v>11</v>
      </c>
      <c r="H7" s="5" t="s">
        <v>18</v>
      </c>
      <c r="I7" s="7">
        <v>510</v>
      </c>
      <c r="J7" s="5" t="s">
        <v>21</v>
      </c>
      <c r="K7" s="5" t="s">
        <v>21</v>
      </c>
      <c r="L7" s="5" t="s">
        <v>22</v>
      </c>
      <c r="M7" s="6">
        <v>45506</v>
      </c>
      <c r="N7" s="5" t="s">
        <v>134</v>
      </c>
      <c r="O7" s="5" t="s">
        <v>24</v>
      </c>
      <c r="P7" s="5" t="s">
        <v>135</v>
      </c>
    </row>
    <row r="8" spans="1:16" s="8" customFormat="1" ht="57.6" x14ac:dyDescent="0.3">
      <c r="A8" s="4">
        <v>2</v>
      </c>
      <c r="B8" s="5" t="s">
        <v>39</v>
      </c>
      <c r="C8" s="6">
        <v>45498</v>
      </c>
      <c r="D8" s="6" t="s">
        <v>21</v>
      </c>
      <c r="E8" s="5" t="s">
        <v>21</v>
      </c>
      <c r="F8" s="5" t="s">
        <v>136</v>
      </c>
      <c r="G8" s="5" t="s">
        <v>11</v>
      </c>
      <c r="H8" s="5" t="s">
        <v>18</v>
      </c>
      <c r="I8" s="7">
        <v>300</v>
      </c>
      <c r="J8" s="5" t="s">
        <v>21</v>
      </c>
      <c r="K8" s="5" t="s">
        <v>21</v>
      </c>
      <c r="L8" s="5" t="s">
        <v>22</v>
      </c>
      <c r="M8" s="6">
        <v>45553</v>
      </c>
      <c r="N8" s="5" t="s">
        <v>137</v>
      </c>
      <c r="O8" s="5" t="s">
        <v>24</v>
      </c>
      <c r="P8" s="5" t="s">
        <v>138</v>
      </c>
    </row>
    <row r="9" spans="1:16" s="8" customFormat="1" ht="43.2" x14ac:dyDescent="0.3">
      <c r="A9" s="4">
        <v>3</v>
      </c>
      <c r="B9" s="5" t="s">
        <v>49</v>
      </c>
      <c r="C9" s="6">
        <v>45490</v>
      </c>
      <c r="D9" s="6" t="s">
        <v>21</v>
      </c>
      <c r="E9" s="5" t="s">
        <v>21</v>
      </c>
      <c r="F9" s="5" t="s">
        <v>141</v>
      </c>
      <c r="G9" s="5" t="s">
        <v>11</v>
      </c>
      <c r="H9" s="5" t="s">
        <v>25</v>
      </c>
      <c r="I9" s="7">
        <v>4500</v>
      </c>
      <c r="J9" s="5" t="s">
        <v>21</v>
      </c>
      <c r="K9" s="5" t="s">
        <v>21</v>
      </c>
      <c r="L9" s="5" t="s">
        <v>22</v>
      </c>
      <c r="M9" s="6"/>
      <c r="N9" s="5" t="s">
        <v>143</v>
      </c>
      <c r="O9" s="5" t="s">
        <v>29</v>
      </c>
      <c r="P9" s="5" t="s">
        <v>142</v>
      </c>
    </row>
    <row r="10" spans="1:16" s="8" customFormat="1" ht="57.6" x14ac:dyDescent="0.3">
      <c r="A10" s="4">
        <v>4</v>
      </c>
      <c r="B10" s="5" t="s">
        <v>139</v>
      </c>
      <c r="C10" s="6">
        <v>45474</v>
      </c>
      <c r="D10" s="6" t="s">
        <v>21</v>
      </c>
      <c r="E10" s="5" t="s">
        <v>21</v>
      </c>
      <c r="F10" s="5" t="s">
        <v>144</v>
      </c>
      <c r="G10" s="5" t="s">
        <v>11</v>
      </c>
      <c r="H10" s="5" t="s">
        <v>25</v>
      </c>
      <c r="I10" s="7">
        <v>1800</v>
      </c>
      <c r="J10" s="5" t="s">
        <v>21</v>
      </c>
      <c r="K10" s="5" t="s">
        <v>21</v>
      </c>
      <c r="L10" s="5" t="s">
        <v>23</v>
      </c>
      <c r="M10" s="6">
        <v>45511</v>
      </c>
      <c r="N10" s="5" t="s">
        <v>145</v>
      </c>
      <c r="O10" s="5" t="s">
        <v>24</v>
      </c>
      <c r="P10" s="5" t="s">
        <v>146</v>
      </c>
    </row>
    <row r="11" spans="1:16" s="8" customFormat="1" ht="43.2" x14ac:dyDescent="0.3">
      <c r="A11" s="4">
        <v>5</v>
      </c>
      <c r="B11" s="5" t="s">
        <v>140</v>
      </c>
      <c r="C11" s="6">
        <v>45495</v>
      </c>
      <c r="D11" s="6" t="s">
        <v>21</v>
      </c>
      <c r="E11" s="5" t="s">
        <v>21</v>
      </c>
      <c r="F11" s="5" t="s">
        <v>147</v>
      </c>
      <c r="G11" s="5" t="s">
        <v>11</v>
      </c>
      <c r="H11" s="5" t="s">
        <v>18</v>
      </c>
      <c r="I11" s="7">
        <v>400</v>
      </c>
      <c r="J11" s="5" t="s">
        <v>21</v>
      </c>
      <c r="K11" s="5" t="s">
        <v>21</v>
      </c>
      <c r="L11" s="5" t="s">
        <v>22</v>
      </c>
      <c r="M11" s="6">
        <v>45506</v>
      </c>
      <c r="N11" s="5" t="s">
        <v>137</v>
      </c>
      <c r="O11" s="5" t="s">
        <v>24</v>
      </c>
      <c r="P11" s="5"/>
    </row>
    <row r="12" spans="1:16" s="8" customFormat="1" x14ac:dyDescent="0.3">
      <c r="A12" s="1"/>
      <c r="B12" s="1"/>
      <c r="C12" s="9"/>
      <c r="D12" s="9"/>
      <c r="E12" s="1"/>
      <c r="F12" s="1"/>
      <c r="G12" s="1"/>
      <c r="H12" s="1"/>
      <c r="I12" s="10"/>
      <c r="J12" s="1"/>
      <c r="K12" s="1"/>
      <c r="L12" s="1"/>
      <c r="M12" s="1"/>
      <c r="N12" s="1"/>
      <c r="O12" s="1"/>
      <c r="P12" s="1"/>
    </row>
    <row r="13" spans="1:16" s="8" customFormat="1" x14ac:dyDescent="0.3">
      <c r="A13" s="40" t="s">
        <v>130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6" s="8" customFormat="1" ht="28.8" x14ac:dyDescent="0.3">
      <c r="A14" s="4" t="s">
        <v>1</v>
      </c>
      <c r="B14" s="4" t="s">
        <v>2</v>
      </c>
      <c r="C14" s="4" t="s">
        <v>8</v>
      </c>
      <c r="D14" s="4" t="s">
        <v>16</v>
      </c>
      <c r="E14" s="4" t="s">
        <v>10</v>
      </c>
      <c r="F14" s="4" t="s">
        <v>12</v>
      </c>
      <c r="G14" s="4" t="s">
        <v>3</v>
      </c>
      <c r="H14" s="4" t="s">
        <v>4</v>
      </c>
      <c r="I14" s="4" t="s">
        <v>14</v>
      </c>
      <c r="J14" s="4" t="s">
        <v>13</v>
      </c>
      <c r="K14" s="4" t="s">
        <v>19</v>
      </c>
      <c r="L14" s="4" t="s">
        <v>5</v>
      </c>
      <c r="M14" s="4" t="s">
        <v>7</v>
      </c>
      <c r="N14" s="4" t="s">
        <v>6</v>
      </c>
      <c r="O14" s="4" t="s">
        <v>9</v>
      </c>
      <c r="P14" s="4" t="s">
        <v>15</v>
      </c>
    </row>
    <row r="15" spans="1:16" s="8" customFormat="1" ht="72" x14ac:dyDescent="0.3">
      <c r="A15" s="4">
        <v>1</v>
      </c>
      <c r="B15" s="5" t="s">
        <v>148</v>
      </c>
      <c r="C15" s="6">
        <v>45532</v>
      </c>
      <c r="D15" s="6" t="s">
        <v>21</v>
      </c>
      <c r="E15" s="5" t="s">
        <v>21</v>
      </c>
      <c r="F15" s="5" t="s">
        <v>154</v>
      </c>
      <c r="G15" s="5" t="s">
        <v>11</v>
      </c>
      <c r="H15" s="5" t="s">
        <v>18</v>
      </c>
      <c r="I15" s="7" t="s">
        <v>21</v>
      </c>
      <c r="J15" s="5" t="s">
        <v>21</v>
      </c>
      <c r="K15" s="5" t="s">
        <v>21</v>
      </c>
      <c r="L15" s="5" t="s">
        <v>23</v>
      </c>
      <c r="M15" s="6">
        <v>45565</v>
      </c>
      <c r="N15" s="5" t="s">
        <v>155</v>
      </c>
      <c r="O15" s="5" t="s">
        <v>24</v>
      </c>
      <c r="P15" s="5"/>
    </row>
    <row r="16" spans="1:16" s="8" customFormat="1" ht="57.6" x14ac:dyDescent="0.3">
      <c r="A16" s="4">
        <v>2</v>
      </c>
      <c r="B16" s="5" t="s">
        <v>149</v>
      </c>
      <c r="C16" s="6">
        <v>45534</v>
      </c>
      <c r="D16" s="6">
        <v>45534</v>
      </c>
      <c r="E16" s="5">
        <v>0</v>
      </c>
      <c r="F16" s="5" t="s">
        <v>156</v>
      </c>
      <c r="G16" s="5" t="s">
        <v>11</v>
      </c>
      <c r="H16" s="5" t="s">
        <v>18</v>
      </c>
      <c r="I16" s="7" t="s">
        <v>21</v>
      </c>
      <c r="J16" s="5" t="s">
        <v>21</v>
      </c>
      <c r="K16" s="5" t="s">
        <v>21</v>
      </c>
      <c r="L16" s="5" t="s">
        <v>23</v>
      </c>
      <c r="M16" s="6">
        <v>45534</v>
      </c>
      <c r="N16" s="5" t="s">
        <v>157</v>
      </c>
      <c r="O16" s="5" t="s">
        <v>24</v>
      </c>
      <c r="P16" s="5" t="s">
        <v>158</v>
      </c>
    </row>
    <row r="17" spans="1:16" s="8" customFormat="1" ht="43.2" x14ac:dyDescent="0.3">
      <c r="A17" s="4">
        <v>3</v>
      </c>
      <c r="B17" s="5" t="s">
        <v>150</v>
      </c>
      <c r="C17" s="6">
        <v>45511</v>
      </c>
      <c r="D17" s="6">
        <v>45528</v>
      </c>
      <c r="E17" s="5">
        <v>19</v>
      </c>
      <c r="F17" s="5" t="s">
        <v>159</v>
      </c>
      <c r="G17" s="5" t="s">
        <v>11</v>
      </c>
      <c r="H17" s="5" t="s">
        <v>18</v>
      </c>
      <c r="I17" s="7">
        <v>500</v>
      </c>
      <c r="J17" s="5" t="s">
        <v>21</v>
      </c>
      <c r="K17" s="5" t="s">
        <v>21</v>
      </c>
      <c r="L17" s="5" t="s">
        <v>22</v>
      </c>
      <c r="M17" s="6">
        <v>45527</v>
      </c>
      <c r="N17" s="5" t="s">
        <v>160</v>
      </c>
      <c r="O17" s="5" t="s">
        <v>24</v>
      </c>
      <c r="P17" s="5" t="s">
        <v>161</v>
      </c>
    </row>
    <row r="18" spans="1:16" s="8" customFormat="1" ht="57.6" x14ac:dyDescent="0.3">
      <c r="A18" s="4">
        <v>4</v>
      </c>
      <c r="B18" s="5" t="s">
        <v>151</v>
      </c>
      <c r="C18" s="6">
        <v>45534</v>
      </c>
      <c r="D18" s="6" t="s">
        <v>21</v>
      </c>
      <c r="E18" s="5" t="s">
        <v>21</v>
      </c>
      <c r="F18" s="5" t="s">
        <v>162</v>
      </c>
      <c r="G18" s="5" t="s">
        <v>11</v>
      </c>
      <c r="H18" s="5" t="s">
        <v>18</v>
      </c>
      <c r="I18" s="7" t="s">
        <v>21</v>
      </c>
      <c r="J18" s="5" t="s">
        <v>21</v>
      </c>
      <c r="K18" s="5" t="s">
        <v>21</v>
      </c>
      <c r="L18" s="5" t="s">
        <v>22</v>
      </c>
      <c r="M18" s="6"/>
      <c r="N18" s="5" t="s">
        <v>143</v>
      </c>
      <c r="O18" s="5" t="s">
        <v>29</v>
      </c>
      <c r="P18" s="5" t="s">
        <v>163</v>
      </c>
    </row>
    <row r="19" spans="1:16" s="8" customFormat="1" ht="28.8" x14ac:dyDescent="0.3">
      <c r="A19" s="4">
        <v>5</v>
      </c>
      <c r="B19" s="5" t="s">
        <v>152</v>
      </c>
      <c r="C19" s="6">
        <v>45511</v>
      </c>
      <c r="D19" s="6">
        <v>45590</v>
      </c>
      <c r="E19" s="5">
        <v>50</v>
      </c>
      <c r="F19" s="5" t="s">
        <v>164</v>
      </c>
      <c r="G19" s="5" t="s">
        <v>30</v>
      </c>
      <c r="H19" s="5" t="s">
        <v>18</v>
      </c>
      <c r="I19" s="7">
        <v>332.75</v>
      </c>
      <c r="J19" s="5" t="s">
        <v>21</v>
      </c>
      <c r="K19" s="5" t="s">
        <v>21</v>
      </c>
      <c r="L19" s="5" t="s">
        <v>22</v>
      </c>
      <c r="M19" s="6"/>
      <c r="N19" s="5" t="s">
        <v>143</v>
      </c>
      <c r="O19" s="5" t="s">
        <v>29</v>
      </c>
      <c r="P19" s="5" t="s">
        <v>165</v>
      </c>
    </row>
    <row r="20" spans="1:16" s="8" customFormat="1" ht="100.8" x14ac:dyDescent="0.3">
      <c r="A20" s="4">
        <v>6</v>
      </c>
      <c r="B20" s="5" t="s">
        <v>153</v>
      </c>
      <c r="C20" s="6">
        <v>45523</v>
      </c>
      <c r="D20" s="6" t="s">
        <v>21</v>
      </c>
      <c r="E20" s="5" t="s">
        <v>21</v>
      </c>
      <c r="F20" s="5" t="s">
        <v>166</v>
      </c>
      <c r="G20" s="5" t="s">
        <v>11</v>
      </c>
      <c r="H20" s="5" t="s">
        <v>25</v>
      </c>
      <c r="I20" s="7">
        <v>23369</v>
      </c>
      <c r="J20" s="5" t="s">
        <v>21</v>
      </c>
      <c r="K20" s="5" t="s">
        <v>21</v>
      </c>
      <c r="L20" s="5" t="s">
        <v>23</v>
      </c>
      <c r="M20" s="6">
        <v>45548</v>
      </c>
      <c r="N20" s="5" t="s">
        <v>167</v>
      </c>
      <c r="O20" s="5" t="s">
        <v>24</v>
      </c>
      <c r="P20" s="5" t="s">
        <v>168</v>
      </c>
    </row>
    <row r="21" spans="1:16" s="8" customFormat="1" x14ac:dyDescent="0.3">
      <c r="A21" s="1"/>
      <c r="B21" s="1"/>
      <c r="C21" s="9"/>
      <c r="D21" s="9"/>
      <c r="E21" s="1"/>
      <c r="F21" s="1"/>
      <c r="G21" s="1"/>
      <c r="H21" s="1"/>
      <c r="I21" s="10"/>
      <c r="J21" s="1"/>
      <c r="K21" s="1"/>
      <c r="L21" s="1"/>
      <c r="M21" s="1"/>
      <c r="N21" s="1"/>
      <c r="O21" s="1"/>
      <c r="P21" s="1"/>
    </row>
    <row r="22" spans="1:16" s="8" customFormat="1" x14ac:dyDescent="0.3">
      <c r="A22" s="40" t="s">
        <v>131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</row>
    <row r="23" spans="1:16" s="8" customFormat="1" ht="28.8" x14ac:dyDescent="0.3">
      <c r="A23" s="4" t="s">
        <v>1</v>
      </c>
      <c r="B23" s="4" t="s">
        <v>2</v>
      </c>
      <c r="C23" s="4" t="s">
        <v>8</v>
      </c>
      <c r="D23" s="4" t="s">
        <v>16</v>
      </c>
      <c r="E23" s="4" t="s">
        <v>10</v>
      </c>
      <c r="F23" s="4" t="s">
        <v>12</v>
      </c>
      <c r="G23" s="4" t="s">
        <v>3</v>
      </c>
      <c r="H23" s="4" t="s">
        <v>4</v>
      </c>
      <c r="I23" s="4" t="s">
        <v>14</v>
      </c>
      <c r="J23" s="4" t="s">
        <v>13</v>
      </c>
      <c r="K23" s="4" t="s">
        <v>19</v>
      </c>
      <c r="L23" s="4" t="s">
        <v>5</v>
      </c>
      <c r="M23" s="4" t="s">
        <v>7</v>
      </c>
      <c r="N23" s="4" t="s">
        <v>6</v>
      </c>
      <c r="O23" s="4" t="s">
        <v>9</v>
      </c>
      <c r="P23" s="4" t="s">
        <v>15</v>
      </c>
    </row>
    <row r="24" spans="1:16" s="8" customFormat="1" ht="57.6" x14ac:dyDescent="0.3">
      <c r="A24" s="4">
        <v>1</v>
      </c>
      <c r="B24" s="5" t="s">
        <v>169</v>
      </c>
      <c r="C24" s="6">
        <v>45545</v>
      </c>
      <c r="D24" s="6">
        <v>45559</v>
      </c>
      <c r="E24" s="5" t="s">
        <v>171</v>
      </c>
      <c r="F24" s="5" t="s">
        <v>172</v>
      </c>
      <c r="G24" s="5" t="s">
        <v>11</v>
      </c>
      <c r="H24" s="5" t="s">
        <v>18</v>
      </c>
      <c r="I24" s="7">
        <v>800</v>
      </c>
      <c r="J24" s="5" t="s">
        <v>21</v>
      </c>
      <c r="K24" s="5" t="s">
        <v>21</v>
      </c>
      <c r="L24" s="5" t="s">
        <v>23</v>
      </c>
      <c r="M24" s="6">
        <v>45556</v>
      </c>
      <c r="N24" s="5" t="s">
        <v>173</v>
      </c>
      <c r="O24" s="5" t="s">
        <v>24</v>
      </c>
      <c r="P24" s="5"/>
    </row>
    <row r="25" spans="1:16" s="8" customFormat="1" ht="43.2" x14ac:dyDescent="0.3">
      <c r="A25" s="4">
        <v>2</v>
      </c>
      <c r="B25" s="5" t="s">
        <v>170</v>
      </c>
      <c r="C25" s="6">
        <v>45545</v>
      </c>
      <c r="D25" s="6" t="s">
        <v>21</v>
      </c>
      <c r="E25" s="5" t="s">
        <v>21</v>
      </c>
      <c r="F25" s="5" t="s">
        <v>174</v>
      </c>
      <c r="G25" s="5" t="s">
        <v>11</v>
      </c>
      <c r="H25" s="5" t="s">
        <v>18</v>
      </c>
      <c r="I25" s="7" t="s">
        <v>21</v>
      </c>
      <c r="J25" s="5" t="s">
        <v>21</v>
      </c>
      <c r="K25" s="5" t="s">
        <v>21</v>
      </c>
      <c r="L25" s="5" t="s">
        <v>22</v>
      </c>
      <c r="M25" s="5"/>
      <c r="N25" s="5" t="s">
        <v>143</v>
      </c>
      <c r="O25" s="5" t="s">
        <v>29</v>
      </c>
      <c r="P25" s="5" t="s">
        <v>163</v>
      </c>
    </row>
    <row r="26" spans="1:16" s="8" customFormat="1" ht="57.6" x14ac:dyDescent="0.3">
      <c r="A26" s="4">
        <v>3</v>
      </c>
      <c r="B26" s="5" t="s">
        <v>175</v>
      </c>
      <c r="C26" s="36">
        <v>45551</v>
      </c>
      <c r="D26" s="37" t="s">
        <v>21</v>
      </c>
      <c r="E26" s="37" t="s">
        <v>21</v>
      </c>
      <c r="F26" s="37" t="s">
        <v>179</v>
      </c>
      <c r="G26" s="5" t="s">
        <v>11</v>
      </c>
      <c r="H26" s="5" t="s">
        <v>18</v>
      </c>
      <c r="I26" s="7">
        <v>240</v>
      </c>
      <c r="J26" s="5" t="s">
        <v>21</v>
      </c>
      <c r="K26" s="5" t="s">
        <v>21</v>
      </c>
      <c r="L26" s="5" t="s">
        <v>22</v>
      </c>
      <c r="M26" s="6">
        <v>45567</v>
      </c>
      <c r="N26" s="5" t="s">
        <v>180</v>
      </c>
      <c r="O26" s="5" t="s">
        <v>24</v>
      </c>
      <c r="P26" s="5"/>
    </row>
    <row r="27" spans="1:16" s="8" customFormat="1" ht="43.2" x14ac:dyDescent="0.3">
      <c r="A27" s="4">
        <v>4</v>
      </c>
      <c r="B27" s="5" t="s">
        <v>176</v>
      </c>
      <c r="C27" s="6">
        <v>45551</v>
      </c>
      <c r="D27" s="6" t="s">
        <v>21</v>
      </c>
      <c r="E27" s="5" t="s">
        <v>21</v>
      </c>
      <c r="F27" s="5" t="s">
        <v>177</v>
      </c>
      <c r="G27" s="5" t="s">
        <v>11</v>
      </c>
      <c r="H27" s="5" t="s">
        <v>18</v>
      </c>
      <c r="I27" s="7">
        <v>450</v>
      </c>
      <c r="J27" s="5" t="s">
        <v>21</v>
      </c>
      <c r="K27" s="5" t="s">
        <v>21</v>
      </c>
      <c r="L27" s="5" t="s">
        <v>22</v>
      </c>
      <c r="M27" s="6">
        <v>45565</v>
      </c>
      <c r="N27" s="5" t="s">
        <v>178</v>
      </c>
      <c r="O27" s="5" t="s">
        <v>24</v>
      </c>
      <c r="P27" s="5"/>
    </row>
    <row r="28" spans="1:16" ht="15" thickBot="1" x14ac:dyDescent="0.35">
      <c r="A28" s="1"/>
    </row>
    <row r="29" spans="1:16" ht="15" thickBot="1" x14ac:dyDescent="0.35">
      <c r="A29" s="1"/>
      <c r="B29" s="43" t="s">
        <v>20</v>
      </c>
      <c r="C29" s="43"/>
      <c r="D29" s="43"/>
      <c r="E29" s="43"/>
      <c r="F29" s="44"/>
    </row>
    <row r="30" spans="1:16" x14ac:dyDescent="0.3">
      <c r="B30" s="45" t="s">
        <v>76</v>
      </c>
      <c r="C30" s="46"/>
      <c r="D30" s="46"/>
      <c r="E30" s="46"/>
      <c r="F30" s="47"/>
    </row>
    <row r="31" spans="1:16" ht="25.5" customHeight="1" thickBot="1" x14ac:dyDescent="0.35">
      <c r="B31" s="38" t="s">
        <v>75</v>
      </c>
      <c r="C31" s="39"/>
      <c r="D31" s="39"/>
      <c r="E31" s="39"/>
      <c r="F31" s="11">
        <f>I7+I8+I11+I17+I26+I27</f>
        <v>2400</v>
      </c>
    </row>
  </sheetData>
  <sheetProtection algorithmName="SHA-512" hashValue="zMpN/MV3nrNGuheamCePWrTN2WXtPZIWMOhibvbv0ZxUevcy6Hu/+7TbucvL91i8ufvOZxbgU7+ISqsUZ8Iuxg==" saltValue="s9OWZ5SAGnGBZx3xCL5T3Q==" spinCount="100000" sheet="1" objects="1" scenarios="1"/>
  <mergeCells count="6">
    <mergeCell ref="B31:E31"/>
    <mergeCell ref="A5:P5"/>
    <mergeCell ref="A13:P13"/>
    <mergeCell ref="A22:P22"/>
    <mergeCell ref="B29:F29"/>
    <mergeCell ref="B30:F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D0CB-6EFF-4719-A93F-EA88B2F7540F}">
  <dimension ref="A2:P21"/>
  <sheetViews>
    <sheetView workbookViewId="0">
      <selection activeCell="A8" sqref="A8"/>
    </sheetView>
  </sheetViews>
  <sheetFormatPr baseColWidth="10" defaultColWidth="11.44140625" defaultRowHeight="14.4" x14ac:dyDescent="0.3"/>
  <cols>
    <col min="1" max="1" width="4.6640625" style="3" customWidth="1"/>
    <col min="2" max="2" width="20.33203125" style="3" customWidth="1"/>
    <col min="3" max="3" width="12.33203125" style="3" customWidth="1"/>
    <col min="4" max="4" width="11.44140625" style="3"/>
    <col min="5" max="5" width="12.109375" style="3" customWidth="1"/>
    <col min="6" max="6" width="33.33203125" style="3" customWidth="1"/>
    <col min="7" max="7" width="12.5546875" style="3" customWidth="1"/>
    <col min="8" max="8" width="23.44140625" style="3" customWidth="1"/>
    <col min="9" max="10" width="16" style="3" customWidth="1"/>
    <col min="11" max="11" width="18.33203125" style="3" customWidth="1"/>
    <col min="12" max="12" width="12.109375" style="3" customWidth="1"/>
    <col min="13" max="13" width="13.5546875" style="3" bestFit="1" customWidth="1"/>
    <col min="14" max="14" width="15.44140625" style="3" customWidth="1"/>
    <col min="15" max="15" width="15.33203125" style="3" customWidth="1"/>
    <col min="16" max="16" width="32.44140625" style="3" customWidth="1"/>
    <col min="17" max="16384" width="11.44140625" style="3"/>
  </cols>
  <sheetData>
    <row r="2" spans="1:16" x14ac:dyDescent="0.3">
      <c r="C2" s="2" t="s">
        <v>0</v>
      </c>
      <c r="D2" s="2"/>
      <c r="E2" s="2"/>
    </row>
    <row r="5" spans="1:16" x14ac:dyDescent="0.3">
      <c r="A5" s="40" t="s">
        <v>182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s="1" customFormat="1" ht="28.8" x14ac:dyDescent="0.3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57.6" x14ac:dyDescent="0.3">
      <c r="A7" s="4">
        <v>1</v>
      </c>
      <c r="B7" s="5" t="s">
        <v>185</v>
      </c>
      <c r="C7" s="6">
        <v>45566</v>
      </c>
      <c r="D7" s="6">
        <v>45573</v>
      </c>
      <c r="E7" s="5" t="s">
        <v>54</v>
      </c>
      <c r="F7" s="5" t="s">
        <v>179</v>
      </c>
      <c r="G7" s="5" t="s">
        <v>11</v>
      </c>
      <c r="H7" s="5" t="s">
        <v>18</v>
      </c>
      <c r="I7" s="7">
        <v>200</v>
      </c>
      <c r="J7" s="5" t="s">
        <v>21</v>
      </c>
      <c r="K7" s="5" t="s">
        <v>21</v>
      </c>
      <c r="L7" s="5" t="s">
        <v>22</v>
      </c>
      <c r="M7" s="6">
        <v>45576</v>
      </c>
      <c r="N7" s="5" t="s">
        <v>186</v>
      </c>
      <c r="O7" s="5" t="s">
        <v>24</v>
      </c>
      <c r="P7" s="5" t="s">
        <v>187</v>
      </c>
    </row>
    <row r="8" spans="1:16" s="8" customFormat="1" x14ac:dyDescent="0.3">
      <c r="A8" s="1"/>
      <c r="B8" s="1"/>
      <c r="C8" s="9"/>
      <c r="D8" s="9"/>
      <c r="E8" s="1"/>
      <c r="F8" s="1"/>
      <c r="G8" s="1"/>
      <c r="H8" s="1"/>
      <c r="I8" s="10"/>
      <c r="J8" s="1"/>
      <c r="K8" s="1"/>
      <c r="L8" s="1"/>
      <c r="M8" s="1"/>
      <c r="N8" s="1"/>
      <c r="O8" s="1"/>
      <c r="P8" s="1"/>
    </row>
    <row r="9" spans="1:16" s="8" customFormat="1" x14ac:dyDescent="0.3">
      <c r="A9" s="40" t="s">
        <v>183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s="8" customFormat="1" ht="28.8" x14ac:dyDescent="0.3">
      <c r="A10" s="4" t="s">
        <v>1</v>
      </c>
      <c r="B10" s="4" t="s">
        <v>2</v>
      </c>
      <c r="C10" s="4" t="s">
        <v>8</v>
      </c>
      <c r="D10" s="4" t="s">
        <v>16</v>
      </c>
      <c r="E10" s="4" t="s">
        <v>10</v>
      </c>
      <c r="F10" s="4" t="s">
        <v>12</v>
      </c>
      <c r="G10" s="4" t="s">
        <v>3</v>
      </c>
      <c r="H10" s="4" t="s">
        <v>4</v>
      </c>
      <c r="I10" s="4" t="s">
        <v>14</v>
      </c>
      <c r="J10" s="4" t="s">
        <v>13</v>
      </c>
      <c r="K10" s="4" t="s">
        <v>19</v>
      </c>
      <c r="L10" s="4" t="s">
        <v>5</v>
      </c>
      <c r="M10" s="4" t="s">
        <v>7</v>
      </c>
      <c r="N10" s="4" t="s">
        <v>6</v>
      </c>
      <c r="O10" s="4" t="s">
        <v>9</v>
      </c>
      <c r="P10" s="4" t="s">
        <v>15</v>
      </c>
    </row>
    <row r="11" spans="1:16" s="8" customFormat="1" x14ac:dyDescent="0.3">
      <c r="A11" s="4">
        <v>1</v>
      </c>
      <c r="B11" s="5"/>
      <c r="C11" s="6"/>
      <c r="D11" s="6"/>
      <c r="E11" s="5"/>
      <c r="F11" s="5"/>
      <c r="G11" s="5"/>
      <c r="H11" s="5"/>
      <c r="I11" s="7"/>
      <c r="J11" s="5"/>
      <c r="K11" s="5"/>
      <c r="L11" s="5"/>
      <c r="M11" s="6"/>
      <c r="N11" s="5"/>
      <c r="O11" s="5"/>
      <c r="P11" s="5"/>
    </row>
    <row r="12" spans="1:16" s="8" customFormat="1" x14ac:dyDescent="0.3">
      <c r="A12" s="1"/>
      <c r="B12" s="1"/>
      <c r="C12" s="9"/>
      <c r="D12" s="9"/>
      <c r="E12" s="1"/>
      <c r="F12" s="1"/>
      <c r="G12" s="1"/>
      <c r="H12" s="1"/>
      <c r="I12" s="10"/>
      <c r="J12" s="1"/>
      <c r="K12" s="1"/>
      <c r="L12" s="1"/>
      <c r="M12" s="1"/>
      <c r="N12" s="1"/>
      <c r="O12" s="1"/>
      <c r="P12" s="1"/>
    </row>
    <row r="13" spans="1:16" s="8" customFormat="1" x14ac:dyDescent="0.3">
      <c r="A13" s="40" t="s">
        <v>184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6" s="8" customFormat="1" ht="28.8" x14ac:dyDescent="0.3">
      <c r="A14" s="4" t="s">
        <v>1</v>
      </c>
      <c r="B14" s="4" t="s">
        <v>2</v>
      </c>
      <c r="C14" s="4" t="s">
        <v>8</v>
      </c>
      <c r="D14" s="4" t="s">
        <v>16</v>
      </c>
      <c r="E14" s="4" t="s">
        <v>10</v>
      </c>
      <c r="F14" s="4" t="s">
        <v>12</v>
      </c>
      <c r="G14" s="4" t="s">
        <v>3</v>
      </c>
      <c r="H14" s="4" t="s">
        <v>4</v>
      </c>
      <c r="I14" s="4" t="s">
        <v>14</v>
      </c>
      <c r="J14" s="4" t="s">
        <v>13</v>
      </c>
      <c r="K14" s="4" t="s">
        <v>19</v>
      </c>
      <c r="L14" s="4" t="s">
        <v>5</v>
      </c>
      <c r="M14" s="4" t="s">
        <v>7</v>
      </c>
      <c r="N14" s="4" t="s">
        <v>6</v>
      </c>
      <c r="O14" s="4" t="s">
        <v>9</v>
      </c>
      <c r="P14" s="4" t="s">
        <v>15</v>
      </c>
    </row>
    <row r="15" spans="1:16" s="8" customFormat="1" x14ac:dyDescent="0.3">
      <c r="A15" s="4">
        <v>1</v>
      </c>
      <c r="B15" s="5"/>
      <c r="C15" s="6"/>
      <c r="D15" s="6"/>
      <c r="E15" s="5"/>
      <c r="F15" s="5"/>
      <c r="G15" s="5"/>
      <c r="H15" s="5"/>
      <c r="I15" s="7"/>
      <c r="J15" s="5"/>
      <c r="K15" s="5"/>
      <c r="L15" s="5"/>
      <c r="M15" s="6"/>
      <c r="N15" s="5"/>
      <c r="O15" s="5"/>
      <c r="P15" s="5"/>
    </row>
    <row r="16" spans="1:16" s="8" customFormat="1" x14ac:dyDescent="0.3">
      <c r="A16" s="1"/>
      <c r="B16" s="1"/>
      <c r="C16" s="9"/>
      <c r="D16" s="9"/>
      <c r="E16" s="1"/>
      <c r="F16" s="1"/>
      <c r="G16" s="1"/>
      <c r="H16" s="1"/>
      <c r="I16" s="10"/>
      <c r="J16" s="1"/>
      <c r="K16" s="1"/>
      <c r="L16" s="1"/>
      <c r="M16" s="1"/>
      <c r="N16" s="1"/>
      <c r="O16" s="1"/>
      <c r="P16" s="1"/>
    </row>
    <row r="17" spans="1:16" s="8" customFormat="1" x14ac:dyDescent="0.3">
      <c r="A17" s="1"/>
      <c r="B17" s="1"/>
      <c r="C17" s="9"/>
      <c r="D17" s="9"/>
      <c r="E17" s="1"/>
      <c r="F17" s="1"/>
      <c r="G17" s="1"/>
      <c r="H17" s="1"/>
      <c r="I17" s="10"/>
      <c r="J17" s="1"/>
      <c r="K17" s="1"/>
      <c r="L17" s="1"/>
      <c r="M17" s="1"/>
      <c r="N17" s="1"/>
      <c r="O17" s="1"/>
      <c r="P17" s="1"/>
    </row>
    <row r="18" spans="1:16" ht="15" thickBot="1" x14ac:dyDescent="0.35"/>
    <row r="19" spans="1:16" ht="15" thickBot="1" x14ac:dyDescent="0.35">
      <c r="B19" s="42" t="s">
        <v>20</v>
      </c>
      <c r="C19" s="43"/>
      <c r="D19" s="43"/>
      <c r="E19" s="43"/>
      <c r="F19" s="44"/>
    </row>
    <row r="20" spans="1:16" x14ac:dyDescent="0.3">
      <c r="B20" s="45" t="s">
        <v>76</v>
      </c>
      <c r="C20" s="46"/>
      <c r="D20" s="46"/>
      <c r="E20" s="46"/>
      <c r="F20" s="47"/>
    </row>
    <row r="21" spans="1:16" ht="25.5" customHeight="1" thickBot="1" x14ac:dyDescent="0.35">
      <c r="B21" s="38" t="s">
        <v>75</v>
      </c>
      <c r="C21" s="39"/>
      <c r="D21" s="39"/>
      <c r="E21" s="39"/>
      <c r="F21" s="11">
        <f>I15</f>
        <v>0</v>
      </c>
    </row>
  </sheetData>
  <mergeCells count="6">
    <mergeCell ref="B21:E21"/>
    <mergeCell ref="A5:P5"/>
    <mergeCell ref="A9:P9"/>
    <mergeCell ref="A13:P13"/>
    <mergeCell ref="B19:F19"/>
    <mergeCell ref="B20:F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6773-BB82-469A-B1ED-8E16857D2670}">
  <dimension ref="A2:U15"/>
  <sheetViews>
    <sheetView workbookViewId="0">
      <selection activeCell="I16" sqref="I16"/>
    </sheetView>
  </sheetViews>
  <sheetFormatPr baseColWidth="10" defaultRowHeight="14.4" x14ac:dyDescent="0.3"/>
  <cols>
    <col min="2" max="2" width="34.33203125" customWidth="1"/>
    <col min="3" max="3" width="14.33203125" customWidth="1"/>
    <col min="6" max="6" width="11.88671875" bestFit="1" customWidth="1"/>
    <col min="10" max="10" width="14.109375" bestFit="1" customWidth="1"/>
    <col min="11" max="11" width="11.44140625" style="12"/>
    <col min="12" max="12" width="15.109375" bestFit="1" customWidth="1"/>
  </cols>
  <sheetData>
    <row r="2" spans="1:21" x14ac:dyDescent="0.3">
      <c r="A2" t="s">
        <v>29</v>
      </c>
      <c r="B2" t="s">
        <v>37</v>
      </c>
      <c r="C2" t="s">
        <v>4</v>
      </c>
      <c r="D2" t="s">
        <v>2</v>
      </c>
      <c r="E2" t="s">
        <v>38</v>
      </c>
      <c r="F2" t="s">
        <v>32</v>
      </c>
      <c r="G2" t="s">
        <v>44</v>
      </c>
      <c r="H2" t="s">
        <v>43</v>
      </c>
      <c r="O2" s="48" t="s">
        <v>60</v>
      </c>
      <c r="P2" s="48"/>
      <c r="Q2" s="49"/>
      <c r="R2" s="13"/>
      <c r="T2" s="13"/>
    </row>
    <row r="3" spans="1:21" x14ac:dyDescent="0.3">
      <c r="A3">
        <v>1</v>
      </c>
      <c r="B3" t="s">
        <v>73</v>
      </c>
      <c r="C3" t="s">
        <v>53</v>
      </c>
      <c r="D3" t="s">
        <v>74</v>
      </c>
      <c r="E3" s="19">
        <v>45357</v>
      </c>
      <c r="F3" s="12">
        <v>70.37</v>
      </c>
      <c r="G3">
        <v>1</v>
      </c>
      <c r="H3">
        <v>50</v>
      </c>
      <c r="J3" s="22">
        <f>SUM(F3:F5)</f>
        <v>168.59</v>
      </c>
      <c r="K3" s="12" t="s">
        <v>65</v>
      </c>
      <c r="M3" s="13" t="s">
        <v>29</v>
      </c>
      <c r="N3" s="13" t="s">
        <v>31</v>
      </c>
      <c r="O3" s="13" t="s">
        <v>33</v>
      </c>
      <c r="P3" s="13" t="s">
        <v>32</v>
      </c>
      <c r="Q3" s="13" t="s">
        <v>34</v>
      </c>
      <c r="R3" s="13" t="s">
        <v>34</v>
      </c>
      <c r="S3" s="13" t="s">
        <v>32</v>
      </c>
      <c r="T3" s="13" t="s">
        <v>34</v>
      </c>
      <c r="U3" s="13" t="s">
        <v>32</v>
      </c>
    </row>
    <row r="4" spans="1:21" x14ac:dyDescent="0.3">
      <c r="A4">
        <v>2</v>
      </c>
      <c r="B4" t="s">
        <v>73</v>
      </c>
      <c r="C4" t="s">
        <v>53</v>
      </c>
      <c r="D4" t="s">
        <v>74</v>
      </c>
      <c r="E4" s="19">
        <v>45362</v>
      </c>
      <c r="F4" s="12">
        <v>42.3</v>
      </c>
      <c r="G4">
        <v>1</v>
      </c>
      <c r="H4">
        <v>50</v>
      </c>
      <c r="J4" s="22">
        <f>SUM(F6:F9)</f>
        <v>807.67</v>
      </c>
      <c r="K4" s="16" t="s">
        <v>66</v>
      </c>
      <c r="L4" s="15"/>
      <c r="M4" s="13">
        <v>1</v>
      </c>
      <c r="N4" s="13" t="s">
        <v>35</v>
      </c>
      <c r="O4" s="13"/>
      <c r="P4" s="14"/>
      <c r="Q4" s="13"/>
      <c r="R4" s="13"/>
      <c r="S4" s="14"/>
      <c r="T4" s="17"/>
      <c r="U4" s="14"/>
    </row>
    <row r="5" spans="1:21" x14ac:dyDescent="0.3">
      <c r="A5">
        <v>3</v>
      </c>
      <c r="B5" t="s">
        <v>72</v>
      </c>
      <c r="C5" t="s">
        <v>18</v>
      </c>
      <c r="D5" t="s">
        <v>36</v>
      </c>
      <c r="E5" s="19">
        <v>45368</v>
      </c>
      <c r="F5" s="29">
        <v>55.92</v>
      </c>
      <c r="G5">
        <v>1</v>
      </c>
      <c r="H5">
        <v>70</v>
      </c>
      <c r="J5" s="22" t="e">
        <f>SUM(#REF!)</f>
        <v>#REF!</v>
      </c>
      <c r="K5" s="12" t="s">
        <v>67</v>
      </c>
      <c r="M5" s="13">
        <v>2</v>
      </c>
      <c r="N5" s="13" t="s">
        <v>74</v>
      </c>
      <c r="O5" s="13"/>
      <c r="P5" s="14"/>
      <c r="Q5" s="13"/>
      <c r="R5" s="13"/>
      <c r="S5" s="14"/>
      <c r="T5" s="17"/>
      <c r="U5" s="14"/>
    </row>
    <row r="6" spans="1:21" x14ac:dyDescent="0.3">
      <c r="A6">
        <v>4</v>
      </c>
      <c r="B6" t="s">
        <v>71</v>
      </c>
      <c r="C6" t="s">
        <v>18</v>
      </c>
      <c r="D6" t="s">
        <v>36</v>
      </c>
      <c r="E6" s="19">
        <v>45390</v>
      </c>
      <c r="F6" s="29">
        <v>386.4</v>
      </c>
      <c r="G6">
        <v>1</v>
      </c>
      <c r="H6">
        <v>150</v>
      </c>
      <c r="J6" s="22" t="e">
        <f>SUM(#REF!)</f>
        <v>#REF!</v>
      </c>
      <c r="K6" s="12" t="s">
        <v>68</v>
      </c>
      <c r="M6" s="13">
        <v>3</v>
      </c>
      <c r="N6" s="13" t="s">
        <v>36</v>
      </c>
      <c r="O6" s="13"/>
      <c r="P6" s="14"/>
      <c r="Q6" s="13"/>
      <c r="R6" s="13"/>
      <c r="S6" s="14"/>
      <c r="T6" s="17"/>
      <c r="U6" s="14"/>
    </row>
    <row r="7" spans="1:21" x14ac:dyDescent="0.3">
      <c r="A7">
        <v>5</v>
      </c>
      <c r="B7" t="s">
        <v>120</v>
      </c>
      <c r="C7" t="s">
        <v>18</v>
      </c>
      <c r="D7" t="s">
        <v>36</v>
      </c>
      <c r="E7" s="19">
        <v>45404</v>
      </c>
      <c r="F7" s="29">
        <v>339.5</v>
      </c>
      <c r="G7">
        <v>1</v>
      </c>
      <c r="H7">
        <v>50</v>
      </c>
      <c r="J7" s="22">
        <f>J3+J4</f>
        <v>976.26</v>
      </c>
      <c r="K7" s="12" t="s">
        <v>20</v>
      </c>
      <c r="P7" s="16"/>
      <c r="S7" s="16"/>
      <c r="T7" s="21"/>
      <c r="U7" s="16"/>
    </row>
    <row r="8" spans="1:21" x14ac:dyDescent="0.3">
      <c r="A8">
        <v>6</v>
      </c>
      <c r="B8" t="s">
        <v>121</v>
      </c>
      <c r="C8" t="s">
        <v>25</v>
      </c>
      <c r="D8" t="s">
        <v>35</v>
      </c>
      <c r="E8" s="19">
        <v>45449</v>
      </c>
      <c r="F8" s="29">
        <v>44.03</v>
      </c>
      <c r="G8">
        <v>1</v>
      </c>
      <c r="H8">
        <v>122</v>
      </c>
      <c r="M8" t="s">
        <v>20</v>
      </c>
      <c r="P8" s="12"/>
      <c r="Q8">
        <f t="shared" ref="Q8:U8" si="0">SUM(Q4:Q6)</f>
        <v>0</v>
      </c>
      <c r="R8">
        <f t="shared" si="0"/>
        <v>0</v>
      </c>
      <c r="S8" s="12">
        <f t="shared" si="0"/>
        <v>0</v>
      </c>
      <c r="T8" s="18">
        <f t="shared" si="0"/>
        <v>0</v>
      </c>
      <c r="U8" s="12">
        <f t="shared" si="0"/>
        <v>0</v>
      </c>
    </row>
    <row r="9" spans="1:21" x14ac:dyDescent="0.3">
      <c r="A9">
        <v>7</v>
      </c>
      <c r="B9" t="s">
        <v>121</v>
      </c>
      <c r="C9" t="s">
        <v>25</v>
      </c>
      <c r="D9" t="s">
        <v>35</v>
      </c>
      <c r="E9" s="19">
        <v>45455</v>
      </c>
      <c r="F9" s="29">
        <v>37.74</v>
      </c>
      <c r="G9">
        <v>1</v>
      </c>
      <c r="H9">
        <v>108</v>
      </c>
    </row>
    <row r="10" spans="1:21" x14ac:dyDescent="0.3">
      <c r="A10">
        <v>8</v>
      </c>
      <c r="B10" t="s">
        <v>122</v>
      </c>
      <c r="C10" t="s">
        <v>123</v>
      </c>
      <c r="D10" t="s">
        <v>35</v>
      </c>
      <c r="E10" s="19">
        <v>45475</v>
      </c>
      <c r="F10" s="29">
        <v>101</v>
      </c>
      <c r="G10">
        <v>1</v>
      </c>
      <c r="H10">
        <v>20</v>
      </c>
    </row>
    <row r="11" spans="1:21" x14ac:dyDescent="0.3">
      <c r="A11">
        <v>9</v>
      </c>
      <c r="B11" t="s">
        <v>73</v>
      </c>
      <c r="C11" t="s">
        <v>123</v>
      </c>
      <c r="D11" t="s">
        <v>74</v>
      </c>
      <c r="E11" s="19">
        <v>45487</v>
      </c>
      <c r="F11" s="29">
        <v>107.11</v>
      </c>
      <c r="G11">
        <v>1</v>
      </c>
      <c r="H11">
        <v>15</v>
      </c>
    </row>
    <row r="12" spans="1:21" x14ac:dyDescent="0.3">
      <c r="A12">
        <v>10</v>
      </c>
      <c r="B12" t="s">
        <v>126</v>
      </c>
      <c r="C12" t="s">
        <v>18</v>
      </c>
      <c r="D12" t="s">
        <v>35</v>
      </c>
      <c r="E12" s="19">
        <v>45515</v>
      </c>
      <c r="F12" s="29">
        <v>118.8</v>
      </c>
      <c r="G12">
        <v>1</v>
      </c>
      <c r="H12">
        <v>24</v>
      </c>
    </row>
    <row r="13" spans="1:21" x14ac:dyDescent="0.3">
      <c r="A13">
        <v>11</v>
      </c>
      <c r="B13" t="s">
        <v>127</v>
      </c>
      <c r="C13" t="s">
        <v>18</v>
      </c>
      <c r="D13" t="s">
        <v>35</v>
      </c>
      <c r="E13" s="19">
        <v>45515</v>
      </c>
      <c r="F13" s="29">
        <v>191.25</v>
      </c>
      <c r="G13">
        <v>1</v>
      </c>
      <c r="H13">
        <v>50</v>
      </c>
    </row>
    <row r="14" spans="1:21" x14ac:dyDescent="0.3">
      <c r="A14">
        <v>12</v>
      </c>
      <c r="B14" t="s">
        <v>128</v>
      </c>
      <c r="C14" t="s">
        <v>18</v>
      </c>
      <c r="D14" t="s">
        <v>36</v>
      </c>
      <c r="E14" s="19">
        <v>45566</v>
      </c>
      <c r="F14" s="29">
        <v>451.02</v>
      </c>
      <c r="G14">
        <v>1</v>
      </c>
      <c r="H14">
        <v>80</v>
      </c>
    </row>
    <row r="15" spans="1:21" x14ac:dyDescent="0.3">
      <c r="A15">
        <v>13</v>
      </c>
      <c r="B15" t="s">
        <v>181</v>
      </c>
      <c r="C15" t="s">
        <v>25</v>
      </c>
      <c r="D15" t="s">
        <v>35</v>
      </c>
      <c r="E15" s="19">
        <v>45566</v>
      </c>
      <c r="F15" s="29">
        <v>125</v>
      </c>
      <c r="G15">
        <v>1</v>
      </c>
      <c r="H15">
        <v>20</v>
      </c>
    </row>
  </sheetData>
  <autoFilter ref="A2:H8" xr:uid="{64086773-BB82-469A-B1ED-8E16857D2670}"/>
  <mergeCells count="1">
    <mergeCell ref="O2:Q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D8294-A039-463A-9F2B-752E46F91EFE}">
  <dimension ref="C2:H13"/>
  <sheetViews>
    <sheetView workbookViewId="0">
      <selection activeCell="G16" sqref="G16"/>
    </sheetView>
  </sheetViews>
  <sheetFormatPr baseColWidth="10" defaultRowHeight="14.4" x14ac:dyDescent="0.3"/>
  <cols>
    <col min="3" max="3" width="5.33203125" customWidth="1"/>
    <col min="4" max="4" width="24.6640625" customWidth="1"/>
    <col min="5" max="5" width="17.44140625" customWidth="1"/>
    <col min="6" max="6" width="43.33203125" customWidth="1"/>
    <col min="7" max="7" width="20.88671875" customWidth="1"/>
  </cols>
  <sheetData>
    <row r="2" spans="3:8" x14ac:dyDescent="0.3">
      <c r="C2" s="51" t="s">
        <v>63</v>
      </c>
      <c r="D2" s="51"/>
      <c r="E2" s="51"/>
      <c r="F2" s="51"/>
      <c r="G2" s="51"/>
      <c r="H2" s="51"/>
    </row>
    <row r="3" spans="3:8" x14ac:dyDescent="0.3">
      <c r="C3" s="25" t="s">
        <v>1</v>
      </c>
      <c r="D3" s="25" t="s">
        <v>59</v>
      </c>
      <c r="E3" s="25" t="s">
        <v>55</v>
      </c>
      <c r="F3" s="25" t="s">
        <v>56</v>
      </c>
      <c r="G3" s="25" t="s">
        <v>58</v>
      </c>
      <c r="H3" s="25" t="s">
        <v>57</v>
      </c>
    </row>
    <row r="4" spans="3:8" x14ac:dyDescent="0.3">
      <c r="C4" s="23">
        <v>1</v>
      </c>
      <c r="D4" s="23" t="s">
        <v>60</v>
      </c>
      <c r="E4" s="24"/>
      <c r="F4" s="24"/>
      <c r="G4" s="27"/>
      <c r="H4" s="50">
        <f>F8+G8</f>
        <v>0</v>
      </c>
    </row>
    <row r="5" spans="3:8" x14ac:dyDescent="0.3">
      <c r="C5" s="23">
        <v>2</v>
      </c>
      <c r="D5" s="23" t="s">
        <v>61</v>
      </c>
      <c r="E5" s="24"/>
      <c r="F5" s="24"/>
      <c r="G5" s="27"/>
      <c r="H5" s="50"/>
    </row>
    <row r="6" spans="3:8" x14ac:dyDescent="0.3">
      <c r="C6" s="23">
        <v>3</v>
      </c>
      <c r="D6" s="23" t="s">
        <v>62</v>
      </c>
      <c r="E6" s="24"/>
      <c r="F6" s="24"/>
      <c r="G6" s="27"/>
      <c r="H6" s="50"/>
    </row>
    <row r="7" spans="3:8" x14ac:dyDescent="0.3">
      <c r="C7" s="23">
        <v>4</v>
      </c>
      <c r="D7" s="23" t="s">
        <v>64</v>
      </c>
      <c r="E7" s="24"/>
      <c r="F7" s="24"/>
      <c r="G7" s="27"/>
      <c r="H7" s="50"/>
    </row>
    <row r="8" spans="3:8" x14ac:dyDescent="0.3">
      <c r="C8" s="23">
        <v>5</v>
      </c>
      <c r="D8" s="23" t="s">
        <v>57</v>
      </c>
      <c r="E8" s="24"/>
      <c r="F8" s="24"/>
      <c r="G8" s="24"/>
      <c r="H8" s="50"/>
    </row>
    <row r="13" spans="3:8" x14ac:dyDescent="0.3">
      <c r="G13" s="26"/>
    </row>
  </sheetData>
  <mergeCells count="2">
    <mergeCell ref="H4:H8"/>
    <mergeCell ref="C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 - Marzo 2024</vt:lpstr>
      <vt:lpstr>Abril - Junio 2024</vt:lpstr>
      <vt:lpstr>Julio - Septiembre 2024</vt:lpstr>
      <vt:lpstr>Octubre - Diciembre 2024</vt:lpstr>
      <vt:lpstr>Otras areas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Bernal,GRI-DCN</dc:creator>
  <cp:lastModifiedBy>Gerardo Bernal,GGFC-DCRI-J</cp:lastModifiedBy>
  <dcterms:created xsi:type="dcterms:W3CDTF">2021-06-10T16:36:52Z</dcterms:created>
  <dcterms:modified xsi:type="dcterms:W3CDTF">2024-10-14T21:07:32Z</dcterms:modified>
</cp:coreProperties>
</file>