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PT\2023\Segundo Trimestre\GGFC\"/>
    </mc:Choice>
  </mc:AlternateContent>
  <xr:revisionPtr revIDLastSave="0" documentId="13_ncr:1_{F7218428-BEA8-41AE-A705-5C439C8B3A88}" xr6:coauthVersionLast="47" xr6:coauthVersionMax="47" xr10:uidLastSave="{00000000-0000-0000-0000-000000000000}"/>
  <workbookProtection workbookAlgorithmName="SHA-512" workbookHashValue="Ac7ru8NqjwIBL6MH7FiBBybr5kvUxy3Cq+Z3EGtQoTvA8N1bAXw3QUxy1BevanU3jBaDRPdmxHu5ZnpAT9fgMA==" workbookSaltValue="tOpumLCCY+s+CoWWfQDStA==" workbookSpinCount="100000" lockStructure="1"/>
  <bookViews>
    <workbookView xWindow="-120" yWindow="-120" windowWidth="20730" windowHeight="11160" firstSheet="1" activeTab="1" xr2:uid="{46DA077E-B81C-4571-9BCB-1CCEA8444814}"/>
  </bookViews>
  <sheets>
    <sheet name="Enero - Marzo 2023" sheetId="2" state="hidden" r:id="rId1"/>
    <sheet name="Abril - Junio 2023" sheetId="9" r:id="rId2"/>
    <sheet name="Otras areas" sheetId="8" state="hidden" r:id="rId3"/>
    <sheet name="UEC" sheetId="5" state="hidden" r:id="rId4"/>
    <sheet name="Hoja2" sheetId="6" state="hidden" r:id="rId5"/>
  </sheets>
  <definedNames>
    <definedName name="_xlnm._FilterDatabase" localSheetId="1" hidden="1">'Abril - Junio 2023'!$L$2:$L$40</definedName>
    <definedName name="_xlnm._FilterDatabase" localSheetId="0" hidden="1">'Enero - Marzo 2023'!$L$2:$L$27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8" l="1"/>
  <c r="F27" i="2"/>
  <c r="J13" i="8"/>
  <c r="J15" i="8" s="1"/>
  <c r="F40" i="9"/>
  <c r="L15" i="8"/>
  <c r="H20" i="8"/>
  <c r="J16" i="8" l="1"/>
  <c r="J17" i="8" s="1"/>
  <c r="U4" i="8" l="1"/>
  <c r="S4" i="8"/>
  <c r="T8" i="8"/>
  <c r="R8" i="8"/>
  <c r="Q8" i="8"/>
  <c r="S5" i="8" l="1"/>
  <c r="U5" i="8" l="1"/>
  <c r="U8" i="8" s="1"/>
  <c r="S8" i="8"/>
  <c r="B7" i="6" l="1"/>
  <c r="B5" i="6"/>
  <c r="B2" i="6"/>
</calcChain>
</file>

<file path=xl/sharedStrings.xml><?xml version="1.0" encoding="utf-8"?>
<sst xmlns="http://schemas.openxmlformats.org/spreadsheetml/2006/main" count="551" uniqueCount="199">
  <si>
    <t>Registro de solicitudes de apoyo - Cooperacion Individual</t>
  </si>
  <si>
    <t>No.</t>
  </si>
  <si>
    <t>Solicitante</t>
  </si>
  <si>
    <t>Tipo</t>
  </si>
  <si>
    <t>Categoria</t>
  </si>
  <si>
    <t>Resolucion</t>
  </si>
  <si>
    <t>Comentarios</t>
  </si>
  <si>
    <t>Fecha de entrega</t>
  </si>
  <si>
    <t>Fecha solicitada</t>
  </si>
  <si>
    <t>Cumplimiento a gestion</t>
  </si>
  <si>
    <t>Plazo (dias habiles)</t>
  </si>
  <si>
    <t>Monetario</t>
  </si>
  <si>
    <t>Necesidad</t>
  </si>
  <si>
    <t>Especie</t>
  </si>
  <si>
    <t>Monto (DETALLE)</t>
  </si>
  <si>
    <t>Observaciones</t>
  </si>
  <si>
    <t>Fecha de necesidad</t>
  </si>
  <si>
    <t>Enero</t>
  </si>
  <si>
    <t>Comunitario</t>
  </si>
  <si>
    <t>Especie (Detalle monto)</t>
  </si>
  <si>
    <t>TOTAL</t>
  </si>
  <si>
    <t>N/A</t>
  </si>
  <si>
    <t>Procede</t>
  </si>
  <si>
    <t>No procede</t>
  </si>
  <si>
    <t>Si</t>
  </si>
  <si>
    <t>Alcaldia Municipal de La Palma</t>
  </si>
  <si>
    <t>Educativo</t>
  </si>
  <si>
    <t>40 dias</t>
  </si>
  <si>
    <t>Febrero</t>
  </si>
  <si>
    <t>Marzo</t>
  </si>
  <si>
    <t>14 dias</t>
  </si>
  <si>
    <t>No</t>
  </si>
  <si>
    <t>22 dias</t>
  </si>
  <si>
    <t>Material</t>
  </si>
  <si>
    <t>45 dias</t>
  </si>
  <si>
    <t>10 dias</t>
  </si>
  <si>
    <t>Presupuesto</t>
  </si>
  <si>
    <t>Doc</t>
  </si>
  <si>
    <t>Comité Niñez</t>
  </si>
  <si>
    <t>Alcaldia Jucuapa</t>
  </si>
  <si>
    <t>Disponible</t>
  </si>
  <si>
    <t>ENA Becas</t>
  </si>
  <si>
    <t>ENA Dia de Campo</t>
  </si>
  <si>
    <t>Area</t>
  </si>
  <si>
    <t>Monto</t>
  </si>
  <si>
    <t>Concepto</t>
  </si>
  <si>
    <t>No. Actividades</t>
  </si>
  <si>
    <t>UEC</t>
  </si>
  <si>
    <t>GES</t>
  </si>
  <si>
    <t>GN</t>
  </si>
  <si>
    <t>Actividades de Educación Financiera</t>
  </si>
  <si>
    <t>Voluntariados</t>
  </si>
  <si>
    <t>Jornadas Medicas</t>
  </si>
  <si>
    <t>4to Trimestre</t>
  </si>
  <si>
    <t>2do Semestre</t>
  </si>
  <si>
    <t>6 de 12 apoyos por un total de</t>
  </si>
  <si>
    <t>Actividad</t>
  </si>
  <si>
    <t xml:space="preserve">Fecha </t>
  </si>
  <si>
    <t>Capacitaciones Febrero</t>
  </si>
  <si>
    <t>Capacitaciones Marzo</t>
  </si>
  <si>
    <t>Celebración del Dia de la Mujer</t>
  </si>
  <si>
    <t>EF Money Week</t>
  </si>
  <si>
    <t>CE Canton el Algodón</t>
  </si>
  <si>
    <t>Fundación Ayudame a Vivir</t>
  </si>
  <si>
    <t>Fundación Padre Arrupe</t>
  </si>
  <si>
    <t>Productores Agropecuarios de Oriente</t>
  </si>
  <si>
    <t>Fundación Formando un Atleta</t>
  </si>
  <si>
    <t>Alcaldia San Antonio del Monte</t>
  </si>
  <si>
    <t>Asociación Agropecuaria de Loroqueros</t>
  </si>
  <si>
    <t>Cruz Verde</t>
  </si>
  <si>
    <t>Apoyo economico para cubrir banda artistica durante evento cultural parte de las fiestas patronales</t>
  </si>
  <si>
    <t>Entrega se realizo en Agencia La Palma</t>
  </si>
  <si>
    <t>Donación para compra de materiales a utilizar en la construcción de cafeteria</t>
  </si>
  <si>
    <t>Se rechaza solicitud al no poder garantizar que aporte parcial se utilice para la compra de materiales</t>
  </si>
  <si>
    <t>R.GGFC.002.2023</t>
  </si>
  <si>
    <t>Patrocinio en Carrera de Heroes</t>
  </si>
  <si>
    <t>R.GGFC.003.2023</t>
  </si>
  <si>
    <t>Solicitud corresponde a GPM; montos exceden el limite permitido para solicitud de esta categoria</t>
  </si>
  <si>
    <t>Apoyo economico para pago de beca a estudiantes de la fundación</t>
  </si>
  <si>
    <t>Se entrego apoyo parcial al valor del costo de la beca</t>
  </si>
  <si>
    <t>Entrega se realizo en Oficina Central</t>
  </si>
  <si>
    <t>Donación de 22 uniformes de futbol para niños de la comunidad</t>
  </si>
  <si>
    <t>22 uniformes</t>
  </si>
  <si>
    <t>Entrega se realizo en Agencia Usulutan</t>
  </si>
  <si>
    <t>Pendiente de recibir los comproobantes de donación</t>
  </si>
  <si>
    <t>Patrocinio en "Impact Run"</t>
  </si>
  <si>
    <t>R.GGFC.001.2023</t>
  </si>
  <si>
    <t>Solicitud corresponde a GPM por tratarse de publicidad</t>
  </si>
  <si>
    <t>Donación de 5 regalos en el marco del Dia de las Madres</t>
  </si>
  <si>
    <t>5 regalos</t>
  </si>
  <si>
    <t>Donación de canopy para uso de la Asoción</t>
  </si>
  <si>
    <t>1 Canopy</t>
  </si>
  <si>
    <t>A la espera de recibir documentación juridica</t>
  </si>
  <si>
    <t>Donación a la Cruz Verde para cubrir gastos de sus operaciones</t>
  </si>
  <si>
    <t>Capacitacion abril</t>
  </si>
  <si>
    <t>Jornada de EF</t>
  </si>
  <si>
    <t>Voluntariado EF</t>
  </si>
  <si>
    <t>Abril</t>
  </si>
  <si>
    <t>Club Deportivo Atletico Verapaz</t>
  </si>
  <si>
    <t>Donación de 30 termos para uso en sus actividades deportivas</t>
  </si>
  <si>
    <t>CE Canton San Rafael La Loma</t>
  </si>
  <si>
    <t>Donación de 40 regalos para madres de los alumnos</t>
  </si>
  <si>
    <t>Escuela de Educación Párvularia Sergio Romero</t>
  </si>
  <si>
    <t>CE El Astillero</t>
  </si>
  <si>
    <t>9 dias</t>
  </si>
  <si>
    <t>Donación de regalos para madres de los alumnos</t>
  </si>
  <si>
    <t>Primer trimestre 2023</t>
  </si>
  <si>
    <t>Segundo trimestre 2023</t>
  </si>
  <si>
    <t>Jornada de visita medica Zacatecoluca</t>
  </si>
  <si>
    <t>Jornada de visita medica Cara Sucia</t>
  </si>
  <si>
    <t>Personas</t>
  </si>
  <si>
    <t>Actividades</t>
  </si>
  <si>
    <t>No se entrego cotización ni documentación juridica</t>
  </si>
  <si>
    <t>Entregado en oficina central</t>
  </si>
  <si>
    <t>No se recibio cotización por parte del solicitante</t>
  </si>
  <si>
    <t>Donación fue entregado en agencia Cojutepeque</t>
  </si>
  <si>
    <t>Donación fue entregado en agencia Nueva Concepción</t>
  </si>
  <si>
    <t>Donación fue entregado en agencia Chalatenango</t>
  </si>
  <si>
    <t>Mayo</t>
  </si>
  <si>
    <t>Instituto Nacional de Osicala</t>
  </si>
  <si>
    <t>Cruz Roja</t>
  </si>
  <si>
    <t>SIADES</t>
  </si>
  <si>
    <t xml:space="preserve">Santa Cecilia </t>
  </si>
  <si>
    <t>ENA</t>
  </si>
  <si>
    <t>FESA</t>
  </si>
  <si>
    <t>CDE Armenia</t>
  </si>
  <si>
    <t>Dirección Dep Usulutan</t>
  </si>
  <si>
    <t>Alcaldia Rosario de la Paz</t>
  </si>
  <si>
    <t>Alcaldia Santiago Nunualco</t>
  </si>
  <si>
    <t>Patronato Nacional Antituberculoso</t>
  </si>
  <si>
    <t>Alcaldia Soyapango</t>
  </si>
  <si>
    <t>Alcaldia de Jiquilisco</t>
  </si>
  <si>
    <t>4 dias</t>
  </si>
  <si>
    <t>Donación de 1 - 2 regalos para celebración del dia de la madre</t>
  </si>
  <si>
    <t>Se ha solicitado a la agencia remitir las solicitudes con mas tiempo para poder brindar apoyo</t>
  </si>
  <si>
    <t>Donación a la entidad para cubrir gastos de operación</t>
  </si>
  <si>
    <t>Donación fue entregado en Oficina Central</t>
  </si>
  <si>
    <t>50 dias</t>
  </si>
  <si>
    <t>Donación para celebración en dia del Ingeniero Agronomo</t>
  </si>
  <si>
    <t>Pago de dos becas estudiantiles</t>
  </si>
  <si>
    <t>Renovación de dos becas por $600.00 c/u</t>
  </si>
  <si>
    <t>Pago de doce becas estudiantiles</t>
  </si>
  <si>
    <t>Pago de las becas corresponde al primer trimestre del 2023</t>
  </si>
  <si>
    <t>Pago de beca estudiantil</t>
  </si>
  <si>
    <t>Beca sera para nueva alumna</t>
  </si>
  <si>
    <t>30 dias</t>
  </si>
  <si>
    <t>Donación de canastas a entregar a madres de alumnos</t>
  </si>
  <si>
    <t>15 canastas</t>
  </si>
  <si>
    <t>Donación fue entregado en agencia Cara Sucia</t>
  </si>
  <si>
    <t>Donación de regalos para maestros de Usulutan</t>
  </si>
  <si>
    <t>No se entrego documentación juridica ni cotización</t>
  </si>
  <si>
    <t>6 dias</t>
  </si>
  <si>
    <t>Donación de regalos para madres de la municipalidad</t>
  </si>
  <si>
    <t>Donación de $600 como premio para concurso a realizar durante fiestas patronales</t>
  </si>
  <si>
    <t>Donación a la fundación para la compra de medicina a sus beneficiarios</t>
  </si>
  <si>
    <t>Donación de materiales de construcción para remodelación de parque municipal</t>
  </si>
  <si>
    <t>Se esta evaluando dar un apoyo parcial a la alcaldia</t>
  </si>
  <si>
    <t>90 dias</t>
  </si>
  <si>
    <t>Donación para la elaboración de un castillo a utilizar en fiestas patronales</t>
  </si>
  <si>
    <t>Junio</t>
  </si>
  <si>
    <t>ACALEM</t>
  </si>
  <si>
    <t>Alcaldia Municipal de El Carmen</t>
  </si>
  <si>
    <t>ANTA</t>
  </si>
  <si>
    <t>ATUR NUEVA</t>
  </si>
  <si>
    <t>MINED San Vicente</t>
  </si>
  <si>
    <t>Escuela Zamorano</t>
  </si>
  <si>
    <t>MINED Chalatenango</t>
  </si>
  <si>
    <t>5 dias</t>
  </si>
  <si>
    <t>Donación de premio a ganador de concurso de café y compra de refrigerios</t>
  </si>
  <si>
    <t>Productivo</t>
  </si>
  <si>
    <t>Se solicito donación para 130 refrigerios, sin embargo se acordo cubrir 40</t>
  </si>
  <si>
    <t>Entrega realizada en agencia San Francisco Gotera</t>
  </si>
  <si>
    <t>Donación para celebración de fiestas patronales de la municipalidad</t>
  </si>
  <si>
    <t>Donación de 2,000 plantas para proyecto de reforestación de personas afiliadas</t>
  </si>
  <si>
    <t>Medio Ambiente</t>
  </si>
  <si>
    <t>2000 arboles</t>
  </si>
  <si>
    <t>7 dias</t>
  </si>
  <si>
    <t>Donación para celebración de festival de la municipalidad</t>
  </si>
  <si>
    <t>Donación fue entregado en Agencia Nueva Concepción</t>
  </si>
  <si>
    <t>Donativo permitio participación del Banco en el festival</t>
  </si>
  <si>
    <t>15 dias</t>
  </si>
  <si>
    <t>Donación para la compra de regalos a entregar en el marco del dia del maestro</t>
  </si>
  <si>
    <t>Donación fue entregado en Agencia San Vicente</t>
  </si>
  <si>
    <t>Donación fue entregado en Agencia Chalatenango</t>
  </si>
  <si>
    <t>Donación para aporte en el fondo de becas de la Escuela para beneficio de alumnos</t>
  </si>
  <si>
    <t>Conversatorio para segmentación de clientes</t>
  </si>
  <si>
    <t>Taller "Finanzas para tu negocio" Proyecto de Simuladores con el BID</t>
  </si>
  <si>
    <t xml:space="preserve">diplomado “Innovadoras del Sector Rural” </t>
  </si>
  <si>
    <t xml:space="preserve">Voluntariado “árboles para El Salvador, un pulmón para el futuro” </t>
  </si>
  <si>
    <t>18 de 24 solicitudes de apoyo por un total de</t>
  </si>
  <si>
    <t>Medio ambiente</t>
  </si>
  <si>
    <t>Areas</t>
  </si>
  <si>
    <t>Solicitante no presento la documentación requerida</t>
  </si>
  <si>
    <t>Apoyo entregado en agencia Zacatecoluca</t>
  </si>
  <si>
    <t>Cliente solicitaba $600.00 sin embargo se acordo por un apoyo de $400.00</t>
  </si>
  <si>
    <t>Se estara brindando ayuda, sin embargo la cantidad a entregar sera menos a los $800.00 solicitados</t>
  </si>
  <si>
    <t>Apoyo entregado en agencia Soyapango</t>
  </si>
  <si>
    <t>Donativo fue entregado en Agencia Cojutepeque</t>
  </si>
  <si>
    <t>Se refirio a MARN para gestionar donativo de arboles dentro de los programas actuales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</si>
</sst>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  <font>
      <sz val="10"/>
      <color rgb="FF000000"/>
      <name val="Calibri"/>
      <family val="2"/>
    </font>
    <font>
      <sz val="11"/>
      <color rgb="FF7F7F7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 wrapText="1" readingOrder="1"/>
    </xf>
    <xf numFmtId="0" fontId="0" fillId="0" borderId="1" xfId="0" applyBorder="1" applyAlignment="1">
      <alignment vertical="center" wrapText="1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16" fontId="0" fillId="0" borderId="0" xfId="0" applyNumberFormat="1"/>
    <xf numFmtId="44" fontId="0" fillId="0" borderId="0" xfId="1" applyFont="1" applyBorder="1"/>
    <xf numFmtId="0" fontId="0" fillId="0" borderId="1" xfId="1" applyNumberFormat="1" applyFont="1" applyBorder="1"/>
    <xf numFmtId="0" fontId="0" fillId="0" borderId="0" xfId="1" applyNumberFormat="1" applyFont="1"/>
    <xf numFmtId="14" fontId="0" fillId="0" borderId="0" xfId="0" applyNumberFormat="1"/>
    <xf numFmtId="44" fontId="0" fillId="0" borderId="1" xfId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1" applyNumberFormat="1" applyFont="1" applyBorder="1"/>
    <xf numFmtId="44" fontId="0" fillId="0" borderId="0" xfId="0" applyNumberFormat="1"/>
    <xf numFmtId="8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8" fontId="0" fillId="0" borderId="0" xfId="1" applyNumberFormat="1" applyFont="1"/>
    <xf numFmtId="44" fontId="0" fillId="0" borderId="0" xfId="0" applyNumberFormat="1" applyFill="1"/>
    <xf numFmtId="0" fontId="0" fillId="0" borderId="0" xfId="0" applyFill="1"/>
    <xf numFmtId="44" fontId="7" fillId="0" borderId="0" xfId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6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54B10-5140-4253-A56F-92AB79E9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99DC94-1558-4C21-A31B-E7B58FE77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7996-06FA-43DE-B9E6-3ADB63507057}">
  <sheetPr filterMode="1"/>
  <dimension ref="A2:P27"/>
  <sheetViews>
    <sheetView zoomScale="60" zoomScaleNormal="60" workbookViewId="0">
      <selection activeCell="F27" sqref="F27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3" spans="1:16" hidden="1" x14ac:dyDescent="0.25"/>
    <row r="4" spans="1:16" hidden="1" x14ac:dyDescent="0.25"/>
    <row r="5" spans="1:16" hidden="1" x14ac:dyDescent="0.25">
      <c r="A5" s="36" t="s">
        <v>17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s="1" customFormat="1" ht="30" hidden="1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45" x14ac:dyDescent="0.25">
      <c r="A7" s="4">
        <v>1</v>
      </c>
      <c r="B7" s="5" t="s">
        <v>25</v>
      </c>
      <c r="C7" s="6">
        <v>44945</v>
      </c>
      <c r="D7" s="6">
        <v>44968</v>
      </c>
      <c r="E7" s="5" t="s">
        <v>30</v>
      </c>
      <c r="F7" s="5" t="s">
        <v>70</v>
      </c>
      <c r="G7" s="5" t="s">
        <v>11</v>
      </c>
      <c r="H7" s="5" t="s">
        <v>18</v>
      </c>
      <c r="I7" s="7">
        <v>300</v>
      </c>
      <c r="J7" s="5" t="s">
        <v>21</v>
      </c>
      <c r="K7" s="5" t="s">
        <v>21</v>
      </c>
      <c r="L7" s="5" t="s">
        <v>22</v>
      </c>
      <c r="M7" s="6">
        <v>44967</v>
      </c>
      <c r="N7" s="5"/>
      <c r="O7" s="5" t="s">
        <v>24</v>
      </c>
      <c r="P7" s="5" t="s">
        <v>71</v>
      </c>
    </row>
    <row r="8" spans="1:16" s="8" customFormat="1" ht="105" hidden="1" x14ac:dyDescent="0.25">
      <c r="A8" s="4">
        <v>2</v>
      </c>
      <c r="B8" s="5" t="s">
        <v>62</v>
      </c>
      <c r="C8" s="6">
        <v>44930</v>
      </c>
      <c r="D8" s="6" t="s">
        <v>21</v>
      </c>
      <c r="E8" s="5" t="s">
        <v>21</v>
      </c>
      <c r="F8" s="5" t="s">
        <v>72</v>
      </c>
      <c r="G8" s="5" t="s">
        <v>11</v>
      </c>
      <c r="H8" s="5" t="s">
        <v>18</v>
      </c>
      <c r="I8" s="7">
        <v>7700</v>
      </c>
      <c r="J8" s="5" t="s">
        <v>21</v>
      </c>
      <c r="K8" s="5" t="s">
        <v>21</v>
      </c>
      <c r="L8" s="5" t="s">
        <v>23</v>
      </c>
      <c r="M8" s="6">
        <v>44984</v>
      </c>
      <c r="N8" s="12" t="s">
        <v>73</v>
      </c>
      <c r="O8" s="5" t="s">
        <v>24</v>
      </c>
      <c r="P8" s="5" t="s">
        <v>74</v>
      </c>
    </row>
    <row r="9" spans="1:16" s="8" customFormat="1" ht="120" hidden="1" x14ac:dyDescent="0.25">
      <c r="A9" s="4">
        <v>3</v>
      </c>
      <c r="B9" s="5" t="s">
        <v>63</v>
      </c>
      <c r="C9" s="6">
        <v>44936</v>
      </c>
      <c r="D9" s="6">
        <v>45011</v>
      </c>
      <c r="E9" s="5" t="s">
        <v>27</v>
      </c>
      <c r="F9" s="5" t="s">
        <v>75</v>
      </c>
      <c r="G9" s="5" t="s">
        <v>11</v>
      </c>
      <c r="H9" s="5" t="s">
        <v>18</v>
      </c>
      <c r="I9" s="7">
        <v>3500</v>
      </c>
      <c r="J9" s="5" t="s">
        <v>21</v>
      </c>
      <c r="K9" s="5" t="s">
        <v>21</v>
      </c>
      <c r="L9" s="5" t="s">
        <v>23</v>
      </c>
      <c r="M9" s="6">
        <v>44984</v>
      </c>
      <c r="N9" s="5" t="s">
        <v>77</v>
      </c>
      <c r="O9" s="5" t="s">
        <v>24</v>
      </c>
      <c r="P9" s="5" t="s">
        <v>76</v>
      </c>
    </row>
    <row r="10" spans="1:16" s="8" customFormat="1" ht="60" x14ac:dyDescent="0.25">
      <c r="A10" s="4">
        <v>4</v>
      </c>
      <c r="B10" s="5" t="s">
        <v>64</v>
      </c>
      <c r="C10" s="6">
        <v>44945</v>
      </c>
      <c r="D10" s="6" t="s">
        <v>21</v>
      </c>
      <c r="E10" s="5" t="s">
        <v>21</v>
      </c>
      <c r="F10" s="5" t="s">
        <v>78</v>
      </c>
      <c r="G10" s="5" t="s">
        <v>11</v>
      </c>
      <c r="H10" s="5" t="s">
        <v>26</v>
      </c>
      <c r="I10" s="7">
        <v>500</v>
      </c>
      <c r="J10" s="5" t="s">
        <v>21</v>
      </c>
      <c r="K10" s="5" t="s">
        <v>21</v>
      </c>
      <c r="L10" s="5" t="s">
        <v>22</v>
      </c>
      <c r="M10" s="6">
        <v>44986</v>
      </c>
      <c r="N10" s="5" t="s">
        <v>79</v>
      </c>
      <c r="O10" s="5" t="s">
        <v>24</v>
      </c>
      <c r="P10" s="5" t="s">
        <v>80</v>
      </c>
    </row>
    <row r="11" spans="1:16" s="8" customFormat="1" ht="60" x14ac:dyDescent="0.25">
      <c r="A11" s="4">
        <v>5</v>
      </c>
      <c r="B11" s="5" t="s">
        <v>65</v>
      </c>
      <c r="C11" s="6">
        <v>44945</v>
      </c>
      <c r="D11" s="6" t="s">
        <v>21</v>
      </c>
      <c r="E11" s="5" t="s">
        <v>21</v>
      </c>
      <c r="F11" s="5" t="s">
        <v>81</v>
      </c>
      <c r="G11" s="5" t="s">
        <v>33</v>
      </c>
      <c r="H11" s="5" t="s">
        <v>18</v>
      </c>
      <c r="I11" s="7" t="s">
        <v>21</v>
      </c>
      <c r="J11" s="5" t="s">
        <v>82</v>
      </c>
      <c r="K11" s="21">
        <v>345</v>
      </c>
      <c r="L11" s="5" t="s">
        <v>22</v>
      </c>
      <c r="M11" s="6">
        <v>44987</v>
      </c>
      <c r="N11" s="5" t="s">
        <v>84</v>
      </c>
      <c r="O11" s="5" t="s">
        <v>24</v>
      </c>
      <c r="P11" s="5" t="s">
        <v>83</v>
      </c>
    </row>
    <row r="12" spans="1:16" s="8" customFormat="1" hidden="1" x14ac:dyDescent="0.25">
      <c r="A12" s="1"/>
      <c r="B12" s="1"/>
      <c r="C12" s="9"/>
      <c r="D12" s="9"/>
      <c r="E12" s="1"/>
      <c r="F12" s="1"/>
      <c r="G12" s="1"/>
      <c r="H12" s="1"/>
      <c r="I12" s="10"/>
      <c r="J12" s="1"/>
      <c r="K12" s="1"/>
      <c r="L12" s="1"/>
      <c r="M12" s="1"/>
      <c r="N12" s="1"/>
      <c r="O12" s="1"/>
      <c r="P12" s="1"/>
    </row>
    <row r="13" spans="1:16" s="8" customFormat="1" hidden="1" x14ac:dyDescent="0.25">
      <c r="A13" s="36" t="s">
        <v>28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s="8" customFormat="1" ht="30" hidden="1" x14ac:dyDescent="0.25">
      <c r="A14" s="4" t="s">
        <v>1</v>
      </c>
      <c r="B14" s="4" t="s">
        <v>2</v>
      </c>
      <c r="C14" s="4" t="s">
        <v>8</v>
      </c>
      <c r="D14" s="4" t="s">
        <v>16</v>
      </c>
      <c r="E14" s="4" t="s">
        <v>10</v>
      </c>
      <c r="F14" s="4" t="s">
        <v>12</v>
      </c>
      <c r="G14" s="4" t="s">
        <v>3</v>
      </c>
      <c r="H14" s="4" t="s">
        <v>4</v>
      </c>
      <c r="I14" s="4" t="s">
        <v>14</v>
      </c>
      <c r="J14" s="4" t="s">
        <v>13</v>
      </c>
      <c r="K14" s="4" t="s">
        <v>19</v>
      </c>
      <c r="L14" s="4" t="s">
        <v>5</v>
      </c>
      <c r="M14" s="4" t="s">
        <v>7</v>
      </c>
      <c r="N14" s="4" t="s">
        <v>6</v>
      </c>
      <c r="O14" s="4" t="s">
        <v>9</v>
      </c>
      <c r="P14" s="4" t="s">
        <v>15</v>
      </c>
    </row>
    <row r="15" spans="1:16" s="8" customFormat="1" ht="75" x14ac:dyDescent="0.25">
      <c r="A15" s="4">
        <v>1</v>
      </c>
      <c r="B15" s="5" t="s">
        <v>66</v>
      </c>
      <c r="C15" s="6">
        <v>44964</v>
      </c>
      <c r="D15" s="6">
        <v>44976</v>
      </c>
      <c r="E15" s="5" t="s">
        <v>35</v>
      </c>
      <c r="F15" s="5" t="s">
        <v>85</v>
      </c>
      <c r="G15" s="5" t="s">
        <v>11</v>
      </c>
      <c r="H15" s="5" t="s">
        <v>18</v>
      </c>
      <c r="I15" s="7">
        <v>500</v>
      </c>
      <c r="J15" s="5" t="s">
        <v>21</v>
      </c>
      <c r="K15" s="5" t="s">
        <v>21</v>
      </c>
      <c r="L15" s="5" t="s">
        <v>22</v>
      </c>
      <c r="M15" s="6">
        <v>44974</v>
      </c>
      <c r="N15" s="5" t="s">
        <v>87</v>
      </c>
      <c r="O15" s="5" t="s">
        <v>24</v>
      </c>
      <c r="P15" s="5" t="s">
        <v>86</v>
      </c>
    </row>
    <row r="16" spans="1:16" s="8" customFormat="1" hidden="1" x14ac:dyDescent="0.25">
      <c r="A16" s="1"/>
      <c r="B16" s="1"/>
      <c r="C16" s="9"/>
      <c r="D16" s="9"/>
      <c r="E16" s="1"/>
      <c r="F16" s="1"/>
      <c r="G16" s="1"/>
      <c r="H16" s="1"/>
      <c r="I16" s="10"/>
      <c r="J16" s="1"/>
      <c r="K16" s="1"/>
      <c r="L16" s="1"/>
      <c r="M16" s="1"/>
      <c r="N16" s="1"/>
      <c r="O16" s="1"/>
      <c r="P16" s="1"/>
    </row>
    <row r="17" spans="1:16" s="8" customFormat="1" hidden="1" x14ac:dyDescent="0.25">
      <c r="A17" s="36" t="s">
        <v>29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s="8" customFormat="1" ht="30" hidden="1" x14ac:dyDescent="0.25">
      <c r="A18" s="4" t="s">
        <v>1</v>
      </c>
      <c r="B18" s="4" t="s">
        <v>2</v>
      </c>
      <c r="C18" s="4" t="s">
        <v>8</v>
      </c>
      <c r="D18" s="4" t="s">
        <v>16</v>
      </c>
      <c r="E18" s="4" t="s">
        <v>10</v>
      </c>
      <c r="F18" s="4" t="s">
        <v>12</v>
      </c>
      <c r="G18" s="4" t="s">
        <v>3</v>
      </c>
      <c r="H18" s="4" t="s">
        <v>4</v>
      </c>
      <c r="I18" s="4" t="s">
        <v>14</v>
      </c>
      <c r="J18" s="4" t="s">
        <v>13</v>
      </c>
      <c r="K18" s="4" t="s">
        <v>19</v>
      </c>
      <c r="L18" s="4" t="s">
        <v>5</v>
      </c>
      <c r="M18" s="4" t="s">
        <v>7</v>
      </c>
      <c r="N18" s="4" t="s">
        <v>6</v>
      </c>
      <c r="O18" s="4" t="s">
        <v>9</v>
      </c>
      <c r="P18" s="4" t="s">
        <v>15</v>
      </c>
    </row>
    <row r="19" spans="1:16" s="8" customFormat="1" ht="60" hidden="1" x14ac:dyDescent="0.25">
      <c r="A19" s="4">
        <v>1</v>
      </c>
      <c r="B19" s="5" t="s">
        <v>67</v>
      </c>
      <c r="C19" s="6">
        <v>45008</v>
      </c>
      <c r="D19" s="6">
        <v>45059</v>
      </c>
      <c r="E19" s="5" t="s">
        <v>34</v>
      </c>
      <c r="F19" s="5" t="s">
        <v>88</v>
      </c>
      <c r="G19" s="5" t="s">
        <v>11</v>
      </c>
      <c r="H19" s="5" t="s">
        <v>18</v>
      </c>
      <c r="I19" s="7"/>
      <c r="J19" s="5" t="s">
        <v>89</v>
      </c>
      <c r="K19" s="5" t="s">
        <v>21</v>
      </c>
      <c r="L19" s="5" t="s">
        <v>23</v>
      </c>
      <c r="M19" s="5"/>
      <c r="N19" s="5" t="s">
        <v>112</v>
      </c>
      <c r="O19" s="5" t="s">
        <v>24</v>
      </c>
      <c r="P19" s="5"/>
    </row>
    <row r="20" spans="1:16" s="8" customFormat="1" ht="60" x14ac:dyDescent="0.25">
      <c r="A20" s="4">
        <v>2</v>
      </c>
      <c r="B20" s="5" t="s">
        <v>68</v>
      </c>
      <c r="C20" s="6">
        <v>45009</v>
      </c>
      <c r="D20" s="6">
        <v>45045</v>
      </c>
      <c r="E20" s="5" t="s">
        <v>32</v>
      </c>
      <c r="F20" s="5" t="s">
        <v>90</v>
      </c>
      <c r="G20" s="5" t="s">
        <v>11</v>
      </c>
      <c r="H20" s="5" t="s">
        <v>18</v>
      </c>
      <c r="I20" s="7"/>
      <c r="J20" s="5" t="s">
        <v>91</v>
      </c>
      <c r="K20" s="21">
        <v>540.12</v>
      </c>
      <c r="L20" s="5" t="s">
        <v>22</v>
      </c>
      <c r="M20" s="5"/>
      <c r="N20" s="5" t="s">
        <v>92</v>
      </c>
      <c r="O20" s="5" t="s">
        <v>24</v>
      </c>
      <c r="P20" s="5" t="s">
        <v>113</v>
      </c>
    </row>
    <row r="21" spans="1:16" s="8" customFormat="1" ht="60" x14ac:dyDescent="0.25">
      <c r="A21" s="4">
        <v>3</v>
      </c>
      <c r="B21" s="5" t="s">
        <v>69</v>
      </c>
      <c r="C21" s="6">
        <v>45012</v>
      </c>
      <c r="D21" s="6" t="s">
        <v>21</v>
      </c>
      <c r="E21" s="5" t="s">
        <v>21</v>
      </c>
      <c r="F21" s="5" t="s">
        <v>93</v>
      </c>
      <c r="G21" s="5" t="s">
        <v>11</v>
      </c>
      <c r="H21" s="5" t="s">
        <v>18</v>
      </c>
      <c r="I21" s="7">
        <v>400</v>
      </c>
      <c r="J21" s="5" t="s">
        <v>21</v>
      </c>
      <c r="K21" s="5" t="s">
        <v>21</v>
      </c>
      <c r="L21" s="5" t="s">
        <v>22</v>
      </c>
      <c r="M21" s="5"/>
      <c r="N21" s="5" t="s">
        <v>92</v>
      </c>
      <c r="O21" s="5" t="s">
        <v>24</v>
      </c>
      <c r="P21" s="5" t="s">
        <v>113</v>
      </c>
    </row>
    <row r="22" spans="1:16" s="8" customFormat="1" hidden="1" x14ac:dyDescent="0.25">
      <c r="A22" s="1"/>
      <c r="B22" s="1"/>
      <c r="C22" s="9"/>
      <c r="D22" s="9"/>
      <c r="E22" s="1"/>
      <c r="F22" s="1"/>
      <c r="G22" s="1"/>
      <c r="H22" s="1"/>
      <c r="I22" s="10"/>
      <c r="J22" s="1"/>
      <c r="K22" s="1"/>
      <c r="L22" s="1"/>
      <c r="M22" s="1"/>
      <c r="N22" s="1"/>
      <c r="O22" s="1"/>
      <c r="P22" s="1"/>
    </row>
    <row r="23" spans="1:16" s="8" customFormat="1" hidden="1" x14ac:dyDescent="0.25">
      <c r="A23" s="1"/>
      <c r="B23" s="1"/>
      <c r="C23" s="9"/>
      <c r="D23" s="9"/>
      <c r="E23" s="1"/>
      <c r="F23" s="1"/>
      <c r="G23" s="1"/>
      <c r="H23" s="1"/>
      <c r="I23" s="10"/>
      <c r="J23" s="1"/>
      <c r="K23" s="1"/>
      <c r="L23" s="1"/>
      <c r="M23" s="1"/>
      <c r="N23" s="1"/>
      <c r="O23" s="1"/>
      <c r="P23" s="1"/>
    </row>
    <row r="24" spans="1:16" hidden="1" x14ac:dyDescent="0.25"/>
    <row r="25" spans="1:16" ht="15.75" hidden="1" thickBot="1" x14ac:dyDescent="0.3">
      <c r="B25" s="38" t="s">
        <v>20</v>
      </c>
      <c r="C25" s="39"/>
      <c r="D25" s="39"/>
      <c r="E25" s="39"/>
      <c r="F25" s="40"/>
    </row>
    <row r="26" spans="1:16" hidden="1" x14ac:dyDescent="0.25">
      <c r="B26" s="41" t="s">
        <v>106</v>
      </c>
      <c r="C26" s="42"/>
      <c r="D26" s="42"/>
      <c r="E26" s="42"/>
      <c r="F26" s="43"/>
    </row>
    <row r="27" spans="1:16" ht="25.5" hidden="1" customHeight="1" thickBot="1" x14ac:dyDescent="0.3">
      <c r="B27" s="34" t="s">
        <v>55</v>
      </c>
      <c r="C27" s="35"/>
      <c r="D27" s="35"/>
      <c r="E27" s="35"/>
      <c r="F27" s="11">
        <f>I15+I7+I10+K11+K20+I21</f>
        <v>2585.12</v>
      </c>
    </row>
  </sheetData>
  <autoFilter ref="L2:L27" xr:uid="{AC4F7996-06FA-43DE-B9E6-3ADB63507057}">
    <filterColumn colId="0">
      <filters>
        <filter val="Procede"/>
      </filters>
    </filterColumn>
  </autoFilter>
  <mergeCells count="6">
    <mergeCell ref="B27:E27"/>
    <mergeCell ref="A5:P5"/>
    <mergeCell ref="B25:F25"/>
    <mergeCell ref="B26:F26"/>
    <mergeCell ref="A13:P13"/>
    <mergeCell ref="A17:P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C7C96-35BE-422C-9789-C61FE95D21F6}">
  <dimension ref="A2:P40"/>
  <sheetViews>
    <sheetView tabSelected="1" topLeftCell="A31" zoomScale="70" zoomScaleNormal="70" workbookViewId="0">
      <selection activeCell="K36" sqref="K36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36" t="s">
        <v>97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60" x14ac:dyDescent="0.25">
      <c r="A7" s="4">
        <v>1</v>
      </c>
      <c r="B7" s="5" t="s">
        <v>98</v>
      </c>
      <c r="C7" s="6">
        <v>45035</v>
      </c>
      <c r="D7" s="6" t="s">
        <v>21</v>
      </c>
      <c r="E7" s="5" t="s">
        <v>21</v>
      </c>
      <c r="F7" s="5" t="s">
        <v>99</v>
      </c>
      <c r="G7" s="5" t="s">
        <v>33</v>
      </c>
      <c r="H7" s="5" t="s">
        <v>18</v>
      </c>
      <c r="I7" s="7" t="s">
        <v>21</v>
      </c>
      <c r="J7" s="5" t="s">
        <v>21</v>
      </c>
      <c r="K7" s="5" t="s">
        <v>21</v>
      </c>
      <c r="L7" s="5" t="s">
        <v>23</v>
      </c>
      <c r="M7" s="6"/>
      <c r="N7" s="5" t="s">
        <v>114</v>
      </c>
      <c r="O7" s="5" t="s">
        <v>24</v>
      </c>
      <c r="P7" s="5"/>
    </row>
    <row r="8" spans="1:16" s="8" customFormat="1" ht="60" x14ac:dyDescent="0.25">
      <c r="A8" s="4">
        <v>2</v>
      </c>
      <c r="B8" s="5" t="s">
        <v>100</v>
      </c>
      <c r="C8" s="6">
        <v>45030</v>
      </c>
      <c r="D8" s="6" t="s">
        <v>21</v>
      </c>
      <c r="E8" s="5" t="s">
        <v>21</v>
      </c>
      <c r="F8" s="5" t="s">
        <v>101</v>
      </c>
      <c r="G8" s="5" t="s">
        <v>33</v>
      </c>
      <c r="H8" s="5" t="s">
        <v>18</v>
      </c>
      <c r="I8" s="7">
        <v>95.01</v>
      </c>
      <c r="J8" s="5" t="s">
        <v>21</v>
      </c>
      <c r="K8" s="5" t="s">
        <v>21</v>
      </c>
      <c r="L8" s="5" t="s">
        <v>22</v>
      </c>
      <c r="M8" s="6">
        <v>45055</v>
      </c>
      <c r="N8" s="5" t="s">
        <v>115</v>
      </c>
      <c r="O8" s="5" t="s">
        <v>24</v>
      </c>
      <c r="P8" s="5"/>
    </row>
    <row r="9" spans="1:16" s="8" customFormat="1" ht="60" x14ac:dyDescent="0.25">
      <c r="A9" s="4">
        <v>3</v>
      </c>
      <c r="B9" s="5" t="s">
        <v>102</v>
      </c>
      <c r="C9" s="6">
        <v>45035</v>
      </c>
      <c r="D9" s="6">
        <v>45055</v>
      </c>
      <c r="E9" s="5" t="s">
        <v>30</v>
      </c>
      <c r="F9" s="5" t="s">
        <v>101</v>
      </c>
      <c r="G9" s="5" t="s">
        <v>33</v>
      </c>
      <c r="H9" s="5" t="s">
        <v>18</v>
      </c>
      <c r="I9" s="7">
        <v>100</v>
      </c>
      <c r="J9" s="5" t="s">
        <v>21</v>
      </c>
      <c r="K9" s="5" t="s">
        <v>21</v>
      </c>
      <c r="L9" s="5" t="s">
        <v>22</v>
      </c>
      <c r="M9" s="6">
        <v>45054</v>
      </c>
      <c r="N9" s="5" t="s">
        <v>117</v>
      </c>
      <c r="O9" s="5" t="s">
        <v>24</v>
      </c>
      <c r="P9" s="5"/>
    </row>
    <row r="10" spans="1:16" s="8" customFormat="1" ht="60" x14ac:dyDescent="0.25">
      <c r="A10" s="4">
        <v>4</v>
      </c>
      <c r="B10" s="5" t="s">
        <v>103</v>
      </c>
      <c r="C10" s="6">
        <v>45041</v>
      </c>
      <c r="D10" s="6" t="s">
        <v>21</v>
      </c>
      <c r="E10" s="5" t="s">
        <v>104</v>
      </c>
      <c r="F10" s="5" t="s">
        <v>105</v>
      </c>
      <c r="G10" s="5" t="s">
        <v>11</v>
      </c>
      <c r="H10" s="5" t="s">
        <v>18</v>
      </c>
      <c r="I10" s="7">
        <v>100</v>
      </c>
      <c r="J10" s="5" t="s">
        <v>21</v>
      </c>
      <c r="K10" s="5" t="s">
        <v>21</v>
      </c>
      <c r="L10" s="5" t="s">
        <v>22</v>
      </c>
      <c r="M10" s="6">
        <v>45054</v>
      </c>
      <c r="N10" s="5" t="s">
        <v>116</v>
      </c>
      <c r="O10" s="5" t="s">
        <v>24</v>
      </c>
      <c r="P10" s="5"/>
    </row>
    <row r="11" spans="1:16" s="8" customFormat="1" x14ac:dyDescent="0.25">
      <c r="A11" s="1"/>
      <c r="B11" s="1"/>
      <c r="C11" s="9"/>
      <c r="D11" s="9"/>
      <c r="E11" s="1"/>
      <c r="F11" s="1"/>
      <c r="G11" s="1"/>
      <c r="H11" s="1"/>
      <c r="I11" s="10"/>
      <c r="J11" s="1"/>
      <c r="K11" s="1"/>
      <c r="L11" s="1"/>
      <c r="M11" s="1"/>
      <c r="N11" s="1"/>
      <c r="O11" s="1"/>
      <c r="P11" s="1"/>
    </row>
    <row r="12" spans="1:16" s="8" customFormat="1" x14ac:dyDescent="0.25">
      <c r="A12" s="36" t="s">
        <v>118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s="8" customFormat="1" ht="30" x14ac:dyDescent="0.25">
      <c r="A13" s="4" t="s">
        <v>1</v>
      </c>
      <c r="B13" s="4" t="s">
        <v>2</v>
      </c>
      <c r="C13" s="4" t="s">
        <v>8</v>
      </c>
      <c r="D13" s="4" t="s">
        <v>16</v>
      </c>
      <c r="E13" s="4" t="s">
        <v>10</v>
      </c>
      <c r="F13" s="4" t="s">
        <v>12</v>
      </c>
      <c r="G13" s="4" t="s">
        <v>3</v>
      </c>
      <c r="H13" s="4" t="s">
        <v>4</v>
      </c>
      <c r="I13" s="4" t="s">
        <v>14</v>
      </c>
      <c r="J13" s="4" t="s">
        <v>13</v>
      </c>
      <c r="K13" s="4" t="s">
        <v>19</v>
      </c>
      <c r="L13" s="4" t="s">
        <v>5</v>
      </c>
      <c r="M13" s="4" t="s">
        <v>7</v>
      </c>
      <c r="N13" s="4" t="s">
        <v>6</v>
      </c>
      <c r="O13" s="4" t="s">
        <v>9</v>
      </c>
      <c r="P13" s="4" t="s">
        <v>15</v>
      </c>
    </row>
    <row r="14" spans="1:16" s="8" customFormat="1" ht="60" x14ac:dyDescent="0.25">
      <c r="A14" s="4">
        <v>1</v>
      </c>
      <c r="B14" s="5" t="s">
        <v>119</v>
      </c>
      <c r="C14" s="6">
        <v>45050</v>
      </c>
      <c r="D14" s="6">
        <v>45055</v>
      </c>
      <c r="E14" s="5" t="s">
        <v>132</v>
      </c>
      <c r="F14" s="5" t="s">
        <v>133</v>
      </c>
      <c r="G14" s="5" t="s">
        <v>33</v>
      </c>
      <c r="H14" s="5" t="s">
        <v>18</v>
      </c>
      <c r="I14" s="7" t="s">
        <v>21</v>
      </c>
      <c r="J14" s="5" t="s">
        <v>21</v>
      </c>
      <c r="K14" s="5" t="s">
        <v>21</v>
      </c>
      <c r="L14" s="5" t="s">
        <v>23</v>
      </c>
      <c r="M14" s="6">
        <v>45056</v>
      </c>
      <c r="N14" s="5" t="s">
        <v>114</v>
      </c>
      <c r="O14" s="5" t="s">
        <v>24</v>
      </c>
      <c r="P14" s="5" t="s">
        <v>134</v>
      </c>
    </row>
    <row r="15" spans="1:16" s="8" customFormat="1" ht="45" x14ac:dyDescent="0.25">
      <c r="A15" s="4">
        <v>2</v>
      </c>
      <c r="B15" s="5" t="s">
        <v>120</v>
      </c>
      <c r="C15" s="6">
        <v>45054</v>
      </c>
      <c r="D15" s="6" t="s">
        <v>21</v>
      </c>
      <c r="E15" s="5" t="s">
        <v>21</v>
      </c>
      <c r="F15" s="5" t="s">
        <v>135</v>
      </c>
      <c r="G15" s="5" t="s">
        <v>11</v>
      </c>
      <c r="H15" s="5" t="s">
        <v>18</v>
      </c>
      <c r="I15" s="7">
        <v>300</v>
      </c>
      <c r="J15" s="5" t="s">
        <v>21</v>
      </c>
      <c r="K15" s="5" t="s">
        <v>21</v>
      </c>
      <c r="L15" s="5" t="s">
        <v>22</v>
      </c>
      <c r="M15" s="6">
        <v>45068</v>
      </c>
      <c r="N15" s="5" t="s">
        <v>136</v>
      </c>
      <c r="O15" s="5" t="s">
        <v>24</v>
      </c>
      <c r="P15" s="5"/>
    </row>
    <row r="16" spans="1:16" s="8" customFormat="1" ht="45" x14ac:dyDescent="0.25">
      <c r="A16" s="4">
        <v>3</v>
      </c>
      <c r="B16" s="5" t="s">
        <v>121</v>
      </c>
      <c r="C16" s="6">
        <v>45055</v>
      </c>
      <c r="D16" s="6">
        <v>45101</v>
      </c>
      <c r="E16" s="5" t="s">
        <v>137</v>
      </c>
      <c r="F16" s="5" t="s">
        <v>138</v>
      </c>
      <c r="G16" s="5" t="s">
        <v>11</v>
      </c>
      <c r="H16" s="5" t="s">
        <v>18</v>
      </c>
      <c r="I16" s="7">
        <v>300</v>
      </c>
      <c r="J16" s="5" t="s">
        <v>21</v>
      </c>
      <c r="K16" s="5" t="s">
        <v>21</v>
      </c>
      <c r="L16" s="5" t="s">
        <v>22</v>
      </c>
      <c r="M16" s="6">
        <v>45091</v>
      </c>
      <c r="N16" s="5" t="s">
        <v>136</v>
      </c>
      <c r="O16" s="5" t="s">
        <v>24</v>
      </c>
      <c r="P16" s="5"/>
    </row>
    <row r="17" spans="1:16" s="8" customFormat="1" ht="45" x14ac:dyDescent="0.25">
      <c r="A17" s="4">
        <v>4</v>
      </c>
      <c r="B17" s="5" t="s">
        <v>122</v>
      </c>
      <c r="C17" s="6">
        <v>45072</v>
      </c>
      <c r="D17" s="6" t="s">
        <v>21</v>
      </c>
      <c r="E17" s="5" t="s">
        <v>21</v>
      </c>
      <c r="F17" s="5" t="s">
        <v>139</v>
      </c>
      <c r="G17" s="5" t="s">
        <v>11</v>
      </c>
      <c r="H17" s="5" t="s">
        <v>26</v>
      </c>
      <c r="I17" s="7">
        <v>1200</v>
      </c>
      <c r="J17" s="5" t="s">
        <v>21</v>
      </c>
      <c r="K17" s="5" t="s">
        <v>21</v>
      </c>
      <c r="L17" s="5" t="s">
        <v>22</v>
      </c>
      <c r="M17" s="6">
        <v>45091</v>
      </c>
      <c r="N17" s="5" t="s">
        <v>136</v>
      </c>
      <c r="O17" s="5" t="s">
        <v>24</v>
      </c>
      <c r="P17" s="5" t="s">
        <v>140</v>
      </c>
    </row>
    <row r="18" spans="1:16" s="8" customFormat="1" ht="45" x14ac:dyDescent="0.25">
      <c r="A18" s="4">
        <v>5</v>
      </c>
      <c r="B18" s="5" t="s">
        <v>123</v>
      </c>
      <c r="C18" s="6">
        <v>45075</v>
      </c>
      <c r="D18" s="6" t="s">
        <v>21</v>
      </c>
      <c r="E18" s="5" t="s">
        <v>21</v>
      </c>
      <c r="F18" s="5" t="s">
        <v>141</v>
      </c>
      <c r="G18" s="5" t="s">
        <v>11</v>
      </c>
      <c r="H18" s="5" t="s">
        <v>26</v>
      </c>
      <c r="I18" s="7">
        <v>4500</v>
      </c>
      <c r="J18" s="5" t="s">
        <v>21</v>
      </c>
      <c r="K18" s="5" t="s">
        <v>21</v>
      </c>
      <c r="L18" s="5" t="s">
        <v>22</v>
      </c>
      <c r="M18" s="6">
        <v>45100</v>
      </c>
      <c r="N18" s="5" t="s">
        <v>136</v>
      </c>
      <c r="O18" s="5" t="s">
        <v>24</v>
      </c>
      <c r="P18" s="5" t="s">
        <v>142</v>
      </c>
    </row>
    <row r="19" spans="1:16" s="8" customFormat="1" ht="45" x14ac:dyDescent="0.25">
      <c r="A19" s="4">
        <v>6</v>
      </c>
      <c r="B19" s="5" t="s">
        <v>124</v>
      </c>
      <c r="C19" s="6">
        <v>45055</v>
      </c>
      <c r="D19" s="6" t="s">
        <v>21</v>
      </c>
      <c r="E19" s="5"/>
      <c r="F19" s="5" t="s">
        <v>143</v>
      </c>
      <c r="G19" s="5" t="s">
        <v>11</v>
      </c>
      <c r="H19" s="5" t="s">
        <v>26</v>
      </c>
      <c r="I19" s="7">
        <v>1200</v>
      </c>
      <c r="J19" s="5" t="s">
        <v>21</v>
      </c>
      <c r="K19" s="5" t="s">
        <v>21</v>
      </c>
      <c r="L19" s="5" t="s">
        <v>22</v>
      </c>
      <c r="M19" s="6">
        <v>45086</v>
      </c>
      <c r="N19" s="5" t="s">
        <v>136</v>
      </c>
      <c r="O19" s="5" t="s">
        <v>24</v>
      </c>
      <c r="P19" s="5" t="s">
        <v>144</v>
      </c>
    </row>
    <row r="20" spans="1:16" s="8" customFormat="1" ht="60" x14ac:dyDescent="0.25">
      <c r="A20" s="4">
        <v>7</v>
      </c>
      <c r="B20" s="5" t="s">
        <v>125</v>
      </c>
      <c r="C20" s="6">
        <v>45055</v>
      </c>
      <c r="D20" s="6">
        <v>45079</v>
      </c>
      <c r="E20" s="5" t="s">
        <v>145</v>
      </c>
      <c r="F20" s="5" t="s">
        <v>146</v>
      </c>
      <c r="G20" s="5" t="s">
        <v>33</v>
      </c>
      <c r="H20" s="5" t="s">
        <v>18</v>
      </c>
      <c r="I20" s="7"/>
      <c r="J20" s="5" t="s">
        <v>147</v>
      </c>
      <c r="K20" s="21">
        <v>180</v>
      </c>
      <c r="L20" s="5" t="s">
        <v>22</v>
      </c>
      <c r="M20" s="6">
        <v>45077</v>
      </c>
      <c r="N20" s="5" t="s">
        <v>148</v>
      </c>
      <c r="O20" s="5" t="s">
        <v>24</v>
      </c>
      <c r="P20" s="5"/>
    </row>
    <row r="21" spans="1:16" s="8" customFormat="1" ht="60" x14ac:dyDescent="0.25">
      <c r="A21" s="4">
        <v>8</v>
      </c>
      <c r="B21" s="5" t="s">
        <v>126</v>
      </c>
      <c r="C21" s="6">
        <v>45057</v>
      </c>
      <c r="D21" s="6">
        <v>45100</v>
      </c>
      <c r="E21" s="5" t="s">
        <v>27</v>
      </c>
      <c r="F21" s="5" t="s">
        <v>149</v>
      </c>
      <c r="G21" s="5" t="s">
        <v>11</v>
      </c>
      <c r="H21" s="5" t="s">
        <v>18</v>
      </c>
      <c r="I21" s="7"/>
      <c r="J21" s="5" t="s">
        <v>21</v>
      </c>
      <c r="K21" s="5" t="s">
        <v>21</v>
      </c>
      <c r="L21" s="5" t="s">
        <v>23</v>
      </c>
      <c r="M21" s="6"/>
      <c r="N21" s="5" t="s">
        <v>150</v>
      </c>
      <c r="O21" s="5" t="s">
        <v>24</v>
      </c>
      <c r="P21" s="5"/>
    </row>
    <row r="22" spans="1:16" s="8" customFormat="1" ht="60" x14ac:dyDescent="0.25">
      <c r="A22" s="4">
        <v>9</v>
      </c>
      <c r="B22" s="5" t="s">
        <v>127</v>
      </c>
      <c r="C22" s="6">
        <v>45064</v>
      </c>
      <c r="D22" s="6">
        <v>45073</v>
      </c>
      <c r="E22" s="5" t="s">
        <v>151</v>
      </c>
      <c r="F22" s="5" t="s">
        <v>152</v>
      </c>
      <c r="G22" s="5" t="s">
        <v>11</v>
      </c>
      <c r="H22" s="5" t="s">
        <v>18</v>
      </c>
      <c r="I22" s="7"/>
      <c r="J22" s="5" t="s">
        <v>21</v>
      </c>
      <c r="K22" s="5" t="s">
        <v>21</v>
      </c>
      <c r="L22" s="5" t="s">
        <v>23</v>
      </c>
      <c r="M22" s="6">
        <v>45054</v>
      </c>
      <c r="N22" s="5" t="s">
        <v>150</v>
      </c>
      <c r="O22" s="5" t="s">
        <v>24</v>
      </c>
      <c r="P22" s="5"/>
    </row>
    <row r="23" spans="1:16" s="8" customFormat="1" ht="60" x14ac:dyDescent="0.25">
      <c r="A23" s="4">
        <v>10</v>
      </c>
      <c r="B23" s="5" t="s">
        <v>128</v>
      </c>
      <c r="C23" s="6">
        <v>45075</v>
      </c>
      <c r="D23" s="6">
        <v>45122</v>
      </c>
      <c r="E23" s="5" t="s">
        <v>34</v>
      </c>
      <c r="F23" s="5" t="s">
        <v>153</v>
      </c>
      <c r="G23" s="5" t="s">
        <v>11</v>
      </c>
      <c r="H23" s="5" t="s">
        <v>18</v>
      </c>
      <c r="I23" s="7">
        <v>400</v>
      </c>
      <c r="J23" s="5" t="s">
        <v>21</v>
      </c>
      <c r="K23" s="5" t="s">
        <v>21</v>
      </c>
      <c r="L23" s="5" t="s">
        <v>22</v>
      </c>
      <c r="M23" s="6">
        <v>45096</v>
      </c>
      <c r="N23" s="5" t="s">
        <v>193</v>
      </c>
      <c r="O23" s="5" t="s">
        <v>24</v>
      </c>
      <c r="P23" s="5" t="s">
        <v>194</v>
      </c>
    </row>
    <row r="24" spans="1:16" s="8" customFormat="1" ht="60" x14ac:dyDescent="0.25">
      <c r="A24" s="4">
        <v>11</v>
      </c>
      <c r="B24" s="5" t="s">
        <v>129</v>
      </c>
      <c r="C24" s="6">
        <v>45070</v>
      </c>
      <c r="D24" s="6" t="s">
        <v>21</v>
      </c>
      <c r="E24" s="5"/>
      <c r="F24" s="5" t="s">
        <v>154</v>
      </c>
      <c r="G24" s="5" t="s">
        <v>11</v>
      </c>
      <c r="H24" s="5" t="s">
        <v>18</v>
      </c>
      <c r="I24" s="7">
        <v>400</v>
      </c>
      <c r="J24" s="5" t="s">
        <v>21</v>
      </c>
      <c r="K24" s="5" t="s">
        <v>21</v>
      </c>
      <c r="L24" s="5" t="s">
        <v>22</v>
      </c>
      <c r="M24" s="6">
        <v>45091</v>
      </c>
      <c r="N24" s="5" t="s">
        <v>136</v>
      </c>
      <c r="O24" s="5" t="s">
        <v>24</v>
      </c>
      <c r="P24" s="5" t="s">
        <v>195</v>
      </c>
    </row>
    <row r="25" spans="1:16" s="8" customFormat="1" ht="60" x14ac:dyDescent="0.25">
      <c r="A25" s="4">
        <v>12</v>
      </c>
      <c r="B25" s="5" t="s">
        <v>130</v>
      </c>
      <c r="C25" s="6">
        <v>45062</v>
      </c>
      <c r="D25" s="6" t="s">
        <v>21</v>
      </c>
      <c r="E25" s="5"/>
      <c r="F25" s="5" t="s">
        <v>155</v>
      </c>
      <c r="G25" s="5" t="s">
        <v>11</v>
      </c>
      <c r="H25" s="5" t="s">
        <v>18</v>
      </c>
      <c r="I25" s="7">
        <v>400</v>
      </c>
      <c r="J25" s="5" t="s">
        <v>21</v>
      </c>
      <c r="K25" s="5" t="s">
        <v>21</v>
      </c>
      <c r="L25" s="5" t="s">
        <v>22</v>
      </c>
      <c r="M25" s="6">
        <v>45096</v>
      </c>
      <c r="N25" s="5" t="s">
        <v>196</v>
      </c>
      <c r="O25" s="5" t="s">
        <v>24</v>
      </c>
      <c r="P25" s="5" t="s">
        <v>156</v>
      </c>
    </row>
    <row r="26" spans="1:16" s="8" customFormat="1" ht="60" x14ac:dyDescent="0.25">
      <c r="A26" s="4">
        <v>13</v>
      </c>
      <c r="B26" s="5" t="s">
        <v>131</v>
      </c>
      <c r="C26" s="6">
        <v>45061</v>
      </c>
      <c r="D26" s="6">
        <v>45157</v>
      </c>
      <c r="E26" s="5" t="s">
        <v>157</v>
      </c>
      <c r="F26" s="5" t="s">
        <v>158</v>
      </c>
      <c r="G26" s="5" t="s">
        <v>11</v>
      </c>
      <c r="H26" s="5" t="s">
        <v>18</v>
      </c>
      <c r="I26" s="7">
        <v>1000</v>
      </c>
      <c r="J26" s="5" t="s">
        <v>21</v>
      </c>
      <c r="K26" s="5" t="s">
        <v>21</v>
      </c>
      <c r="L26" s="5" t="s">
        <v>23</v>
      </c>
      <c r="M26" s="6">
        <v>45054</v>
      </c>
      <c r="N26" s="5" t="s">
        <v>150</v>
      </c>
      <c r="O26" s="5" t="s">
        <v>24</v>
      </c>
      <c r="P26" s="5" t="s">
        <v>156</v>
      </c>
    </row>
    <row r="27" spans="1:16" s="8" customFormat="1" x14ac:dyDescent="0.25">
      <c r="A27" s="33"/>
      <c r="B27" s="31"/>
      <c r="C27" s="32"/>
      <c r="D27" s="32"/>
      <c r="E27" s="31"/>
      <c r="F27" s="31"/>
      <c r="G27" s="31"/>
      <c r="H27" s="31"/>
      <c r="I27" s="10"/>
      <c r="J27" s="31"/>
      <c r="K27" s="31"/>
      <c r="L27" s="31"/>
      <c r="M27" s="32"/>
      <c r="N27" s="31"/>
      <c r="O27" s="31"/>
      <c r="P27" s="31"/>
    </row>
    <row r="28" spans="1:16" s="8" customFormat="1" x14ac:dyDescent="0.25">
      <c r="A28" s="36" t="s">
        <v>159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s="8" customFormat="1" ht="30" x14ac:dyDescent="0.25">
      <c r="A29" s="4" t="s">
        <v>1</v>
      </c>
      <c r="B29" s="4" t="s">
        <v>2</v>
      </c>
      <c r="C29" s="4" t="s">
        <v>8</v>
      </c>
      <c r="D29" s="4" t="s">
        <v>16</v>
      </c>
      <c r="E29" s="4" t="s">
        <v>10</v>
      </c>
      <c r="F29" s="4" t="s">
        <v>12</v>
      </c>
      <c r="G29" s="4" t="s">
        <v>3</v>
      </c>
      <c r="H29" s="4" t="s">
        <v>4</v>
      </c>
      <c r="I29" s="4" t="s">
        <v>14</v>
      </c>
      <c r="J29" s="4" t="s">
        <v>13</v>
      </c>
      <c r="K29" s="4" t="s">
        <v>19</v>
      </c>
      <c r="L29" s="4" t="s">
        <v>5</v>
      </c>
      <c r="M29" s="4" t="s">
        <v>7</v>
      </c>
      <c r="N29" s="4" t="s">
        <v>6</v>
      </c>
      <c r="O29" s="4" t="s">
        <v>9</v>
      </c>
      <c r="P29" s="4" t="s">
        <v>15</v>
      </c>
    </row>
    <row r="30" spans="1:16" s="8" customFormat="1" ht="75" x14ac:dyDescent="0.25">
      <c r="A30" s="4">
        <v>1</v>
      </c>
      <c r="B30" s="5" t="s">
        <v>160</v>
      </c>
      <c r="C30" s="6">
        <v>45093</v>
      </c>
      <c r="D30" s="6">
        <v>45100</v>
      </c>
      <c r="E30" s="5" t="s">
        <v>167</v>
      </c>
      <c r="F30" s="5" t="s">
        <v>168</v>
      </c>
      <c r="G30" s="5" t="s">
        <v>11</v>
      </c>
      <c r="H30" s="5" t="s">
        <v>169</v>
      </c>
      <c r="I30" s="7">
        <v>400</v>
      </c>
      <c r="J30" s="5" t="s">
        <v>21</v>
      </c>
      <c r="K30" s="5" t="s">
        <v>21</v>
      </c>
      <c r="L30" s="5" t="s">
        <v>22</v>
      </c>
      <c r="M30" s="6">
        <v>45097</v>
      </c>
      <c r="N30" s="5" t="s">
        <v>170</v>
      </c>
      <c r="O30" s="5" t="s">
        <v>24</v>
      </c>
      <c r="P30" s="5" t="s">
        <v>171</v>
      </c>
    </row>
    <row r="31" spans="1:16" s="8" customFormat="1" ht="60" x14ac:dyDescent="0.25">
      <c r="A31" s="4">
        <v>2</v>
      </c>
      <c r="B31" s="5" t="s">
        <v>161</v>
      </c>
      <c r="C31" s="6">
        <v>45093</v>
      </c>
      <c r="D31" s="6">
        <v>45121</v>
      </c>
      <c r="E31" s="5" t="s">
        <v>145</v>
      </c>
      <c r="F31" s="5" t="s">
        <v>172</v>
      </c>
      <c r="G31" s="5" t="s">
        <v>11</v>
      </c>
      <c r="H31" s="5" t="s">
        <v>18</v>
      </c>
      <c r="I31" s="7">
        <v>300</v>
      </c>
      <c r="J31" s="5" t="s">
        <v>21</v>
      </c>
      <c r="K31" s="5" t="s">
        <v>21</v>
      </c>
      <c r="L31" s="5" t="s">
        <v>22</v>
      </c>
      <c r="M31" s="6">
        <v>45112</v>
      </c>
      <c r="N31" s="5" t="s">
        <v>197</v>
      </c>
      <c r="O31" s="5" t="s">
        <v>24</v>
      </c>
      <c r="P31" s="5"/>
    </row>
    <row r="32" spans="1:16" s="8" customFormat="1" ht="60" x14ac:dyDescent="0.25">
      <c r="A32" s="4">
        <v>3</v>
      </c>
      <c r="B32" s="5" t="s">
        <v>162</v>
      </c>
      <c r="C32" s="6">
        <v>45099</v>
      </c>
      <c r="D32" s="6"/>
      <c r="E32" s="5"/>
      <c r="F32" s="5" t="s">
        <v>173</v>
      </c>
      <c r="G32" s="5" t="s">
        <v>33</v>
      </c>
      <c r="H32" s="5" t="s">
        <v>174</v>
      </c>
      <c r="I32" s="7"/>
      <c r="J32" s="5" t="s">
        <v>175</v>
      </c>
      <c r="K32" s="5" t="s">
        <v>21</v>
      </c>
      <c r="L32" s="5" t="s">
        <v>23</v>
      </c>
      <c r="M32" s="6"/>
      <c r="N32" s="5" t="s">
        <v>192</v>
      </c>
      <c r="O32" s="5" t="s">
        <v>24</v>
      </c>
      <c r="P32" s="5" t="s">
        <v>198</v>
      </c>
    </row>
    <row r="33" spans="1:16" s="8" customFormat="1" ht="60" x14ac:dyDescent="0.25">
      <c r="A33" s="4">
        <v>4</v>
      </c>
      <c r="B33" s="5" t="s">
        <v>163</v>
      </c>
      <c r="C33" s="6">
        <v>45090</v>
      </c>
      <c r="D33" s="6">
        <v>45099</v>
      </c>
      <c r="E33" s="5" t="s">
        <v>176</v>
      </c>
      <c r="F33" s="5" t="s">
        <v>177</v>
      </c>
      <c r="G33" s="5" t="s">
        <v>11</v>
      </c>
      <c r="H33" s="5" t="s">
        <v>18</v>
      </c>
      <c r="I33" s="7">
        <v>100</v>
      </c>
      <c r="J33" s="5" t="s">
        <v>21</v>
      </c>
      <c r="K33" s="5" t="s">
        <v>21</v>
      </c>
      <c r="L33" s="5" t="s">
        <v>22</v>
      </c>
      <c r="M33" s="6">
        <v>45098</v>
      </c>
      <c r="N33" s="5" t="s">
        <v>178</v>
      </c>
      <c r="O33" s="5" t="s">
        <v>24</v>
      </c>
      <c r="P33" s="5" t="s">
        <v>179</v>
      </c>
    </row>
    <row r="34" spans="1:16" s="8" customFormat="1" ht="60" x14ac:dyDescent="0.25">
      <c r="A34" s="4">
        <v>5</v>
      </c>
      <c r="B34" s="5" t="s">
        <v>164</v>
      </c>
      <c r="C34" s="6">
        <v>45084</v>
      </c>
      <c r="D34" s="6">
        <v>45100</v>
      </c>
      <c r="E34" s="5" t="s">
        <v>180</v>
      </c>
      <c r="F34" s="5" t="s">
        <v>181</v>
      </c>
      <c r="G34" s="5" t="s">
        <v>11</v>
      </c>
      <c r="H34" s="5" t="s">
        <v>18</v>
      </c>
      <c r="I34" s="7">
        <v>200</v>
      </c>
      <c r="J34" s="5" t="s">
        <v>21</v>
      </c>
      <c r="K34" s="5" t="s">
        <v>21</v>
      </c>
      <c r="L34" s="5" t="s">
        <v>22</v>
      </c>
      <c r="M34" s="6">
        <v>45097</v>
      </c>
      <c r="N34" s="5" t="s">
        <v>182</v>
      </c>
      <c r="O34" s="5" t="s">
        <v>24</v>
      </c>
      <c r="P34" s="5"/>
    </row>
    <row r="35" spans="1:16" s="8" customFormat="1" ht="60" x14ac:dyDescent="0.25">
      <c r="A35" s="4">
        <v>6</v>
      </c>
      <c r="B35" s="5" t="s">
        <v>166</v>
      </c>
      <c r="C35" s="6">
        <v>45093</v>
      </c>
      <c r="D35" s="6">
        <v>45107</v>
      </c>
      <c r="E35" s="5" t="s">
        <v>180</v>
      </c>
      <c r="F35" s="5" t="s">
        <v>181</v>
      </c>
      <c r="G35" s="5" t="s">
        <v>11</v>
      </c>
      <c r="H35" s="5" t="s">
        <v>18</v>
      </c>
      <c r="I35" s="7">
        <v>200</v>
      </c>
      <c r="J35" s="5" t="s">
        <v>21</v>
      </c>
      <c r="K35" s="5" t="s">
        <v>21</v>
      </c>
      <c r="L35" s="5" t="s">
        <v>22</v>
      </c>
      <c r="M35" s="6">
        <v>45103</v>
      </c>
      <c r="N35" s="5" t="s">
        <v>183</v>
      </c>
      <c r="O35" s="5" t="s">
        <v>24</v>
      </c>
      <c r="P35" s="5"/>
    </row>
    <row r="36" spans="1:16" s="8" customFormat="1" ht="45" x14ac:dyDescent="0.25">
      <c r="A36" s="4">
        <v>7</v>
      </c>
      <c r="B36" s="5" t="s">
        <v>165</v>
      </c>
      <c r="C36" s="6">
        <v>45078</v>
      </c>
      <c r="D36" s="6"/>
      <c r="E36" s="5"/>
      <c r="F36" s="5" t="s">
        <v>184</v>
      </c>
      <c r="G36" s="5" t="s">
        <v>33</v>
      </c>
      <c r="H36" s="5" t="s">
        <v>26</v>
      </c>
      <c r="I36" s="7">
        <v>1200</v>
      </c>
      <c r="J36" s="5" t="s">
        <v>21</v>
      </c>
      <c r="K36" s="5" t="s">
        <v>21</v>
      </c>
      <c r="L36" s="5" t="s">
        <v>22</v>
      </c>
      <c r="M36" s="6">
        <v>45111</v>
      </c>
      <c r="N36" s="5" t="s">
        <v>136</v>
      </c>
      <c r="O36" s="5" t="s">
        <v>24</v>
      </c>
      <c r="P36" s="5"/>
    </row>
    <row r="37" spans="1:16" ht="15.75" thickBot="1" x14ac:dyDescent="0.3"/>
    <row r="38" spans="1:16" ht="15.75" thickBot="1" x14ac:dyDescent="0.3">
      <c r="B38" s="38" t="s">
        <v>20</v>
      </c>
      <c r="C38" s="39"/>
      <c r="D38" s="39"/>
      <c r="E38" s="39"/>
      <c r="F38" s="40"/>
    </row>
    <row r="39" spans="1:16" x14ac:dyDescent="0.25">
      <c r="B39" s="41" t="s">
        <v>107</v>
      </c>
      <c r="C39" s="42"/>
      <c r="D39" s="42"/>
      <c r="E39" s="42"/>
      <c r="F39" s="43"/>
    </row>
    <row r="40" spans="1:16" ht="25.5" customHeight="1" thickBot="1" x14ac:dyDescent="0.3">
      <c r="B40" s="34" t="s">
        <v>189</v>
      </c>
      <c r="C40" s="35"/>
      <c r="D40" s="35"/>
      <c r="E40" s="35"/>
      <c r="F40" s="11">
        <f>I8+I9+I10+I15+I16+I17+I18+I19+K20+I23+I24+I25+I30+I31+I33+I34+I35+I36</f>
        <v>11575.01</v>
      </c>
    </row>
  </sheetData>
  <sheetProtection algorithmName="SHA-512" hashValue="Ap1A5D9sRbZ21ByhXPOh8QBOE3f0XMZuolI+tuHwg4VU+0KHt+5gXYdsEFvszIel5O9z7dxIIhGUHYU+opsALQ==" saltValue="IEPJzbHOhW5Y1c1PMvht/w==" spinCount="100000" sheet="1" objects="1" scenarios="1"/>
  <autoFilter ref="L2:L40" xr:uid="{650C7C96-35BE-422C-9789-C61FE95D21F6}"/>
  <mergeCells count="6">
    <mergeCell ref="A5:P5"/>
    <mergeCell ref="B38:F38"/>
    <mergeCell ref="B39:F39"/>
    <mergeCell ref="B40:E40"/>
    <mergeCell ref="A12:P12"/>
    <mergeCell ref="A28:P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6773-BB82-469A-B1ED-8E16857D2670}">
  <dimension ref="A2:U30"/>
  <sheetViews>
    <sheetView workbookViewId="0">
      <selection activeCell="L10" sqref="L10"/>
    </sheetView>
  </sheetViews>
  <sheetFormatPr baseColWidth="10" defaultRowHeight="15" x14ac:dyDescent="0.25"/>
  <cols>
    <col min="2" max="2" width="34.28515625" customWidth="1"/>
    <col min="3" max="3" width="14.28515625" customWidth="1"/>
    <col min="10" max="10" width="14.140625" bestFit="1" customWidth="1"/>
    <col min="11" max="11" width="11.42578125" style="13"/>
    <col min="12" max="12" width="15.140625" bestFit="1" customWidth="1"/>
  </cols>
  <sheetData>
    <row r="2" spans="1:21" x14ac:dyDescent="0.25">
      <c r="A2" t="s">
        <v>31</v>
      </c>
      <c r="B2" t="s">
        <v>56</v>
      </c>
      <c r="C2" t="s">
        <v>4</v>
      </c>
      <c r="D2" t="s">
        <v>2</v>
      </c>
      <c r="E2" t="s">
        <v>57</v>
      </c>
      <c r="F2" t="s">
        <v>44</v>
      </c>
      <c r="G2" t="s">
        <v>111</v>
      </c>
      <c r="H2" t="s">
        <v>110</v>
      </c>
      <c r="P2">
        <v>2023</v>
      </c>
      <c r="R2" s="14" t="s">
        <v>53</v>
      </c>
      <c r="T2" s="14" t="s">
        <v>54</v>
      </c>
    </row>
    <row r="3" spans="1:21" x14ac:dyDescent="0.25">
      <c r="A3">
        <v>1</v>
      </c>
      <c r="B3" t="s">
        <v>58</v>
      </c>
      <c r="C3" t="s">
        <v>18</v>
      </c>
      <c r="D3" t="s">
        <v>47</v>
      </c>
      <c r="E3" s="20">
        <v>44966</v>
      </c>
      <c r="F3" s="13">
        <v>224.06</v>
      </c>
      <c r="G3">
        <v>8</v>
      </c>
      <c r="H3">
        <v>170</v>
      </c>
      <c r="M3" s="14" t="s">
        <v>31</v>
      </c>
      <c r="N3" s="14" t="s">
        <v>43</v>
      </c>
      <c r="O3" s="14" t="s">
        <v>45</v>
      </c>
      <c r="P3" s="14" t="s">
        <v>44</v>
      </c>
      <c r="Q3" s="14" t="s">
        <v>46</v>
      </c>
      <c r="R3" s="14" t="s">
        <v>46</v>
      </c>
      <c r="S3" s="14" t="s">
        <v>44</v>
      </c>
      <c r="T3" s="14" t="s">
        <v>46</v>
      </c>
      <c r="U3" s="14" t="s">
        <v>44</v>
      </c>
    </row>
    <row r="4" spans="1:21" x14ac:dyDescent="0.25">
      <c r="A4">
        <v>2</v>
      </c>
      <c r="B4" t="s">
        <v>59</v>
      </c>
      <c r="C4" t="s">
        <v>18</v>
      </c>
      <c r="D4" t="s">
        <v>47</v>
      </c>
      <c r="E4" s="20">
        <v>44992</v>
      </c>
      <c r="F4" s="13">
        <v>382.22</v>
      </c>
      <c r="G4">
        <v>15</v>
      </c>
      <c r="H4">
        <v>290</v>
      </c>
      <c r="K4" s="17"/>
      <c r="L4" s="16"/>
      <c r="M4" s="14">
        <v>1</v>
      </c>
      <c r="N4" s="14" t="s">
        <v>47</v>
      </c>
      <c r="O4" s="14" t="s">
        <v>50</v>
      </c>
      <c r="P4" s="15"/>
      <c r="Q4" s="14"/>
      <c r="R4" s="14">
        <v>12</v>
      </c>
      <c r="S4" s="15">
        <f>841.82+93</f>
        <v>934.82</v>
      </c>
      <c r="T4" s="18">
        <v>18</v>
      </c>
      <c r="U4" s="15">
        <f>1706.18+93</f>
        <v>1799.18</v>
      </c>
    </row>
    <row r="5" spans="1:21" x14ac:dyDescent="0.25">
      <c r="A5">
        <v>3</v>
      </c>
      <c r="B5" t="s">
        <v>60</v>
      </c>
      <c r="C5" t="s">
        <v>18</v>
      </c>
      <c r="D5" t="s">
        <v>47</v>
      </c>
      <c r="E5" s="20">
        <v>44991</v>
      </c>
      <c r="F5" s="13">
        <v>440</v>
      </c>
      <c r="G5">
        <v>33</v>
      </c>
      <c r="H5">
        <v>1410</v>
      </c>
      <c r="M5" s="14">
        <v>2</v>
      </c>
      <c r="N5" s="14" t="s">
        <v>49</v>
      </c>
      <c r="O5" s="14" t="s">
        <v>52</v>
      </c>
      <c r="P5" s="15"/>
      <c r="Q5" s="14"/>
      <c r="R5" s="14">
        <v>5</v>
      </c>
      <c r="S5" s="15">
        <f>P5</f>
        <v>0</v>
      </c>
      <c r="T5" s="18">
        <v>5</v>
      </c>
      <c r="U5" s="15">
        <f>S5</f>
        <v>0</v>
      </c>
    </row>
    <row r="6" spans="1:21" x14ac:dyDescent="0.25">
      <c r="A6">
        <v>4</v>
      </c>
      <c r="B6" t="s">
        <v>61</v>
      </c>
      <c r="C6" t="s">
        <v>26</v>
      </c>
      <c r="D6" t="s">
        <v>47</v>
      </c>
      <c r="E6" s="20">
        <v>45007</v>
      </c>
      <c r="F6" s="13">
        <v>128.41</v>
      </c>
      <c r="G6">
        <v>1</v>
      </c>
      <c r="H6">
        <v>130</v>
      </c>
      <c r="M6" s="14">
        <v>3</v>
      </c>
      <c r="N6" s="14" t="s">
        <v>48</v>
      </c>
      <c r="O6" s="14" t="s">
        <v>51</v>
      </c>
      <c r="P6" s="15"/>
      <c r="Q6" s="14"/>
      <c r="R6" s="14">
        <v>2</v>
      </c>
      <c r="S6" s="15">
        <v>2599</v>
      </c>
      <c r="T6" s="18">
        <v>2</v>
      </c>
      <c r="U6" s="15">
        <v>2599</v>
      </c>
    </row>
    <row r="7" spans="1:21" x14ac:dyDescent="0.25">
      <c r="A7">
        <v>5</v>
      </c>
      <c r="B7" t="s">
        <v>95</v>
      </c>
      <c r="C7" t="s">
        <v>26</v>
      </c>
      <c r="D7" t="s">
        <v>47</v>
      </c>
      <c r="E7" s="20">
        <v>45014</v>
      </c>
      <c r="F7" s="13">
        <v>25.85</v>
      </c>
      <c r="G7">
        <v>1</v>
      </c>
      <c r="H7">
        <v>72</v>
      </c>
      <c r="M7" s="22"/>
      <c r="N7" s="22"/>
      <c r="O7" s="22"/>
      <c r="P7" s="17"/>
      <c r="Q7" s="22"/>
      <c r="R7" s="22"/>
      <c r="S7" s="17"/>
      <c r="T7" s="23"/>
      <c r="U7" s="17"/>
    </row>
    <row r="8" spans="1:21" x14ac:dyDescent="0.25">
      <c r="A8">
        <v>6</v>
      </c>
      <c r="B8" t="s">
        <v>94</v>
      </c>
      <c r="C8" t="s">
        <v>18</v>
      </c>
      <c r="D8" t="s">
        <v>47</v>
      </c>
      <c r="E8" s="20">
        <v>45033</v>
      </c>
      <c r="F8" s="13">
        <v>120</v>
      </c>
      <c r="G8">
        <v>3</v>
      </c>
      <c r="H8">
        <v>60</v>
      </c>
      <c r="M8" t="s">
        <v>20</v>
      </c>
      <c r="P8" s="13"/>
      <c r="Q8">
        <f t="shared" ref="Q8:U8" si="0">SUM(Q4:Q6)</f>
        <v>0</v>
      </c>
      <c r="R8">
        <f t="shared" si="0"/>
        <v>19</v>
      </c>
      <c r="S8" s="13">
        <f t="shared" si="0"/>
        <v>3533.82</v>
      </c>
      <c r="T8" s="19">
        <f t="shared" si="0"/>
        <v>25</v>
      </c>
      <c r="U8" s="13">
        <f t="shared" si="0"/>
        <v>4398.18</v>
      </c>
    </row>
    <row r="9" spans="1:21" x14ac:dyDescent="0.25">
      <c r="A9">
        <v>7</v>
      </c>
      <c r="B9" t="s">
        <v>95</v>
      </c>
      <c r="C9" t="s">
        <v>26</v>
      </c>
      <c r="D9" t="s">
        <v>47</v>
      </c>
      <c r="E9" s="20">
        <v>45035</v>
      </c>
      <c r="F9" s="13">
        <v>105.28</v>
      </c>
      <c r="G9">
        <v>2</v>
      </c>
      <c r="H9">
        <v>350</v>
      </c>
    </row>
    <row r="10" spans="1:21" x14ac:dyDescent="0.25">
      <c r="A10">
        <v>8</v>
      </c>
      <c r="B10" t="s">
        <v>96</v>
      </c>
      <c r="C10" t="s">
        <v>26</v>
      </c>
      <c r="D10" t="s">
        <v>48</v>
      </c>
      <c r="E10" s="20">
        <v>45041</v>
      </c>
      <c r="F10" s="13">
        <v>125.21</v>
      </c>
      <c r="G10">
        <v>1</v>
      </c>
      <c r="H10">
        <v>180</v>
      </c>
      <c r="J10" s="13">
        <f>SUM(F3:F17)</f>
        <v>2440.64</v>
      </c>
      <c r="K10" s="13" t="s">
        <v>191</v>
      </c>
    </row>
    <row r="11" spans="1:21" x14ac:dyDescent="0.25">
      <c r="A11">
        <v>9</v>
      </c>
      <c r="B11" t="s">
        <v>108</v>
      </c>
      <c r="C11" t="s">
        <v>18</v>
      </c>
      <c r="D11" t="s">
        <v>49</v>
      </c>
      <c r="E11" s="20">
        <v>45038</v>
      </c>
      <c r="F11" s="13">
        <v>160</v>
      </c>
      <c r="G11">
        <v>1</v>
      </c>
      <c r="H11">
        <v>37</v>
      </c>
      <c r="J11" s="13">
        <v>2585.12</v>
      </c>
    </row>
    <row r="12" spans="1:21" x14ac:dyDescent="0.25">
      <c r="A12">
        <v>10</v>
      </c>
      <c r="B12" t="s">
        <v>109</v>
      </c>
      <c r="C12" t="s">
        <v>18</v>
      </c>
      <c r="D12" t="s">
        <v>49</v>
      </c>
      <c r="E12" s="20">
        <v>45044</v>
      </c>
      <c r="F12" s="13">
        <v>160</v>
      </c>
      <c r="G12">
        <v>1</v>
      </c>
      <c r="H12">
        <v>25</v>
      </c>
      <c r="J12" s="13">
        <v>11575.01</v>
      </c>
    </row>
    <row r="13" spans="1:21" x14ac:dyDescent="0.25">
      <c r="A13">
        <v>11</v>
      </c>
      <c r="B13" t="s">
        <v>186</v>
      </c>
      <c r="C13" t="s">
        <v>26</v>
      </c>
      <c r="D13" t="s">
        <v>47</v>
      </c>
      <c r="E13" s="20">
        <v>45069</v>
      </c>
      <c r="F13" s="13">
        <v>196.83</v>
      </c>
      <c r="G13">
        <v>1</v>
      </c>
      <c r="H13">
        <v>30</v>
      </c>
      <c r="J13" s="24">
        <f>J10+J11+J12</f>
        <v>16600.77</v>
      </c>
      <c r="L13" s="13">
        <v>11862250</v>
      </c>
    </row>
    <row r="14" spans="1:21" x14ac:dyDescent="0.25">
      <c r="A14">
        <v>12</v>
      </c>
      <c r="B14" t="s">
        <v>186</v>
      </c>
      <c r="C14" t="s">
        <v>26</v>
      </c>
      <c r="D14" t="s">
        <v>47</v>
      </c>
      <c r="E14" s="20">
        <v>45070</v>
      </c>
      <c r="F14" s="13">
        <v>179.04</v>
      </c>
      <c r="G14">
        <v>1</v>
      </c>
      <c r="H14">
        <v>30</v>
      </c>
      <c r="J14" s="13">
        <v>60400</v>
      </c>
      <c r="L14" s="13">
        <v>23863420</v>
      </c>
    </row>
    <row r="15" spans="1:21" x14ac:dyDescent="0.25">
      <c r="A15">
        <v>13</v>
      </c>
      <c r="B15" t="s">
        <v>186</v>
      </c>
      <c r="C15" t="s">
        <v>26</v>
      </c>
      <c r="D15" t="s">
        <v>47</v>
      </c>
      <c r="E15" s="20">
        <v>45085</v>
      </c>
      <c r="F15" s="13">
        <v>117</v>
      </c>
      <c r="G15">
        <v>1</v>
      </c>
      <c r="H15">
        <v>23</v>
      </c>
      <c r="J15" s="24">
        <f>J14-J13</f>
        <v>43799.229999999996</v>
      </c>
      <c r="L15" s="24">
        <f>L14-L13</f>
        <v>12001170</v>
      </c>
    </row>
    <row r="16" spans="1:21" x14ac:dyDescent="0.25">
      <c r="A16">
        <v>14</v>
      </c>
      <c r="B16" t="s">
        <v>187</v>
      </c>
      <c r="C16" t="s">
        <v>26</v>
      </c>
      <c r="D16" t="s">
        <v>47</v>
      </c>
      <c r="E16" s="20">
        <v>45092</v>
      </c>
      <c r="F16" s="13">
        <v>28.74</v>
      </c>
      <c r="G16">
        <v>5</v>
      </c>
      <c r="H16">
        <v>125</v>
      </c>
      <c r="J16" s="24">
        <f>J13*100</f>
        <v>1660077</v>
      </c>
    </row>
    <row r="17" spans="1:13" x14ac:dyDescent="0.25">
      <c r="A17">
        <v>15</v>
      </c>
      <c r="B17" t="s">
        <v>188</v>
      </c>
      <c r="C17" t="s">
        <v>190</v>
      </c>
      <c r="D17" t="s">
        <v>48</v>
      </c>
      <c r="E17" s="20">
        <v>45098</v>
      </c>
      <c r="F17" s="13">
        <v>48</v>
      </c>
      <c r="G17">
        <v>1</v>
      </c>
      <c r="H17">
        <v>16</v>
      </c>
      <c r="J17">
        <f>J16/J14</f>
        <v>27.484718543046359</v>
      </c>
    </row>
    <row r="18" spans="1:13" x14ac:dyDescent="0.25">
      <c r="A18">
        <v>16</v>
      </c>
      <c r="B18" t="s">
        <v>185</v>
      </c>
      <c r="C18" t="s">
        <v>26</v>
      </c>
      <c r="D18" t="s">
        <v>47</v>
      </c>
      <c r="E18" s="20">
        <v>45108</v>
      </c>
      <c r="F18" s="24">
        <v>120</v>
      </c>
      <c r="G18">
        <v>1</v>
      </c>
      <c r="H18">
        <v>30</v>
      </c>
      <c r="K18" s="25"/>
      <c r="L18" s="26"/>
    </row>
    <row r="19" spans="1:13" x14ac:dyDescent="0.25">
      <c r="A19">
        <v>17</v>
      </c>
      <c r="B19" t="s">
        <v>185</v>
      </c>
      <c r="C19" t="s">
        <v>26</v>
      </c>
      <c r="D19" t="s">
        <v>47</v>
      </c>
      <c r="E19" s="20">
        <v>45122</v>
      </c>
      <c r="F19" s="24">
        <v>135</v>
      </c>
      <c r="G19">
        <v>1</v>
      </c>
      <c r="H19">
        <v>30</v>
      </c>
      <c r="K19" s="26"/>
      <c r="L19" s="26"/>
    </row>
    <row r="20" spans="1:13" x14ac:dyDescent="0.25">
      <c r="C20" s="28"/>
      <c r="F20" s="24"/>
      <c r="H20">
        <f>SUM(H3:H17)</f>
        <v>2948</v>
      </c>
      <c r="K20" s="25"/>
      <c r="L20" s="26"/>
    </row>
    <row r="21" spans="1:13" x14ac:dyDescent="0.25">
      <c r="C21" s="30"/>
      <c r="F21" s="24"/>
      <c r="K21" s="25"/>
      <c r="L21" s="26"/>
    </row>
    <row r="22" spans="1:13" x14ac:dyDescent="0.25">
      <c r="C22" s="30"/>
      <c r="F22" s="24"/>
      <c r="K22" s="25"/>
      <c r="L22" s="26"/>
    </row>
    <row r="23" spans="1:13" x14ac:dyDescent="0.25">
      <c r="C23" s="30"/>
      <c r="K23" s="27"/>
      <c r="L23" s="19"/>
      <c r="M23" s="19"/>
    </row>
    <row r="24" spans="1:13" x14ac:dyDescent="0.25">
      <c r="C24" s="30"/>
    </row>
    <row r="25" spans="1:13" x14ac:dyDescent="0.25">
      <c r="C25" s="30"/>
    </row>
    <row r="26" spans="1:13" x14ac:dyDescent="0.25">
      <c r="C26" s="30"/>
    </row>
    <row r="27" spans="1:13" x14ac:dyDescent="0.25">
      <c r="C27" s="28"/>
    </row>
    <row r="28" spans="1:13" x14ac:dyDescent="0.25">
      <c r="C28" s="29"/>
    </row>
    <row r="29" spans="1:13" x14ac:dyDescent="0.25">
      <c r="C29" s="29"/>
    </row>
    <row r="30" spans="1:13" x14ac:dyDescent="0.25">
      <c r="C30" s="2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DBF8-9022-44BB-8D45-D4538CCE5119}">
  <dimension ref="A1"/>
  <sheetViews>
    <sheetView workbookViewId="0">
      <selection activeCell="A7" sqref="A7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E477-3BF3-4456-AE3F-2618E0851F7E}">
  <dimension ref="A1:B7"/>
  <sheetViews>
    <sheetView workbookViewId="0">
      <selection activeCell="G6" sqref="G6"/>
    </sheetView>
  </sheetViews>
  <sheetFormatPr baseColWidth="10" defaultRowHeight="15" x14ac:dyDescent="0.25"/>
  <cols>
    <col min="1" max="1" width="21.7109375" customWidth="1"/>
    <col min="2" max="2" width="11.42578125" style="13"/>
  </cols>
  <sheetData>
    <row r="1" spans="1:2" x14ac:dyDescent="0.25">
      <c r="A1" s="14" t="s">
        <v>36</v>
      </c>
      <c r="B1" s="15">
        <v>12747.28</v>
      </c>
    </row>
    <row r="2" spans="1:2" x14ac:dyDescent="0.25">
      <c r="A2" s="14" t="s">
        <v>41</v>
      </c>
      <c r="B2" s="15">
        <f>375*24</f>
        <v>9000</v>
      </c>
    </row>
    <row r="3" spans="1:2" x14ac:dyDescent="0.25">
      <c r="A3" s="14" t="s">
        <v>42</v>
      </c>
      <c r="B3" s="15">
        <v>900</v>
      </c>
    </row>
    <row r="4" spans="1:2" x14ac:dyDescent="0.25">
      <c r="A4" s="14" t="s">
        <v>38</v>
      </c>
      <c r="B4" s="15">
        <v>150</v>
      </c>
    </row>
    <row r="5" spans="1:2" x14ac:dyDescent="0.25">
      <c r="A5" s="14" t="s">
        <v>37</v>
      </c>
      <c r="B5" s="15">
        <f>85*7</f>
        <v>595</v>
      </c>
    </row>
    <row r="6" spans="1:2" x14ac:dyDescent="0.25">
      <c r="A6" s="14" t="s">
        <v>39</v>
      </c>
      <c r="B6" s="15">
        <v>500</v>
      </c>
    </row>
    <row r="7" spans="1:2" x14ac:dyDescent="0.25">
      <c r="A7" s="14" t="s">
        <v>40</v>
      </c>
      <c r="B7" s="15">
        <f>B1-B2-B3-B4-B5-B6</f>
        <v>1602.2800000000007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- Marzo 2023</vt:lpstr>
      <vt:lpstr>Abril - Junio 2023</vt:lpstr>
      <vt:lpstr>Otras areas</vt:lpstr>
      <vt:lpstr>UEC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Bernal,GRI-DCN</cp:lastModifiedBy>
  <dcterms:created xsi:type="dcterms:W3CDTF">2021-06-10T16:36:52Z</dcterms:created>
  <dcterms:modified xsi:type="dcterms:W3CDTF">2023-07-25T21:20:30Z</dcterms:modified>
</cp:coreProperties>
</file>