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0" yWindow="990" windowWidth="17835" windowHeight="9135"/>
  </bookViews>
  <sheets>
    <sheet name="Eq. Transporte" sheetId="2" r:id="rId1"/>
    <sheet name="Mobiliario" sheetId="3" r:id="rId2"/>
    <sheet name="Maquinaria y Eq. Apoyo Isnt." sheetId="8" r:id="rId3"/>
    <sheet name="Equipo Informat" sheetId="7" r:id="rId4"/>
    <sheet name="Herramientas" sheetId="4" r:id="rId5"/>
    <sheet name="Bienes Muebles" sheetId="6" r:id="rId6"/>
    <sheet name="Eq. Laboratorio" sheetId="5" r:id="rId7"/>
    <sheet name="Maquinaria y Eq" sheetId="1" r:id="rId8"/>
    <sheet name="Hoja1" sheetId="9" r:id="rId9"/>
  </sheets>
  <calcPr calcId="125725"/>
</workbook>
</file>

<file path=xl/calcChain.xml><?xml version="1.0" encoding="utf-8"?>
<calcChain xmlns="http://schemas.openxmlformats.org/spreadsheetml/2006/main">
  <c r="H717" i="1"/>
  <c r="H35" i="4"/>
  <c r="G35"/>
  <c r="H54" i="2" l="1"/>
  <c r="G54"/>
  <c r="G773" i="7" l="1"/>
  <c r="H754"/>
  <c r="H755"/>
  <c r="H756"/>
  <c r="H757"/>
  <c r="H753"/>
  <c r="H752"/>
  <c r="H773" s="1"/>
  <c r="H747"/>
  <c r="H643" i="1" l="1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42"/>
  <c r="H327"/>
  <c r="H328"/>
  <c r="H267"/>
  <c r="H268"/>
  <c r="H269"/>
  <c r="H270"/>
  <c r="H272"/>
  <c r="H273"/>
  <c r="H274"/>
  <c r="H275"/>
  <c r="H276"/>
  <c r="H277"/>
  <c r="H26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11"/>
  <c r="H157" i="5"/>
  <c r="H158"/>
  <c r="H159"/>
  <c r="H160"/>
  <c r="H161"/>
  <c r="H162"/>
  <c r="H163"/>
  <c r="H164"/>
  <c r="H156"/>
  <c r="H144"/>
  <c r="H145"/>
  <c r="H146"/>
  <c r="H147"/>
  <c r="H148"/>
  <c r="H143"/>
  <c r="H136"/>
  <c r="H137"/>
  <c r="H138"/>
  <c r="H135"/>
  <c r="H124"/>
  <c r="H125"/>
  <c r="H126"/>
  <c r="H127"/>
  <c r="H128"/>
  <c r="H129"/>
  <c r="H123"/>
  <c r="H118"/>
  <c r="H119"/>
  <c r="H120"/>
  <c r="H121"/>
  <c r="H117"/>
  <c r="H114"/>
  <c r="H113"/>
  <c r="H111"/>
  <c r="H110"/>
  <c r="H19"/>
  <c r="H21"/>
  <c r="H68" i="6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67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11"/>
  <c r="H646" i="7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261" l="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260"/>
  <c r="H182"/>
  <c r="H183"/>
  <c r="H184"/>
  <c r="H185"/>
  <c r="H186"/>
  <c r="H187"/>
  <c r="H188"/>
  <c r="H189"/>
  <c r="H190"/>
  <c r="H191"/>
  <c r="H192"/>
  <c r="H193"/>
  <c r="H194"/>
  <c r="H195"/>
  <c r="H196"/>
  <c r="H181"/>
  <c r="H168"/>
  <c r="H169"/>
  <c r="H170"/>
  <c r="H171"/>
  <c r="H172"/>
  <c r="H173"/>
  <c r="H174"/>
  <c r="H175"/>
  <c r="H176"/>
  <c r="H177"/>
  <c r="H178"/>
  <c r="H179"/>
  <c r="H16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65" i="3"/>
  <c r="H11"/>
  <c r="H12"/>
  <c r="H13"/>
  <c r="H14"/>
  <c r="H15"/>
  <c r="H16"/>
  <c r="H17"/>
  <c r="H18"/>
  <c r="H19"/>
  <c r="H20"/>
  <c r="H21"/>
  <c r="H22"/>
  <c r="H23"/>
  <c r="H24"/>
  <c r="H25"/>
  <c r="H26"/>
  <c r="H27"/>
  <c r="H145" i="2"/>
  <c r="G326" i="1" l="1"/>
  <c r="H326" s="1"/>
  <c r="G271"/>
  <c r="H271" s="1"/>
  <c r="G716" l="1"/>
  <c r="H714"/>
  <c r="H715"/>
  <c r="H713"/>
  <c r="H155" i="2"/>
  <c r="H156"/>
  <c r="H157"/>
  <c r="H158"/>
  <c r="H154"/>
  <c r="H716" i="1" l="1"/>
  <c r="G747" i="7" l="1"/>
  <c r="G16" i="8" l="1"/>
  <c r="G711" i="1"/>
  <c r="G705"/>
  <c r="H704"/>
  <c r="H711" l="1"/>
  <c r="H691"/>
  <c r="H705" s="1"/>
  <c r="G297" l="1"/>
  <c r="M748" i="7" l="1"/>
  <c r="L748"/>
  <c r="K748"/>
  <c r="N726"/>
  <c r="N725"/>
  <c r="G725" s="1"/>
  <c r="N724"/>
  <c r="G724" s="1"/>
  <c r="N723"/>
  <c r="G723" s="1"/>
  <c r="N722"/>
  <c r="G722" s="1"/>
  <c r="N721"/>
  <c r="G721" s="1"/>
  <c r="H721" s="1"/>
  <c r="N720"/>
  <c r="G720" s="1"/>
  <c r="N719"/>
  <c r="G719" s="1"/>
  <c r="H719" s="1"/>
  <c r="N718"/>
  <c r="G718" s="1"/>
  <c r="H718" s="1"/>
  <c r="N717"/>
  <c r="G717" s="1"/>
  <c r="H717" s="1"/>
  <c r="N716"/>
  <c r="G716" s="1"/>
  <c r="H716" s="1"/>
  <c r="N715"/>
  <c r="N714"/>
  <c r="G714" s="1"/>
  <c r="N713"/>
  <c r="H713"/>
  <c r="N712"/>
  <c r="G712" s="1"/>
  <c r="H712" s="1"/>
  <c r="N711"/>
  <c r="G711" s="1"/>
  <c r="H711" s="1"/>
  <c r="N710"/>
  <c r="G710" s="1"/>
  <c r="H710" s="1"/>
  <c r="N709"/>
  <c r="G709" s="1"/>
  <c r="H709" s="1"/>
  <c r="N708"/>
  <c r="G708" s="1"/>
  <c r="H708" s="1"/>
  <c r="N707"/>
  <c r="G707" s="1"/>
  <c r="H707" s="1"/>
  <c r="N706"/>
  <c r="G706" s="1"/>
  <c r="N705"/>
  <c r="G705" s="1"/>
  <c r="H705" s="1"/>
  <c r="N704"/>
  <c r="G704" s="1"/>
  <c r="H704" s="1"/>
  <c r="N703"/>
  <c r="G703" s="1"/>
  <c r="H703" s="1"/>
  <c r="N702"/>
  <c r="G702" s="1"/>
  <c r="H702" s="1"/>
  <c r="N701"/>
  <c r="G701" s="1"/>
  <c r="H701" s="1"/>
  <c r="N700"/>
  <c r="G700" s="1"/>
  <c r="H700" s="1"/>
  <c r="N699"/>
  <c r="G699" s="1"/>
  <c r="H699" s="1"/>
  <c r="N698"/>
  <c r="G698" s="1"/>
  <c r="H698" s="1"/>
  <c r="N697"/>
  <c r="G697" s="1"/>
  <c r="G695"/>
  <c r="G674"/>
  <c r="H673"/>
  <c r="H672"/>
  <c r="H671"/>
  <c r="H670"/>
  <c r="H669"/>
  <c r="H668"/>
  <c r="H667"/>
  <c r="H666"/>
  <c r="H644"/>
  <c r="G644"/>
  <c r="H639"/>
  <c r="G639"/>
  <c r="G635"/>
  <c r="G626"/>
  <c r="H394"/>
  <c r="G394"/>
  <c r="G355"/>
  <c r="H326"/>
  <c r="H325"/>
  <c r="H324"/>
  <c r="H323"/>
  <c r="H322"/>
  <c r="H321"/>
  <c r="H320"/>
  <c r="H319"/>
  <c r="H318"/>
  <c r="H317"/>
  <c r="H316"/>
  <c r="H315"/>
  <c r="H314"/>
  <c r="H313"/>
  <c r="H311"/>
  <c r="G311"/>
  <c r="G184" i="6"/>
  <c r="H183"/>
  <c r="H182"/>
  <c r="H181"/>
  <c r="H180"/>
  <c r="H184" s="1"/>
  <c r="G178"/>
  <c r="H177"/>
  <c r="H176"/>
  <c r="G174"/>
  <c r="H148"/>
  <c r="G148"/>
  <c r="H138"/>
  <c r="G138"/>
  <c r="H109"/>
  <c r="G109"/>
  <c r="H19" i="4"/>
  <c r="G17"/>
  <c r="H17"/>
  <c r="H25" s="1"/>
  <c r="H37" s="1"/>
  <c r="G65" i="3"/>
  <c r="H52"/>
  <c r="G52"/>
  <c r="G40"/>
  <c r="H39"/>
  <c r="H38"/>
  <c r="H37"/>
  <c r="H36"/>
  <c r="H35"/>
  <c r="H40" s="1"/>
  <c r="H31"/>
  <c r="G31"/>
  <c r="G143" i="2"/>
  <c r="G142"/>
  <c r="G141"/>
  <c r="G140"/>
  <c r="G134"/>
  <c r="H103"/>
  <c r="G103"/>
  <c r="H82"/>
  <c r="G82"/>
  <c r="H77"/>
  <c r="G77"/>
  <c r="H73"/>
  <c r="G73"/>
  <c r="G165" i="5"/>
  <c r="H155"/>
  <c r="H154"/>
  <c r="H153"/>
  <c r="H152"/>
  <c r="H151"/>
  <c r="H150"/>
  <c r="H149"/>
  <c r="H142"/>
  <c r="H141"/>
  <c r="H140"/>
  <c r="H139"/>
  <c r="H134"/>
  <c r="H133"/>
  <c r="H132"/>
  <c r="H131"/>
  <c r="H130"/>
  <c r="H122"/>
  <c r="H116"/>
  <c r="H115"/>
  <c r="H112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84"/>
  <c r="H83"/>
  <c r="H82"/>
  <c r="H81"/>
  <c r="H80"/>
  <c r="H79"/>
  <c r="H78"/>
  <c r="H77"/>
  <c r="H76"/>
  <c r="H173" s="1"/>
  <c r="H75"/>
  <c r="H74"/>
  <c r="H73"/>
  <c r="H71"/>
  <c r="G71"/>
  <c r="H65"/>
  <c r="G65"/>
  <c r="H58"/>
  <c r="G58"/>
  <c r="H22"/>
  <c r="G22"/>
  <c r="G686" i="1"/>
  <c r="H640"/>
  <c r="G640"/>
  <c r="G634"/>
  <c r="G314"/>
  <c r="H304"/>
  <c r="G304"/>
  <c r="H289"/>
  <c r="H297" s="1"/>
  <c r="G289"/>
  <c r="H278"/>
  <c r="G278"/>
  <c r="G167" i="5" l="1"/>
  <c r="G173" s="1"/>
  <c r="G67" i="3"/>
  <c r="G687" i="1"/>
  <c r="H174" i="6"/>
  <c r="H178"/>
  <c r="G715" i="7"/>
  <c r="H715" s="1"/>
  <c r="G20" i="4"/>
  <c r="G25"/>
  <c r="G37" s="1"/>
  <c r="H165" i="5"/>
  <c r="H167" s="1"/>
  <c r="G145" i="2"/>
  <c r="H134"/>
  <c r="J318" i="7"/>
  <c r="H686" i="1"/>
  <c r="H314"/>
  <c r="H695" i="7"/>
  <c r="H355"/>
  <c r="H626"/>
  <c r="H635"/>
  <c r="H674"/>
  <c r="G185" i="6"/>
  <c r="G190" s="1"/>
  <c r="H634" i="1"/>
  <c r="H697" i="7"/>
  <c r="H20" i="4"/>
  <c r="H67" i="3"/>
  <c r="G717" i="1"/>
  <c r="H185" i="6" l="1"/>
  <c r="H190" s="1"/>
  <c r="G726" i="7"/>
  <c r="G727" s="1"/>
  <c r="H727" s="1"/>
  <c r="H687" i="1"/>
  <c r="G147" i="2"/>
  <c r="G160" s="1"/>
  <c r="G167" s="1"/>
  <c r="H147"/>
  <c r="H160" s="1"/>
  <c r="H167" s="1"/>
  <c r="H726" i="7"/>
  <c r="G736"/>
  <c r="I748" s="1"/>
  <c r="N748" s="1"/>
  <c r="H736"/>
  <c r="H748" s="1"/>
  <c r="H774" s="1"/>
  <c r="G748" l="1"/>
  <c r="G774" s="1"/>
</calcChain>
</file>

<file path=xl/sharedStrings.xml><?xml version="1.0" encoding="utf-8"?>
<sst xmlns="http://schemas.openxmlformats.org/spreadsheetml/2006/main" count="7508" uniqueCount="4402">
  <si>
    <t>No.</t>
  </si>
  <si>
    <t>Código del Bien</t>
  </si>
  <si>
    <t>Descripción del Bien</t>
  </si>
  <si>
    <t>Modelo</t>
  </si>
  <si>
    <t>Serie</t>
  </si>
  <si>
    <t>Fecha adquisición</t>
  </si>
  <si>
    <t>Valor adquisición ($)</t>
  </si>
  <si>
    <t>Valor Actual ($)</t>
  </si>
  <si>
    <t>009-004-002-001-00002</t>
  </si>
  <si>
    <t>RADIO TRANS.MOTOROLA C/MARCACION TEL, CARGADOR Y FTE. DE PODER (ACT.)</t>
  </si>
  <si>
    <t>GP300</t>
  </si>
  <si>
    <t>188TVN8621</t>
  </si>
  <si>
    <t>009-004-002-001-00004</t>
  </si>
  <si>
    <t>RADIO TRANSMISOR MOTOROLA CON CARGADOR Y FUENTE DE PODER</t>
  </si>
  <si>
    <t>188TVQG835</t>
  </si>
  <si>
    <t>009-004-002-001-00005</t>
  </si>
  <si>
    <t>188TVN8700</t>
  </si>
  <si>
    <t>009-004-002-001-00006</t>
  </si>
  <si>
    <t>188TVQG726</t>
  </si>
  <si>
    <t>009-004-002-001-00009</t>
  </si>
  <si>
    <t>188TVQG836</t>
  </si>
  <si>
    <t>009-007-010-015-00003</t>
  </si>
  <si>
    <t>AIRE ACONDICIONADO DE VENTANA GOLD STAR DE 24,000 BTU</t>
  </si>
  <si>
    <t>DE VENTANA</t>
  </si>
  <si>
    <t>9207000035</t>
  </si>
  <si>
    <t>009-007-010-015-00007</t>
  </si>
  <si>
    <t>AIRE ACONDICIONADO DE VENTANA GOLD STAR DE 24,000 BTU (PRESTAMO ISTA)</t>
  </si>
  <si>
    <t>N/A</t>
  </si>
  <si>
    <t>9207000169</t>
  </si>
  <si>
    <t>009-004-003-022-00003</t>
  </si>
  <si>
    <t>TELEVISOR SONY A COLOR CON VHS INCORP. C/ REMOTO DE 20"ANTENA DE BASE</t>
  </si>
  <si>
    <t>KV-20VM20</t>
  </si>
  <si>
    <t>01-5026753-E</t>
  </si>
  <si>
    <t>009-009-020-034-00003</t>
  </si>
  <si>
    <t>COCINA KELVINATOR DE 30" CON HORNO, ASADOR Y CUATRO QUEM. C/TAMBO</t>
  </si>
  <si>
    <t>CF-322</t>
  </si>
  <si>
    <t>009-004-002-034-00012</t>
  </si>
  <si>
    <t>RADIO TRANSMISOR MOTOROLA CON CARGADOR Y FUENTE DE PODER (ACTIVADO)</t>
  </si>
  <si>
    <t>GP-300</t>
  </si>
  <si>
    <t>174TVL5656</t>
  </si>
  <si>
    <t>009-004-002-034-00013</t>
  </si>
  <si>
    <t>174TVL5665</t>
  </si>
  <si>
    <t>009-004-002-034-00014</t>
  </si>
  <si>
    <t>174TIVY1355</t>
  </si>
  <si>
    <t>009-004-002-034-00015</t>
  </si>
  <si>
    <t>174IWAR324</t>
  </si>
  <si>
    <t>009-004-002-034-00016</t>
  </si>
  <si>
    <t>009-004-002-034-00018</t>
  </si>
  <si>
    <t>RADIO TRANSMISOR MOTOROLA CON CARGADOR Y FUENYE DE PODER (ACTIVADO)</t>
  </si>
  <si>
    <t>174TVL5669</t>
  </si>
  <si>
    <t>009-004-002-034-00019</t>
  </si>
  <si>
    <t>174TVL5667</t>
  </si>
  <si>
    <t>009-004-002-034-00020</t>
  </si>
  <si>
    <t>174TVL5668</t>
  </si>
  <si>
    <t>009-004-002-034-00021</t>
  </si>
  <si>
    <t>174TVJ9072</t>
  </si>
  <si>
    <t>009-004-002-034-00022</t>
  </si>
  <si>
    <t>174TVJH350</t>
  </si>
  <si>
    <t>009-004-002-034-00023</t>
  </si>
  <si>
    <t>174TVJH369</t>
  </si>
  <si>
    <t>009-004-002-034-00025</t>
  </si>
  <si>
    <t>174TVL5660</t>
  </si>
  <si>
    <t>009-004-002-034-00026</t>
  </si>
  <si>
    <t>174TVL5661</t>
  </si>
  <si>
    <t>009-004-002-034-00027</t>
  </si>
  <si>
    <t>174TVL5662</t>
  </si>
  <si>
    <t>009-004-002-034-00029</t>
  </si>
  <si>
    <t>174TVL5663</t>
  </si>
  <si>
    <t>009-004-002-034-00030</t>
  </si>
  <si>
    <t>009-009-021-034-00004</t>
  </si>
  <si>
    <t>REFRIGERADORA GENERAL ELECTRIC DE 14 PIES DOS PUERTAS BLANCAS</t>
  </si>
  <si>
    <t>TBX14SATDRWH</t>
  </si>
  <si>
    <t>174TVL5695</t>
  </si>
  <si>
    <t>009-003-026-036-00002</t>
  </si>
  <si>
    <t>SET ALTIMETRO PORTATIL SUUNTO CON ESTUCHE Y BRUJULA/CLINOMETRO</t>
  </si>
  <si>
    <t>TX-12 MECHANICAL</t>
  </si>
  <si>
    <t>942011 CLIN.</t>
  </si>
  <si>
    <t>009-003-004-036-00002</t>
  </si>
  <si>
    <t>ESTEREOSCOPIO DE ESPEJOS SUUNTO CON BARRA DE PARALAJE INCLUIDA</t>
  </si>
  <si>
    <t>LEICA W-LD ST-4</t>
  </si>
  <si>
    <t>009-003-026-036-00001</t>
  </si>
  <si>
    <t>SET ALTIMETRO AMERICAN PAULIN CON ESTUCHE Y BRUJULA/CLINOMETRO</t>
  </si>
  <si>
    <t>KJ1041 ALT.</t>
  </si>
  <si>
    <t>009-005-009-008-00013</t>
  </si>
  <si>
    <t>RETROPROYECTOR DE ACETATOS 3M</t>
  </si>
  <si>
    <t>2770AJB</t>
  </si>
  <si>
    <t>709589</t>
  </si>
  <si>
    <t>009-007-010-020-00008</t>
  </si>
  <si>
    <t>AIRE ACONDICIONADO MINI SPLIT DE 60,000 BTU</t>
  </si>
  <si>
    <t>LSF18</t>
  </si>
  <si>
    <t>9910060090</t>
  </si>
  <si>
    <t>009-003-034-080-00001</t>
  </si>
  <si>
    <t>MEDIDOR DE NIVEL DE AGUA CON ESCALA METRICA SOLINST</t>
  </si>
  <si>
    <t>101</t>
  </si>
  <si>
    <t>36593</t>
  </si>
  <si>
    <t>009-003-035-080-00001</t>
  </si>
  <si>
    <t>SET DE PRISMAS, DIAMETRO DE OBJETIVOS DE 60 MM CST</t>
  </si>
  <si>
    <t>009-003-035-080-00002</t>
  </si>
  <si>
    <t>SET DE PRISMAS, DIAMETRO DE OBJETIVOS DE 60MM CST</t>
  </si>
  <si>
    <t>009-007-010-080-00012</t>
  </si>
  <si>
    <t>DNT-60</t>
  </si>
  <si>
    <t>DNT-60029</t>
  </si>
  <si>
    <t>009-004-004-080-00160</t>
  </si>
  <si>
    <t>TELEFONO CENTRAL SIEMENS CON INSTL. (TEL. RECEP COMP. COMPLETA FUJITS)</t>
  </si>
  <si>
    <t>69961</t>
  </si>
  <si>
    <t>38817-S7107-0107-8</t>
  </si>
  <si>
    <t>009-007-010-085-00015</t>
  </si>
  <si>
    <t>AIRE ACONDICIONADO MINI SPLIT DE 18,000 BTU</t>
  </si>
  <si>
    <t>ULWC18DB</t>
  </si>
  <si>
    <t>412126321</t>
  </si>
  <si>
    <t>009-007-010-085-00016</t>
  </si>
  <si>
    <t>DNT/C-60</t>
  </si>
  <si>
    <t>DNT/C-60-001</t>
  </si>
  <si>
    <t>009-007-010-085-00017</t>
  </si>
  <si>
    <t>DNT/C-60-042</t>
  </si>
  <si>
    <t>009-009-027-085-00002</t>
  </si>
  <si>
    <t>PLANTA ELECTRICA F.G. WILSON</t>
  </si>
  <si>
    <t>P220HE</t>
  </si>
  <si>
    <t>009-007-005-070-00012</t>
  </si>
  <si>
    <t>FOTOCOPIADORA MINOLTA</t>
  </si>
  <si>
    <t>DIALTA DI-251 DIGITAL</t>
  </si>
  <si>
    <t>31761655</t>
  </si>
  <si>
    <t>009-007-010-070-00019</t>
  </si>
  <si>
    <t>AIRE ACONDICIONADO MINI SPLIT COMFORTSTAR DE 60,000 BTU</t>
  </si>
  <si>
    <t>NE060SC</t>
  </si>
  <si>
    <t>159216447060700246</t>
  </si>
  <si>
    <t>009-007-010-070-00020</t>
  </si>
  <si>
    <t>AIRE ACONDICIONADO MINI SPLIT COMFORTSTAR DE 48,000 BTU</t>
  </si>
  <si>
    <t>NE048SCD</t>
  </si>
  <si>
    <t>159714504060700016</t>
  </si>
  <si>
    <t>009-007-010-070-00021</t>
  </si>
  <si>
    <t>AIRE ACONDICIONADO MINI SPLIT COMFORTSTAR DE 36,000 BTU</t>
  </si>
  <si>
    <t>NE036SCD</t>
  </si>
  <si>
    <t>158610504060700071</t>
  </si>
  <si>
    <t>009-007-010-070-00022</t>
  </si>
  <si>
    <t>AIRE ACONDICIONADO MINI SPLIT COMFORTSTAR DE 24,000 BTU</t>
  </si>
  <si>
    <t>KAMO24CD</t>
  </si>
  <si>
    <t>11739NO5121503001265</t>
  </si>
  <si>
    <t>009-005-004-070-00056</t>
  </si>
  <si>
    <t>CAMARA DIGITAL CANON</t>
  </si>
  <si>
    <t>POWER SHOT PRO1</t>
  </si>
  <si>
    <t>0521400640</t>
  </si>
  <si>
    <t>009-007-010-098-00033</t>
  </si>
  <si>
    <t>AIRE ACONDICIONADO MINI SPLIT CONFORTSTAR DE 18,000 BTU</t>
  </si>
  <si>
    <t>009-007-010-098-00034</t>
  </si>
  <si>
    <t>CSC12CD-H(I)</t>
  </si>
  <si>
    <t>3042270000522</t>
  </si>
  <si>
    <t>009-007-010-098-00035</t>
  </si>
  <si>
    <t>B73185115920732040088</t>
  </si>
  <si>
    <t>009-005-004-098-00059</t>
  </si>
  <si>
    <t>CAMARA DIGITAL</t>
  </si>
  <si>
    <t>PC 1210</t>
  </si>
  <si>
    <t>4621303892</t>
  </si>
  <si>
    <t>009-005-004-098-00060</t>
  </si>
  <si>
    <t>POWER SHOT G7</t>
  </si>
  <si>
    <t>4621303893</t>
  </si>
  <si>
    <t>009-005-004-098-00057</t>
  </si>
  <si>
    <t>CAMARA DE VIDEO DIGITAL SONY</t>
  </si>
  <si>
    <t>DCR-SR200</t>
  </si>
  <si>
    <t>952452</t>
  </si>
  <si>
    <t>009-005-004-098-00058</t>
  </si>
  <si>
    <t>950204</t>
  </si>
  <si>
    <t>009-009-051-098-00002</t>
  </si>
  <si>
    <t>MODULO SOLAR DE 75 W. FHOTOWATT</t>
  </si>
  <si>
    <t>PW850</t>
  </si>
  <si>
    <t>008500032319</t>
  </si>
  <si>
    <t>009-009-051-098-00003</t>
  </si>
  <si>
    <t>008500031585</t>
  </si>
  <si>
    <t>009-003-015-098-00002</t>
  </si>
  <si>
    <t>BRUJULA BRUNTON</t>
  </si>
  <si>
    <t>F-5010</t>
  </si>
  <si>
    <t>5100807170</t>
  </si>
  <si>
    <t>009-003-015-098-00003</t>
  </si>
  <si>
    <t>5100807171</t>
  </si>
  <si>
    <t>009-003-015-098-00004</t>
  </si>
  <si>
    <t>5100807490</t>
  </si>
  <si>
    <t>009-009-040-098-00001</t>
  </si>
  <si>
    <t>ESTACION TOTAL SOKKIA</t>
  </si>
  <si>
    <t>SET510</t>
  </si>
  <si>
    <t>203265</t>
  </si>
  <si>
    <t>009-007-005-098-00016</t>
  </si>
  <si>
    <t>FOTOCOPIADORA RICOH</t>
  </si>
  <si>
    <t>AFICIO MP1500</t>
  </si>
  <si>
    <t>L6776700606</t>
  </si>
  <si>
    <t>009-003-009-098-00008</t>
  </si>
  <si>
    <t>MICROSCOPIO BINOCULAR MOTIC</t>
  </si>
  <si>
    <t>BA200</t>
  </si>
  <si>
    <t>009-012-031-098-00010</t>
  </si>
  <si>
    <t>ACELEROGRAFO KINEMETRICS</t>
  </si>
  <si>
    <t>ETNA</t>
  </si>
  <si>
    <t>009-008-002-035-00001</t>
  </si>
  <si>
    <t>MOTOBOMBA ACHICADORA IHM</t>
  </si>
  <si>
    <t>GS75/V160A</t>
  </si>
  <si>
    <t>009-007-005-035-00014</t>
  </si>
  <si>
    <t>FOTOCOPIADORA LANIER</t>
  </si>
  <si>
    <t>7320 AG</t>
  </si>
  <si>
    <t>929319</t>
  </si>
  <si>
    <t>009-009-051-055-00001</t>
  </si>
  <si>
    <t>MODULO SOLAR(2 BANCO DE BATERIAS,1 CONVERT. DE CORR. 4 LUMINARIASY 1 R</t>
  </si>
  <si>
    <t>870391</t>
  </si>
  <si>
    <t>009-007-010-071-00009</t>
  </si>
  <si>
    <t>AIRE ACONDICIONADO GOODMAN MINI SPLIT DE 12,000 BTU</t>
  </si>
  <si>
    <t>CMSA12KB</t>
  </si>
  <si>
    <t>015800140119023</t>
  </si>
  <si>
    <t>009-007-010-071-00010</t>
  </si>
  <si>
    <t>AIRE ACONDICIONADO GOODMAN MINI SPLIT DE 60,000 BTU</t>
  </si>
  <si>
    <t>ECO60CH2</t>
  </si>
  <si>
    <t>1217030774</t>
  </si>
  <si>
    <t>009-007-010-071-00011</t>
  </si>
  <si>
    <t>1212703078</t>
  </si>
  <si>
    <t>009-006-007-071-00005</t>
  </si>
  <si>
    <t>DATA VIDEO PROYECTOR EPSON</t>
  </si>
  <si>
    <t>EMP-54</t>
  </si>
  <si>
    <t>FG7G430066F</t>
  </si>
  <si>
    <t>009-005-004-078-00052</t>
  </si>
  <si>
    <t>CAMARA DIGITAL SONY</t>
  </si>
  <si>
    <t>DSC-W5</t>
  </si>
  <si>
    <t>9158587</t>
  </si>
  <si>
    <t>009-007-014-041-00019</t>
  </si>
  <si>
    <t>MAQUINA ELECTRICA DE ESCRIBIR NAKAJIMA</t>
  </si>
  <si>
    <t>AE-740</t>
  </si>
  <si>
    <t>A14300168</t>
  </si>
  <si>
    <t>009-006-007-097-00027</t>
  </si>
  <si>
    <t>POWER LITE 54C 2000 LUMEN</t>
  </si>
  <si>
    <t>FG7G560193F</t>
  </si>
  <si>
    <t>009-005-015-097-00002</t>
  </si>
  <si>
    <t>EQUIPO DE SONIDO SONY (4 PARLANTES, C/REMOTO)</t>
  </si>
  <si>
    <t>FST-ZX80D</t>
  </si>
  <si>
    <t>4404275</t>
  </si>
  <si>
    <t>009-007-005-097-00026</t>
  </si>
  <si>
    <t>FOTOCOPIADORA CANON</t>
  </si>
  <si>
    <t>IR1670F</t>
  </si>
  <si>
    <t>JSD09553</t>
  </si>
  <si>
    <t>009-003-041-097-00002</t>
  </si>
  <si>
    <t>MEDIDOR PORTATIL DE PH HACH</t>
  </si>
  <si>
    <t>5465060</t>
  </si>
  <si>
    <t>06010C290090</t>
  </si>
  <si>
    <t>009-004-003-097-00009</t>
  </si>
  <si>
    <t>TELEVISOR PANTALLA PLANA PLASMA LG DE 42"</t>
  </si>
  <si>
    <t>42PX4RVH</t>
  </si>
  <si>
    <t>609RMAQ105488</t>
  </si>
  <si>
    <t>009-004-003-097-00010</t>
  </si>
  <si>
    <t>609RMEN105724</t>
  </si>
  <si>
    <t>009-005-004-097-00071</t>
  </si>
  <si>
    <t>DSC-F828</t>
  </si>
  <si>
    <t>1922310</t>
  </si>
  <si>
    <t>009-005-004-097-00072</t>
  </si>
  <si>
    <t>POWERSHOT PRO 1</t>
  </si>
  <si>
    <t>8721200836</t>
  </si>
  <si>
    <t>009-005-004-097-00113</t>
  </si>
  <si>
    <t>POWER SHOT S315</t>
  </si>
  <si>
    <t>2628214364</t>
  </si>
  <si>
    <t>009-009-030-097-00035</t>
  </si>
  <si>
    <t>POSICIONADOR GEOGRAFICO THALES</t>
  </si>
  <si>
    <t>PROMARK 3</t>
  </si>
  <si>
    <t>0120470079037</t>
  </si>
  <si>
    <t>009-009-030-097-00036</t>
  </si>
  <si>
    <t>0120470070034</t>
  </si>
  <si>
    <t>009-009-030-097-00037</t>
  </si>
  <si>
    <t>0120470079334</t>
  </si>
  <si>
    <t>009-012-006-097-00001</t>
  </si>
  <si>
    <t>ESTACION METEOROOGICA CONVENCIONAL Y BEST. PORTATIL SIAP MICROS</t>
  </si>
  <si>
    <t>009-012-007-097-00001</t>
  </si>
  <si>
    <t>LECTOR DE DATOS DE NIVEL DE AGUA C/BOLSA DE TRANSPORTE</t>
  </si>
  <si>
    <t>FS90A71521</t>
  </si>
  <si>
    <t>009-012-008-097-00001</t>
  </si>
  <si>
    <t>MEDIDOR DE MULTIPARAMETRO PARA MEDIR EN POZOS OTT</t>
  </si>
  <si>
    <t>MINISONDA MS5</t>
  </si>
  <si>
    <t>61100044697</t>
  </si>
  <si>
    <t>009-012-009-097-00001</t>
  </si>
  <si>
    <t>MEDIDOR MULTIPARAMETRO EIJKELKAMP</t>
  </si>
  <si>
    <t>C525EL</t>
  </si>
  <si>
    <t>8193</t>
  </si>
  <si>
    <t>009-012-009-097-00002</t>
  </si>
  <si>
    <t>82817</t>
  </si>
  <si>
    <t>009-012-009-097-00003</t>
  </si>
  <si>
    <t>28218</t>
  </si>
  <si>
    <t>009-012-009-097-00004</t>
  </si>
  <si>
    <t>82819</t>
  </si>
  <si>
    <t>009-012-010-097-00001</t>
  </si>
  <si>
    <t>MEDIDOR PARA CAUDALES PARA VERTIDOS SEBA</t>
  </si>
  <si>
    <t>UNIVERSALFLUGE LF1</t>
  </si>
  <si>
    <t>F2227</t>
  </si>
  <si>
    <t>009-012-010-097-00002</t>
  </si>
  <si>
    <t>2245</t>
  </si>
  <si>
    <t>009-012-010-097-00003</t>
  </si>
  <si>
    <t>2246</t>
  </si>
  <si>
    <t>009-012-010-097-00004</t>
  </si>
  <si>
    <t>2247</t>
  </si>
  <si>
    <t>009-012-014-097-00001</t>
  </si>
  <si>
    <t>OSCILOSCOPIO FLUKE CON ACCESORIOS</t>
  </si>
  <si>
    <t>199C SCOPEMETER COLOR</t>
  </si>
  <si>
    <t>DM9080114</t>
  </si>
  <si>
    <t>009-012-014-097-00002</t>
  </si>
  <si>
    <t>DM9080109</t>
  </si>
  <si>
    <t>009-009-027-097-00003</t>
  </si>
  <si>
    <t>PLANTA ELECTRICA ATOUAN</t>
  </si>
  <si>
    <t>HM390</t>
  </si>
  <si>
    <t>DY6500LX</t>
  </si>
  <si>
    <t>009-012-018-097-00001</t>
  </si>
  <si>
    <t>REGISTRADOR AUTOMATICO DE NIVELES DE AGUA SUBT.  TIPO FLOATER II SEBA</t>
  </si>
  <si>
    <t>FLOATER II</t>
  </si>
  <si>
    <t>14322</t>
  </si>
  <si>
    <t>009-012-018-097-00002</t>
  </si>
  <si>
    <t>14369</t>
  </si>
  <si>
    <t>009-012-018-097-00003</t>
  </si>
  <si>
    <t>14370</t>
  </si>
  <si>
    <t>009-012-018-097-00004</t>
  </si>
  <si>
    <t>14379</t>
  </si>
  <si>
    <t>009-012-018-097-00005</t>
  </si>
  <si>
    <t>14380</t>
  </si>
  <si>
    <t>009-012-018-097-00006</t>
  </si>
  <si>
    <t>14381</t>
  </si>
  <si>
    <t>009-012-018-097-00007</t>
  </si>
  <si>
    <t>14382</t>
  </si>
  <si>
    <t>009-012-018-097-00008</t>
  </si>
  <si>
    <t>14383</t>
  </si>
  <si>
    <t>009-012-018-097-00009</t>
  </si>
  <si>
    <t>14384</t>
  </si>
  <si>
    <t>009-012-018-097-00010</t>
  </si>
  <si>
    <t>14385</t>
  </si>
  <si>
    <t>009-012-018-097-00011</t>
  </si>
  <si>
    <t>14386</t>
  </si>
  <si>
    <t>009-012-018-097-00012</t>
  </si>
  <si>
    <t>14387</t>
  </si>
  <si>
    <t>009-012-018-097-00013</t>
  </si>
  <si>
    <t>14389</t>
  </si>
  <si>
    <t>009-012-018-097-00014</t>
  </si>
  <si>
    <t>14445</t>
  </si>
  <si>
    <t>009-012-018-097-00015</t>
  </si>
  <si>
    <t>14449</t>
  </si>
  <si>
    <t>009-012-018-097-00016</t>
  </si>
  <si>
    <t>14450</t>
  </si>
  <si>
    <t>009-012-018-097-00017</t>
  </si>
  <si>
    <t>14451</t>
  </si>
  <si>
    <t>009-012-018-097-00018</t>
  </si>
  <si>
    <t>14452</t>
  </si>
  <si>
    <t>009-012-018-097-00019</t>
  </si>
  <si>
    <t>14453</t>
  </si>
  <si>
    <t>009-012-018-097-00020</t>
  </si>
  <si>
    <t>14454</t>
  </si>
  <si>
    <t>009-012-018-097-00021</t>
  </si>
  <si>
    <t>14455</t>
  </si>
  <si>
    <t>009-012-018-097-00022</t>
  </si>
  <si>
    <t>14456</t>
  </si>
  <si>
    <t>009-012-018-097-00023</t>
  </si>
  <si>
    <t>14457</t>
  </si>
  <si>
    <t>009-012-018-097-00024</t>
  </si>
  <si>
    <t>14458</t>
  </si>
  <si>
    <t>009-012-018-097-00025</t>
  </si>
  <si>
    <t>14459</t>
  </si>
  <si>
    <t>009-012-018-097-00026</t>
  </si>
  <si>
    <t>14460</t>
  </si>
  <si>
    <t>009-012-018-097-00027</t>
  </si>
  <si>
    <t>14473</t>
  </si>
  <si>
    <t>009-012-018-097-00028</t>
  </si>
  <si>
    <t>14474</t>
  </si>
  <si>
    <t>009-012-018-097-00029</t>
  </si>
  <si>
    <t>14475</t>
  </si>
  <si>
    <t>009-012-018-097-00030</t>
  </si>
  <si>
    <t>14476</t>
  </si>
  <si>
    <t>009-012-018-097-00031</t>
  </si>
  <si>
    <t>14477</t>
  </si>
  <si>
    <t>009-012-018-097-00032</t>
  </si>
  <si>
    <t>14478</t>
  </si>
  <si>
    <t>009-012-018-097-00033</t>
  </si>
  <si>
    <t>14479</t>
  </si>
  <si>
    <t>009-012-018-097-00034</t>
  </si>
  <si>
    <t>14480</t>
  </si>
  <si>
    <t>009-012-018-097-00035</t>
  </si>
  <si>
    <t>14481</t>
  </si>
  <si>
    <t>009-012-018-097-00036</t>
  </si>
  <si>
    <t>14482</t>
  </si>
  <si>
    <t>009-012-018-097-00037</t>
  </si>
  <si>
    <t>14483</t>
  </si>
  <si>
    <t>009-012-018-097-00038</t>
  </si>
  <si>
    <t>14486</t>
  </si>
  <si>
    <t>009-012-018-097-00039</t>
  </si>
  <si>
    <t>14493</t>
  </si>
  <si>
    <t>009-012-018-097-00040</t>
  </si>
  <si>
    <t>14495</t>
  </si>
  <si>
    <t>009-012-018-097-00041</t>
  </si>
  <si>
    <t>14500</t>
  </si>
  <si>
    <t>009-012-018-097-00042</t>
  </si>
  <si>
    <t>14502</t>
  </si>
  <si>
    <t>009-012-018-097-00043</t>
  </si>
  <si>
    <t>14503</t>
  </si>
  <si>
    <t>009-003-012-097-00004</t>
  </si>
  <si>
    <t>TURBIDIMETRO ACUA-LYTIC</t>
  </si>
  <si>
    <t>PC COMPACT TURBIDITY</t>
  </si>
  <si>
    <t>PCH69252</t>
  </si>
  <si>
    <t>009-003-012-097-00005</t>
  </si>
  <si>
    <t>PCH69253</t>
  </si>
  <si>
    <t>009-003-012-097-00006</t>
  </si>
  <si>
    <t>PCH69254</t>
  </si>
  <si>
    <t>009-003-012-097-00007</t>
  </si>
  <si>
    <t>PCH04256</t>
  </si>
  <si>
    <t>009-012-016-011-00004</t>
  </si>
  <si>
    <t>PLUVIOMETRO MECANICO HELLMANN</t>
  </si>
  <si>
    <t>009-012-016-011-00005</t>
  </si>
  <si>
    <t>009-012-016-011-00006</t>
  </si>
  <si>
    <t>009-012-016-011-00007</t>
  </si>
  <si>
    <t>009-012-016-011-00008</t>
  </si>
  <si>
    <t>009-009-076-011-00001</t>
  </si>
  <si>
    <t>TERMOGRAFO</t>
  </si>
  <si>
    <t>009-009-076-011-00002</t>
  </si>
  <si>
    <t>009-009-076-011-00003</t>
  </si>
  <si>
    <t>009-009-076-011-00004</t>
  </si>
  <si>
    <t>009-009-076-011-00005</t>
  </si>
  <si>
    <t>009-009-077-011-00001</t>
  </si>
  <si>
    <t>HIGROGRAFO DE CABELLO</t>
  </si>
  <si>
    <t>009-009-077-011-00002</t>
  </si>
  <si>
    <t>009-009-077-011-00003</t>
  </si>
  <si>
    <t>009-009-077-011-00004</t>
  </si>
  <si>
    <t>009-009-077-011-00005</t>
  </si>
  <si>
    <t>009-009-078-011-00001</t>
  </si>
  <si>
    <t>BANDEJA DE EVAPORACION</t>
  </si>
  <si>
    <t>009-009-078-011-00002</t>
  </si>
  <si>
    <t>009-009-078-011-00003</t>
  </si>
  <si>
    <t>009-012-033-011-00004</t>
  </si>
  <si>
    <t>MICROMETRO DE GANCHO</t>
  </si>
  <si>
    <t>009-012-033-011-00005</t>
  </si>
  <si>
    <t>009-012-033-011-00006</t>
  </si>
  <si>
    <t>009-012-046-011-00002</t>
  </si>
  <si>
    <t>TAMBOR CON MECANISMO DE RELOJERIA</t>
  </si>
  <si>
    <t>009-012-017-011-00003</t>
  </si>
  <si>
    <t>PSICOMETRO ARMAN</t>
  </si>
  <si>
    <t>009-012-034-011-00004</t>
  </si>
  <si>
    <t>ASPIRADOR</t>
  </si>
  <si>
    <t>009-012-034-011-00005</t>
  </si>
  <si>
    <t>009-012-034-011-00006</t>
  </si>
  <si>
    <t>009-012-034-011-00007</t>
  </si>
  <si>
    <t>009-012-034-011-00008</t>
  </si>
  <si>
    <t>009-012-034-011-00009</t>
  </si>
  <si>
    <t>009-012-034-011-00010</t>
  </si>
  <si>
    <t>009-012-034-011-00011</t>
  </si>
  <si>
    <t>009-007-005-060-00038</t>
  </si>
  <si>
    <t>FOTOCOPIADORA MULTIFUNCIONAL SAMSUNG</t>
  </si>
  <si>
    <t>SCX-6322DN</t>
  </si>
  <si>
    <t>KRK1JC9604180B8J84P7R0114</t>
  </si>
  <si>
    <t>009-006-007-060-00033</t>
  </si>
  <si>
    <t>DATA VIDEO PROYECTOR EPSON CON PANTALLA DE TRIPODE DE 70" X 70"</t>
  </si>
  <si>
    <t>EMP-X5</t>
  </si>
  <si>
    <t>JX8F862693L</t>
  </si>
  <si>
    <t>009-012-003-060-00004</t>
  </si>
  <si>
    <t>DATALOGGER</t>
  </si>
  <si>
    <t>009-012-003-060-00005</t>
  </si>
  <si>
    <t>009-012-021-060-00002</t>
  </si>
  <si>
    <t>SENSOR DE TEMPERATURA Y HUMEDAD</t>
  </si>
  <si>
    <t>009-012-021-060-00003</t>
  </si>
  <si>
    <t>009-012-021-060-00004</t>
  </si>
  <si>
    <t>009-012-021-060-00005</t>
  </si>
  <si>
    <t>009-012-021-060-00006</t>
  </si>
  <si>
    <t>009-012-065-060-00001</t>
  </si>
  <si>
    <t>SENSOR DE PRESION BAROMETRICA</t>
  </si>
  <si>
    <t>009-012-065-060-00002</t>
  </si>
  <si>
    <t>009-012-066-060-00001</t>
  </si>
  <si>
    <t>PIRANOMETRO DE PRIMERA CLASE</t>
  </si>
  <si>
    <t>009-012-066-060-00002</t>
  </si>
  <si>
    <t>009-012-016-060-00009</t>
  </si>
  <si>
    <t>PLUVIOMETRO</t>
  </si>
  <si>
    <t>009-003-034-060-00004</t>
  </si>
  <si>
    <t>MEDIDOR DE NIVEL DE AGUA</t>
  </si>
  <si>
    <t>009-003-034-060-00005</t>
  </si>
  <si>
    <t>009-003-034-060-00006</t>
  </si>
  <si>
    <t>009-009-051-060-00005</t>
  </si>
  <si>
    <t>MODULO SOLAR</t>
  </si>
  <si>
    <t>009-009-051-060-00006</t>
  </si>
  <si>
    <t>009-009-051-060-00007</t>
  </si>
  <si>
    <t>009-012-067-060-00001</t>
  </si>
  <si>
    <t>SENSOR DE VIENTO</t>
  </si>
  <si>
    <t>009-012-069-060-00001</t>
  </si>
  <si>
    <t>RECEPTOR DE DATOS DE 16 CANALES</t>
  </si>
  <si>
    <t>174TVL5687</t>
  </si>
  <si>
    <t>009-006-002-060-00713</t>
  </si>
  <si>
    <t>COMPUTADORA HEWLETT PACKARD</t>
  </si>
  <si>
    <t>009-012-070-060-00001</t>
  </si>
  <si>
    <t>SENSOR DE PRESION DE BURBUJA</t>
  </si>
  <si>
    <t>H-350XL AND H-355 0-50 P</t>
  </si>
  <si>
    <t>3419 / 3412</t>
  </si>
  <si>
    <t>009-012-068-060-00001</t>
  </si>
  <si>
    <t>SENSOR DE PRESION SUMERGIBLE</t>
  </si>
  <si>
    <t>009-005-012-060-00001</t>
  </si>
  <si>
    <t>CAMARA TERMOGRAFICA FLIR SYSTEM</t>
  </si>
  <si>
    <t>THERMOCAMP P65</t>
  </si>
  <si>
    <t>23404392</t>
  </si>
  <si>
    <t>009-009-064-060-00001</t>
  </si>
  <si>
    <t>DIGITALIZADOR (DATALOGER) SARA</t>
  </si>
  <si>
    <t>SL06/C3</t>
  </si>
  <si>
    <t>009-009-064-060-00002</t>
  </si>
  <si>
    <t>009-009-064-060-00003</t>
  </si>
  <si>
    <t>009-009-064-060-00004</t>
  </si>
  <si>
    <t>009-007-005-069-00006</t>
  </si>
  <si>
    <t>FOTICOPIADORA DIGITAL TOSHIBA</t>
  </si>
  <si>
    <t>2060</t>
  </si>
  <si>
    <t>CSF115004</t>
  </si>
  <si>
    <t>009-005-004-045-00016</t>
  </si>
  <si>
    <t>CAMARA FOTOGRAFICA DIGITAL SONY</t>
  </si>
  <si>
    <t>CYBER</t>
  </si>
  <si>
    <t>D8C-V3</t>
  </si>
  <si>
    <t>009-005-004-069-00004</t>
  </si>
  <si>
    <t>MUC-FD92</t>
  </si>
  <si>
    <t>116987</t>
  </si>
  <si>
    <t>009-005-004-069-00002</t>
  </si>
  <si>
    <t>CAMARA DIGITAL VIVITAR</t>
  </si>
  <si>
    <t>VIVICAM 3760</t>
  </si>
  <si>
    <t>3380037613</t>
  </si>
  <si>
    <t>009-005-004-097-00095</t>
  </si>
  <si>
    <t>CAMARA DE VIDEO SONY</t>
  </si>
  <si>
    <t>DCR-TRV22</t>
  </si>
  <si>
    <t>009-003-011-097-00001</t>
  </si>
  <si>
    <t>EQUIPO DE MONITOREO WARD´S</t>
  </si>
  <si>
    <t>TREKKEL-T-4</t>
  </si>
  <si>
    <t>009-007-010-025-00052</t>
  </si>
  <si>
    <t>AIRE ACONDICIONADO MINI SPLIT CONFORSTAR (RECEPCION SNET) DE 18,000 BT</t>
  </si>
  <si>
    <t>FPG18N5</t>
  </si>
  <si>
    <t>COM512616</t>
  </si>
  <si>
    <t>009-009-079-107-00001</t>
  </si>
  <si>
    <t>BOMBA DE AGUA PARA CISTERNA EMERSON</t>
  </si>
  <si>
    <t>BK 68</t>
  </si>
  <si>
    <t>N05-BK68-M</t>
  </si>
  <si>
    <t>009-008-001-107-00002</t>
  </si>
  <si>
    <t>COMPRESOR PORTATIL</t>
  </si>
  <si>
    <t>CSL 10BR</t>
  </si>
  <si>
    <t>2970904</t>
  </si>
  <si>
    <t>009-009-049-107-00004</t>
  </si>
  <si>
    <t>LECTORA BIOMETRICA IR</t>
  </si>
  <si>
    <t>HAND PUNCH 2000</t>
  </si>
  <si>
    <t>1354619</t>
  </si>
  <si>
    <t>009-009-049-107-00005</t>
  </si>
  <si>
    <t>1354617</t>
  </si>
  <si>
    <t>009-003-140-011-00001</t>
  </si>
  <si>
    <t>EQUIPO DE DETECCION CUANTITATIVA ANALIZER</t>
  </si>
  <si>
    <t>L2000 DX ANALIZER</t>
  </si>
  <si>
    <t>27180282</t>
  </si>
  <si>
    <t>009-012-041-105-00002</t>
  </si>
  <si>
    <t>ESTACION MAREOGRAFICA SUTRON</t>
  </si>
  <si>
    <t>SL2-ENC-DISP+2</t>
  </si>
  <si>
    <t>059476</t>
  </si>
  <si>
    <t>009-012-030-105-00003</t>
  </si>
  <si>
    <t>ESTACION PLUVIOMETRICA TELEMETRICA</t>
  </si>
  <si>
    <t>009-012-016-105-00002</t>
  </si>
  <si>
    <t>009-012-016-105-00003</t>
  </si>
  <si>
    <t>009-012-062-105-00001</t>
  </si>
  <si>
    <t>MAXIMETRO</t>
  </si>
  <si>
    <t>009-012-062-105-00002</t>
  </si>
  <si>
    <t>009-012-062-105-00003</t>
  </si>
  <si>
    <t>009-012-062-105-00004</t>
  </si>
  <si>
    <t>008-007-005-043-00023</t>
  </si>
  <si>
    <t>FOTOCOPIADORA DIGITAL LANIER (CON UPS TRIPP LITE 9121APOLC368400057)</t>
  </si>
  <si>
    <t>5515</t>
  </si>
  <si>
    <t>H8420400573</t>
  </si>
  <si>
    <t>009-007-005-056-00022</t>
  </si>
  <si>
    <t>IMAGE RUNNER 2200</t>
  </si>
  <si>
    <t>NSQ-00685</t>
  </si>
  <si>
    <t>009-005-004-056-00030</t>
  </si>
  <si>
    <t>1864133</t>
  </si>
  <si>
    <t>009-005-004-056-00027</t>
  </si>
  <si>
    <t>CAMARA FOTOGRAFICA SONY</t>
  </si>
  <si>
    <t>DSCF-707</t>
  </si>
  <si>
    <t>1898603</t>
  </si>
  <si>
    <t>009-004-003-056-00005</t>
  </si>
  <si>
    <t>TELEVISOR A COLOR DE 25" SONY VEGA</t>
  </si>
  <si>
    <t>KV 25-FS 12/8</t>
  </si>
  <si>
    <t>4005075</t>
  </si>
  <si>
    <t>009-009-050-056-00001</t>
  </si>
  <si>
    <t>COMPAGINADOR ELECTRONICO DIGITAL DE DOCUMENTOS</t>
  </si>
  <si>
    <t>009-009-079-114-00002</t>
  </si>
  <si>
    <t>BOMBA SUMERGIBLE  DE 220V.</t>
  </si>
  <si>
    <t>155V1P4-3W230</t>
  </si>
  <si>
    <t>11D2200050A</t>
  </si>
  <si>
    <t>009-005-004-114-00124</t>
  </si>
  <si>
    <t>CAMARA FOTOGRAFICA CANON</t>
  </si>
  <si>
    <t>EOS T3I</t>
  </si>
  <si>
    <t>009-005-004-120-00131</t>
  </si>
  <si>
    <t>CAMARA DE VIDEO</t>
  </si>
  <si>
    <t>DCR-DVD 710/C</t>
  </si>
  <si>
    <t>1721695-H</t>
  </si>
  <si>
    <t>009-007-005-120-00043</t>
  </si>
  <si>
    <t>FOTOCOPIADORA</t>
  </si>
  <si>
    <t>M20I</t>
  </si>
  <si>
    <t>RYU361802</t>
  </si>
  <si>
    <t>009-012-045-120-00023</t>
  </si>
  <si>
    <t>ESTACION METEREOLOGICA</t>
  </si>
  <si>
    <t>S/M</t>
  </si>
  <si>
    <t>S/N</t>
  </si>
  <si>
    <t>009-012-084-120-00005</t>
  </si>
  <si>
    <t>SISTEMA DE ANTENAS EMWIN</t>
  </si>
  <si>
    <t>EMWIN STATION</t>
  </si>
  <si>
    <t>009-012-084-120-00006</t>
  </si>
  <si>
    <t>009-012-087-120-00001</t>
  </si>
  <si>
    <t>ANTENAS GEONET CAST</t>
  </si>
  <si>
    <t>009-012-087-120-00002</t>
  </si>
  <si>
    <t>009-012-087-120-00003</t>
  </si>
  <si>
    <t>009-012-087-120-00004</t>
  </si>
  <si>
    <t>009-012-087-120-00005</t>
  </si>
  <si>
    <t>009-012-045-120-00008</t>
  </si>
  <si>
    <t>8310NS</t>
  </si>
  <si>
    <t>009-021-082-113-00001</t>
  </si>
  <si>
    <t>PANEL SOLAR 85 WATTS KYOCERA</t>
  </si>
  <si>
    <t>FV</t>
  </si>
  <si>
    <t>009-021-082-113-00002</t>
  </si>
  <si>
    <t>009-021-084-113-00001</t>
  </si>
  <si>
    <t>SITEMA DE RECECPION DE SATELITE EMWIN CON TARJETA DE SONIDO SERIE YDSB1095037001309F KIT DE HERRAMIENTAS CON TRANSPORTADOS MAGNETICO RECEPTOR DE ANTENA FOCO DE ANTENA Y ANTENA CON CABLE COAXIAL</t>
  </si>
  <si>
    <t>EMWIN II</t>
  </si>
  <si>
    <t>164</t>
  </si>
  <si>
    <t>009-021-084-113-00002</t>
  </si>
  <si>
    <t>174</t>
  </si>
  <si>
    <t>009-021-084-113-00003</t>
  </si>
  <si>
    <t>153</t>
  </si>
  <si>
    <t>009-021-084-113-00004</t>
  </si>
  <si>
    <t>165</t>
  </si>
  <si>
    <t>009-009-027-113-00006</t>
  </si>
  <si>
    <t>PLANTA ELECTRICA MARCA HONDA</t>
  </si>
  <si>
    <t>EP 500 CX</t>
  </si>
  <si>
    <t>009-004-011-113-00001</t>
  </si>
  <si>
    <t>ANTENA PARA RADIO MOTOROLA</t>
  </si>
  <si>
    <t>GR 300</t>
  </si>
  <si>
    <t>009-012-030-113-00022</t>
  </si>
  <si>
    <t>8310-NS</t>
  </si>
  <si>
    <t>1102270 </t>
  </si>
  <si>
    <t>009-012-048-113-00001</t>
  </si>
  <si>
    <t>SENSOR MAREOGRAFICO NIVEL DE AGUA</t>
  </si>
  <si>
    <t>SUTRON</t>
  </si>
  <si>
    <t>009-009-083-113-00002</t>
  </si>
  <si>
    <t>LASER DISTANCE METER LEICA DISTO</t>
  </si>
  <si>
    <t>D8</t>
  </si>
  <si>
    <t>591510568</t>
  </si>
  <si>
    <t>009-007-010-126-00101</t>
  </si>
  <si>
    <t>AIRE ACONDICIONADO MINISPLIT LG</t>
  </si>
  <si>
    <t>VR182CL</t>
  </si>
  <si>
    <t>009-007-010-126-00102</t>
  </si>
  <si>
    <t>009-005-003-069-00014</t>
  </si>
  <si>
    <t>TELEVISOR DE 29 PULGADA CON SU CONTROL REMOTO SONY</t>
  </si>
  <si>
    <t>KV-29FS13/8</t>
  </si>
  <si>
    <t>4010267</t>
  </si>
  <si>
    <t>009-005-004-069-00109</t>
  </si>
  <si>
    <t>CCD-TRV108</t>
  </si>
  <si>
    <t>88996</t>
  </si>
  <si>
    <t>009-007-018-069-00010</t>
  </si>
  <si>
    <t>CAJA DE SEGURIDAD CENTINELA</t>
  </si>
  <si>
    <t>M-E</t>
  </si>
  <si>
    <t>8688</t>
  </si>
  <si>
    <t>009-007-018-069-00011</t>
  </si>
  <si>
    <t>M-D</t>
  </si>
  <si>
    <t>009-007-010-069-00054</t>
  </si>
  <si>
    <t>AIRE ACONDICIONADO GOODMAN DE 60,000 BTU</t>
  </si>
  <si>
    <t>CKL 60-1</t>
  </si>
  <si>
    <t>0206545268</t>
  </si>
  <si>
    <t>009-007-010-069-00047</t>
  </si>
  <si>
    <t>AIRE ACONDICIONADO GOODMAN TIPO CENTRAL DE 60,000 BTU</t>
  </si>
  <si>
    <t>0206547854</t>
  </si>
  <si>
    <t>009-007-010-069-00048</t>
  </si>
  <si>
    <t>0206545652</t>
  </si>
  <si>
    <t>009-007-010-069-00049</t>
  </si>
  <si>
    <t>0206545272</t>
  </si>
  <si>
    <t>009-007-010-069-00050</t>
  </si>
  <si>
    <t>0206545266</t>
  </si>
  <si>
    <t>009-009-060-069-00002</t>
  </si>
  <si>
    <t>MOTOSIERRA STIHL</t>
  </si>
  <si>
    <t>051</t>
  </si>
  <si>
    <t>360401718</t>
  </si>
  <si>
    <t>009-007-010-069-00051</t>
  </si>
  <si>
    <t>AIRE ACONDICIONADO CONFORT STAR DE 18,000 BTU</t>
  </si>
  <si>
    <t>KF-51GW</t>
  </si>
  <si>
    <t>C2G6276080</t>
  </si>
  <si>
    <t>009-007-010-069-00053</t>
  </si>
  <si>
    <t>AIRE ACONDICIONADO CONFORSTAR DE 18,000 BTU</t>
  </si>
  <si>
    <t>KPG18N5</t>
  </si>
  <si>
    <t>GA0800349</t>
  </si>
  <si>
    <t>INCORPORADOS EN 2013  PROYECTO PACAP</t>
  </si>
  <si>
    <t>009-009-079-084-00003</t>
  </si>
  <si>
    <t>BOMBA DE AGUA PARA CISTERNA</t>
  </si>
  <si>
    <t>USA 975</t>
  </si>
  <si>
    <t>INCORPORADOS EN 2013  PROYECTO ADQUISICION DE UNIDADES MOVILES</t>
  </si>
  <si>
    <t>009-009-027-106-00004</t>
  </si>
  <si>
    <t>PLANTA ELECTRICA BLACK MAX, GASOLINA, CAP. 8 GLNS. POT. MAX. 8750 W. POT. MIN. 7000 W.</t>
  </si>
  <si>
    <t>BM10722</t>
  </si>
  <si>
    <t>009-009-027-106-00005</t>
  </si>
  <si>
    <t>009-003-108-106-00003</t>
  </si>
  <si>
    <t>DRAGA PARA SEDIMENTOS SUAVES DE POCA PROFUNDIDAD</t>
  </si>
  <si>
    <t>CAT 77957</t>
  </si>
  <si>
    <t>009-003-151-106-00001</t>
  </si>
  <si>
    <t>GRUA MECANICA CON WINCHE</t>
  </si>
  <si>
    <t>CAT</t>
  </si>
  <si>
    <t>009-003-151-106-00002</t>
  </si>
  <si>
    <t>INCORPORADOS EN 2013  COMPRAS</t>
  </si>
  <si>
    <t>009-004-004-126-00159</t>
  </si>
  <si>
    <t>TELEFONO SOUDSTATION IP POLYCOM</t>
  </si>
  <si>
    <t>IP700</t>
  </si>
  <si>
    <t>009-007-010-126-00103</t>
  </si>
  <si>
    <t>AIRE ACONDICIONADO MIN SPLIT DE 13,000 BTU  INNOVAIR</t>
  </si>
  <si>
    <t>009-005-020-126-00003</t>
  </si>
  <si>
    <t>CONSOLA DE SONIDO AMPLIFICADA MACKIE</t>
  </si>
  <si>
    <t>CF12MKII</t>
  </si>
  <si>
    <t>203408700BPCY0215</t>
  </si>
  <si>
    <t>INCORPORADO EN 2013  POR REMODELACION DE PRIMER NIVEL CENTRO DE MONITOREO 5348</t>
  </si>
  <si>
    <t>009-007-010-122-00097</t>
  </si>
  <si>
    <t xml:space="preserve">AIRE ACONDICIONADO MINI SPLIT </t>
  </si>
  <si>
    <t>COMFORSTAR</t>
  </si>
  <si>
    <t>009-007-010-122-00084</t>
  </si>
  <si>
    <t xml:space="preserve">AIRE ACONDICIONADO CENTRAL </t>
  </si>
  <si>
    <t>COMFORTSTAR</t>
  </si>
  <si>
    <t>009-007-010-122-00085</t>
  </si>
  <si>
    <t>009-007-010-122-00086</t>
  </si>
  <si>
    <t>009-007-010-122-00087</t>
  </si>
  <si>
    <t>INCORPORADOS EN 2013  PROYECTO FORTALECIMIENTO INSTITUCIONAL INSPECTORIA AMBIENTAL FASE II 40586</t>
  </si>
  <si>
    <t>009-009-015-075-00006</t>
  </si>
  <si>
    <t>ASPIRADORA</t>
  </si>
  <si>
    <t>0026-KNT65/2-2</t>
  </si>
  <si>
    <t>009-009-015-075-00007</t>
  </si>
  <si>
    <t>009-009-015-075-00008</t>
  </si>
  <si>
    <t>009-009-091-075-00001</t>
  </si>
  <si>
    <t>LAVADORA</t>
  </si>
  <si>
    <t>CT15C</t>
  </si>
  <si>
    <t>009-005-004-075-00154</t>
  </si>
  <si>
    <t>HDR-PJ10</t>
  </si>
  <si>
    <t xml:space="preserve">AIRE ACONDICIONADO LENOX DE 36,000 BTU </t>
  </si>
  <si>
    <t>INCORPORADOS EN 2013  PROYECTO PNRR 5229</t>
  </si>
  <si>
    <t>009-012-030-110-00005</t>
  </si>
  <si>
    <t>SUMINISTRO DE EQUIPO DE CONTROL DE NIVEL DE AGUA</t>
  </si>
  <si>
    <t>009-021-080-110-00001</t>
  </si>
  <si>
    <t>RADAR METEOROLOGICO</t>
  </si>
  <si>
    <t>CENTRA 2200</t>
  </si>
  <si>
    <t>817300011</t>
  </si>
  <si>
    <t>009-004-003-110-00015</t>
  </si>
  <si>
    <t>TELEVISOR LCD SONY DE 46"</t>
  </si>
  <si>
    <t>KDL-46EX600</t>
  </si>
  <si>
    <t>1000789</t>
  </si>
  <si>
    <t>009-007-010-110-00062</t>
  </si>
  <si>
    <t>AIRE ACONDICIONADO MINI SPLIT DE 24,000 BTU</t>
  </si>
  <si>
    <t>CSC1024CD-B(1)</t>
  </si>
  <si>
    <t>C101250400310901130013</t>
  </si>
  <si>
    <t>009-006-023-110-00013</t>
  </si>
  <si>
    <t>ANTENA INALAMBRICA</t>
  </si>
  <si>
    <t>009-006-023-110-00014</t>
  </si>
  <si>
    <t>009-006-023-110-00015</t>
  </si>
  <si>
    <t>009-007-010-110-00063</t>
  </si>
  <si>
    <t>009-007-010-110-00064</t>
  </si>
  <si>
    <t>AIRE ACONDICIONADO CONFORSTAR MINI SPLIT DE 24,000 BTU</t>
  </si>
  <si>
    <t>009-007-010-110-00065</t>
  </si>
  <si>
    <t>009-007-010-110-00066</t>
  </si>
  <si>
    <t>AIRE ACONDICIONADO CONFORSTAR MINI SPLIT DE 36,000 BTU</t>
  </si>
  <si>
    <t>009-007-010-110-00067</t>
  </si>
  <si>
    <t>009-007-010-110-00068</t>
  </si>
  <si>
    <t>009-021-080-110-00002</t>
  </si>
  <si>
    <t>009-021-080-110-00003</t>
  </si>
  <si>
    <t>RADAR METEREOLOGICO</t>
  </si>
  <si>
    <t>009-012-071-110-00002</t>
  </si>
  <si>
    <t>ADQUISICION DE SENSOR DE PRECISION Y SISTEMA BURBUJADOR DE ALTA PRESICION</t>
  </si>
  <si>
    <t>009-012-045-110-00002</t>
  </si>
  <si>
    <t xml:space="preserve">SUM. DE RED DE MONIT HIDROMETEREOLOGICO PARA LABORATORIO DE CALIBRACION </t>
  </si>
  <si>
    <t>009-006-033-110-00001</t>
  </si>
  <si>
    <t>IPAD CON ESTUCHE</t>
  </si>
  <si>
    <t>009-006-033-110-00002</t>
  </si>
  <si>
    <t>009-006-033-110-00003</t>
  </si>
  <si>
    <t>009-006-033-110-00004</t>
  </si>
  <si>
    <t>009-006-033-110-00005</t>
  </si>
  <si>
    <t>009-006-033-110-00006</t>
  </si>
  <si>
    <t>009-006-033-110-00007</t>
  </si>
  <si>
    <t>009-006-033-110-00008</t>
  </si>
  <si>
    <t>009-009-080-110-00001</t>
  </si>
  <si>
    <t>MEDIDOR DE TIERRA FLUKE</t>
  </si>
  <si>
    <t>1621</t>
  </si>
  <si>
    <t>9083000445A3</t>
  </si>
  <si>
    <t>009-009-083-110-00001</t>
  </si>
  <si>
    <t>DISTANCIOMETRO LASER TECNOLOGY</t>
  </si>
  <si>
    <t>LT200XL</t>
  </si>
  <si>
    <t>009-021-081-110-00001</t>
  </si>
  <si>
    <t>ANALIZADOR DE ESPECTOMETROS DIGITAL Y ACCESORIOS</t>
  </si>
  <si>
    <t>N9000A-507</t>
  </si>
  <si>
    <t>MY50510010</t>
  </si>
  <si>
    <t>PREAMPLIFICADOR PARA INCREMENTAR SENSIBILIDAD DE EQUIPO</t>
  </si>
  <si>
    <t>N9000A-P07</t>
  </si>
  <si>
    <t>ADAPTADOR CONECTOR DE 2.4 mm</t>
  </si>
  <si>
    <t>11903D</t>
  </si>
  <si>
    <t xml:space="preserve">ANTENA DIRECCIONAL </t>
  </si>
  <si>
    <t>N9311X508</t>
  </si>
  <si>
    <t>ATENUADOR 40Db</t>
  </si>
  <si>
    <t>N9311X-561</t>
  </si>
  <si>
    <t>CABLE PARA CONECTORES BAJA PERDIDA</t>
  </si>
  <si>
    <t>N9311X-580</t>
  </si>
  <si>
    <t>009-012-071-110-00007</t>
  </si>
  <si>
    <t>DATA LOGGER Y SENSOR DE PRESION, DEPOSITO DESECANTE</t>
  </si>
  <si>
    <t>H350 XL-H3551</t>
  </si>
  <si>
    <t>009-012-071-110-00008</t>
  </si>
  <si>
    <t>009-012-071-110-00009</t>
  </si>
  <si>
    <t>009-012-071-110-00010</t>
  </si>
  <si>
    <t>009-012-071-110-00011</t>
  </si>
  <si>
    <t>009-012-071-110-00012</t>
  </si>
  <si>
    <t>009-012-071-110-00013</t>
  </si>
  <si>
    <t>009-012-071-110-00014</t>
  </si>
  <si>
    <t>009-012-071-110-00015</t>
  </si>
  <si>
    <t>009-012-071-110-00016</t>
  </si>
  <si>
    <t>009-012-071-110-00017</t>
  </si>
  <si>
    <t>009-012-071-110-00018</t>
  </si>
  <si>
    <t>009-012-071-110-00019</t>
  </si>
  <si>
    <t>009-012-071-110-00020</t>
  </si>
  <si>
    <t>009-012-071-110-00021</t>
  </si>
  <si>
    <t>009-012-068-110-00002</t>
  </si>
  <si>
    <t>SENSOR DE PRESION 30 PSI CON ACCESORIOS CON UN DESECANTE, CABLE DE DATOS, CABLE DE ACERO, UN CONTRAPESO</t>
  </si>
  <si>
    <t>H-310G1</t>
  </si>
  <si>
    <t>009-012-068-110-00003</t>
  </si>
  <si>
    <t>009-012-068-110-00004</t>
  </si>
  <si>
    <t>009-012-045-110-00003</t>
  </si>
  <si>
    <t xml:space="preserve">DCP 8310 CON SISTEMA STALINK- 2  DATA LOGGER </t>
  </si>
  <si>
    <t>NS-8310</t>
  </si>
  <si>
    <t>009-012-045-110-00004</t>
  </si>
  <si>
    <t>009-012-045-110-00005</t>
  </si>
  <si>
    <t>009-012-045-110-00006</t>
  </si>
  <si>
    <t>009-012-045-110-00007</t>
  </si>
  <si>
    <t>009-012-072-110-00002</t>
  </si>
  <si>
    <t>009-012-072-110-00003</t>
  </si>
  <si>
    <t>009-012-072-110-00004</t>
  </si>
  <si>
    <t>009-012-072-110-00005</t>
  </si>
  <si>
    <t>009-012-072-110-00006</t>
  </si>
  <si>
    <t>009-012-072-110-00007</t>
  </si>
  <si>
    <t>009-012-072-110-00008</t>
  </si>
  <si>
    <t>009-012-072-110-00009</t>
  </si>
  <si>
    <t>009-012-072-110-00010</t>
  </si>
  <si>
    <t>009-012-072-110-00011</t>
  </si>
  <si>
    <t>009-012-072-110-00012</t>
  </si>
  <si>
    <t>009-012-072-110-00013</t>
  </si>
  <si>
    <t>009-012-072-110-00014</t>
  </si>
  <si>
    <t>009-012-072-110-00015</t>
  </si>
  <si>
    <t>009-012-072-110-00016</t>
  </si>
  <si>
    <t>009-012-030-110-00006</t>
  </si>
  <si>
    <t>009-012-030-110-00007</t>
  </si>
  <si>
    <t>009-012-030-110-00008</t>
  </si>
  <si>
    <t>009-012-030-110-00009</t>
  </si>
  <si>
    <t>009-012-030-110-00010</t>
  </si>
  <si>
    <t>009-012-030-110-00011</t>
  </si>
  <si>
    <t>009-012-030-110-00012</t>
  </si>
  <si>
    <t>009-012-030-110-00013</t>
  </si>
  <si>
    <t>009-012-030-110-00014</t>
  </si>
  <si>
    <t>009-012-030-110-00015</t>
  </si>
  <si>
    <t>009-012-030-110-00016</t>
  </si>
  <si>
    <t>009-012-030-110-00017</t>
  </si>
  <si>
    <t>009-012-030-110-00018</t>
  </si>
  <si>
    <t>009-012-030-110-00019</t>
  </si>
  <si>
    <t>009-012-030-110-00020</t>
  </si>
  <si>
    <t>009-012-030-110-00021</t>
  </si>
  <si>
    <t>009-012-030-110-00022</t>
  </si>
  <si>
    <t>009-012-030-110-00023</t>
  </si>
  <si>
    <t>009-012-030-110-00024</t>
  </si>
  <si>
    <t>009-012-030-110-00025</t>
  </si>
  <si>
    <t>009-012-030-110-00026</t>
  </si>
  <si>
    <t>009-012-055-110-00001</t>
  </si>
  <si>
    <t>TRANSMISOR SALT-LINK 2  HDR</t>
  </si>
  <si>
    <t>SL2</t>
  </si>
  <si>
    <t>009-012-055-110-00002</t>
  </si>
  <si>
    <t>009-012-055-110-00003</t>
  </si>
  <si>
    <t>009-012-055-110-00004</t>
  </si>
  <si>
    <t>009-012-055-110-00005</t>
  </si>
  <si>
    <t>009-012-055-110-00006</t>
  </si>
  <si>
    <t>009-012-055-110-00007</t>
  </si>
  <si>
    <t>009-012-055-110-00008</t>
  </si>
  <si>
    <t>009-012-055-110-00009</t>
  </si>
  <si>
    <t>009-012-055-110-00010</t>
  </si>
  <si>
    <t>009-012-055-110-00011</t>
  </si>
  <si>
    <t>009-012-055-110-00012</t>
  </si>
  <si>
    <t>CAJA NEMA-4 DE FIBRA DE VIDRIO PARA PROTECCION DCP</t>
  </si>
  <si>
    <t xml:space="preserve">S/M </t>
  </si>
  <si>
    <t xml:space="preserve">PLUVIOMETRO MARCA SUTRON </t>
  </si>
  <si>
    <t>5600-0525-2</t>
  </si>
  <si>
    <t>009-012-030-110-00027</t>
  </si>
  <si>
    <t>009-012-030-110-00028</t>
  </si>
  <si>
    <t>SENSOR DE VIENTO Y DIRECCION YOUNG</t>
  </si>
  <si>
    <t>05103-11</t>
  </si>
  <si>
    <t>009-012-067-110-00002</t>
  </si>
  <si>
    <t>009-012-067-110-00003</t>
  </si>
  <si>
    <t>009-012-067-110-00004</t>
  </si>
  <si>
    <t>009-012-067-110-00005</t>
  </si>
  <si>
    <t>009-012-067-110-00006</t>
  </si>
  <si>
    <t>009-012-067-110-00007</t>
  </si>
  <si>
    <t>SENSOR DE PRESION BAROMETRICA SUTRON</t>
  </si>
  <si>
    <t>RS-232</t>
  </si>
  <si>
    <t>009-012-065-110-00003</t>
  </si>
  <si>
    <t>009-012-065-110-00004</t>
  </si>
  <si>
    <t>009-012-066-110-00003</t>
  </si>
  <si>
    <t>PIRANOMETRO WMO KIPP &amp; ZONE</t>
  </si>
  <si>
    <t>CMP6</t>
  </si>
  <si>
    <t>009-012-066-110-00004</t>
  </si>
  <si>
    <t>009-012-066-110-00005</t>
  </si>
  <si>
    <t>009-012-066-110-00006</t>
  </si>
  <si>
    <t>009-012-066-110-00007</t>
  </si>
  <si>
    <t>009-012-066-110-00008</t>
  </si>
  <si>
    <t>009-012-066-110-00009</t>
  </si>
  <si>
    <t xml:space="preserve">SENSOR D TEMPERATURA Y HUMEDAD SUTRON </t>
  </si>
  <si>
    <t>5600-0316-1</t>
  </si>
  <si>
    <t>009-012-021-110-00008</t>
  </si>
  <si>
    <t>009-012-021-110-00009</t>
  </si>
  <si>
    <t>009-012-021-110-00010</t>
  </si>
  <si>
    <t>009-012-021-110-00011</t>
  </si>
  <si>
    <t>009-012-021-110-00012</t>
  </si>
  <si>
    <t>009-012-021-110-00013</t>
  </si>
  <si>
    <t>009-012-021-110-00014</t>
  </si>
  <si>
    <t>SENSOR D TEMPERATURA Y HUMEDAD BAISALA</t>
  </si>
  <si>
    <t>G0810001</t>
  </si>
  <si>
    <t>009-012-056-110-00001</t>
  </si>
  <si>
    <t>SHAFT ENCODER SUTRON</t>
  </si>
  <si>
    <t>SDI-12</t>
  </si>
  <si>
    <t>009-012-056-110-00002</t>
  </si>
  <si>
    <t>009-012-056-110-00003</t>
  </si>
  <si>
    <t>009-012-073-110-0001</t>
  </si>
  <si>
    <t>RADIO MODEM  TRASNMISOR</t>
  </si>
  <si>
    <t>XTEND-PKG</t>
  </si>
  <si>
    <t>M1AB4E6C1</t>
  </si>
  <si>
    <t>009-012-073-110-0002</t>
  </si>
  <si>
    <t>M1AB50D32</t>
  </si>
  <si>
    <t>009-012-073-110-0003</t>
  </si>
  <si>
    <t xml:space="preserve">RADIO MODEM RECEPTOR </t>
  </si>
  <si>
    <t>M5A8415B3</t>
  </si>
  <si>
    <t>009-012-073-110-0004</t>
  </si>
  <si>
    <t>M5A8497DA</t>
  </si>
  <si>
    <t>009-012-031-110-00031</t>
  </si>
  <si>
    <t>ACELEROGRAFO MODELO BASALT CABLE MOLDED ETHERNET RJ 45 112293-PL, CABLE MOLDED POWER IN &amp; BATT 10 PIES 112297-PL, BATERIA.</t>
  </si>
  <si>
    <t>BASALT</t>
  </si>
  <si>
    <t>009-012-031-110-00032</t>
  </si>
  <si>
    <t>BASSALT</t>
  </si>
  <si>
    <t>009-012-031-110-00033</t>
  </si>
  <si>
    <t>009-012-031-110-00034</t>
  </si>
  <si>
    <t>009-012-031-110-00035</t>
  </si>
  <si>
    <t>009-012-031-110-00036</t>
  </si>
  <si>
    <t>009-012-031-110-00037</t>
  </si>
  <si>
    <t>009-012-031-110-00038</t>
  </si>
  <si>
    <t>009-012-031-110-00039</t>
  </si>
  <si>
    <t>009-012-031-110-00040</t>
  </si>
  <si>
    <t>009-009-086-110-00001</t>
  </si>
  <si>
    <t>ESTACION TOTAL ELECTRONICA TRIMBLE M3 SERIE: C651613</t>
  </si>
  <si>
    <t>M3</t>
  </si>
  <si>
    <t>C651613</t>
  </si>
  <si>
    <t>009-009-086-110-00002</t>
  </si>
  <si>
    <t>ESTACIONES TOTALES ELECTRONICAS M3 TRIMBLE SERIE 651593</t>
  </si>
  <si>
    <t>C651593</t>
  </si>
  <si>
    <t>009-012-032-110-00011</t>
  </si>
  <si>
    <t>SISMOMETROS DE BANDA ANCHA CON SUS CABLES NANOMETRICS</t>
  </si>
  <si>
    <t>TRILIUM COMPACT</t>
  </si>
  <si>
    <t>009-012-032-110-00012</t>
  </si>
  <si>
    <t>009-012-032-110-00013</t>
  </si>
  <si>
    <t>009-012-032-110-00014</t>
  </si>
  <si>
    <t>ACELEROMETROS NANOMETRICS</t>
  </si>
  <si>
    <t>TITAN</t>
  </si>
  <si>
    <t>DIGITALIZADORES PARA SENSORES EARTH DATA</t>
  </si>
  <si>
    <t>EDR-209</t>
  </si>
  <si>
    <t>RADIO DIGITAL EMISOR MK-AP</t>
  </si>
  <si>
    <t>009-012-032-110-00015</t>
  </si>
  <si>
    <t>RADIO DIGITAL RECEPTOR MK-AP</t>
  </si>
  <si>
    <t>009-012-032-110-00016</t>
  </si>
  <si>
    <t>009-012-032-110-00017</t>
  </si>
  <si>
    <t>009-012-032-110-00018</t>
  </si>
  <si>
    <t xml:space="preserve">CONVERTIDORES PARA BANDA ANCHA  </t>
  </si>
  <si>
    <t>NE2701</t>
  </si>
  <si>
    <t>009-009-087-110-00001</t>
  </si>
  <si>
    <t>PANEL SOLAR  MN</t>
  </si>
  <si>
    <t>009-009-087-110-00002</t>
  </si>
  <si>
    <t>009-009-087-110-00003</t>
  </si>
  <si>
    <t>009-009-087-110-00004</t>
  </si>
  <si>
    <t>009-009-087-110-00005</t>
  </si>
  <si>
    <t>PANEL INTELIGENTE PARA PROTECCION Y MONITOREO DE BOVEDA</t>
  </si>
  <si>
    <t>OSOP</t>
  </si>
  <si>
    <t>SISTEMAS FOTOVOLTAICOS CON RESPALDO DE BATERIAS</t>
  </si>
  <si>
    <t>009-012-004-110-00002</t>
  </si>
  <si>
    <t>EQUIPO FIJO DE LABORATORIO PARA DETERMINAR METALES PESADOS</t>
  </si>
  <si>
    <t>009-012-004-110-00003</t>
  </si>
  <si>
    <t>009-012-032-110-00004</t>
  </si>
  <si>
    <t>ESTACION SISMICA PORTATIL DE CORTO PERIODO_x000D_
1 CABLE DE RED 1 ANTENA GPS 1 CONECTOR DE PODER 1 FUENTE DE PODER 1 CONECTOR DE BATERIA 1 BASE DE METAL 5 TORNILOS 1 TARUGO 3 NIVELADORAS 3 PANELES SOLARES</t>
  </si>
  <si>
    <t>SIXAOLA</t>
  </si>
  <si>
    <t>009-012-032-110-00005</t>
  </si>
  <si>
    <t>SIXOALA</t>
  </si>
  <si>
    <t>009-012-032-110-00006</t>
  </si>
  <si>
    <t>009-012-032-110-00007</t>
  </si>
  <si>
    <t>009-012-032-110-00008</t>
  </si>
  <si>
    <t>009-012-032-110-00009</t>
  </si>
  <si>
    <t>009-012-032-110-00010</t>
  </si>
  <si>
    <t>SIXALOA</t>
  </si>
  <si>
    <t>ESTACION SISMICA PORTATIL DE CORTO PERIODO 1 CABLE DE RED 1 ANTENA GPS 1 CONECTOR DE PODER 1 FUENTE DE PODER 1 CONECTOR DE BATERIA 1 BASE DE METAL 5 TORNILOS 1 TARUGO 3 NIVELADORAS 3 PANELES SOLARES</t>
  </si>
  <si>
    <t>ESTACION SISMICA PORTATIL 8091 CON BATERIA SERIE 8073</t>
  </si>
  <si>
    <t>CORTO PERIODO</t>
  </si>
  <si>
    <t>ESTACION SISMICA PORTAIL 8092 CON BATERIA SERIE 8074</t>
  </si>
  <si>
    <t>ESTACION SISMICA DE CORTO PERIODO SERIE 8093 CON BATERIE SERIE 8075</t>
  </si>
  <si>
    <t>SISMOGRAFO DE CORTO PERIODO SERIE 8094 CON BATERIA SERIE 8076</t>
  </si>
  <si>
    <t>SISMOGRAFO DE CORTO PERIODO SERIE 8095 CON BATERIA SERIE 8077</t>
  </si>
  <si>
    <t>PERIODO CORTO</t>
  </si>
  <si>
    <t>009-012-032-110-00019</t>
  </si>
  <si>
    <t>ESTACION SISMICA PORTATIL SERIE 8096 CON BATERIA SERIE 8078</t>
  </si>
  <si>
    <t>009-012-032-110-00020</t>
  </si>
  <si>
    <t>SISMOGRAFO DE PERIODO CORTO SERIE 8097 CON BATERIA 8079</t>
  </si>
  <si>
    <t>009-012-032-110-00021</t>
  </si>
  <si>
    <t>SISMOGRAFO DE CORTO PERIODO SERIE 8098CON BATERIA SERIE 8080</t>
  </si>
  <si>
    <t>009-012-032-110-00022</t>
  </si>
  <si>
    <t>SISMOGRAFO DE CORTO PERIODO SERIE 8099 CON BATERIA SERIE 8106</t>
  </si>
  <si>
    <t>009-012-032-110-00023</t>
  </si>
  <si>
    <t>ESTACION CORTO PERIODO SERIE 8100 CON BATERIA 8107</t>
  </si>
  <si>
    <t>009-012-032-110-00024</t>
  </si>
  <si>
    <t>ESTACION SISMICA DE CORTO PERIOD SERIE 8101 CON BATERIA SERIE 8108</t>
  </si>
  <si>
    <t>009-012-032-110-00025</t>
  </si>
  <si>
    <t>SISMOGRAFO DE CORTO PERIODO SERIE 8102 CON BATERIA SERIE 8109</t>
  </si>
  <si>
    <t>009-012-032-110-00026</t>
  </si>
  <si>
    <t>ESTACION SISMICA PORTATIL SERIE 8103 CON BATERIA SERIE 8110</t>
  </si>
  <si>
    <t>009-012-032-110-00027</t>
  </si>
  <si>
    <t>SISMOGRAFOS DE CORTO PERIODO SERIE 8104 Y BATERIA SERIE  8111</t>
  </si>
  <si>
    <t>009-012-032-110-00028</t>
  </si>
  <si>
    <t>SISMOGRAFO DE CORTO PERIODO SERIE 8105 Y BATERIA SERIE 8112</t>
  </si>
  <si>
    <t>009-021-080-110-00004</t>
  </si>
  <si>
    <t>RADAR METEOROLOGICO LAWR 25X</t>
  </si>
  <si>
    <t>LAWR 25X</t>
  </si>
  <si>
    <t>009-021-080-110-00005</t>
  </si>
  <si>
    <t>RADAR METEREOLOGICO LAWR 25X</t>
  </si>
  <si>
    <t>009-021-080-110-00006</t>
  </si>
  <si>
    <t>009-007-010-110-00079</t>
  </si>
  <si>
    <t>AIRE ACONDICIONADO MINI SPLIT 24,000 BTU CONDENSADOR SERIE CACA101342510811426130478</t>
  </si>
  <si>
    <t>CCH024</t>
  </si>
  <si>
    <t>CACA101342510411424150574</t>
  </si>
  <si>
    <t>009-007-010-110-00080</t>
  </si>
  <si>
    <t>AIRE ACONDICIONADO CONFORT STAR DE 24,000 BTU CONDENSADOR CACA101342510811426130499</t>
  </si>
  <si>
    <t>CACA101342510411424150560</t>
  </si>
  <si>
    <t>009-007-010-110-00081</t>
  </si>
  <si>
    <t>AIRE ACONDICIONADO COMFORT STAR DE 24,000 BTU CONDENSADOR CACA101342510811426130254</t>
  </si>
  <si>
    <t>CACA101342510411424150298</t>
  </si>
  <si>
    <t>009-003-027-110-00003</t>
  </si>
  <si>
    <t>MUESTREADOR DE SUELO TIPO TELESCOPIO DE 3 1/4 CON BARRENO MUESTREADOR</t>
  </si>
  <si>
    <t>MUD ANGER</t>
  </si>
  <si>
    <t>009-003-027-110-00004</t>
  </si>
  <si>
    <t>009-003-027-110-00005</t>
  </si>
  <si>
    <t>009-003-027-110-00006</t>
  </si>
  <si>
    <t>009-003-027-110-00007</t>
  </si>
  <si>
    <t>009-003-027-110-00008</t>
  </si>
  <si>
    <t>009-003-027-110-00009</t>
  </si>
  <si>
    <t>009-003-027-110-00010</t>
  </si>
  <si>
    <t>MUESTREADOR DE SUELO TIPO DE TELESCOPIO DE 3 1/4 CON BARRENO MUESTREADOR</t>
  </si>
  <si>
    <t>009-003-027-110-00011</t>
  </si>
  <si>
    <t>009-003-027-110-00012</t>
  </si>
  <si>
    <t>009-007-010-110-00082</t>
  </si>
  <si>
    <t>AIRE ACONDICIONADO DE 36,000 BTU CONDENSADOR 10122107011051113000143</t>
  </si>
  <si>
    <t>MEO36SC</t>
  </si>
  <si>
    <t>101342670211524130118</t>
  </si>
  <si>
    <t>009-007-010-110-00083</t>
  </si>
  <si>
    <t>AIRE ACONDICONADO DE 36,000 BTU COMFORTSTAR CONDENSADOR 10122107011051113000635</t>
  </si>
  <si>
    <t>NEO 36SC</t>
  </si>
  <si>
    <t>101342670211524130139</t>
  </si>
  <si>
    <t>009-021-080-110-00007</t>
  </si>
  <si>
    <t>009-021-080-110-00008</t>
  </si>
  <si>
    <t>009-009-083-110-00002</t>
  </si>
  <si>
    <t>DISTANCIOMETRO TIPO RAYO LASER</t>
  </si>
  <si>
    <t>009-009-083-110-00003</t>
  </si>
  <si>
    <t>DISTANCIOMETRO TIPO PULSAR</t>
  </si>
  <si>
    <t>009-009-083-110-00004</t>
  </si>
  <si>
    <t>009-009-088-110-00001</t>
  </si>
  <si>
    <t>DISPOSITOVO DE MAPEO MOVIL</t>
  </si>
  <si>
    <t>009-003-153-124-00003</t>
  </si>
  <si>
    <t>Multiparametro Portatil de Campo YSI</t>
  </si>
  <si>
    <t>12j101756</t>
  </si>
  <si>
    <t>009-005-004-124-00129</t>
  </si>
  <si>
    <t>Camara Digital CANON</t>
  </si>
  <si>
    <t>EDS600</t>
  </si>
  <si>
    <t>009-004-015-124-00004</t>
  </si>
  <si>
    <t>Camara para Monitoreo Volcanico VIVOTEC</t>
  </si>
  <si>
    <t>sd8362E</t>
  </si>
  <si>
    <t>002D11EC591</t>
  </si>
  <si>
    <t>009-004-015-124-00005</t>
  </si>
  <si>
    <t>002D11EC592</t>
  </si>
  <si>
    <t>INCORPORADOS EN 2013  PROYECTO DAC 2881</t>
  </si>
  <si>
    <t>009-003-098-067-00003</t>
  </si>
  <si>
    <t>ANALIZADOR DE DIOXIDO DE AZUFRE (SO2) TELEDYNE API</t>
  </si>
  <si>
    <t>E100</t>
  </si>
  <si>
    <t>1242</t>
  </si>
  <si>
    <t>009-003-042-067-00001</t>
  </si>
  <si>
    <t>ANALIZADOR DE MONOXIDO DE CARBONO (CO) TELEDYNE API</t>
  </si>
  <si>
    <t>300E</t>
  </si>
  <si>
    <t>1188</t>
  </si>
  <si>
    <t>009-003-043-067-00001</t>
  </si>
  <si>
    <t>ANALIZADOR DE OXIDOS DE NITROGENO (NO, NO2, NOx) TELEDYNE API</t>
  </si>
  <si>
    <t>200E</t>
  </si>
  <si>
    <t>1344</t>
  </si>
  <si>
    <t>009-003-044-067-00001</t>
  </si>
  <si>
    <t>EQUIPO DE MEDICION DE PARTICULAS  METONE</t>
  </si>
  <si>
    <t>BAM1020</t>
  </si>
  <si>
    <t>009-003-045-067-00001</t>
  </si>
  <si>
    <t>DATALOGGER ESC</t>
  </si>
  <si>
    <t>8832</t>
  </si>
  <si>
    <t>S-132-001</t>
  </si>
  <si>
    <t>009-002-006-067-00003</t>
  </si>
  <si>
    <t>REMOLQUE PARA MONITOREO DE AIRE EXTERNO CON MANIFOLD Y AIRE ACON. EKTO</t>
  </si>
  <si>
    <t>EKCO</t>
  </si>
  <si>
    <t>TR223TR1641TR2</t>
  </si>
  <si>
    <t>009-003-046-067-00001</t>
  </si>
  <si>
    <t>SISTEMA DE CALIBRACION MULTIGAS POR DILUCION TELEDYNE API</t>
  </si>
  <si>
    <t>700</t>
  </si>
  <si>
    <t>1473</t>
  </si>
  <si>
    <t>009-003-047-067-00001</t>
  </si>
  <si>
    <t>SISTEMA DE AIRE ZERO TELEDYNE API</t>
  </si>
  <si>
    <t>701</t>
  </si>
  <si>
    <t>2202</t>
  </si>
  <si>
    <t>009-005-004-067-00025</t>
  </si>
  <si>
    <t>PC1049</t>
  </si>
  <si>
    <t>6521004446</t>
  </si>
  <si>
    <t>009-007-005-067-00004</t>
  </si>
  <si>
    <t>FOTOCOPIADORA DIGITAL CANON</t>
  </si>
  <si>
    <t>IMAGERUNNER 6000</t>
  </si>
  <si>
    <t>SNS-20291</t>
  </si>
  <si>
    <t>009-006-007-067-00008</t>
  </si>
  <si>
    <t>DATA VIDEO PROYECTOR CANON</t>
  </si>
  <si>
    <t>LV-S3U</t>
  </si>
  <si>
    <t>S405803C</t>
  </si>
  <si>
    <t>009-003-059-067-00001</t>
  </si>
  <si>
    <t>SONDA P/NIVELES AGUA SONLIST</t>
  </si>
  <si>
    <t>28/08/2007</t>
  </si>
  <si>
    <t>009-003-059-067-00002</t>
  </si>
  <si>
    <t>009-003-060-067-00001</t>
  </si>
  <si>
    <t>SONDA DE INTERFASE SONLIST</t>
  </si>
  <si>
    <t>009-003-061-067-00001</t>
  </si>
  <si>
    <t>SONDA P/MULTIPARAMET IN-SITU INC.</t>
  </si>
  <si>
    <t>TROLL 9500</t>
  </si>
  <si>
    <t>009-003-062-067-00001</t>
  </si>
  <si>
    <t>BOMBA DE FLUJO LENTO P/MUEST.  SONLIST</t>
  </si>
  <si>
    <t>INTEGRA</t>
  </si>
  <si>
    <t>009-003-062-067-00002</t>
  </si>
  <si>
    <t>BOMBA DE FLUJO LENTO P/MUEST. SONLIST</t>
  </si>
  <si>
    <t>009-003-063-067-00001</t>
  </si>
  <si>
    <t>MEDIDOR DE CAUDAL P/VERT. RICKLY</t>
  </si>
  <si>
    <t>HYDROLOGICAL CO.</t>
  </si>
  <si>
    <t>009-003-064-067-00001</t>
  </si>
  <si>
    <t>EQUIPO DE GEOFISICA PORTATIL SWIFT</t>
  </si>
  <si>
    <t>714 ARMORED SEAWOLF</t>
  </si>
  <si>
    <t>009-003-065-067-0001</t>
  </si>
  <si>
    <t>EQUIPO DE GEOFISICA RESISTIVIMETRO SCINTREX</t>
  </si>
  <si>
    <t>SARIS</t>
  </si>
  <si>
    <t>009-003-066-067-00001</t>
  </si>
  <si>
    <t>EQUIPO PORTATIL DE CAMPO HACH</t>
  </si>
  <si>
    <t>KIT (SESION 156 Y 2100P)</t>
  </si>
  <si>
    <t>009-003-066-067-00002</t>
  </si>
  <si>
    <t>009-003-066-067-00003</t>
  </si>
  <si>
    <t>009-003-066-067-00004</t>
  </si>
  <si>
    <t>009-003-098-067-00001</t>
  </si>
  <si>
    <t>ANALI. DE DIOXIDO DE AZUFRE THERMO ELECTRON</t>
  </si>
  <si>
    <t>43i</t>
  </si>
  <si>
    <t>13/06/2008</t>
  </si>
  <si>
    <t>009-003-098-067-00002</t>
  </si>
  <si>
    <t>009-003-099-067-00001</t>
  </si>
  <si>
    <t>ANALI. DE OXIDOS DE NITROG. THERMO ELECTRON</t>
  </si>
  <si>
    <t>42i</t>
  </si>
  <si>
    <t>009-003-099-067-00002</t>
  </si>
  <si>
    <t>009-003-100-067-00001</t>
  </si>
  <si>
    <t>INSTRUM. DE MEDIDA PM10 THERMO ELECTRON</t>
  </si>
  <si>
    <t>FCH62C14PM10</t>
  </si>
  <si>
    <t>009-003-100-067-00002</t>
  </si>
  <si>
    <t>009-003-101-067-00003</t>
  </si>
  <si>
    <t>INSTRUM. DE MEDIDA PM2.5 THERMO ELECTRON</t>
  </si>
  <si>
    <t>FCH62C14PM2.5</t>
  </si>
  <si>
    <t>009-003-101-067-00004</t>
  </si>
  <si>
    <t>009-003-045-067-00002</t>
  </si>
  <si>
    <t>DATALOGGER ESC ENVIROM.</t>
  </si>
  <si>
    <t>009-003-045-067-00003</t>
  </si>
  <si>
    <t>009-003-103-067-00001</t>
  </si>
  <si>
    <t>CABINA FIJA P/MONITOREO EKTO</t>
  </si>
  <si>
    <t>009-003-103-067-00002</t>
  </si>
  <si>
    <t>009-003-104-067-00001</t>
  </si>
  <si>
    <t>SISTEMA DE CALIBRACION THERMO ELECTRON</t>
  </si>
  <si>
    <t>146i</t>
  </si>
  <si>
    <t>009-003-104-067-00002</t>
  </si>
  <si>
    <t>009-003-105-067-00003</t>
  </si>
  <si>
    <t>SISTEMA DE AIRE CERO THERMO ELECTRON</t>
  </si>
  <si>
    <t>1160</t>
  </si>
  <si>
    <t>009-003-105-067-00004</t>
  </si>
  <si>
    <t>009-003-114-067-00001</t>
  </si>
  <si>
    <t>MONITOR DE PM10 METODO DE GRAVIMETRIA TISCH</t>
  </si>
  <si>
    <t>TE-1070</t>
  </si>
  <si>
    <t>1212</t>
  </si>
  <si>
    <t>009-003-114-067-00002</t>
  </si>
  <si>
    <t>MONITOR DE PM10 METODO GRAVIMETRIA TISCH</t>
  </si>
  <si>
    <t>1211</t>
  </si>
  <si>
    <t>009-003-115-067-00001</t>
  </si>
  <si>
    <t>MONITOR DE PM 2.5 METODO GRAVIMETRIA RANDA</t>
  </si>
  <si>
    <t>PARTISOL-2000FRM</t>
  </si>
  <si>
    <t>200FB208950804</t>
  </si>
  <si>
    <t>009-003-115-067-00002</t>
  </si>
  <si>
    <t>MONITOR DE PM 2.5 GRAVIMETRIA RANDA</t>
  </si>
  <si>
    <t>PARTISOL -2000FRM</t>
  </si>
  <si>
    <t>200FB208940804</t>
  </si>
  <si>
    <t>009-009-093-067-00001</t>
  </si>
  <si>
    <t xml:space="preserve">Total por Organización  ($) </t>
  </si>
  <si>
    <t>009-003-020-034-00001</t>
  </si>
  <si>
    <t>ELECTRODO PARA OXIGENO DISUELTO</t>
  </si>
  <si>
    <t>009-003-006-034-00001</t>
  </si>
  <si>
    <t>FOTOMETRO (MEDIDOR DE PH, ESPECTOMETRO, TDS DE COND.)</t>
  </si>
  <si>
    <t>DR/ 2000</t>
  </si>
  <si>
    <t>9604000829</t>
  </si>
  <si>
    <t>009-003-008-034-00001</t>
  </si>
  <si>
    <t>MEDIDOR DE OXIGENO DISUELTO</t>
  </si>
  <si>
    <t>009-003-009-034-00003</t>
  </si>
  <si>
    <t>MICROSCOPIO BINOCULAR PREMIER</t>
  </si>
  <si>
    <t>MRP-1</t>
  </si>
  <si>
    <t>009-003-009-034-00006</t>
  </si>
  <si>
    <t>MICROSCOPIO ESTEROSCOPIO LEICA</t>
  </si>
  <si>
    <t>245L1221CM</t>
  </si>
  <si>
    <t>009-003-023-034-00001</t>
  </si>
  <si>
    <t>TERMOREACTOR DQO REACTOR</t>
  </si>
  <si>
    <t>009-003-012-034-00001</t>
  </si>
  <si>
    <t>TURBIDIMETRO PORTATIL HACH</t>
  </si>
  <si>
    <t>2100P</t>
  </si>
  <si>
    <t>960400010545</t>
  </si>
  <si>
    <t>009-012-004-097-00001</t>
  </si>
  <si>
    <t>EQUIPO FIJO DE LAB.  P/DETERMINAR MET. PESADOS EN AGUA C ACCES. PERKIN</t>
  </si>
  <si>
    <t>AANALYST-700</t>
  </si>
  <si>
    <t>700S7030205</t>
  </si>
  <si>
    <t>009-003-008-090-00002</t>
  </si>
  <si>
    <t>MEDIDOR DE OXIGENO YSI</t>
  </si>
  <si>
    <t>55-12- FT</t>
  </si>
  <si>
    <t>06J2115 AY</t>
  </si>
  <si>
    <t>009-003-159-120-00001</t>
  </si>
  <si>
    <t>ESTERILIZADOR EN SECO AIRE CALIENTE</t>
  </si>
  <si>
    <t>WAYNE</t>
  </si>
  <si>
    <t>009-003-061-069-00002</t>
  </si>
  <si>
    <t>SONDA DE MEDICION MULTIPARAMETRO CON ACCESORIOS IN-SITU INC</t>
  </si>
  <si>
    <t>9500</t>
  </si>
  <si>
    <t>45217</t>
  </si>
  <si>
    <t>INCORPORADOS EN 2013  PROYECTO UNIDADES MOBILES</t>
  </si>
  <si>
    <t>009-003-006-106-00002</t>
  </si>
  <si>
    <t>ESPECTOFOTOMETRO PORTATIL METALES PESADOS NITRITOS DETERGENTES Y CIANUROS</t>
  </si>
  <si>
    <t>DR2800</t>
  </si>
  <si>
    <t>009-003-063-106-00004</t>
  </si>
  <si>
    <t>MEDIDIOR DE CAUDALES PARA VERTIDOS</t>
  </si>
  <si>
    <t>AQUACALC PRO</t>
  </si>
  <si>
    <t>009-003-107-106-00003</t>
  </si>
  <si>
    <t>BOTELLA DE MUESTREO HORIZONTAL CON MENSAJERO Y CABLES DE SUSPENSION</t>
  </si>
  <si>
    <t>BETA PLUS</t>
  </si>
  <si>
    <t>009-003-107-106-00004</t>
  </si>
  <si>
    <t>009-003-153-106-00001</t>
  </si>
  <si>
    <t>MULTIPARAMETROS PORTATILES DE CAMPO</t>
  </si>
  <si>
    <t>SENSION 156</t>
  </si>
  <si>
    <t>009-003-153-106-00002</t>
  </si>
  <si>
    <t>009-003-152-106-00001</t>
  </si>
  <si>
    <t>KIT PARA DETECTAR DBO POR METODO BAROMETRICO</t>
  </si>
  <si>
    <t>BOD TRAK</t>
  </si>
  <si>
    <t>009-003-152-106-00002</t>
  </si>
  <si>
    <t>009-003-149-106-00001</t>
  </si>
  <si>
    <t>KIT PORTATIL PARA ANALISIS DE MICROBIOLOGIA</t>
  </si>
  <si>
    <t>MEL/M- COLI BLUE 24</t>
  </si>
  <si>
    <t>009-003-149-106-00002</t>
  </si>
  <si>
    <t>009-003-154-106-00001</t>
  </si>
  <si>
    <t>KIT PARA MEDIR DEMANDA QUIMICA DE OXIGENO DQO</t>
  </si>
  <si>
    <t>DRB200</t>
  </si>
  <si>
    <t>N</t>
  </si>
  <si>
    <t>009-003-154-106-00002</t>
  </si>
  <si>
    <t>009-003-012-106-00008</t>
  </si>
  <si>
    <t>TURBIDIMETRO PORTATIL</t>
  </si>
  <si>
    <t>2100 P</t>
  </si>
  <si>
    <t>009-003-012-106-00009</t>
  </si>
  <si>
    <t>009-003-080-106-00003</t>
  </si>
  <si>
    <t>INCUBADORA PARA BOD</t>
  </si>
  <si>
    <t>205 CAT</t>
  </si>
  <si>
    <t>009-003-080-106-00004</t>
  </si>
  <si>
    <t>009-003-144-106-00001</t>
  </si>
  <si>
    <t>ANALIZADOR PORTATIL DE VAPORES TOXICOS</t>
  </si>
  <si>
    <t>TVA-1000B</t>
  </si>
  <si>
    <t>009-003-144-106-00002</t>
  </si>
  <si>
    <t>009-003-145-106-00002</t>
  </si>
  <si>
    <t>EQUIPO PARA ANALISIS DE GASES DE COMBUSTION CO Y CO2</t>
  </si>
  <si>
    <t>ECA450</t>
  </si>
  <si>
    <t>009-003-145-106-00001</t>
  </si>
  <si>
    <t>009-003-147-106-00001</t>
  </si>
  <si>
    <t>EQUIPO PORTATIL DE ANALISIS COMPUESTOS VOLATILES ORGANICOS</t>
  </si>
  <si>
    <t>MULTIPID2</t>
  </si>
  <si>
    <t>009-003-147-106-00002</t>
  </si>
  <si>
    <t>EQUIPO PORTATIL DE ANALISIS DE COMPUESTOS VOLATILES ORGANICOS</t>
  </si>
  <si>
    <t>MULTIPID 2</t>
  </si>
  <si>
    <t>009-003-155-106-00001</t>
  </si>
  <si>
    <t>TUBOS INDICADORES DE CORRIENTES DE AIRE DRAEGUER</t>
  </si>
  <si>
    <t>ACCURO 2000</t>
  </si>
  <si>
    <t>009-003-155-106-00002</t>
  </si>
  <si>
    <t>009-003-114-106-00003</t>
  </si>
  <si>
    <t>MONITOR PTS</t>
  </si>
  <si>
    <t>TE-5170</t>
  </si>
  <si>
    <t>009-003-114-106-00004</t>
  </si>
  <si>
    <t>009-003-146-106-00001</t>
  </si>
  <si>
    <t>SONOMETRO</t>
  </si>
  <si>
    <t>SC310</t>
  </si>
  <si>
    <t>009-003-146-106-00002</t>
  </si>
  <si>
    <t>009-003-148-106-00001</t>
  </si>
  <si>
    <t>EQUIPO PARA ANALISIS DE GASES CONTAMINANTES</t>
  </si>
  <si>
    <t>009-003-148-106-00002</t>
  </si>
  <si>
    <t>009-003-057-106-00002</t>
  </si>
  <si>
    <t>KIT MUESTREADOR DE SUELOS</t>
  </si>
  <si>
    <t>CAT 77876</t>
  </si>
  <si>
    <t>009-003-057-106-00003</t>
  </si>
  <si>
    <t>009-003-150-106-00001</t>
  </si>
  <si>
    <t>FLORUMETRO DE CLOROFILA</t>
  </si>
  <si>
    <t>SPAD 502 DL</t>
  </si>
  <si>
    <t>009-003-150-106-00002</t>
  </si>
  <si>
    <t>009-003-041-084-00003</t>
  </si>
  <si>
    <t>MEDIDOR DE PH DIGITAL PORTATIL HACH</t>
  </si>
  <si>
    <t>SENSION1</t>
  </si>
  <si>
    <t>09020C111814</t>
  </si>
  <si>
    <t>009-003-009-084-00011</t>
  </si>
  <si>
    <t>MICROSCOPIO ESTEROSCOPIO SARGENT-WELCH</t>
  </si>
  <si>
    <t>420</t>
  </si>
  <si>
    <t>009-003-009-084-00012</t>
  </si>
  <si>
    <t>009-003-009-084-00013</t>
  </si>
  <si>
    <t>MICROSCOPIO FASE CLARA DE MAGNIFICACION LEICA</t>
  </si>
  <si>
    <t>1349521X</t>
  </si>
  <si>
    <t>0810042</t>
  </si>
  <si>
    <t>009-003-009-084-00014</t>
  </si>
  <si>
    <t>0810508</t>
  </si>
  <si>
    <t>INCORPORADOS EN 2013 PROYECTO PNRR 5229</t>
  </si>
  <si>
    <t>009-003-141-110-00001</t>
  </si>
  <si>
    <t>LABORATORIO DE AGUA MARCA HACH MODELO MEL/P A CON ACCESORIOS Y REACTIVOS</t>
  </si>
  <si>
    <t>MEL/P-A</t>
  </si>
  <si>
    <t>009-003-141-110-00002</t>
  </si>
  <si>
    <t>LABORATORIO PORTATIL ANALISIS DE AGUA MARCA HACH MODELO MEL/P A</t>
  </si>
  <si>
    <t>009-003-141-110-00003</t>
  </si>
  <si>
    <t>LABORATORIO PORTATIL AMBIENTAL PARA CALIDAD DE AGUA</t>
  </si>
  <si>
    <t>DREL/2800</t>
  </si>
  <si>
    <t>009-003-141-110-00004</t>
  </si>
  <si>
    <t>LABORATORIO AMBIENTAL PARA CALIDAD DE AGUA</t>
  </si>
  <si>
    <t>009-003-095-067-00001</t>
  </si>
  <si>
    <t>GABINETE PARA ACIDOS SIMATCO</t>
  </si>
  <si>
    <t>009-003-095-067-00002</t>
  </si>
  <si>
    <t>009-003-096-067-00001</t>
  </si>
  <si>
    <t>GABINETE DE METAL PARA SOLVENTES</t>
  </si>
  <si>
    <t>070976320B</t>
  </si>
  <si>
    <t>009-003-096-067-00002</t>
  </si>
  <si>
    <t>071078126B</t>
  </si>
  <si>
    <t>009-007-001-067-00140</t>
  </si>
  <si>
    <t>ESTANTE CON REPISA</t>
  </si>
  <si>
    <t>009-007-001-067-00141</t>
  </si>
  <si>
    <t>009-003-112-067-00001</t>
  </si>
  <si>
    <t>CARRETILLA DE LABORATORIO</t>
  </si>
  <si>
    <t>009-003-112-067-00002</t>
  </si>
  <si>
    <t>009-003-112-067-00003</t>
  </si>
  <si>
    <t>009-003-112-067-00004</t>
  </si>
  <si>
    <t>CARRETILLA DE LABORATRIO</t>
  </si>
  <si>
    <t>009-003-112-067-00005</t>
  </si>
  <si>
    <t>CAREETILLA DE LABORATORIO LABCONCO</t>
  </si>
  <si>
    <t>009-003-070-067-00001</t>
  </si>
  <si>
    <t>CUENTA COLONIAS JENCONS/MAGNIFICADOR JENCONS</t>
  </si>
  <si>
    <t>SC6   217010</t>
  </si>
  <si>
    <t>R000106060</t>
  </si>
  <si>
    <t>009-003-137-067-00001</t>
  </si>
  <si>
    <t>BOILER PARA FI-STILL BARNSTEAD</t>
  </si>
  <si>
    <t>FISTREEM III</t>
  </si>
  <si>
    <t>009-003-137-067-00002</t>
  </si>
  <si>
    <t>009-003-137-067-00003</t>
  </si>
  <si>
    <t>BOILER PARA FI-STILL BARNSTREAD</t>
  </si>
  <si>
    <t>FISTREMM III</t>
  </si>
  <si>
    <t>009-003-135-067-00001</t>
  </si>
  <si>
    <t>BAÑO DE AGUA PARA INCUBACION THERMO SCIENTIFIC</t>
  </si>
  <si>
    <t>2862</t>
  </si>
  <si>
    <t>209819-530</t>
  </si>
  <si>
    <t>009-003-135-067-00002</t>
  </si>
  <si>
    <t>209819-528</t>
  </si>
  <si>
    <t>009-003-136-067-00001</t>
  </si>
  <si>
    <t>DIGESTOR DE MICROONDAS PARA SEDIMENTOS ANTON PAAR</t>
  </si>
  <si>
    <t>MULTIWAVE</t>
  </si>
  <si>
    <t>80411864</t>
  </si>
  <si>
    <t>009-003-142-067-00001</t>
  </si>
  <si>
    <t>SISTEMA DE FILTRACION DE ACERO INOXIDABLE DE UNA POSICION ADVANTEC</t>
  </si>
  <si>
    <t>009-003-142-067-00002</t>
  </si>
  <si>
    <t>009-003-142-067-00003</t>
  </si>
  <si>
    <t>009-003-142-067-00004</t>
  </si>
  <si>
    <t>SISTEMA DE FILTRACION INOXIDABLE DE UNA POSICION ADVANTEC</t>
  </si>
  <si>
    <t>009-003-143-067-00001</t>
  </si>
  <si>
    <t>ELECTRON DE ION</t>
  </si>
  <si>
    <t>009-003-143-067-00002</t>
  </si>
  <si>
    <t>009-003-143-067-00003</t>
  </si>
  <si>
    <t>009-003-139-067-00001</t>
  </si>
  <si>
    <t>LAMPARA PARA ANALISIS DE CALCIO, PERKIN ELMER</t>
  </si>
  <si>
    <t>ANALYST 700</t>
  </si>
  <si>
    <t>009-003-139-067-00002</t>
  </si>
  <si>
    <t>LAMPARA PARA ANALISIS DE CALCIO PERKIN ELMER</t>
  </si>
  <si>
    <t>009-003-139-067-00003</t>
  </si>
  <si>
    <t>009-003-139-067-00004</t>
  </si>
  <si>
    <t>009-003-139-067-00005</t>
  </si>
  <si>
    <t>009-003-139-067-00006</t>
  </si>
  <si>
    <t>LAMAPARA PARA ANALISIS DE CALCIO PERKIN ELMER</t>
  </si>
  <si>
    <t>009-003-139-067-00007</t>
  </si>
  <si>
    <t>009-003-139-067-00008</t>
  </si>
  <si>
    <t>009-003-139-067-00009</t>
  </si>
  <si>
    <t>009-003-139-067-00010</t>
  </si>
  <si>
    <t>LAMPARA PARA ANALISIS CE CALCIO PERKIN ELMER</t>
  </si>
  <si>
    <t>009-003-061-067-00003</t>
  </si>
  <si>
    <t>SONDA DE MEDICION DE MULTIPARAMETROS PARA LA CALIDAD DE AGUA EN CAMPO</t>
  </si>
  <si>
    <t>009-003-086-067-00001</t>
  </si>
  <si>
    <t>BOMBA DE VACIO WELCH</t>
  </si>
  <si>
    <t>2534B-01</t>
  </si>
  <si>
    <t>100700001100</t>
  </si>
  <si>
    <t>009-003-078-067-00001</t>
  </si>
  <si>
    <t>CAMARA EXTRACTORA DE ACIDOS Y SOLVENTES LABCONCO</t>
  </si>
  <si>
    <t>PROTECTOR PREMIER DE 4"</t>
  </si>
  <si>
    <t>070975700I</t>
  </si>
  <si>
    <t>009-003-078-067-00002</t>
  </si>
  <si>
    <t>07077020I</t>
  </si>
  <si>
    <t>009-003-079-067-00001</t>
  </si>
  <si>
    <t>BOMBA DE DIGESTION ACIDA DE MICROONDAS PARA INSTRUMENTS</t>
  </si>
  <si>
    <t>4782</t>
  </si>
  <si>
    <t>090705</t>
  </si>
  <si>
    <t>009-003-097-067-00001</t>
  </si>
  <si>
    <t>AUTOCLAVE DE ALTA CAPACIDAD MARKET</t>
  </si>
  <si>
    <t>STMEL</t>
  </si>
  <si>
    <t>228656</t>
  </si>
  <si>
    <t>009-003-097-067-00002</t>
  </si>
  <si>
    <t>226032</t>
  </si>
  <si>
    <t>009-007-001-067-00138</t>
  </si>
  <si>
    <t>ESTANTE METALICO PARA AUTOCLAVE</t>
  </si>
  <si>
    <t>009-007-001-067-00139</t>
  </si>
  <si>
    <t>009-003-080-067-00001</t>
  </si>
  <si>
    <t>INCUBADORA PARA DBO PRECISION /THERMO ELECTRON)</t>
  </si>
  <si>
    <t>3751</t>
  </si>
  <si>
    <t>308912-311</t>
  </si>
  <si>
    <t>009-003-081-067-00001</t>
  </si>
  <si>
    <t>DESTILADOR DE VIDRIO BARNSTEAD/INTERNATIONAL</t>
  </si>
  <si>
    <t>A56220-857</t>
  </si>
  <si>
    <t>FI-H080012</t>
  </si>
  <si>
    <t>009-003-082-067-00001</t>
  </si>
  <si>
    <t>DESTILADOR DE ALTA CAPACIDAD BERNSTEAD/INTERNATIONAL</t>
  </si>
  <si>
    <t>A1015-B</t>
  </si>
  <si>
    <t>495070865731</t>
  </si>
  <si>
    <t>009-003-083-067-00001</t>
  </si>
  <si>
    <t>PURIFICADOR DE AGUA DESTILADA BERNSTEAD/INTERNATIONAL</t>
  </si>
  <si>
    <t>D7031</t>
  </si>
  <si>
    <t>130507087226</t>
  </si>
  <si>
    <t>009-003-012-067-00003</t>
  </si>
  <si>
    <t>TURBIDIMETRO HACH</t>
  </si>
  <si>
    <t>2100N</t>
  </si>
  <si>
    <t>07060C022421</t>
  </si>
  <si>
    <t>009-003-030-067-00003</t>
  </si>
  <si>
    <t>CONDUCTIVIMETRO THERMO ELECTRON</t>
  </si>
  <si>
    <t>ORION STAR</t>
  </si>
  <si>
    <t>020659</t>
  </si>
  <si>
    <t>009-003-084-067-00001</t>
  </si>
  <si>
    <t>HORNO MUFLA BARNTEAD/THERMOLYNE</t>
  </si>
  <si>
    <t>F30420C</t>
  </si>
  <si>
    <t>1262070237890</t>
  </si>
  <si>
    <t>009-003-085-067-00001</t>
  </si>
  <si>
    <t>BAÑO DE MARIA PARA EVAPORACION DE LIQUIDOS PRECISION (THERMO ELECTRON)</t>
  </si>
  <si>
    <t>2898</t>
  </si>
  <si>
    <t>204278-120</t>
  </si>
  <si>
    <t>009-003-085-067-00002</t>
  </si>
  <si>
    <t>204278-118</t>
  </si>
  <si>
    <t>009-003-077-067-00002</t>
  </si>
  <si>
    <t>SONDA DE MEDICION CON SENSOR MULTIPARAMETROS (UL,POCKET)</t>
  </si>
  <si>
    <t>IN-TRLL9500</t>
  </si>
  <si>
    <t>009-003-077-067-00003</t>
  </si>
  <si>
    <t>009-003-077-067-00004</t>
  </si>
  <si>
    <t>009-003-110-067-00001</t>
  </si>
  <si>
    <t>POCKET DE BOLSILLO</t>
  </si>
  <si>
    <t>009-003-110-067-00002</t>
  </si>
  <si>
    <t>009-003-110-067-00003</t>
  </si>
  <si>
    <t>009-003-110-067-00004</t>
  </si>
  <si>
    <t>SOTFWARE</t>
  </si>
  <si>
    <t>009-003-066-067-00005</t>
  </si>
  <si>
    <t>EQUIPO PORTATIL DE CAMPO PARA ANALISIS DE CALIDAD DE AGUA HACH</t>
  </si>
  <si>
    <t>DR/2800</t>
  </si>
  <si>
    <t>1227308</t>
  </si>
  <si>
    <t>009-003-066-067-00006</t>
  </si>
  <si>
    <t>1227513</t>
  </si>
  <si>
    <t>009-003-063-067-00003</t>
  </si>
  <si>
    <t>MEDIDOR DE CAUDAL PARA VERTIDOS RYCKLY HYDROLOGICAL</t>
  </si>
  <si>
    <t>AQUACAL 5000</t>
  </si>
  <si>
    <t>009-003-063-067-00002</t>
  </si>
  <si>
    <t>MEDIDORES DE CAUDALES PARA VERTIDOS RICKLY HYDROLOGICAL</t>
  </si>
  <si>
    <t>05-220</t>
  </si>
  <si>
    <t>009-003-107-067-00001</t>
  </si>
  <si>
    <t>BOTELLA DE MUESTREADOR HORIZONTAL CON MENSAJEROS Y CABLES DE SUSPENSION</t>
  </si>
  <si>
    <t>009-003-107-067-00002</t>
  </si>
  <si>
    <t>BOTELLA DE MUESTREO HORIZONTAL CON MENSAJEROS Y CABLES DE SUSPENSION</t>
  </si>
  <si>
    <t>009-003-108-067-00001</t>
  </si>
  <si>
    <t>DRAGA DE FONDO DE POCA PROFUNDIDAD</t>
  </si>
  <si>
    <t>2068</t>
  </si>
  <si>
    <t>009-003-108-067-00002</t>
  </si>
  <si>
    <t>009-003-145-067-00001</t>
  </si>
  <si>
    <t>KIT DE REACTIVOS</t>
  </si>
  <si>
    <t>009-003-145-067-00002</t>
  </si>
  <si>
    <t>009-003-145-067-00003</t>
  </si>
  <si>
    <t>009-009-021-067-00008</t>
  </si>
  <si>
    <t>REFRIGERADORA ISOTEMP PLUS FISHER</t>
  </si>
  <si>
    <t>13-986-120</t>
  </si>
  <si>
    <t>1528071079147</t>
  </si>
  <si>
    <t>009-009-021-067-00009</t>
  </si>
  <si>
    <t>1528071080</t>
  </si>
  <si>
    <t>009-003-068-067-00001</t>
  </si>
  <si>
    <t>CAMARA DE FLUJO LAMINAR TIPO II NUARIE</t>
  </si>
  <si>
    <t>NU425-400</t>
  </si>
  <si>
    <t>117053081707</t>
  </si>
  <si>
    <t>009-003-0144-067-00001</t>
  </si>
  <si>
    <t>MAGNIFICADOR OX</t>
  </si>
  <si>
    <t>009-003-071-067-00001</t>
  </si>
  <si>
    <t>INCUBADOR DE MEDIOS DE CULTIVO PRECISION</t>
  </si>
  <si>
    <t>11-679-71</t>
  </si>
  <si>
    <t>309396</t>
  </si>
  <si>
    <t>009-003-009-067-00009</t>
  </si>
  <si>
    <t>MICROSCOPIO BINOCULAR DE CONTRASTE DE FASE LEICA</t>
  </si>
  <si>
    <t>761191700FY0001</t>
  </si>
  <si>
    <t>009-003-009-067-00010</t>
  </si>
  <si>
    <t>MICROSCOPIO INVERTIDO FISHER</t>
  </si>
  <si>
    <t>J1607-2650-155</t>
  </si>
  <si>
    <t>009-003-004-067-00005</t>
  </si>
  <si>
    <t>ESTEREOSCOPIO FISHER</t>
  </si>
  <si>
    <t>J087-0744-005</t>
  </si>
  <si>
    <t>009-003-072-067-00001</t>
  </si>
  <si>
    <t>BALANZA ANALITICA OHAUS</t>
  </si>
  <si>
    <t>ADVENTURED</t>
  </si>
  <si>
    <t>8028341202</t>
  </si>
  <si>
    <t>009-003-074-067-00001</t>
  </si>
  <si>
    <t>JUEGO DE MASAS OHAUS</t>
  </si>
  <si>
    <t>80781031</t>
  </si>
  <si>
    <t>35439</t>
  </si>
  <si>
    <t>009-003-075-067-00001</t>
  </si>
  <si>
    <t>AGITADOR DE TAMICES TYLER</t>
  </si>
  <si>
    <t>RX30</t>
  </si>
  <si>
    <t>27390</t>
  </si>
  <si>
    <t>009-009-030-067-00042</t>
  </si>
  <si>
    <t>POSICIONADOR GEOGRAFICO GARMIN</t>
  </si>
  <si>
    <t>GPSMAP 76 CSX</t>
  </si>
  <si>
    <t>009-009-030-067-00043</t>
  </si>
  <si>
    <t>009-009-030-067-00044</t>
  </si>
  <si>
    <t>009-003-120-067-00001</t>
  </si>
  <si>
    <t>EQUIPO DE AUTONOMO DE AIRE COMPRIMIDO</t>
  </si>
  <si>
    <t>821SK</t>
  </si>
  <si>
    <t>1</t>
  </si>
  <si>
    <t>009-003-120-067-00002</t>
  </si>
  <si>
    <t>EQUIPO DE AUTOMO COMPLETO DE AIRE COMPRIMIDO</t>
  </si>
  <si>
    <t>2</t>
  </si>
  <si>
    <t>009-003-119-067-00001</t>
  </si>
  <si>
    <t>MEDIDOR DE GAS ATEX</t>
  </si>
  <si>
    <t>MX-2100</t>
  </si>
  <si>
    <t>009-003-119-067-00002</t>
  </si>
  <si>
    <t>MEDIDOR DE GASES ATEX</t>
  </si>
  <si>
    <t>009-003-119-067-00003</t>
  </si>
  <si>
    <t>009-002-001-002-00004</t>
  </si>
  <si>
    <t>VEHICULO JEEP ROJO MITSUBISHI N2696 MOTOR:4G54KU0196</t>
  </si>
  <si>
    <t>MONTERO/93</t>
  </si>
  <si>
    <t>CHASI:DONV120PJ00869</t>
  </si>
  <si>
    <t>009-002-001-008-00003</t>
  </si>
  <si>
    <t>VEHICULO JEEP GRIS TOYOTA N6595 MOTOR:22R3433801</t>
  </si>
  <si>
    <t>LAND CRUISER/92</t>
  </si>
  <si>
    <t>CHASIS: RJ700007298</t>
  </si>
  <si>
    <t>009-002-001-021-00014</t>
  </si>
  <si>
    <t>VEHICULO MICROBUS BCO. CON FJAS. GRIS TOYOTA N5840 MOTOR:1481526052</t>
  </si>
  <si>
    <t>COASTER/97</t>
  </si>
  <si>
    <t>CHASIS: BB42-0006033</t>
  </si>
  <si>
    <t>009-002-001-026-00018</t>
  </si>
  <si>
    <t>VEHICULO AUTOMOVIL ROJO TOYOTA N13690 MOTOR:4AM070691</t>
  </si>
  <si>
    <t>COROLLA XLI/98</t>
  </si>
  <si>
    <t>CHASIS:AE1110018862</t>
  </si>
  <si>
    <t>009-002-001-026-00019</t>
  </si>
  <si>
    <t>VEHICULO NISSAN RUSTICO VERDE METALICO N15690 MOTOR:VG33030942</t>
  </si>
  <si>
    <t>PATHFINDER 4X4/98</t>
  </si>
  <si>
    <t>CH:JN1TAZR50Z0002587</t>
  </si>
  <si>
    <t>009-002-001-035-00029</t>
  </si>
  <si>
    <t>VEHICULO  GRIS CLARO METALICO DOB. C. NISSAN N5628 MOTOR:KA24118610R</t>
  </si>
  <si>
    <t>PICKUP/97</t>
  </si>
  <si>
    <t>CHASIS:6LSUD21002631</t>
  </si>
  <si>
    <t>009-002-001-077-00033</t>
  </si>
  <si>
    <t>VEHICULO PICK-UP NISSAN VERDE GRIS CLARO METALICO  N17736 MOTOR:QD32159909</t>
  </si>
  <si>
    <t>DOBLE CABINA/02</t>
  </si>
  <si>
    <t>CHASIS:JN1CJUD22Z0728406</t>
  </si>
  <si>
    <t>009-002-001-077-00034</t>
  </si>
  <si>
    <t>VEHICULO PICK-UP NISSAN VERDE GRIS CLARO METALICA N17735 MOTOR:QD32159333</t>
  </si>
  <si>
    <t>CHASIS:JN1CJUD22Z0728280</t>
  </si>
  <si>
    <t>009-002-003-022-00004</t>
  </si>
  <si>
    <t>MOTOCICLETA BLANCA SUZUKI M-60763 MOTOR:TF125-127375</t>
  </si>
  <si>
    <t>TF125X/97</t>
  </si>
  <si>
    <t>CHASIS:TF125-126996</t>
  </si>
  <si>
    <t>009-002-003-022-00005</t>
  </si>
  <si>
    <t>MOTOCICLETA BLANCA SUZUKI M-7858 MOTOR:TF125-127759</t>
  </si>
  <si>
    <t>CHASIS:TF125-127402</t>
  </si>
  <si>
    <t>009-002-002-037-00001</t>
  </si>
  <si>
    <t>LANCHA MAKO DE 23 PIES DE ESLORA, 86" DE MANGA, 30" DE PUNTA</t>
  </si>
  <si>
    <t>TIPO PANGA</t>
  </si>
  <si>
    <t>009-002-006-037-00001</t>
  </si>
  <si>
    <t>TRAILER REMOLQUE</t>
  </si>
  <si>
    <t>PARA LANCHA DOBLE EJE</t>
  </si>
  <si>
    <t>009-002-001-049-00027</t>
  </si>
  <si>
    <t>VEHICULO PICK-UP GRIS CLARO METALICO NISSAN N15832 MOTOR:KA24041741A</t>
  </si>
  <si>
    <t>CBFULDFD21EWL/02</t>
  </si>
  <si>
    <t>CHA:3N6CD13Y6ZK005201</t>
  </si>
  <si>
    <t>009-002-001-079-00016</t>
  </si>
  <si>
    <t>VEHICULO PICK-UP MAZDA BLANCO DOBLE CAB. N17142 MOTOR:W9AT132741</t>
  </si>
  <si>
    <t>B2900 4X4 /04</t>
  </si>
  <si>
    <t>CHASIS:MM7UNY08200328008</t>
  </si>
  <si>
    <t>009-002-001-093-00036</t>
  </si>
  <si>
    <t>COROLLA XLI/02</t>
  </si>
  <si>
    <t>CHASIS:JTDER21EX00074057</t>
  </si>
  <si>
    <t>009-002-001-065-00030</t>
  </si>
  <si>
    <t>VEHICULO PICK UP D/CAB.NISSAN BLANCO N10864, MOTOR QD32177993</t>
  </si>
  <si>
    <t>4X4 /03</t>
  </si>
  <si>
    <t>CHASIS:JN1CJUD22Z0735309</t>
  </si>
  <si>
    <t>009-002-001-041-00026</t>
  </si>
  <si>
    <t>VEHICULO CAMIONETA MAZDA AZUL METALICO N18011, MOTOR: 955221086</t>
  </si>
  <si>
    <t>TRIBUTE 4X4 S</t>
  </si>
  <si>
    <t>CHASIS:5F2YU08171KM66755</t>
  </si>
  <si>
    <t>009-002-003-097-00002</t>
  </si>
  <si>
    <t>MOTOCICLETA AZUL CON FRANJAS YAMAHA, M53373, MOTOR:3TS097757</t>
  </si>
  <si>
    <t>DT175/SCRAMBLER/06</t>
  </si>
  <si>
    <t>CHASIS:DG01X016790</t>
  </si>
  <si>
    <t>009-002-003-097-00007</t>
  </si>
  <si>
    <t>MOTOCICLETA AZUL CON FRANJAS YAMAHA, M53601, MOTOR:3TS097940</t>
  </si>
  <si>
    <t>CHASIS:DG01X016982</t>
  </si>
  <si>
    <t>009-002-003-097-00010</t>
  </si>
  <si>
    <t>MOTOCICLETA AZUL CON FRANJAS YAMAHA, M53604, MOTOR:3TS097766</t>
  </si>
  <si>
    <t>CHASIS:DG01X016794</t>
  </si>
  <si>
    <t>009-002-003-097-00011</t>
  </si>
  <si>
    <t>MOTOCICLETA AZUL CON FRANJAS YAMAHA, M53598, MOTOR:3TS097943</t>
  </si>
  <si>
    <t>CHASIS:DG01X016979</t>
  </si>
  <si>
    <t>009-002-003-097-00012</t>
  </si>
  <si>
    <t>MOTOCICLETA AZUL CON FRANJAS YAMAHA, M53576, MOTOR:3TS097771</t>
  </si>
  <si>
    <t>CHASIS:DG01X016791</t>
  </si>
  <si>
    <t>TERRANO/04</t>
  </si>
  <si>
    <t>009-002-001-097-00058</t>
  </si>
  <si>
    <t>VEHICULO CAMIONETA NISSANRUSTICO GRIS, MOTOR:TD27296911Y, N5326</t>
  </si>
  <si>
    <t>CHASIS: VSKTVUR20U0576895</t>
  </si>
  <si>
    <t>009-002-001-097-00043</t>
  </si>
  <si>
    <t>VEHICULO JEEP RUSTICO TOYOTA GRIS N10488, MOTOR:1PZ0013737</t>
  </si>
  <si>
    <t>CHASIS:PZJ70-0005001</t>
  </si>
  <si>
    <t>009-002-001-097-00044</t>
  </si>
  <si>
    <t>HI LUX/92</t>
  </si>
  <si>
    <t>CHASIS:LN106-0070903</t>
  </si>
  <si>
    <t>009-002-001-097-00045</t>
  </si>
  <si>
    <t>VEHICULO PICK UP TOYOTA GRIS OSCURO N10490, MOTOR:2Y70950</t>
  </si>
  <si>
    <t>CHASIS:YN85-0034251</t>
  </si>
  <si>
    <t>009-002-001-107-00115</t>
  </si>
  <si>
    <t>CAMIONETA TODO TERRENO HYUNDAI SANTA FE GRIS METALICO P-293825</t>
  </si>
  <si>
    <t>SANTA FE</t>
  </si>
  <si>
    <t>BMW7J461GGGZ85</t>
  </si>
  <si>
    <t>009-002-001-107-00116</t>
  </si>
  <si>
    <t>MICROBUS COUNTY MARCA HYUNDAI BEIGE/CAFE 29 ASIENTOS N-7516</t>
  </si>
  <si>
    <t>COUNTY</t>
  </si>
  <si>
    <t>NBA3BA712417</t>
  </si>
  <si>
    <t>009-002-006-094-00002</t>
  </si>
  <si>
    <t>REMOLQUE DOBLE PROPOSITO</t>
  </si>
  <si>
    <t>REMOLQUE</t>
  </si>
  <si>
    <t>009-002-001-095-00037</t>
  </si>
  <si>
    <t>4X4/07</t>
  </si>
  <si>
    <t>CHASIS:JN1CJUD22Z0744758</t>
  </si>
  <si>
    <t>009-002-001-095-00038</t>
  </si>
  <si>
    <t>4X4/08</t>
  </si>
  <si>
    <t>CHASIS:JN1CJUD22Z0744803</t>
  </si>
  <si>
    <t>009-002-001-025-00001</t>
  </si>
  <si>
    <t>VEHICULO PICK UP GRIS METALICO, DOBLE CABINA, MOTOR: WLAT757896</t>
  </si>
  <si>
    <t>BT-50 DC 4X4/07</t>
  </si>
  <si>
    <t>CHASIS:MM7UNY0W370620066</t>
  </si>
  <si>
    <t>009-002-001-032-00091</t>
  </si>
  <si>
    <t>VEHICULO PICH UP BLANCO D. CAB. MAZDA, N3658, MOTOR:WLAT912859</t>
  </si>
  <si>
    <t>BT 50 MID 4X4/2008</t>
  </si>
  <si>
    <t>CHASIS:MM7UNYOW390686033</t>
  </si>
  <si>
    <t>009-002-001-032-00092</t>
  </si>
  <si>
    <t>VEHICULO PICH UP BLANCO D. CAB. MAZDA, N3669, MOTOR:WLAT913037</t>
  </si>
  <si>
    <t>CHASIS:MM7UNYOW390686195</t>
  </si>
  <si>
    <t>009-002-001-060-00081</t>
  </si>
  <si>
    <t>VEHICULO PICK UP MAZDA BEIGE METALICO, N3093, MOTOR:WLAT864866</t>
  </si>
  <si>
    <t>UA7S915/2008</t>
  </si>
  <si>
    <t>CHASIS:MM7UNYOW380666061</t>
  </si>
  <si>
    <t>009-002-001-060-00082</t>
  </si>
  <si>
    <t>VEHICULO PICK UP MAZDA BLANCO N3095, MOTOR:WLAT 862741</t>
  </si>
  <si>
    <t>UA7S 915 BT-50/08</t>
  </si>
  <si>
    <t>CHASIS:MM7UNYOW380665133</t>
  </si>
  <si>
    <t>009-002-001-060-00083</t>
  </si>
  <si>
    <t>VEHICULO PICK UP MAZDA AZUL OSCURO METALICA, P591287, MOTOR: WLAT863416</t>
  </si>
  <si>
    <t>CHASIS:MM7UNYOW380665396</t>
  </si>
  <si>
    <t>009-002-001-104-00098</t>
  </si>
  <si>
    <t>CAMION BLANCO TOYOTA DYNA, N2416, MOTOR  5L6153775</t>
  </si>
  <si>
    <t>DYNA</t>
  </si>
  <si>
    <t>CHASIS:JTFUF33Y60K000521</t>
  </si>
  <si>
    <t>MOTOCICLETA BLANCA SUZUKI M-60763 MOTOR TF125-127375</t>
  </si>
  <si>
    <t>009-002-003-035-00008</t>
  </si>
  <si>
    <t>MOTOCICLETA YAMAHA FRANJAS AZUL BLANCO M-39478</t>
  </si>
  <si>
    <t>DT-125/99</t>
  </si>
  <si>
    <t>CHASIS:3TT-097931</t>
  </si>
  <si>
    <t>MOTOCICLETA BLANCA SUZUKI M-7858 MOTOR TF125-127759</t>
  </si>
  <si>
    <t>009-002-001-069-00078</t>
  </si>
  <si>
    <t>VEHICULO PICK UP NISSAN GRIS METALICO, N17469, MOTOR:KA24012680A</t>
  </si>
  <si>
    <t>CHASIS:3N6CD13Y9ZK005225</t>
  </si>
  <si>
    <t>009-002-001-069-00077</t>
  </si>
  <si>
    <t>VEHICULO PICK UP NISSAN BLANCO, N16315, MOTOR:KA24049332A</t>
  </si>
  <si>
    <t>CHASIS:3N6CD13Y8ZK005300</t>
  </si>
  <si>
    <t xml:space="preserve">INCORPORADOS EN 2013  PROYECTO PACAP </t>
  </si>
  <si>
    <t>009-002-002-084-00006</t>
  </si>
  <si>
    <t>LANCHA MARES, 2 MOTORES MERCURY DE 40 HP SERIES 1C049841,1C49770</t>
  </si>
  <si>
    <t>PANGA 25 DELUX</t>
  </si>
  <si>
    <t>009-002-002-084-00007</t>
  </si>
  <si>
    <t>LANCHA MARES, MOTOR MERCURY SERIE 1B525722 Y REMOLQUE</t>
  </si>
  <si>
    <t>BOSTON MARES 16.5</t>
  </si>
  <si>
    <t>009-002-001-084-00085</t>
  </si>
  <si>
    <t>VEHICULO PICK UP GRIS CLARO  MITSUBISHI, N3673, MOTOR 4M40UAB0644</t>
  </si>
  <si>
    <t>KB7TNJNML/2008</t>
  </si>
  <si>
    <t>MMBJNKB708D053396</t>
  </si>
  <si>
    <t>009-002-001-084-00086</t>
  </si>
  <si>
    <t>VEHICULO PICK UP BLANCO D. CAB. MITSUBISHI, N3681,  MOTOR 4M40UAB0665</t>
  </si>
  <si>
    <t>MMBJNKB708D054360</t>
  </si>
  <si>
    <t>009-002-001-084-00087</t>
  </si>
  <si>
    <t>VEHICULO PICK UP BLANCO D. CAB. MITSUBISHI, N3684, MOTOR 4M40UAB2013</t>
  </si>
  <si>
    <t>MMBJNKB708D075823</t>
  </si>
  <si>
    <t>009-002-001-084-00088</t>
  </si>
  <si>
    <t>VEHICULO PICK UP BLANCO D. CAB. MITSUBISHI, N3689, MOTOR 4M40UAB2096</t>
  </si>
  <si>
    <t>MMBJNKB708D076526</t>
  </si>
  <si>
    <t>009-002-001-084-00089</t>
  </si>
  <si>
    <t>VEHICULO PICK UP GRIS CLARO D.CA. MITSUBISHI, N3690, MOTOR 4M40UAB1532</t>
  </si>
  <si>
    <t>MMBJNKB708D068874</t>
  </si>
  <si>
    <t>009-002-001-084-00090</t>
  </si>
  <si>
    <t>VEHICULO PICK UP GRIS CLARO D. C. MITSUBISHI, N3692, MOTOR 4M40UAB1461</t>
  </si>
  <si>
    <t>MMBJNKB708D068156</t>
  </si>
  <si>
    <t>009-002-002-084-00008</t>
  </si>
  <si>
    <t>LANCHA DE FIBRA TIPO ARTESANAL DE 22" DE ESLORA, PUNTAL 64", COLADO 5", MANGA DE 60" PULGADAS.</t>
  </si>
  <si>
    <t>009-002-001-084-00118</t>
  </si>
  <si>
    <t>4M40UAC2733</t>
  </si>
  <si>
    <t>MMBJNKB70BD024122</t>
  </si>
  <si>
    <t>009-002-005-084-00008</t>
  </si>
  <si>
    <t>MOTOR FUERA DE BORDA</t>
  </si>
  <si>
    <t>E40XMHL</t>
  </si>
  <si>
    <t>009-002-005-084-00009</t>
  </si>
  <si>
    <t>009-002-005-084-00010</t>
  </si>
  <si>
    <t>009-002-005-084-00011</t>
  </si>
  <si>
    <t>009-002-002-084-00009</t>
  </si>
  <si>
    <t>LANCHA DE FIBRA</t>
  </si>
  <si>
    <t>SIN MODELO</t>
  </si>
  <si>
    <t>009-002-002-084-00010</t>
  </si>
  <si>
    <t>009-002-002-084-00011</t>
  </si>
  <si>
    <t>INCORPORADOS EN 2013  PROYECTO UNIDADES MOBILES 40485</t>
  </si>
  <si>
    <t>009-002-001-106-00096</t>
  </si>
  <si>
    <t>VEHICULO FURGON BLANCO DOS PUERTAS MERCEDES BENZ, N5647, MOTOR  91198170095209</t>
  </si>
  <si>
    <t>SPRINTER 313 CDI/2009</t>
  </si>
  <si>
    <t>CHASIS:8AC9036639E017365</t>
  </si>
  <si>
    <t>009-002-001-106-00097</t>
  </si>
  <si>
    <t>VEHICULO FURGON BLANCO DOS PUERTAS MERCEDES BENZ, N5646, MOTOR  61198170094422</t>
  </si>
  <si>
    <t>CHASIS:8AC9036639E017366</t>
  </si>
  <si>
    <t>INCORPORADOS POR DONACION 2013</t>
  </si>
  <si>
    <t>009-002-001-127-00126</t>
  </si>
  <si>
    <t>VEHICULO PICK UP MARCA MITSUBISHI BLANCO SPORTERO N-4599</t>
  </si>
  <si>
    <t>SPORTERO</t>
  </si>
  <si>
    <t>CHASIS: MMBJNKB4090003623</t>
  </si>
  <si>
    <t>02/19/2013</t>
  </si>
  <si>
    <t>009-002-001-127-00127</t>
  </si>
  <si>
    <t>VEHICULO PICK UP MARCA MITSUBISHI BLANCO SPORTERO N-4613</t>
  </si>
  <si>
    <t>CHASIS:MMBJNKB409D003679</t>
  </si>
  <si>
    <t>009-002-001-127-00128</t>
  </si>
  <si>
    <t>VEHICULO PICK UP MARCA MAZDA  N-7980</t>
  </si>
  <si>
    <t>CHASIS: M7UNYOW370620066</t>
  </si>
  <si>
    <t>03/19/2013</t>
  </si>
  <si>
    <t>009-002-001-110-00099</t>
  </si>
  <si>
    <t>VEHICULO PICK UP DOBLE CABINA AZUL CLARO MITSUBISHI, N7243, AÑO 2011</t>
  </si>
  <si>
    <t>L200</t>
  </si>
  <si>
    <t>MMBJNKB70BD001980</t>
  </si>
  <si>
    <t>009-002-001-110-00100</t>
  </si>
  <si>
    <t>VEHICULO PICK UP DOBLE CABINA GRIS OSCURO MITSUBISHI, N4636, AÑO 2011</t>
  </si>
  <si>
    <t>MMBJNKB70BD002008</t>
  </si>
  <si>
    <t>009-002-001-110-00101</t>
  </si>
  <si>
    <t>VEHICULO PICK UP DOBLE CABINA AZUL OSCURO MITSUBISHI, N4489, AÑO 2011</t>
  </si>
  <si>
    <t>MMBJNKB70BD001974</t>
  </si>
  <si>
    <t>009-002-001-110-00102</t>
  </si>
  <si>
    <t>VEHICULO PICK UP DOBLE CABINA ROJO MITSUBISHI, N4637, AÑO 2011</t>
  </si>
  <si>
    <t>MMBJNKB70BD002203</t>
  </si>
  <si>
    <t>009-002-001-110-00103</t>
  </si>
  <si>
    <t>VEHICULO PICK UP DOBLE CANBINA BLANCO MITSUBISHI, N7242, AÑO 2011</t>
  </si>
  <si>
    <t>MMBJNKB70BD002076</t>
  </si>
  <si>
    <t>009-002-001-110-00104</t>
  </si>
  <si>
    <t>VEHICULO PICK UP DOBLE CABINA BLANCO MITSUBISHI, N4061, AÑO 2011</t>
  </si>
  <si>
    <t>MMBJNKB70BD002078</t>
  </si>
  <si>
    <t>009-002-001-110-00105</t>
  </si>
  <si>
    <t>VEHICULO PICK UP DOBLE CABINA GRIS OSCURO MITSUBISHI, N3957, AÑO 2011</t>
  </si>
  <si>
    <t>MMBJNKB70BD005408</t>
  </si>
  <si>
    <t>009-002-001-110-00106</t>
  </si>
  <si>
    <t>VEHICULO PICK UP DOBLE CABINA BLANCO MITSUBISHI, N4122, AÑO 2011</t>
  </si>
  <si>
    <t>MMBJNKB70BD005487</t>
  </si>
  <si>
    <t>009-002-001-110-00107</t>
  </si>
  <si>
    <t>VEHICULO PICK UP DOBLE CABINA BLANCO MITSUBISHI, N4135, AÑO 2011</t>
  </si>
  <si>
    <t>MMBJNKB70BD005862</t>
  </si>
  <si>
    <t>009-002-001-110-00108</t>
  </si>
  <si>
    <t>VEHICULO PICK UP DOBLE CABINA GRIS CLARO MITSUBISHI, N7233, AÑO 2011</t>
  </si>
  <si>
    <t>MMBJNKB70BD04096</t>
  </si>
  <si>
    <t>009-002-001-110-00110</t>
  </si>
  <si>
    <t>VEHICULO PICK UP DOBLE CABINA GRIS CLARO MITSUBISHI, N4982, AÑO 2011</t>
  </si>
  <si>
    <t>MMBJNKB70BD014095</t>
  </si>
  <si>
    <t>009-002-001-110-00111</t>
  </si>
  <si>
    <t>VEHICULO PICK UP DOBLE CABINA GRIS OSCURO MITSUBISHI, N4490, AÑO 2011</t>
  </si>
  <si>
    <t>MMBJNKB70BD014528</t>
  </si>
  <si>
    <t>009-002-001-110-00112</t>
  </si>
  <si>
    <t>VEHICULO PICK UP DOBLE CABINA GRIS OSCURO MITSUBISHI, N4196, AÑO 2011</t>
  </si>
  <si>
    <t>MMBJNKB70BD014531</t>
  </si>
  <si>
    <t>009-002-001-110-00113</t>
  </si>
  <si>
    <t>VEHICULO PICK UP DOBLE CABINA BEIGE MITSUBISHI, N4258, AÑO 2011</t>
  </si>
  <si>
    <t>MMBJNKB70BD014121</t>
  </si>
  <si>
    <t>009-002-001-110-00114</t>
  </si>
  <si>
    <t>VEHICULO PICK UP DOBLE CABINA BEIGE MITSUBISHI, N4376, AÑO 2011</t>
  </si>
  <si>
    <t>MMBJNKB70BD014479</t>
  </si>
  <si>
    <t>009-002-001-110-00119</t>
  </si>
  <si>
    <t>MICROBUS MARCA NISSAN MODELO CIVILIAN AÑO 2011 COLOR BLANCO 30 ASIENTOS DIESEL.</t>
  </si>
  <si>
    <t>CIVILIAN</t>
  </si>
  <si>
    <t>JN1UBHW41Z0024580</t>
  </si>
  <si>
    <t>009-002-001-110-00120</t>
  </si>
  <si>
    <t>MICROBUS BLANCO MARCA NISSAN MODELO CIVILIAN CAPACIDAD 30 ASS AÑO 2011</t>
  </si>
  <si>
    <t>JN1UBHW41Z0024583</t>
  </si>
  <si>
    <t>009-002-001-110-00121</t>
  </si>
  <si>
    <t>MICROBUS MARCA NISSAN MODELO CIVILIAN COLOR BLANO AÑO 2011 CAPACIDAD 30 ASS</t>
  </si>
  <si>
    <t>JN1UBHW41Z0024585</t>
  </si>
  <si>
    <t>009-002-001-110-00122</t>
  </si>
  <si>
    <t>MICROBUS MARCA NISSAN MODELO CIVILIAN COLOR BLANCO AÑO 2011 CAPACIDAD 30 ASS</t>
  </si>
  <si>
    <t>JN1UBHW41Z0024587</t>
  </si>
  <si>
    <t>INCORPORADOS EN 2013  PROYECTO PROGRAMA MANEJO INTEGRADO DE ECOSISTEMAS PRIORITARIOS EN LA ZONA COSTERO MARINA 2522</t>
  </si>
  <si>
    <t>014-002-001-115-00125</t>
  </si>
  <si>
    <t>VEHICULO PICK UP DOBLE CABINA AZUL OSCURO MITSUBISHI, N4031, AÑO 2011</t>
  </si>
  <si>
    <t>MMBJNKB7OBD031935</t>
  </si>
  <si>
    <t>INCORPORADOS EN 2013  PROYECTO FORTALECIMIENTO INSTITUCIONAL INSPECTORIA AMBIENTAL 40315</t>
  </si>
  <si>
    <t>009-002-001-075-00059</t>
  </si>
  <si>
    <t>VEHICULO PICK UP D. CAB. MAZDABLANCO, MOTOR  WLAT801294, N2237</t>
  </si>
  <si>
    <t>BT-50/08</t>
  </si>
  <si>
    <t>CHASIS:MM7UNY0W380639418</t>
  </si>
  <si>
    <t>009-002-001-075-00060</t>
  </si>
  <si>
    <t>VEHICULO PICK UP DOBLE CABINA MAZDA ROJO, MOTOR WLAT807848, N2079</t>
  </si>
  <si>
    <t>CHASIS:MM7UNY0W380642080</t>
  </si>
  <si>
    <t>009-002-001-075-00061</t>
  </si>
  <si>
    <t>VEHICULO PICK UP D. CAB. MAZDA BLANCO, MOTOR  WLAT809210, N2081</t>
  </si>
  <si>
    <t>CHASIS:MM7UNY0W380642788</t>
  </si>
  <si>
    <t>009-002-001-075-00062</t>
  </si>
  <si>
    <t>VEHICULO PICK UP DOBLE CABINA MAZDA BLANCO, MOTOR  WLAT808947, N2165</t>
  </si>
  <si>
    <t>CHASIS:MM7UNY0W380642639</t>
  </si>
  <si>
    <t>009-002-001-075-00063</t>
  </si>
  <si>
    <t>VEHICULO PICK UP D. CAB. MAZDA BLANCO, MOTOR  WLAT809012, N2077</t>
  </si>
  <si>
    <t>CHASIS:MM7UNY0W380642640</t>
  </si>
  <si>
    <t>009-002-001-075-00064</t>
  </si>
  <si>
    <t>VEHICULO PICK UP DOBLE CABINA MAZDA GRIS METALICO, MOTOR WLAT809872, N2167</t>
  </si>
  <si>
    <t>CHASIS:MM7UNY0W380643286</t>
  </si>
  <si>
    <t>009-002-001-075-00066</t>
  </si>
  <si>
    <t>VEHICULO PICK UP DOBLE CABINA MAZDA BEIGE METALICO, MOTOR WLAT810203, N2163</t>
  </si>
  <si>
    <t>CHASIS:MM7UNY0W380643439</t>
  </si>
  <si>
    <t>009-002-001-075-00067</t>
  </si>
  <si>
    <t>VEHICULO PICK UP DOBLE CABINA MAZDA GRIS OSCURO, MOTOR WLAT809403, N2073</t>
  </si>
  <si>
    <t>CHASIS:MM7UNY0W380643193</t>
  </si>
  <si>
    <t>009-002-001-075-00068</t>
  </si>
  <si>
    <t>VEHICULO PICK UP DOBLE CABINA MAZDA OCRE METALICO, MOTOR WLAT808288, N2084</t>
  </si>
  <si>
    <t>CHASIS:MM7UNY0W380642279</t>
  </si>
  <si>
    <t>009-002-001-075-00069</t>
  </si>
  <si>
    <t>VEHICULO PICK UP DOBLE CABINA MAZDA AZUL OSCURO, MOTOR WLAT809522, N2076</t>
  </si>
  <si>
    <t>CHASIS:MM7UNY0W380642978</t>
  </si>
  <si>
    <t>009-002-001-075-00070</t>
  </si>
  <si>
    <t>VEHICULO PICK UP DOBLE CABINA MAZDA BLANCO, MOTOR WLAT809209, N2233</t>
  </si>
  <si>
    <t>CHASIS:MM7UNY0W380642789</t>
  </si>
  <si>
    <t>009-002-001-075-00071</t>
  </si>
  <si>
    <t>VEHICULO PICK UP DOBLE CABINA MAZDA BLANCO, MOTOR  WLAT810103, N2236</t>
  </si>
  <si>
    <t>CHASIS:MM7UNY0W380643310</t>
  </si>
  <si>
    <t>009-002-001-075-00072</t>
  </si>
  <si>
    <t>VEHICULO PICK UP DOBLE CABINA MAZDA GRIS METALICO, MOTOR WLAT809640, N2235</t>
  </si>
  <si>
    <t>CHASIS:MM7UNY0W380643080</t>
  </si>
  <si>
    <t>009-002-001-075-00073</t>
  </si>
  <si>
    <t>VEHICULO PICK UP DOBLE CABINA MAZDA BEIGE METALICO, MOTOR  WLAT810026, N2227</t>
  </si>
  <si>
    <t>CHASIS:MM7UNY0W380643330</t>
  </si>
  <si>
    <t>009-002-001-075-00074</t>
  </si>
  <si>
    <t>VEHICULO PICK UP DOBLE CABINA MAZDA AZUL METALICO, MOTOR WLAT808942, N2234</t>
  </si>
  <si>
    <t>CHASIS:MM7UNY0W380642665</t>
  </si>
  <si>
    <t>009-002-002-075-00002</t>
  </si>
  <si>
    <t>LANCHA FIB. DE VIDR MARINSA DE 21"  DE ESLORA, TIPO PANGA, BLANCA AZUL</t>
  </si>
  <si>
    <t>ALBATROS</t>
  </si>
  <si>
    <t>009-002-002-075-00003</t>
  </si>
  <si>
    <t>009-002-002-075-00004</t>
  </si>
  <si>
    <t>009-002-002-075-00005</t>
  </si>
  <si>
    <t>LANCHA F. DE VIDRIO MARINSA, 16" DE ESLORA, BLANCA AZUL</t>
  </si>
  <si>
    <t>009-002-005-075-00003</t>
  </si>
  <si>
    <t>MOTOR FUERA DE BORDA MARINER DE 40 HP</t>
  </si>
  <si>
    <t>MARATHON</t>
  </si>
  <si>
    <t>1B352137</t>
  </si>
  <si>
    <t>009-002-005-075-00004</t>
  </si>
  <si>
    <t>1B292891</t>
  </si>
  <si>
    <t>009-002-005-075-00005</t>
  </si>
  <si>
    <t>1B369176</t>
  </si>
  <si>
    <t>009-002-005-075-00006</t>
  </si>
  <si>
    <t>MOTOR FUERA DE BORDA MARINER DE 25 HP</t>
  </si>
  <si>
    <t>0N072231</t>
  </si>
  <si>
    <t>009-002-006-075-00004</t>
  </si>
  <si>
    <t>PARA LANCHA</t>
  </si>
  <si>
    <t>009-002-006-075-00005</t>
  </si>
  <si>
    <t>009-002-006-075-00006</t>
  </si>
  <si>
    <t>009-002-006-075-00007</t>
  </si>
  <si>
    <t>009-002-005-075-00012</t>
  </si>
  <si>
    <t>CANOA DE FIBRA DE VIDRIO CON PUNTA RECORTADA</t>
  </si>
  <si>
    <t xml:space="preserve">INCORPORADOS EN 2013  PROYECTO DAC 2881 </t>
  </si>
  <si>
    <t>009-002-001-067-00031</t>
  </si>
  <si>
    <t>VEHICULO PICK UP TOYOTA VERDE DOBLE CABINA N17139 HILUX 4X4 MOTOR  3L5400638</t>
  </si>
  <si>
    <t>LN166L/2004</t>
  </si>
  <si>
    <t>CHASIS:JTFDE626400116879</t>
  </si>
  <si>
    <t>009-002-001-067-00032</t>
  </si>
  <si>
    <t>VEHICULO PICK UP TOYOTA VERDE DOBLE  CABINA N17138 HILUX 4X4 MOTOR  3L5400638</t>
  </si>
  <si>
    <t>CHASIS:JTFDE626400116865</t>
  </si>
  <si>
    <t>009-002-001-067-00048</t>
  </si>
  <si>
    <t>VEHICULO PICK UP TOYOTA NEGRO DOBLE CABINA N11299, MOTOR 2KD9470240</t>
  </si>
  <si>
    <t>HI LUX 4X4/06</t>
  </si>
  <si>
    <t>CHASIS:8AJFR22G204504417</t>
  </si>
  <si>
    <t>009-002-001-067-00049</t>
  </si>
  <si>
    <t>VEHICULO PICK UP TOYOTA NEGRO DOBLE CABINA N5327, MOTOR 2KD9475769</t>
  </si>
  <si>
    <t>CHASIS:8AJFR22G704504719</t>
  </si>
  <si>
    <t>009-002-001-067-00050</t>
  </si>
  <si>
    <t>VEHICULO PICK UP TOYOTA ROJO DOBLE CABINA N11295, MOTOR 2KD7005842</t>
  </si>
  <si>
    <t>CHASIS:8AJFR22G304504793</t>
  </si>
  <si>
    <t>009-002-001-067-00051</t>
  </si>
  <si>
    <t>VEHICULO PICK UP TOYOTA CAFÉ DOBLE CABINA N11300, MOTOR 2KD7003974</t>
  </si>
  <si>
    <t>CHASI:8AJFR22G304504734</t>
  </si>
  <si>
    <t>009-002-001-067-00080</t>
  </si>
  <si>
    <t>VEHICULO CAMIONETA TOYOTA GRIS RUSTICO P152886, MOTOR 1GR5395818</t>
  </si>
  <si>
    <t>LAND CRUISER PRADO/07</t>
  </si>
  <si>
    <t>CHASIS:JTEBU25J705084181</t>
  </si>
  <si>
    <t>009-007-006-034-00078</t>
  </si>
  <si>
    <t>MESA DE MADERA OVALADA FORMICA CAFE</t>
  </si>
  <si>
    <t>PARA REUNIONES</t>
  </si>
  <si>
    <t>009-007-006-034-00110</t>
  </si>
  <si>
    <t>MESA DE MADERA</t>
  </si>
  <si>
    <t>009-007-013-026-00194</t>
  </si>
  <si>
    <t>SOFA BARCLAY DE CUERO VERDE</t>
  </si>
  <si>
    <t>8001001</t>
  </si>
  <si>
    <t>009-007-006-077-00096</t>
  </si>
  <si>
    <t>MESA DE REUNIONES</t>
  </si>
  <si>
    <t>009-007-006-070-00027</t>
  </si>
  <si>
    <t xml:space="preserve">ESCRITORIO EJECUTIVO </t>
  </si>
  <si>
    <t>009-007-006-070-00010</t>
  </si>
  <si>
    <t>MESA DE MADERA CUADRADA</t>
  </si>
  <si>
    <t>009-007-008-070-00004</t>
  </si>
  <si>
    <t>JUEGO DE SALA DE CUATRO PIEZAS (2 SOFAS DE 3 PLAZAS Y 2 SILLONES INDV)</t>
  </si>
  <si>
    <t>009-004-003-098-00011</t>
  </si>
  <si>
    <t>TELEVISOR PANTALLA DE 42" PLASMA VGA C/REMOTO LG</t>
  </si>
  <si>
    <t>42PCI</t>
  </si>
  <si>
    <t>009-007-006-098-00232</t>
  </si>
  <si>
    <t>MUEBLE DE DENTRAL SISMICA ( 6 ESCRITORIOS METAL BLANCOS C/PORTA TECLA)</t>
  </si>
  <si>
    <t>EJECUTIVOS</t>
  </si>
  <si>
    <t>009-007-001-098-00134</t>
  </si>
  <si>
    <t>ESTANTE DE METAL TIPO GABINETE</t>
  </si>
  <si>
    <t>84" X 24" X 32"</t>
  </si>
  <si>
    <t>009-007-001-098-00135</t>
  </si>
  <si>
    <t>009-007-015-024-00001</t>
  </si>
  <si>
    <t>PLANERA DE METAL CON BASE DE 1.36.5 X 1.00 X 0.60 MTS.</t>
  </si>
  <si>
    <t>5 GAVETAS</t>
  </si>
  <si>
    <t>009-007-009-088-00003</t>
  </si>
  <si>
    <t>LOCKER DE MADERA DE 15 NICHOS</t>
  </si>
  <si>
    <t>40 X 40 X 40 CMS.</t>
  </si>
  <si>
    <t>009-007-006-088-00196</t>
  </si>
  <si>
    <t>MUEBLE DE MADERA QUE INCLUYE 25 PARTES ADICIONALES</t>
  </si>
  <si>
    <t>DE RECEPCION</t>
  </si>
  <si>
    <t>009-007-006-088-00197</t>
  </si>
  <si>
    <t>MESA DE MADERA FORMICA</t>
  </si>
  <si>
    <t>PARA CATALOGO PUBLICO</t>
  </si>
  <si>
    <t>009-007-006-088-00199</t>
  </si>
  <si>
    <t>MUEBLE DE MADERA</t>
  </si>
  <si>
    <t>PARA EXPOSICIONES</t>
  </si>
  <si>
    <t>009-007-006-077-00095</t>
  </si>
  <si>
    <t>MESA DIGITALIZADORA SUMMAGRID V</t>
  </si>
  <si>
    <t>SG 53648</t>
  </si>
  <si>
    <t>010421001S620441431</t>
  </si>
  <si>
    <t>009-007-006-120-00257</t>
  </si>
  <si>
    <t>MESA DE METAL</t>
  </si>
  <si>
    <t>009-007-007-120-00004</t>
  </si>
  <si>
    <t>MUEBLE GABINETE METALICO</t>
  </si>
  <si>
    <t>009-007-006-069-00241</t>
  </si>
  <si>
    <t>PARA REUNION</t>
  </si>
  <si>
    <t>009-007-018-084-00009</t>
  </si>
  <si>
    <t>CAJA FUERTE</t>
  </si>
  <si>
    <t>2008037089</t>
  </si>
  <si>
    <t>COMPRAS INCORPORADAS 2013 GOES</t>
  </si>
  <si>
    <t>009-007-002-126-00494</t>
  </si>
  <si>
    <t xml:space="preserve">ESCRITORIO DE MADERA  FORMICA </t>
  </si>
  <si>
    <t>20/12/0213</t>
  </si>
  <si>
    <t>009-007-002-126-00495</t>
  </si>
  <si>
    <t>009-007-002-126-00496</t>
  </si>
  <si>
    <t>009-007-002-126-00497</t>
  </si>
  <si>
    <t>009-007-008-126-00007</t>
  </si>
  <si>
    <t>SIILLONES TIPO SOFA</t>
  </si>
  <si>
    <t>INCORPORADOS EN 2013  REMODELACION Y EQUIPAMIENTO DE LA PRIMERA PLANTA PROYECTO 5348</t>
  </si>
  <si>
    <t>009-007-003-126-00001</t>
  </si>
  <si>
    <t>MUEBLE TIPO PANTRIE MELAMINA</t>
  </si>
  <si>
    <t>009-007-003-126-00002</t>
  </si>
  <si>
    <t>009-007-006-126-00263</t>
  </si>
  <si>
    <t>MESA DE MADERA PARA EXPOSITORES DE  MELANINA</t>
  </si>
  <si>
    <t>009-007-006-126-00264</t>
  </si>
  <si>
    <t>MESA SISTEMATIZADA MELAMINA</t>
  </si>
  <si>
    <t>009-007-012-126-00552</t>
  </si>
  <si>
    <t>MUEBLE DIVISION LIVIANO TIPO LIBRERA DE MELAMINA</t>
  </si>
  <si>
    <t>009-007-001-126-00214</t>
  </si>
  <si>
    <t>MUEBLE DE PISO CON GAVETAS</t>
  </si>
  <si>
    <t>009-007-001-126-00215</t>
  </si>
  <si>
    <t>MUEBLE AEREO TIPO ARCHIVADOR</t>
  </si>
  <si>
    <t>009-007-001-126-00216</t>
  </si>
  <si>
    <t>009-007-008-126-00006</t>
  </si>
  <si>
    <t>SOFA OTOMAN CON MESA DE CENTRO</t>
  </si>
  <si>
    <t>009-007-020-126-00001</t>
  </si>
  <si>
    <t>MUEBLE DE RECEPCION DE MADERA Y MELAMINA</t>
  </si>
  <si>
    <t>009-007-002-075-00481</t>
  </si>
  <si>
    <t>ESTACION DE TRABAJO TIPO ESCRITORIO</t>
  </si>
  <si>
    <t>009-007-002-075-00482</t>
  </si>
  <si>
    <t>MODULO MUEBLE DE MADERA</t>
  </si>
  <si>
    <t>009-007-002-075-00483</t>
  </si>
  <si>
    <t>MODULO  PARA ARCHIVO</t>
  </si>
  <si>
    <t>009-007-011-075-00299</t>
  </si>
  <si>
    <t xml:space="preserve">MODULOS PARA ARCHIVO </t>
  </si>
  <si>
    <t>009-007-011-075-00300</t>
  </si>
  <si>
    <t>009-007-011-075-00301</t>
  </si>
  <si>
    <t>009-007-011-075-00302</t>
  </si>
  <si>
    <t>009-007-011-075-00303</t>
  </si>
  <si>
    <t>009-007-011-075-00304</t>
  </si>
  <si>
    <t>009-007-006-075-00265</t>
  </si>
  <si>
    <t>MESA DE REUNION DE TRABAJO</t>
  </si>
  <si>
    <t>009-007-006-075-00266</t>
  </si>
  <si>
    <t>009-009-057-098-00002</t>
  </si>
  <si>
    <t>TALADRO ROTOMARTILLO INALAMBRICO DE 1/2" DEWALT</t>
  </si>
  <si>
    <t>DC900KL</t>
  </si>
  <si>
    <t>945067</t>
  </si>
  <si>
    <t>009-009-057-098-00003</t>
  </si>
  <si>
    <t>TALADRO ROTOMARTILLO DEMOLEDOR DEWALT</t>
  </si>
  <si>
    <t>D25600</t>
  </si>
  <si>
    <t>319246</t>
  </si>
  <si>
    <t>009-009-048-056-00001</t>
  </si>
  <si>
    <t>ALIMENTADOR AUTOMATICO DE DOCUMENTOS</t>
  </si>
  <si>
    <t>009-008-001-126-00003</t>
  </si>
  <si>
    <t>COMPRESOR PARA BOMBASOLINST</t>
  </si>
  <si>
    <t>12V</t>
  </si>
  <si>
    <t>05/13/2013</t>
  </si>
  <si>
    <t>009-008-014-126-00001</t>
  </si>
  <si>
    <t>TARJETA ELECTRONICA DE CONTROL DE LLAMA PERKIN ELMER</t>
  </si>
  <si>
    <t>AA700</t>
  </si>
  <si>
    <t>009-012-121-126-00008</t>
  </si>
  <si>
    <t>SENSOR DE HUMEDAD</t>
  </si>
  <si>
    <t>HUMIDITY SENSOR</t>
  </si>
  <si>
    <t>INCORPORADOS EN 2013  PROYECTO DAC</t>
  </si>
  <si>
    <t>009-006-046-067-00001</t>
  </si>
  <si>
    <t>TAEJETA DE RED CANON</t>
  </si>
  <si>
    <t>BOAR-AZ</t>
  </si>
  <si>
    <t>0406A032</t>
  </si>
  <si>
    <t xml:space="preserve"> - Clase: BIENES MUEBLES DIVERSOS</t>
  </si>
  <si>
    <t>009-004-003-001-00002</t>
  </si>
  <si>
    <t>TELEVISOR A COLOR DE 19" SONY CON VHS  MOD./N SLV-X533PA, S/N</t>
  </si>
  <si>
    <t>KV21R10</t>
  </si>
  <si>
    <t>8132617</t>
  </si>
  <si>
    <t>009-004-003-008-00001</t>
  </si>
  <si>
    <t>TELEVISOR A COLOR CON VHS INCORPORADO DE 27" SONY</t>
  </si>
  <si>
    <t>KB27TS35</t>
  </si>
  <si>
    <t>7046048</t>
  </si>
  <si>
    <t>009-009-011-014-00002</t>
  </si>
  <si>
    <t>ANILLADORA Y ENCUADERNADORA GBC</t>
  </si>
  <si>
    <t>IMAGE MAKER 2000</t>
  </si>
  <si>
    <t>009-007-008-034-00002</t>
  </si>
  <si>
    <t>JUEGO DE SALA TAPIZ DE TELA CAFE (DOS SILLONES, UN SOFA)</t>
  </si>
  <si>
    <t>009-007-018-027-00001</t>
  </si>
  <si>
    <t>CAJA DE SEGURIDAD METALICA CENTINELA</t>
  </si>
  <si>
    <t>UNA PUERTA</t>
  </si>
  <si>
    <t>009-009-049-070-00002</t>
  </si>
  <si>
    <t>LECTOR BIOMETRICO AMANO</t>
  </si>
  <si>
    <t>HP-2000</t>
  </si>
  <si>
    <t>1192490</t>
  </si>
  <si>
    <t>009-007-010-004-00001</t>
  </si>
  <si>
    <t>AIRE ACONDICIONADO MINI SPLIT DE 30,000 BTU</t>
  </si>
  <si>
    <t>SB30SA-40</t>
  </si>
  <si>
    <t>8495J29855</t>
  </si>
  <si>
    <t>009-012-031-044-00011</t>
  </si>
  <si>
    <t>3687</t>
  </si>
  <si>
    <t>009-012-031-044-00012</t>
  </si>
  <si>
    <t>3686</t>
  </si>
  <si>
    <t>009-012-031-044-00013</t>
  </si>
  <si>
    <t>3688</t>
  </si>
  <si>
    <t>009-006-007-090-00013</t>
  </si>
  <si>
    <t>DATA VIDEO PROYECTOR DELL</t>
  </si>
  <si>
    <t>2400MP</t>
  </si>
  <si>
    <t>3328258033</t>
  </si>
  <si>
    <t>009-012-030-011-00001</t>
  </si>
  <si>
    <t>ESTACION PLUVIOMETRICA TELEMETRICA COMPLETA CON ACCESORIOS</t>
  </si>
  <si>
    <t>009-012-030-011-00002</t>
  </si>
  <si>
    <t>009-012-024-069-00004</t>
  </si>
  <si>
    <t>ESTACION METEOROLOGICA AUTOMATICA CON SUS ACCESORIOS SUTRON</t>
  </si>
  <si>
    <t>009-012-024-069-00003</t>
  </si>
  <si>
    <t>009-009-030-069-00040</t>
  </si>
  <si>
    <t>GPS111PLUS</t>
  </si>
  <si>
    <t>92147896</t>
  </si>
  <si>
    <t>009-009-059-010-00003</t>
  </si>
  <si>
    <t>MOTOGUADAÑA DE 2.6 HP STHIL</t>
  </si>
  <si>
    <t>FS-280</t>
  </si>
  <si>
    <t>362537469</t>
  </si>
  <si>
    <t>009-009-059-010-00004</t>
  </si>
  <si>
    <t>362540201</t>
  </si>
  <si>
    <t>009-009-059-010-00005</t>
  </si>
  <si>
    <t>362537472</t>
  </si>
  <si>
    <t>009-009-059-010-00006</t>
  </si>
  <si>
    <t>362461052</t>
  </si>
  <si>
    <t>009-009-059-010-00007</t>
  </si>
  <si>
    <t>362539621</t>
  </si>
  <si>
    <t>009-009-059-010-00008</t>
  </si>
  <si>
    <t>362537180</t>
  </si>
  <si>
    <t>009-009-059-094-00001</t>
  </si>
  <si>
    <t>MOTOGUADAÑA DE 26 HP</t>
  </si>
  <si>
    <t>FS280</t>
  </si>
  <si>
    <t>009-009-062-094-00001</t>
  </si>
  <si>
    <t>PIPA PARA AGUA</t>
  </si>
  <si>
    <t>009-012-024-010-00005</t>
  </si>
  <si>
    <t>ESTACION METEREOLOGICA AUTOMATICA (CDP,PANEL SOLAR,PLUVIOMETRO CON BASE,SENSOR DE TEMPERATURA CON PROTECTOR, ANTENA YAGUI).</t>
  </si>
  <si>
    <t>MWS301DCP</t>
  </si>
  <si>
    <t>E41301</t>
  </si>
  <si>
    <t>009-012-024-010-00006</t>
  </si>
  <si>
    <t>MATICA (DCP,PANEL SOLAR,PLUVIOMETRO CON BASE,SENSOR DE TEMPERATURA Y PROTECTOR, ANTENA YAGUI)</t>
  </si>
  <si>
    <t>E41302</t>
  </si>
  <si>
    <t>009-004-003-101-00014</t>
  </si>
  <si>
    <t>TELEVISOR PANTALLA PLANA PANASONIC DE 42"</t>
  </si>
  <si>
    <t>TC-P42C-1</t>
  </si>
  <si>
    <t>LA00130126</t>
  </si>
  <si>
    <t>009-007-010-101-00053</t>
  </si>
  <si>
    <t>AIRE ACONDICIONADO MINI SPLIT  CONFORSTAR DE 24,000 BTU</t>
  </si>
  <si>
    <t>009-009-030-032-00028</t>
  </si>
  <si>
    <t>POSICIONADOR GEOGRAFICO LEICA (2 RECEPTORES)</t>
  </si>
  <si>
    <t>SR20</t>
  </si>
  <si>
    <t>60293/60305</t>
  </si>
  <si>
    <t>009-012-024-032-00001</t>
  </si>
  <si>
    <t>ESTACION METEREOLOGICA AUTOMATICA WIRELLES</t>
  </si>
  <si>
    <t>6162</t>
  </si>
  <si>
    <t>009-012-024-032-00002</t>
  </si>
  <si>
    <t>ESTACION METEREOLOGICA AUTOMATICA</t>
  </si>
  <si>
    <t>009-005-004-032-00114</t>
  </si>
  <si>
    <t>CAMARA FOTOFGRAFICA DIGITAL SONY</t>
  </si>
  <si>
    <t>DSLR-200K</t>
  </si>
  <si>
    <t>2571773</t>
  </si>
  <si>
    <t>009-008-010-122-00001</t>
  </si>
  <si>
    <t xml:space="preserve">SUMINISTRO E INSTALACION DE ALARMA </t>
  </si>
  <si>
    <t>009-004-003-120-00016</t>
  </si>
  <si>
    <t>TELEVISOR SONY</t>
  </si>
  <si>
    <t>VIERE 42"</t>
  </si>
  <si>
    <t>MA90760288</t>
  </si>
  <si>
    <t>009-012-038-069-00434</t>
  </si>
  <si>
    <t>RELOJ MARCADOR AMANO</t>
  </si>
  <si>
    <t>MTX-20</t>
  </si>
  <si>
    <t>321111999</t>
  </si>
  <si>
    <t>009-012-045-069-00001</t>
  </si>
  <si>
    <t>ESTACION METEOROLOGICA TIPO TELEMETRICA CON ACCESORIOS</t>
  </si>
  <si>
    <t>009-012-041-069-00001</t>
  </si>
  <si>
    <t>ESTACION MAREOGRAFICA CON SUS ACCESORIOS</t>
  </si>
  <si>
    <t>009-012-038-069-00002</t>
  </si>
  <si>
    <t>ESTACION SISMICA DE 1 CANAL GEOSING</t>
  </si>
  <si>
    <t>GBV-116</t>
  </si>
  <si>
    <t>927</t>
  </si>
  <si>
    <t>009-012-038-069-00003</t>
  </si>
  <si>
    <t>928</t>
  </si>
  <si>
    <t>009-012-038-069-00004</t>
  </si>
  <si>
    <t>929</t>
  </si>
  <si>
    <t>009-012-038-069-00005</t>
  </si>
  <si>
    <t>930</t>
  </si>
  <si>
    <t>009-012-038-069-00006</t>
  </si>
  <si>
    <t>931</t>
  </si>
  <si>
    <t>009-012-038-069-00007</t>
  </si>
  <si>
    <t>932</t>
  </si>
  <si>
    <t>009-012-038-069-00008</t>
  </si>
  <si>
    <t>ESTACION SISMICA DE 3 CANAL GEOSIG</t>
  </si>
  <si>
    <t>926</t>
  </si>
  <si>
    <t>009-012-038-069-00009</t>
  </si>
  <si>
    <t>933</t>
  </si>
  <si>
    <t>009-012-038-069-00010</t>
  </si>
  <si>
    <t>934</t>
  </si>
  <si>
    <t>009-012-036-069-00003</t>
  </si>
  <si>
    <t>SENSOR RANGER KINEMETRICS (ENTERRADO)</t>
  </si>
  <si>
    <t>SS-1</t>
  </si>
  <si>
    <t>NO VISIBLE 2638</t>
  </si>
  <si>
    <t>SENSOR RANGER KINEMETRICS</t>
  </si>
  <si>
    <t>2652</t>
  </si>
  <si>
    <t>2632</t>
  </si>
  <si>
    <t>2651</t>
  </si>
  <si>
    <t>2648</t>
  </si>
  <si>
    <t>2641</t>
  </si>
  <si>
    <t>2628</t>
  </si>
  <si>
    <t>009-012-036-069-00002</t>
  </si>
  <si>
    <t>SENSOR RANGER KINEMERICS ( ENTERRADO)</t>
  </si>
  <si>
    <t>2653</t>
  </si>
  <si>
    <t>SISMOMETRO VERTICAL KINEMETRICS L 4-C ( ENTERRADO)</t>
  </si>
  <si>
    <t>2625</t>
  </si>
  <si>
    <t>009-012-038-069-00001</t>
  </si>
  <si>
    <t>NO VISIBLE 2647</t>
  </si>
  <si>
    <t>MEDIDOR DE NIVEL DE AGUA EN POZO SEBA</t>
  </si>
  <si>
    <t>HIDROMETRIE</t>
  </si>
  <si>
    <t>36625</t>
  </si>
  <si>
    <t>009-012-042-069-00001</t>
  </si>
  <si>
    <t>EQUIPO DE MEDICION DE CONDUCTIVIDAD ELECTRICA DEL AGUA WTW</t>
  </si>
  <si>
    <t>COND 197i</t>
  </si>
  <si>
    <t>5110018</t>
  </si>
  <si>
    <t>TOMA DE MUESTRA DE AGUA DE POZO SEBA</t>
  </si>
  <si>
    <t>36675</t>
  </si>
  <si>
    <t>009-012-043-069-00001</t>
  </si>
  <si>
    <t>REGISTRADOR PARA MONITOREO DE AGUAS SUBTERRANEAS CON ACCESORIOS EIJELK</t>
  </si>
  <si>
    <t>DI 265</t>
  </si>
  <si>
    <t>61360</t>
  </si>
  <si>
    <t>009-012-009-069-00005</t>
  </si>
  <si>
    <t>MEDIDOR MULTIPARAMETRO QUIMICO DE AGUA EIJELKAMP</t>
  </si>
  <si>
    <t>18,18</t>
  </si>
  <si>
    <t>79265</t>
  </si>
  <si>
    <t>009-012-031-069-00004</t>
  </si>
  <si>
    <t>ACELEROGRAFO Y SUS ACCESORIOS KINEMETRICS</t>
  </si>
  <si>
    <t>3115</t>
  </si>
  <si>
    <t>009-012-031-069-00005</t>
  </si>
  <si>
    <t>3116</t>
  </si>
  <si>
    <t>009-012-031-069-00006</t>
  </si>
  <si>
    <t>3117</t>
  </si>
  <si>
    <t>009-012-031-069-00007</t>
  </si>
  <si>
    <t>3292</t>
  </si>
  <si>
    <t>009-012-031-069-00008</t>
  </si>
  <si>
    <t>3293</t>
  </si>
  <si>
    <t>009-012-031-069-00009</t>
  </si>
  <si>
    <t>3294</t>
  </si>
  <si>
    <t>009-012-031-069-00014</t>
  </si>
  <si>
    <t>3295</t>
  </si>
  <si>
    <t>009-012-031-069-00015</t>
  </si>
  <si>
    <t>3296</t>
  </si>
  <si>
    <t>009-012-031-069-00016</t>
  </si>
  <si>
    <t>3297</t>
  </si>
  <si>
    <t>009-012-031-069-00017</t>
  </si>
  <si>
    <t>3298</t>
  </si>
  <si>
    <t>009-012-031-069-00001</t>
  </si>
  <si>
    <t>009-012-031-069-00002</t>
  </si>
  <si>
    <t>009-012-031-069-00003</t>
  </si>
  <si>
    <t>009-012-031-069-00019</t>
  </si>
  <si>
    <t>FBA ES-T</t>
  </si>
  <si>
    <t>1455</t>
  </si>
  <si>
    <t>009-012-031-069-00018</t>
  </si>
  <si>
    <t>ACELEROMETRO KINEMETRICS</t>
  </si>
  <si>
    <t>1454</t>
  </si>
  <si>
    <t>009-009-064-069-00005</t>
  </si>
  <si>
    <t>DIGITALIZADOR KINEMETRICS</t>
  </si>
  <si>
    <t>Q330-6</t>
  </si>
  <si>
    <t>515</t>
  </si>
  <si>
    <t>009-009-064-069-00006</t>
  </si>
  <si>
    <t>514</t>
  </si>
  <si>
    <t>009-012-025-069-00010</t>
  </si>
  <si>
    <t>SISMOMETRO KINEMETRICS</t>
  </si>
  <si>
    <t>STS-2</t>
  </si>
  <si>
    <t>80229</t>
  </si>
  <si>
    <t>009-012-032-069-00001</t>
  </si>
  <si>
    <t>ESTACION  SISMICA PORTATIL GEOSIG</t>
  </si>
  <si>
    <t>GBV-316</t>
  </si>
  <si>
    <t>1535</t>
  </si>
  <si>
    <t>009-012-032-069-00002</t>
  </si>
  <si>
    <t>009-012-032-069-00003</t>
  </si>
  <si>
    <t>009-012-031-069-00020</t>
  </si>
  <si>
    <t>ACELEROGRAFO DIGITAL KINEMETRICS</t>
  </si>
  <si>
    <t>QDR</t>
  </si>
  <si>
    <t>614</t>
  </si>
  <si>
    <t>009-012-031-069-00021</t>
  </si>
  <si>
    <t>611</t>
  </si>
  <si>
    <t>009-012-031-069-00022</t>
  </si>
  <si>
    <t>607</t>
  </si>
  <si>
    <t>009-012-031-069-00023</t>
  </si>
  <si>
    <t>610</t>
  </si>
  <si>
    <t>009-012-031-069-00024</t>
  </si>
  <si>
    <t>613</t>
  </si>
  <si>
    <t>009-012-031-069-00025</t>
  </si>
  <si>
    <t>612</t>
  </si>
  <si>
    <t>009-012-031-069-00026</t>
  </si>
  <si>
    <t>605</t>
  </si>
  <si>
    <t>009-012-031-069-00027</t>
  </si>
  <si>
    <t>609</t>
  </si>
  <si>
    <t>009-012-031-069-00028</t>
  </si>
  <si>
    <t>608</t>
  </si>
  <si>
    <t>009-012-031-069-00029</t>
  </si>
  <si>
    <t>606</t>
  </si>
  <si>
    <t>009-012-031-069-00030</t>
  </si>
  <si>
    <t>615</t>
  </si>
  <si>
    <t>009-012-046-069-00001</t>
  </si>
  <si>
    <t>TAMBOR CON MECANISMO DE RELOJERIA REVOLUCION 1 DIA</t>
  </si>
  <si>
    <t>06/22/2006</t>
  </si>
  <si>
    <t>009-012-034-069-00001</t>
  </si>
  <si>
    <t>ASPIRADOR COMPLETO LAMBRECHT</t>
  </si>
  <si>
    <t>3207060009000</t>
  </si>
  <si>
    <t>702005.0019</t>
  </si>
  <si>
    <t>009-012-034-069-00002</t>
  </si>
  <si>
    <t>702005.0015</t>
  </si>
  <si>
    <t>009-012-034-069-00003</t>
  </si>
  <si>
    <t>711628.0012</t>
  </si>
  <si>
    <t>009-012-034-069-00011</t>
  </si>
  <si>
    <t>009-004-003-084-00012</t>
  </si>
  <si>
    <t>TELEVISOR PLASMA AQUOS DE 42" SHARP</t>
  </si>
  <si>
    <t>LC42D64U</t>
  </si>
  <si>
    <t>B711882922</t>
  </si>
  <si>
    <t>009-007-005-084-00032</t>
  </si>
  <si>
    <t>FOTOCOPIADORA HEWLETT PACKARD</t>
  </si>
  <si>
    <t>LASERJET M3035</t>
  </si>
  <si>
    <t>CNNLC02615</t>
  </si>
  <si>
    <t>009-007-005-084-00033</t>
  </si>
  <si>
    <t>CNNLC03071</t>
  </si>
  <si>
    <t>009-007-005-084-00034</t>
  </si>
  <si>
    <t>CNNLC03074</t>
  </si>
  <si>
    <t>009-009-030-084-00038</t>
  </si>
  <si>
    <t>SISTEMA DE 2 RECEPTORES TOPCON</t>
  </si>
  <si>
    <t>HIPER HB</t>
  </si>
  <si>
    <t>8070</t>
  </si>
  <si>
    <t>009-005-004-084-00104</t>
  </si>
  <si>
    <t>CAMARA FOTOGRAFICA DIGITAL CANON</t>
  </si>
  <si>
    <t>EOS REVEL XSI</t>
  </si>
  <si>
    <t>0970334114</t>
  </si>
  <si>
    <t>009-005-004-084-00105</t>
  </si>
  <si>
    <t>0970327443</t>
  </si>
  <si>
    <t>009-003-014-084-00052</t>
  </si>
  <si>
    <t>BINOCULARES CANON</t>
  </si>
  <si>
    <t>10 X 30</t>
  </si>
  <si>
    <t>49500225</t>
  </si>
  <si>
    <t>009-003-014-084-00053</t>
  </si>
  <si>
    <t>49500224</t>
  </si>
  <si>
    <t>009-003-014-084-00054</t>
  </si>
  <si>
    <t>49500189</t>
  </si>
  <si>
    <t>009-003-014-084-00055</t>
  </si>
  <si>
    <t>49500223</t>
  </si>
  <si>
    <t>009-003-010-084-00001</t>
  </si>
  <si>
    <t>BALANZA DIGITAL CON PLATAFORMA SALTER BRECHELL</t>
  </si>
  <si>
    <t>B220</t>
  </si>
  <si>
    <t>095030084</t>
  </si>
  <si>
    <t>009-003-010-084-00002</t>
  </si>
  <si>
    <t>090730117</t>
  </si>
  <si>
    <t>009-007-010-084-00057</t>
  </si>
  <si>
    <t>AIRE ACONDICIONADO MINI SPLIT DE 8,000 BTU</t>
  </si>
  <si>
    <t>FPG12N9</t>
  </si>
  <si>
    <t>0903120019</t>
  </si>
  <si>
    <t>009-007-010-084-00058</t>
  </si>
  <si>
    <t>0903120050</t>
  </si>
  <si>
    <t>009-007-010-084-00059</t>
  </si>
  <si>
    <t>0903120051</t>
  </si>
  <si>
    <t>009-009-086-084-00003</t>
  </si>
  <si>
    <t>ESTACION TOTAL NIKON CON TRIPODE Y PRISMAS RADIOS COMUNICADORES</t>
  </si>
  <si>
    <t>NIVO SM</t>
  </si>
  <si>
    <t>A302300</t>
  </si>
  <si>
    <t>009-005-004-084-00128</t>
  </si>
  <si>
    <t>CAMARA DE VIDEO HXR-NX5N</t>
  </si>
  <si>
    <t>SONY</t>
  </si>
  <si>
    <t>009-007-010-084-00088</t>
  </si>
  <si>
    <t>EQUIPO DE AIRE ACONDICIONADO MINI SPLITT DE 12,000 BTU</t>
  </si>
  <si>
    <t>LENOX</t>
  </si>
  <si>
    <t>123032946600C400369</t>
  </si>
  <si>
    <t>009-007-010-084-00089</t>
  </si>
  <si>
    <t>123032946600C400188</t>
  </si>
  <si>
    <t>009-007-010-084-00090</t>
  </si>
  <si>
    <t>JAA0GBB9079091001704</t>
  </si>
  <si>
    <t>25/062012</t>
  </si>
  <si>
    <t>009-007-010-084-00091</t>
  </si>
  <si>
    <t>JAA0GBB9079091001760</t>
  </si>
  <si>
    <t>009-005-022-084-00001</t>
  </si>
  <si>
    <t>LAMPARA LED</t>
  </si>
  <si>
    <t>HVLLBPB</t>
  </si>
  <si>
    <t>009-009-030-084-00079</t>
  </si>
  <si>
    <t>GPS JUNO 3B</t>
  </si>
  <si>
    <t>TRIMBLE</t>
  </si>
  <si>
    <t>009-009-030-084-00080</t>
  </si>
  <si>
    <t>009-009-030-084-00081</t>
  </si>
  <si>
    <t>009-009-030-084-00082</t>
  </si>
  <si>
    <t>COMPRAS GOES 2013</t>
  </si>
  <si>
    <t>009-009-097-126-00001</t>
  </si>
  <si>
    <t>PURIFICADOR DE AGUA CON OASIS</t>
  </si>
  <si>
    <t>009-009-097-126-00002</t>
  </si>
  <si>
    <t>009-009-097-126-00003</t>
  </si>
  <si>
    <t>009-009-097-126-00004</t>
  </si>
  <si>
    <t>009-009-097-126-00005</t>
  </si>
  <si>
    <t>009-009-097-126-00006</t>
  </si>
  <si>
    <t>009-009-097-126-00007</t>
  </si>
  <si>
    <t>009-009-097-126-00008</t>
  </si>
  <si>
    <t>INCORPORADOS EN 2013 PROYECTO PNRR</t>
  </si>
  <si>
    <t>009-004-009-110-00001</t>
  </si>
  <si>
    <t>BRAZO DE LCD</t>
  </si>
  <si>
    <t>009-012-085-110-00001</t>
  </si>
  <si>
    <t xml:space="preserve">TORRE GALVANIZADA DE 30" </t>
  </si>
  <si>
    <t>009-012-085-110-00002</t>
  </si>
  <si>
    <t>009-012-085-110-00003</t>
  </si>
  <si>
    <t>009-012-085-110-00004</t>
  </si>
  <si>
    <t>009-012-085-110-00005</t>
  </si>
  <si>
    <t>009-012-085-110-00006</t>
  </si>
  <si>
    <t xml:space="preserve">TORRE GALVANIZADA DE 10" </t>
  </si>
  <si>
    <t>009-012-085-110-00007</t>
  </si>
  <si>
    <t>009-012-085-110-00008</t>
  </si>
  <si>
    <t>009-012-085-110-00009</t>
  </si>
  <si>
    <t>009-012-085-110-00010</t>
  </si>
  <si>
    <t>009-012-085-110-00011</t>
  </si>
  <si>
    <t>009-012-085-110-00012</t>
  </si>
  <si>
    <t>009-012-085-110-00013</t>
  </si>
  <si>
    <t>009-012-085-110-00014</t>
  </si>
  <si>
    <t>009-012-085-110-00015</t>
  </si>
  <si>
    <t>009-012-085-110-00016</t>
  </si>
  <si>
    <t>009-012-085-110-00017</t>
  </si>
  <si>
    <t>009-012-085-110-00018</t>
  </si>
  <si>
    <t>009-012-085-110-00019</t>
  </si>
  <si>
    <t>009-012-085-110-00020</t>
  </si>
  <si>
    <t>009-012-085-110-00021</t>
  </si>
  <si>
    <t>009-012-085-110-00022</t>
  </si>
  <si>
    <t>009-012-085-110-00023</t>
  </si>
  <si>
    <t>INCORPORADOS EN 2013  PROYECTO INSPECTORIAS AMBIENTALES 40315</t>
  </si>
  <si>
    <t>029-006-007-075-00024</t>
  </si>
  <si>
    <t>77C</t>
  </si>
  <si>
    <t>JX8F790458L</t>
  </si>
  <si>
    <t>029-007-010-075-00061</t>
  </si>
  <si>
    <t>AIRE ACONDICIONADO COMFORSTAR MINI SPLIT DE 60,000 BTU</t>
  </si>
  <si>
    <t>NEO60SCG</t>
  </si>
  <si>
    <t>003-007-010-067-00002</t>
  </si>
  <si>
    <t>38CKC060370</t>
  </si>
  <si>
    <t>1603E20911</t>
  </si>
  <si>
    <t>003-007-010-067-00004</t>
  </si>
  <si>
    <t>38CK060370</t>
  </si>
  <si>
    <t>3902E12998</t>
  </si>
  <si>
    <t>003-007-010-067-00005</t>
  </si>
  <si>
    <t>AIRE ACONDICIONADO MINI SPLIT GODMAN DE 12,000 BTU</t>
  </si>
  <si>
    <t>WMC12-1A</t>
  </si>
  <si>
    <t>0101002065</t>
  </si>
  <si>
    <t>003-007-010-067-00014</t>
  </si>
  <si>
    <t>AIRE ACONDICIONADO MINI SPLIT DE 9,000 BTU</t>
  </si>
  <si>
    <t>THWA095KBE</t>
  </si>
  <si>
    <t>0403112</t>
  </si>
  <si>
    <t xml:space="preserve"> - Clase: EQUIPO INFORMATICO</t>
  </si>
  <si>
    <t>009-006-002-012-00030</t>
  </si>
  <si>
    <t>COMPUTADORA COMPAQ PRESARIO (CPU,TECLADO)</t>
  </si>
  <si>
    <t>486-SX2</t>
  </si>
  <si>
    <t>6451HJA80690</t>
  </si>
  <si>
    <t>009-006-012-020-00001</t>
  </si>
  <si>
    <t>HUB 3COM PARA RED</t>
  </si>
  <si>
    <t>SUPER STACK II</t>
  </si>
  <si>
    <t>7YAF003304</t>
  </si>
  <si>
    <t>009-006-003-021-00010</t>
  </si>
  <si>
    <t>IMPRESOR LASER HEWLETT PACKARD 6P</t>
  </si>
  <si>
    <t>C3980A</t>
  </si>
  <si>
    <t>USB204680</t>
  </si>
  <si>
    <t>009-006-003-021-00020</t>
  </si>
  <si>
    <t>USBB204797</t>
  </si>
  <si>
    <t>009-006-003-021-00022</t>
  </si>
  <si>
    <t>USBB188104</t>
  </si>
  <si>
    <t>009-006-002-034-00029</t>
  </si>
  <si>
    <t>COMPUTADORA GATEWAY 2000</t>
  </si>
  <si>
    <t>ATX TOWER</t>
  </si>
  <si>
    <t>9000022850</t>
  </si>
  <si>
    <t>009-006-002-034-00113</t>
  </si>
  <si>
    <t>COMPUTADORA PORTATIL TWINHEAD NOTEBOOK</t>
  </si>
  <si>
    <t>SLIMNOTE-5</t>
  </si>
  <si>
    <t>E1005452</t>
  </si>
  <si>
    <t>009-006-003-030-00052</t>
  </si>
  <si>
    <t>IMPRESOR HEWLETT PACKARD</t>
  </si>
  <si>
    <t>C3916A</t>
  </si>
  <si>
    <t>JPKF011255</t>
  </si>
  <si>
    <t>009-006-002-020-00207</t>
  </si>
  <si>
    <t>COMPUTADORA COMPAQ (CPU,TECLADO,MOUSE,PARLANTES)</t>
  </si>
  <si>
    <t>DESKPRO EPPIII</t>
  </si>
  <si>
    <t>F002DGS211039</t>
  </si>
  <si>
    <t>009-006-002-080-00265</t>
  </si>
  <si>
    <t>COMPUTADORA HEWLETT PACKARD (CPU,MONITOR,TECLADO,MOUSE,PARLANTES)</t>
  </si>
  <si>
    <t>d530 SFF</t>
  </si>
  <si>
    <t>MXJ41001QJ</t>
  </si>
  <si>
    <t>009-006-022-077-00001</t>
  </si>
  <si>
    <t>SWITCH HEWLETT PACKARD</t>
  </si>
  <si>
    <t>PROCUIVER 2524</t>
  </si>
  <si>
    <t>NSG13261292</t>
  </si>
  <si>
    <t>009-006-002-077-00026</t>
  </si>
  <si>
    <t>COMPUTADORA HEWLETT PACKARD (CPU,MONITOR,TECLADO,MOUSE)</t>
  </si>
  <si>
    <t>VECTRA VL420</t>
  </si>
  <si>
    <t>MX14835560</t>
  </si>
  <si>
    <t>009-006-002-077-00043</t>
  </si>
  <si>
    <t>COMPUTADORA HEWLETT PACKAR (CPU,MONITOR,TECLADO,MOUSE,PARLANTES)</t>
  </si>
  <si>
    <t>MX14825156</t>
  </si>
  <si>
    <t>009-006-008-077-00007</t>
  </si>
  <si>
    <t>MONITOR HEWLETT PACKARD DE 17"</t>
  </si>
  <si>
    <t>P1120</t>
  </si>
  <si>
    <t>D89415A</t>
  </si>
  <si>
    <t>009-006-002-080-00299</t>
  </si>
  <si>
    <t>COMPUTADORA FUJITSU SIEMENS (CPU,MONITOR,TECLADO,MOUSE)</t>
  </si>
  <si>
    <t>FUJITSU MI2W-01761</t>
  </si>
  <si>
    <t>YBCL162238</t>
  </si>
  <si>
    <t>009-006-003-085-00161</t>
  </si>
  <si>
    <t>IMPRESOR LASER HEWLETT PACKARD</t>
  </si>
  <si>
    <t>9050DN</t>
  </si>
  <si>
    <t>JPCL59DOIC</t>
  </si>
  <si>
    <t>009-006-002-085-00284</t>
  </si>
  <si>
    <t>COMPUTADORA PORTATIL FUJITSU CON MOUSE, DISKETERA EXT. Y  MALETIN</t>
  </si>
  <si>
    <t>AMILO PRO V8010</t>
  </si>
  <si>
    <t>YBDW041089</t>
  </si>
  <si>
    <t>009-006-002-085-00285</t>
  </si>
  <si>
    <t>YBDW041090</t>
  </si>
  <si>
    <t>009-006-003-085-00163</t>
  </si>
  <si>
    <t>IMPRESOR CODIGO DE BARRA ZEBRA</t>
  </si>
  <si>
    <t>TLP 2844</t>
  </si>
  <si>
    <t>41A054400470</t>
  </si>
  <si>
    <t>COMPUTADORA HP COMPAQ (CPU,MONITOR,TECLADO,MOUSE,PARLANTES)</t>
  </si>
  <si>
    <t>DX2000 MT</t>
  </si>
  <si>
    <t>009-006-002-085-00287</t>
  </si>
  <si>
    <t>MXD53205M9</t>
  </si>
  <si>
    <t>009-006-002-085-00288</t>
  </si>
  <si>
    <t>MXD590044</t>
  </si>
  <si>
    <t>009-006-002-085-00289</t>
  </si>
  <si>
    <t>MXD53205M7</t>
  </si>
  <si>
    <t>009-006-002-085-00290</t>
  </si>
  <si>
    <t>COMPUTADORA HP COMPAQ (CPU,MONITOR,TECLADO,MOUSE,PARLANTES) (TEC. U)</t>
  </si>
  <si>
    <t>MXD53205NJ</t>
  </si>
  <si>
    <t>009-006-002-085-00292</t>
  </si>
  <si>
    <t>MXD529003B</t>
  </si>
  <si>
    <t>009-006-002-085-00296</t>
  </si>
  <si>
    <t>MXD53205NW</t>
  </si>
  <si>
    <t>009-006-002-085-00304</t>
  </si>
  <si>
    <t>COMPUTADORA DELL (CPU,MONITOR,TECLADO,MOUSE,PARLANTES)</t>
  </si>
  <si>
    <t>OPTIPLEX GX280</t>
  </si>
  <si>
    <t>6LZSZ71</t>
  </si>
  <si>
    <t>009-006-002-085-00308</t>
  </si>
  <si>
    <t>7HZSZ71</t>
  </si>
  <si>
    <t>009-006-002-085-00309</t>
  </si>
  <si>
    <t>FSZSZ71</t>
  </si>
  <si>
    <t>009-006-002-085-00311</t>
  </si>
  <si>
    <t>3KZSZ71</t>
  </si>
  <si>
    <t>009-006-002-085-00312</t>
  </si>
  <si>
    <t>FMZSZ71</t>
  </si>
  <si>
    <t>009-006-002-085-00313</t>
  </si>
  <si>
    <t>7TZSZ71</t>
  </si>
  <si>
    <t>009-006-002-085-00317</t>
  </si>
  <si>
    <t>5PZSZ71</t>
  </si>
  <si>
    <t>009-006-002-085-00318</t>
  </si>
  <si>
    <t>6QZSZ71</t>
  </si>
  <si>
    <t>009-006-021-070-00002</t>
  </si>
  <si>
    <t>FIREWALL ASTARO</t>
  </si>
  <si>
    <t>425A</t>
  </si>
  <si>
    <t>A06023CF84EE484</t>
  </si>
  <si>
    <t>009-006-002-070-00357</t>
  </si>
  <si>
    <t>COMPUTADORA SERVIDOR DELL</t>
  </si>
  <si>
    <t>POWEREDGE2900</t>
  </si>
  <si>
    <t>18722547793</t>
  </si>
  <si>
    <t>009-006-002-070-00358</t>
  </si>
  <si>
    <t>COMPUTADORA PORTATIL INALAMBRICA SPT18XX HANDHELD CUNA DE CARGA Y DESC</t>
  </si>
  <si>
    <t>SPT1800-TRG80400</t>
  </si>
  <si>
    <t>SA0043247M</t>
  </si>
  <si>
    <t>009-006-002-070-00348</t>
  </si>
  <si>
    <t>COMPUTADORA PORTATIL DELL</t>
  </si>
  <si>
    <t>LATITUDE D620</t>
  </si>
  <si>
    <t>28293371713</t>
  </si>
  <si>
    <t>009-006-002-070-00349</t>
  </si>
  <si>
    <t>6587694145</t>
  </si>
  <si>
    <t>009-004-004-070-00395</t>
  </si>
  <si>
    <t>TELEFONO CENTRAL SIEMENS</t>
  </si>
  <si>
    <t>HIPATH 3550V3.0</t>
  </si>
  <si>
    <t>009-006-007-087-00012</t>
  </si>
  <si>
    <t>EMP-S3</t>
  </si>
  <si>
    <t>GM9G5582290F</t>
  </si>
  <si>
    <t>009-004-004-085-00001</t>
  </si>
  <si>
    <t>MODULO CON 30 CANALES DE VOZ PARA HIPATH</t>
  </si>
  <si>
    <t>3750</t>
  </si>
  <si>
    <t>009-006-002-098-00416</t>
  </si>
  <si>
    <t>COMPUTADORA WORKSTATION (CPU,MONITOR,TECLADO,MOUSE,DVI)</t>
  </si>
  <si>
    <t>0733FMY005</t>
  </si>
  <si>
    <t>009-006-002-098-00497</t>
  </si>
  <si>
    <t>COMPUTADORA PORTATIL TOSHIBA</t>
  </si>
  <si>
    <t>A205-SP4098</t>
  </si>
  <si>
    <t>009-006-002-098-00439</t>
  </si>
  <si>
    <t>COMPUTADORA HEWLLET PACKARD (CPU,MONITOR,TECLADO,MOUSE)</t>
  </si>
  <si>
    <t>DX2300</t>
  </si>
  <si>
    <t>MXL7410HK3</t>
  </si>
  <si>
    <t>009-006-002-098-00440</t>
  </si>
  <si>
    <t>MXL7410HHB</t>
  </si>
  <si>
    <t>009-006-002-098-00441</t>
  </si>
  <si>
    <t>MXL7410HJB</t>
  </si>
  <si>
    <t>009-006-002-098-00442</t>
  </si>
  <si>
    <t>MXL7410HKJ</t>
  </si>
  <si>
    <t>009-006-002-098-00443</t>
  </si>
  <si>
    <t>009-006-003-098-00209</t>
  </si>
  <si>
    <t>IMPRESOR HEWLLET PACKARD</t>
  </si>
  <si>
    <t>LASER JET P3005N</t>
  </si>
  <si>
    <t>009-006-003-098-00210</t>
  </si>
  <si>
    <t>009-006-003-024-00059</t>
  </si>
  <si>
    <t>IMPRESOR LASER JET 500 HEWLLET PACKARD</t>
  </si>
  <si>
    <t>C4110A</t>
  </si>
  <si>
    <t>USC1017726</t>
  </si>
  <si>
    <t>009-006-004-024-00001</t>
  </si>
  <si>
    <t>PLOTTER AO HEWLETT PACKARD</t>
  </si>
  <si>
    <t>DESIGNJET 755 CM</t>
  </si>
  <si>
    <t>ESB7708773</t>
  </si>
  <si>
    <t>009-006-010-024-00001</t>
  </si>
  <si>
    <t>UNIDAD DE RESPALDO EN CINTA EXABYTE</t>
  </si>
  <si>
    <t>EXB-8700</t>
  </si>
  <si>
    <t>15020485</t>
  </si>
  <si>
    <t>009-009-007-039-00003</t>
  </si>
  <si>
    <t>RELOJ MARCADOR VERIFONE CON SOFTWARE DE MARCACION DE MARCAJE Y CABLE D</t>
  </si>
  <si>
    <t>TRANZ 531</t>
  </si>
  <si>
    <t>009-006-002-039-00168</t>
  </si>
  <si>
    <t>COMPUTADORA COMPAQ (CPU,MONITOR,TECLADO,MOUSE,PARLANTES)</t>
  </si>
  <si>
    <t>S510</t>
  </si>
  <si>
    <t>6051F242C489</t>
  </si>
  <si>
    <t>009-006-002-035-00197</t>
  </si>
  <si>
    <t>COMPUTADORA COMPAQ (CPU,MONITOR,TECLADO,MOUSE)</t>
  </si>
  <si>
    <t>DESKPRO EVO PENTIUM</t>
  </si>
  <si>
    <t>6Y1B-KGMZ-D1D3</t>
  </si>
  <si>
    <t>009-006-016-020-00001</t>
  </si>
  <si>
    <t>ENRUTADOR CISCO</t>
  </si>
  <si>
    <t>1605R</t>
  </si>
  <si>
    <t>JAB024242LV</t>
  </si>
  <si>
    <t>009-006-002-088-00274</t>
  </si>
  <si>
    <t>COMPUTADORA H.P.  (CPU,MONITOR,TECLADO,MOUSE,UPS CDP 040028-1205546)</t>
  </si>
  <si>
    <t>DX2000MT</t>
  </si>
  <si>
    <t>MXD51009K9</t>
  </si>
  <si>
    <t>009-006-002-088-00275</t>
  </si>
  <si>
    <t>COMPUTADORA H.P. (CPU,MONITOR,TECLADO,MOUSE,UPS CDP 040028-1206708)</t>
  </si>
  <si>
    <t>MXD51009L5</t>
  </si>
  <si>
    <t>009-006-002-088-00276</t>
  </si>
  <si>
    <t>COMPUTADORA H.P. (CPU,MONITOR,TECLADO,MOUSE,UPS CDP040028-1205669)</t>
  </si>
  <si>
    <t>MXD51009PY</t>
  </si>
  <si>
    <t>009-006-002-088-00277</t>
  </si>
  <si>
    <t>COMPUTADORA H.P. (CPU,MONITOR,TECLADO,MOUSE,UPS CDP 040028-1205547)</t>
  </si>
  <si>
    <t>MXD51009FN</t>
  </si>
  <si>
    <t>009-006-002-088-00278</t>
  </si>
  <si>
    <t>COMPUTADORA H.P. (CPU,MONITOR,TECLADO,MOUSE,UPS CDP 040028-1205681)</t>
  </si>
  <si>
    <t>MXD51009G9</t>
  </si>
  <si>
    <t>009-006-002-088-00280</t>
  </si>
  <si>
    <t>COMPUTADORA H.P. (CPU,MONITOR,TECL,MOUSE,PARLA UPS CDP 040028-1206668)</t>
  </si>
  <si>
    <t>DC5000</t>
  </si>
  <si>
    <t>MXJ44908P3</t>
  </si>
  <si>
    <t>009-006-007-088-00010</t>
  </si>
  <si>
    <t>DATA VIDEO PROYECTOR EPSON PANTALLA, IMPRES EPSON C181A SER:FYJY040083</t>
  </si>
  <si>
    <t>EMP-S1H</t>
  </si>
  <si>
    <t>FWDG4YO487F</t>
  </si>
  <si>
    <t>009-006-002-055-00253</t>
  </si>
  <si>
    <t>EVO D310V</t>
  </si>
  <si>
    <t>MXD32206FC</t>
  </si>
  <si>
    <t>009-006-002-093-00331</t>
  </si>
  <si>
    <t>COMPUTADORA HI QUALITY (CPU,MONITOR,TECLADO,MOUSE)</t>
  </si>
  <si>
    <t>PENTIUN IV</t>
  </si>
  <si>
    <t>009-006-007-061-00011</t>
  </si>
  <si>
    <t>DATA VIDEO PROYECTOR EPSON POWER LITE</t>
  </si>
  <si>
    <t>GM9G550480F</t>
  </si>
  <si>
    <t>009-006-002-065-00254</t>
  </si>
  <si>
    <t>COMPUTADORA CLON(CPU,MONITOR,TECLADO,MOUSE,PARLANTES)</t>
  </si>
  <si>
    <t>009-006-002-041-00198</t>
  </si>
  <si>
    <t>COMPUTADORA PORTATIL NOTEBOOK GATEWAY</t>
  </si>
  <si>
    <t>SOLO 5300SE</t>
  </si>
  <si>
    <t>BQB01430214</t>
  </si>
  <si>
    <t>009-006-002-041-00229</t>
  </si>
  <si>
    <t>EVO D300D PIV</t>
  </si>
  <si>
    <t>6Y1A-KGMZ50H3</t>
  </si>
  <si>
    <t>009-006-002-041-00231</t>
  </si>
  <si>
    <t>COMPUTADORA COMPAQ (CPU,MONITOR,MOUSE,PARLANTES)</t>
  </si>
  <si>
    <t>EVO S300D PIV</t>
  </si>
  <si>
    <t>6Y1A-KGMZ-4046</t>
  </si>
  <si>
    <t>009-006-002-041-00215</t>
  </si>
  <si>
    <t>COMPUTADORA GATEWAY (CPU,MONITOR,TECLADO,MOUSE)</t>
  </si>
  <si>
    <t>E-6000</t>
  </si>
  <si>
    <t>0029255275</t>
  </si>
  <si>
    <t>009-006-007-041-00003</t>
  </si>
  <si>
    <t>DATA VIDEO PROYECTOR EPSON POWER LITE 7000</t>
  </si>
  <si>
    <t>EMP-700</t>
  </si>
  <si>
    <t>B9T00Y0404C</t>
  </si>
  <si>
    <t>009-006-002-041-00216</t>
  </si>
  <si>
    <t xml:space="preserve">COMPUTADORA </t>
  </si>
  <si>
    <t>TOSHIBA SATELITE</t>
  </si>
  <si>
    <t>81242838PU</t>
  </si>
  <si>
    <t>COMPUTADORA PORTATIL HACER</t>
  </si>
  <si>
    <t>TRAVELMATE 4101WLMi</t>
  </si>
  <si>
    <t>009-006-002-097-00362</t>
  </si>
  <si>
    <t>LXTA8051175271038CEM01</t>
  </si>
  <si>
    <t>009-006-002-097-00363</t>
  </si>
  <si>
    <t>LXTA80511752710367EM01</t>
  </si>
  <si>
    <t>009-006-002-097-00364</t>
  </si>
  <si>
    <t>LXTA805117527103E2EM01</t>
  </si>
  <si>
    <t>009-006-002-097-00366</t>
  </si>
  <si>
    <t>LXTA805117527103D6EM01</t>
  </si>
  <si>
    <t>009-006-002-097-00499</t>
  </si>
  <si>
    <t>COMPUTADORA SERVIDOR SUPERMICRO</t>
  </si>
  <si>
    <t>CPC422</t>
  </si>
  <si>
    <t>T5B0059101</t>
  </si>
  <si>
    <t>009-006-007-097-00015</t>
  </si>
  <si>
    <t>POWERLITE S3</t>
  </si>
  <si>
    <t>GM9G5ZA522F</t>
  </si>
  <si>
    <t>009-006-007-097-00016</t>
  </si>
  <si>
    <t>GM9G5ZA526F</t>
  </si>
  <si>
    <t>009-006-007-097-00017</t>
  </si>
  <si>
    <t>GM9G5ZA523F</t>
  </si>
  <si>
    <t>009-006-007-097-00018</t>
  </si>
  <si>
    <t>GM9G5ZA512F</t>
  </si>
  <si>
    <t>009-006-007-097-00019</t>
  </si>
  <si>
    <t>GM995ZAS30F</t>
  </si>
  <si>
    <t>009-006-007-097-00020</t>
  </si>
  <si>
    <t>LV-S4U</t>
  </si>
  <si>
    <t>U101344A</t>
  </si>
  <si>
    <t>009-006-007-097-00022</t>
  </si>
  <si>
    <t>U101352A</t>
  </si>
  <si>
    <t>009-006-007-097-00023</t>
  </si>
  <si>
    <t>U101289A</t>
  </si>
  <si>
    <t>009-006-003-097-00205</t>
  </si>
  <si>
    <t>IMPRESOR LASER COLOR HEWLETT PACKARD</t>
  </si>
  <si>
    <t>3800</t>
  </si>
  <si>
    <t>CNWCH36646</t>
  </si>
  <si>
    <t>009-006-002-096-00632</t>
  </si>
  <si>
    <t>EXO DX2000MT</t>
  </si>
  <si>
    <t>009-006-002-096-00633</t>
  </si>
  <si>
    <t>COMPUTADOR HEWLLET PACKARD (CPU,MONITOR,TECLADO,MOUSE,UPS SERIESR26368880085915)</t>
  </si>
  <si>
    <t>DX2000</t>
  </si>
  <si>
    <t>MXD61608R7</t>
  </si>
  <si>
    <t>009-006-002-096-00634</t>
  </si>
  <si>
    <t>COMPUTADORA HEWLETT PACKARD (CPU,MONITOR,TECLADO,MOUSE,UPS SERIE SR26368880085916)</t>
  </si>
  <si>
    <t>MXD61608ZS</t>
  </si>
  <si>
    <t>009-006-002-096-00635</t>
  </si>
  <si>
    <t>COMPUTADORA HEWLETT PACKARD (CPU,MONITOR,TECLADO,MOUSE, UPS SERIE SR26368880085917)</t>
  </si>
  <si>
    <t>MXD61608Q5</t>
  </si>
  <si>
    <t>009-006-002-096-00637</t>
  </si>
  <si>
    <t>COMPUTADORA HEWLETT PACKARD (CPU,MONITOR,TECLADO,MOUSE,UPSE SERIE SR26368880084633)</t>
  </si>
  <si>
    <t>MXD61608QY</t>
  </si>
  <si>
    <t>009-006-021-090-00005</t>
  </si>
  <si>
    <t>FIREWALL WATCH GUAERD FIREBOX</t>
  </si>
  <si>
    <t>X700</t>
  </si>
  <si>
    <t>808123430-9DEE</t>
  </si>
  <si>
    <t>009-006-021-090-00004</t>
  </si>
  <si>
    <t>FIREWALL WATCH GUARD FIREBOX</t>
  </si>
  <si>
    <t>X5W</t>
  </si>
  <si>
    <t>7066012DE-743F</t>
  </si>
  <si>
    <t>009-006-002-090-00347</t>
  </si>
  <si>
    <t>COMPUTADORA HP. COMPAQ (CPU,MONITOR,TECLADO,MOUSE,JGO. COM.  SUBWOOFER</t>
  </si>
  <si>
    <t>PENTIUM 4</t>
  </si>
  <si>
    <t>MXL6340Q6H</t>
  </si>
  <si>
    <t>009-006-002-040-00152</t>
  </si>
  <si>
    <t>COMPUTADORA COMPAQ (CPU,MONITOR,TEC,MOUSE,PARLANTES,MUEBLE P/COMP.)</t>
  </si>
  <si>
    <t>DESKPRO PENTIUM III 550</t>
  </si>
  <si>
    <t>6024FBP2A060</t>
  </si>
  <si>
    <t>009-006-002-060-00592</t>
  </si>
  <si>
    <t>COMPUTADORA DELL (CPU,MONITOR,TECLADO,MOUSE, UPS T.L. MODELO AVR 500U, SERIE 9732AY0OM657902278)</t>
  </si>
  <si>
    <t>OPTIPLEX755</t>
  </si>
  <si>
    <t>96MZGH1</t>
  </si>
  <si>
    <t>009-006-002-060-00593</t>
  </si>
  <si>
    <t>COMPAQ 6530b</t>
  </si>
  <si>
    <t>CNU8380KHH</t>
  </si>
  <si>
    <t>009-006-002-097-00512</t>
  </si>
  <si>
    <t>LXTA8051175271018FEM01</t>
  </si>
  <si>
    <t>009-006-002-097-00513</t>
  </si>
  <si>
    <t>LXTA8051175271039FEM01</t>
  </si>
  <si>
    <t>009-006-002-097-00514</t>
  </si>
  <si>
    <t>LXTA8051175271039CM01</t>
  </si>
  <si>
    <t>009-006-011-097-00009</t>
  </si>
  <si>
    <t>CPU SERVIDOR DELL</t>
  </si>
  <si>
    <t>POWER EDGE 800</t>
  </si>
  <si>
    <t>9HDQ081</t>
  </si>
  <si>
    <t>009-006-002-097-00515</t>
  </si>
  <si>
    <t>POWEREDGE 2900</t>
  </si>
  <si>
    <t>H80BXB1</t>
  </si>
  <si>
    <t>009-006-007-097-00030</t>
  </si>
  <si>
    <t>POWERLITE EMP-S3</t>
  </si>
  <si>
    <t>GM9G5ZA533F</t>
  </si>
  <si>
    <t>009-006-007-097-00031</t>
  </si>
  <si>
    <t>GM9G5ZA516F</t>
  </si>
  <si>
    <t>009-006-007-097-00032</t>
  </si>
  <si>
    <t>GM9G5ZA506F</t>
  </si>
  <si>
    <t>009-006-002-050-00489</t>
  </si>
  <si>
    <t>COMPUTADORA SERVIDOR HEWLETT PACKARD</t>
  </si>
  <si>
    <t>PROLIANT DL380</t>
  </si>
  <si>
    <t>2UX749031G</t>
  </si>
  <si>
    <t>009-006-002-050-00714</t>
  </si>
  <si>
    <t>DC 5700</t>
  </si>
  <si>
    <t>009-006-002-050-00715</t>
  </si>
  <si>
    <t>009-006-002-050-00716</t>
  </si>
  <si>
    <t>COMPUTADORA HEWLETT PACKARD 8CPU,MONITOR, TECLADO,MOUSE)</t>
  </si>
  <si>
    <t>009-006-002-050-00717</t>
  </si>
  <si>
    <t>009-006-002-050-00523</t>
  </si>
  <si>
    <t>COMPAQ 6910P</t>
  </si>
  <si>
    <t>MXJ74707XT</t>
  </si>
  <si>
    <t>009-006-002-050-00490</t>
  </si>
  <si>
    <t xml:space="preserve">COMPUTADORA DE ESCRITORIO </t>
  </si>
  <si>
    <t>DELL</t>
  </si>
  <si>
    <t>OPTILEX 330</t>
  </si>
  <si>
    <t>009-006-002-050-00491</t>
  </si>
  <si>
    <t>009-006-007-050-00026</t>
  </si>
  <si>
    <t>CN-OCF901-S0081-79A-0615</t>
  </si>
  <si>
    <t>009-006-007-082-00035</t>
  </si>
  <si>
    <t>PROYECTOR DE CAÑON</t>
  </si>
  <si>
    <t>CN-ODW145S0081-95L-0130</t>
  </si>
  <si>
    <t>009-006-002-082-00597</t>
  </si>
  <si>
    <t>COMPUTADORA WORKSTATION (CPU,MON,TEC,MOUSE, UPS FORZA SERIE:419600511)</t>
  </si>
  <si>
    <t>PRECISION T3500</t>
  </si>
  <si>
    <t>BQQKKK1</t>
  </si>
  <si>
    <t>009-006-002-082-00598</t>
  </si>
  <si>
    <t>COMPUTADORA PORTATIL HEWLETT PACKARD</t>
  </si>
  <si>
    <t>6530b</t>
  </si>
  <si>
    <t>CNU9257Q3B</t>
  </si>
  <si>
    <t>009-006-021-082-00006</t>
  </si>
  <si>
    <t>FIREWALL FORTINET</t>
  </si>
  <si>
    <t>FG-50B</t>
  </si>
  <si>
    <t>FGT50B3G09607567</t>
  </si>
  <si>
    <t>009-006-021-082-00007</t>
  </si>
  <si>
    <t>FGT50B3G09607591</t>
  </si>
  <si>
    <t>009-006-002-069-00606</t>
  </si>
  <si>
    <t>SATELITE 1800</t>
  </si>
  <si>
    <t>X1044672PU</t>
  </si>
  <si>
    <t>009-006-002-069-00607</t>
  </si>
  <si>
    <t>COMPUTADORA COMPAQ (CPU,MONITOR,TECLADO,MOUSE, UPS)</t>
  </si>
  <si>
    <t>PRESARIO</t>
  </si>
  <si>
    <t>F150JLQJ1170</t>
  </si>
  <si>
    <t>009-006-002-069-00612</t>
  </si>
  <si>
    <t>DESKPRO</t>
  </si>
  <si>
    <t>6125FZ4ZG718</t>
  </si>
  <si>
    <t>009-006-007-069-00004</t>
  </si>
  <si>
    <t>DATA VIDEO PROYECTOR 3M</t>
  </si>
  <si>
    <t>MP7640</t>
  </si>
  <si>
    <t>GOJ202853</t>
  </si>
  <si>
    <t>009-006-002-069-00614</t>
  </si>
  <si>
    <t>LATITUDE D810</t>
  </si>
  <si>
    <t>10937705041</t>
  </si>
  <si>
    <t>009-006-002-069-00613</t>
  </si>
  <si>
    <t>COMPUTADORA SUUN</t>
  </si>
  <si>
    <t>202</t>
  </si>
  <si>
    <t>3892S068</t>
  </si>
  <si>
    <t>009-006-002-097-00501</t>
  </si>
  <si>
    <t>SATELITE PRO 460 CDX</t>
  </si>
  <si>
    <t>Y7376363</t>
  </si>
  <si>
    <t>009-006-002-097-00504</t>
  </si>
  <si>
    <t>SATELITE A40-SP270</t>
  </si>
  <si>
    <t>44019289H</t>
  </si>
  <si>
    <t>009-006-002-097-00505</t>
  </si>
  <si>
    <t>SATELITE A40-SP271</t>
  </si>
  <si>
    <t>4195496U</t>
  </si>
  <si>
    <t>009-006-002-097-00617</t>
  </si>
  <si>
    <t>DFPHW71</t>
  </si>
  <si>
    <t>009-006-002-097-00618</t>
  </si>
  <si>
    <t>TECRA A6-SP 3022</t>
  </si>
  <si>
    <t>56252739K</t>
  </si>
  <si>
    <t>009-006-002-008-00005</t>
  </si>
  <si>
    <t>COMPUTADORA HURRICANE</t>
  </si>
  <si>
    <t>MOTHERBOARD INTEL</t>
  </si>
  <si>
    <t>INTEL</t>
  </si>
  <si>
    <t>009-006-002-095-00332</t>
  </si>
  <si>
    <t>OPTIPLEX GX620</t>
  </si>
  <si>
    <t>HDX8X91</t>
  </si>
  <si>
    <t>INSPIRON XPS M1210</t>
  </si>
  <si>
    <t>009-006-002-095-00333</t>
  </si>
  <si>
    <t>39026607805</t>
  </si>
  <si>
    <t>009-006-002-095-00334</t>
  </si>
  <si>
    <t>9122957821</t>
  </si>
  <si>
    <t>009-006-002-086-00496</t>
  </si>
  <si>
    <t>COMPUTADORA DELL (CPU,MONITOR,TECLADO,MOUSE)</t>
  </si>
  <si>
    <t>VOPSTRO 200</t>
  </si>
  <si>
    <t>4V8NBF1</t>
  </si>
  <si>
    <t>009-006-002-086-00445</t>
  </si>
  <si>
    <t>JT8NBF1</t>
  </si>
  <si>
    <t>009-006-002-038-00618</t>
  </si>
  <si>
    <t>POWEREDGE 2950 III</t>
  </si>
  <si>
    <t>9NCK4K1</t>
  </si>
  <si>
    <t>009-006-006-038-00036</t>
  </si>
  <si>
    <t>SCANER PARA REPUESTOS DE TRABAJO HEWLETT PACKARD</t>
  </si>
  <si>
    <t>SCANJET N8420</t>
  </si>
  <si>
    <t>CN8C9A0450</t>
  </si>
  <si>
    <t>009-006-006-038-00037</t>
  </si>
  <si>
    <t>CN88DA0359</t>
  </si>
  <si>
    <t>009-006-006-038-00039</t>
  </si>
  <si>
    <t>CN880A0257</t>
  </si>
  <si>
    <t>009-006-006-038-00035</t>
  </si>
  <si>
    <t>SCANER HEWLETT PACKAR</t>
  </si>
  <si>
    <t>SCANJET N9120</t>
  </si>
  <si>
    <t>CN91AE100J</t>
  </si>
  <si>
    <t>009-006-025-107-00005</t>
  </si>
  <si>
    <t>RACK TEKDATA</t>
  </si>
  <si>
    <t>009-006-002-107-00720</t>
  </si>
  <si>
    <t>COMPUTADORA HP COMPAQ (CPU,MONITOR,TECLADO,MOUSE)</t>
  </si>
  <si>
    <t>HP COMPAQ 6000</t>
  </si>
  <si>
    <t>MXL0371R30</t>
  </si>
  <si>
    <t>009-006-002-107-00721</t>
  </si>
  <si>
    <t>HO COMPAQ 6000</t>
  </si>
  <si>
    <t>MXL04028Y0</t>
  </si>
  <si>
    <t>009-006-002-107-00722</t>
  </si>
  <si>
    <t>MXL0371R1</t>
  </si>
  <si>
    <t>009-006-002-107-00723</t>
  </si>
  <si>
    <t>COMPUTADORA HP COMPUTADORA (CPU,MTOR,TECLADO,MOUSE)</t>
  </si>
  <si>
    <t>MXL04028W9</t>
  </si>
  <si>
    <t>009-006-002-107-00724</t>
  </si>
  <si>
    <t>COMPUTADORA  HP COMPAQ (CPU,MONITOR,TECLADO,MOUSE)</t>
  </si>
  <si>
    <t>MXL04028YR</t>
  </si>
  <si>
    <t>009-006-002-107-00725</t>
  </si>
  <si>
    <t>MXL0371R35</t>
  </si>
  <si>
    <t>009-006-002-107-00726</t>
  </si>
  <si>
    <t>MXL0371R2Z</t>
  </si>
  <si>
    <t>009-006-002-107-00727</t>
  </si>
  <si>
    <t>MXL0371R2W</t>
  </si>
  <si>
    <t>009-006-002-107-00728</t>
  </si>
  <si>
    <t>MXL0371R2C</t>
  </si>
  <si>
    <t>009-006-002-107-00729</t>
  </si>
  <si>
    <t>MXL0371R3P</t>
  </si>
  <si>
    <t>009-006-002-107-00730</t>
  </si>
  <si>
    <t>COMPUTADORA HP COMPAQ (CPU,MONITOR,TECLADO,UPS)</t>
  </si>
  <si>
    <t>MXL04028YM</t>
  </si>
  <si>
    <t>009-006-002-043-00209</t>
  </si>
  <si>
    <t>EVO D310D</t>
  </si>
  <si>
    <t>009-006-002-101-00605</t>
  </si>
  <si>
    <t>D630</t>
  </si>
  <si>
    <t>DHZNBG1</t>
  </si>
  <si>
    <t>009-006-002-101-00607</t>
  </si>
  <si>
    <t>COMPUTADORA DELL (CPU,MONITOR,TECLADO,MOUSE,UPS MOD. BACK UPS ES 550,</t>
  </si>
  <si>
    <t>OPTIPLEX 755</t>
  </si>
  <si>
    <t>5FQ95G1</t>
  </si>
  <si>
    <t>009-006-002-101-00608</t>
  </si>
  <si>
    <t>COMPUTADORA DELL (CPU,MONITOR,TECLADO,MOUSE,UPS MOD. BACK PLUS, SERIE</t>
  </si>
  <si>
    <t>2LQ95G1</t>
  </si>
  <si>
    <t>009-006-002-101-00609</t>
  </si>
  <si>
    <t>COMPUTADORA DELL (CPU,MONITOR,TECLADO,MOUSE,UPS)</t>
  </si>
  <si>
    <t>6KQ95G1</t>
  </si>
  <si>
    <t>009-006-002-032-00594</t>
  </si>
  <si>
    <t>CNV843573Y</t>
  </si>
  <si>
    <t>009-006-002-032-00595</t>
  </si>
  <si>
    <t>CNV843576S</t>
  </si>
  <si>
    <t>009-006-002-032-00596</t>
  </si>
  <si>
    <t>CNU843575N</t>
  </si>
  <si>
    <t>009-006-002-032-00533</t>
  </si>
  <si>
    <t>CNU84357T1</t>
  </si>
  <si>
    <t>009-006-002-032-00534</t>
  </si>
  <si>
    <t>CNU84356WR</t>
  </si>
  <si>
    <t>009-006-002-032-00535</t>
  </si>
  <si>
    <t>009-006-002-032-00600</t>
  </si>
  <si>
    <t>COMPUTADORA H. P. (CPU,MON,TEC,MOU,PAR, UPS TL 9808DY00M657900617)</t>
  </si>
  <si>
    <t>HPCOMPAQ dc5800</t>
  </si>
  <si>
    <t>MXJ916054J</t>
  </si>
  <si>
    <t>009-006-002-032-00601</t>
  </si>
  <si>
    <t>COMPUTADORA H. P. (CPU,MON,TEC,MOU,PAR, UPS TL 9808DY00M657900619)</t>
  </si>
  <si>
    <t>MXJ916053N</t>
  </si>
  <si>
    <t>009-006-002-032-00602</t>
  </si>
  <si>
    <t>009-007-007-104-00037</t>
  </si>
  <si>
    <t>DATA VIDEO PROYECTOR</t>
  </si>
  <si>
    <t>POWER LITE W8+</t>
  </si>
  <si>
    <t>WER</t>
  </si>
  <si>
    <t>009-006-002-056-00243</t>
  </si>
  <si>
    <t>COMPUTADORA DELL (CPU,TECLADO,MOUSE)</t>
  </si>
  <si>
    <t>OPTIPLEX GX260T</t>
  </si>
  <si>
    <t>5J26521</t>
  </si>
  <si>
    <t>009-006-002-056-00245</t>
  </si>
  <si>
    <t>COMPUTADORA PORTATIL DELL (MONITOR,TECLADO,MOUSE)</t>
  </si>
  <si>
    <t>INSPIRON 8200</t>
  </si>
  <si>
    <t>C7Y4421</t>
  </si>
  <si>
    <t>009-006-002-056-00246</t>
  </si>
  <si>
    <t>009-006-002-056-00247</t>
  </si>
  <si>
    <t>009-006-002-056-00248</t>
  </si>
  <si>
    <t>COMPUTADORA PORTATIL DELL (TECLADO,MOUSE)</t>
  </si>
  <si>
    <t>009-006-002-056-00233</t>
  </si>
  <si>
    <t>DR7W921</t>
  </si>
  <si>
    <t>009-006-002-056-00234</t>
  </si>
  <si>
    <t>1Q7W421</t>
  </si>
  <si>
    <t>009-006-007-056-00007</t>
  </si>
  <si>
    <t>DATA VIDEO PROYECTOR DIGITAL EPSON</t>
  </si>
  <si>
    <t>EMP51</t>
  </si>
  <si>
    <t>D8601Y0156K</t>
  </si>
  <si>
    <t>009-006-003-056-00160</t>
  </si>
  <si>
    <t>2550LN</t>
  </si>
  <si>
    <t>CNGHH55724</t>
  </si>
  <si>
    <t>009-006-002-056-00300</t>
  </si>
  <si>
    <t>COMPUTADORA  HEWLETT PACKARD (CPU,MONITOR,TECLADO,MOUSE)</t>
  </si>
  <si>
    <t>MXD53405XR</t>
  </si>
  <si>
    <t>009-006-002-056-00244</t>
  </si>
  <si>
    <t>E2140</t>
  </si>
  <si>
    <t>009-006-002-056-00001</t>
  </si>
  <si>
    <t>009-006-002-056-00002</t>
  </si>
  <si>
    <t>009-006-002-056-00003</t>
  </si>
  <si>
    <t>009-006-002-056-00004</t>
  </si>
  <si>
    <t>009-006-003-098-00225</t>
  </si>
  <si>
    <t>LASERJET 3800DN</t>
  </si>
  <si>
    <t>CNYCH75008</t>
  </si>
  <si>
    <t>009-006-002-107-00798</t>
  </si>
  <si>
    <t>COMPUTADORA PORTATIL APPLE MAC</t>
  </si>
  <si>
    <t>MAC</t>
  </si>
  <si>
    <t>009-006-002-107-00795</t>
  </si>
  <si>
    <t>COMPUTADORA DE ESCRITORIO MARCA HP</t>
  </si>
  <si>
    <t>8100</t>
  </si>
  <si>
    <t>MXL10611T9</t>
  </si>
  <si>
    <t>009-006-002-107-00796</t>
  </si>
  <si>
    <t>COMPUTADORA DE ESCRITORIO HP MODELO 8100</t>
  </si>
  <si>
    <t>MXL10611VL</t>
  </si>
  <si>
    <t>009-006-002-114-00805</t>
  </si>
  <si>
    <t xml:space="preserve">COMPUTADORA PERSONAL E ESCRITORIO HP </t>
  </si>
  <si>
    <t>PRO 6000</t>
  </si>
  <si>
    <t>MXL11025LV</t>
  </si>
  <si>
    <t>009-006-002-114-00806</t>
  </si>
  <si>
    <t>MCL11026LV</t>
  </si>
  <si>
    <t>009-006-002-116-00807</t>
  </si>
  <si>
    <t>UPS MARCA LIEBERT</t>
  </si>
  <si>
    <t>N112S0312600</t>
  </si>
  <si>
    <t>009-006-002-120-00843</t>
  </si>
  <si>
    <t>COMPUTADORA PERSONAL PORTATIL</t>
  </si>
  <si>
    <t>PROBOOK 4320S</t>
  </si>
  <si>
    <t>CNU1330Z76</t>
  </si>
  <si>
    <t>009-006-002-120-00844</t>
  </si>
  <si>
    <t>PRO BOOK 4430S</t>
  </si>
  <si>
    <t>CNU1331050</t>
  </si>
  <si>
    <t>009-006-007-120-00047</t>
  </si>
  <si>
    <t>POWERLITE S12+</t>
  </si>
  <si>
    <t>PA2F180180L</t>
  </si>
  <si>
    <t>009-006-007-120-00048</t>
  </si>
  <si>
    <t>PA2F180116L</t>
  </si>
  <si>
    <t>009-006-007-120-00050</t>
  </si>
  <si>
    <t>5100 MP</t>
  </si>
  <si>
    <t>51AAD0520/FP850084/0120</t>
  </si>
  <si>
    <t>009-006-003-120-00549</t>
  </si>
  <si>
    <t>IMPRESOR LASER B/N</t>
  </si>
  <si>
    <t>LASER JET CP 3505DN</t>
  </si>
  <si>
    <t>CNBC85Q038</t>
  </si>
  <si>
    <t>009-006-003-120-00551</t>
  </si>
  <si>
    <t>LASET JET 4700N</t>
  </si>
  <si>
    <t>JP8LB68702</t>
  </si>
  <si>
    <t>IMPRESOR LASER A COLOR</t>
  </si>
  <si>
    <t>009-006-002-120-00911</t>
  </si>
  <si>
    <t>COMPUTADORA L DE ESCRITORIO</t>
  </si>
  <si>
    <t>XW4600</t>
  </si>
  <si>
    <t>2UA9160FYH</t>
  </si>
  <si>
    <t>009-006-002-120-00912</t>
  </si>
  <si>
    <t>2UA9160FYK</t>
  </si>
  <si>
    <t>009-006-002-120-00913</t>
  </si>
  <si>
    <t>2UA9160FYN</t>
  </si>
  <si>
    <t>009-006-002-120-00845</t>
  </si>
  <si>
    <t>MXL9070QZF</t>
  </si>
  <si>
    <t>009-006-002-120-00914</t>
  </si>
  <si>
    <t>MXL9070QXR</t>
  </si>
  <si>
    <t>009-006-002-120-00915</t>
  </si>
  <si>
    <t>MXL9070QYD</t>
  </si>
  <si>
    <t>009-006-002-120-00916</t>
  </si>
  <si>
    <t>MXL9070QXC</t>
  </si>
  <si>
    <t>009-006-002-120-00917</t>
  </si>
  <si>
    <t>MXL9070R99</t>
  </si>
  <si>
    <t>009-006-002-120-00918</t>
  </si>
  <si>
    <t>MXL9070QZG</t>
  </si>
  <si>
    <t>009-006-002-120-00919</t>
  </si>
  <si>
    <t>MXL9070QT7</t>
  </si>
  <si>
    <t>009-006-002-120-00920</t>
  </si>
  <si>
    <t>MXL9070R7C</t>
  </si>
  <si>
    <t>009-006-002-120-00921</t>
  </si>
  <si>
    <t>MXL9070R76</t>
  </si>
  <si>
    <t>009-006-002-120-00922</t>
  </si>
  <si>
    <t>MXL9070QVK</t>
  </si>
  <si>
    <t>009-006-002-120-00923</t>
  </si>
  <si>
    <t>MXL9070LRM</t>
  </si>
  <si>
    <t>009-006-002-120-00924</t>
  </si>
  <si>
    <t>3CQ8380KD6</t>
  </si>
  <si>
    <t>009-006-002-120-00925</t>
  </si>
  <si>
    <t>MXL9070QZV</t>
  </si>
  <si>
    <t>009-006-002-120-00926</t>
  </si>
  <si>
    <t>MXL9070QT6</t>
  </si>
  <si>
    <t>009-006-002-120-00927</t>
  </si>
  <si>
    <t>PAVILON SLIMLINE</t>
  </si>
  <si>
    <t>CNH80110V6</t>
  </si>
  <si>
    <t>009-006-002-120-00928</t>
  </si>
  <si>
    <t>CNH8010Q6W</t>
  </si>
  <si>
    <t>009-006-002-120-00929</t>
  </si>
  <si>
    <t>CNH80110Z4</t>
  </si>
  <si>
    <t>009-006-002-120-00930</t>
  </si>
  <si>
    <t>CNH80110TK</t>
  </si>
  <si>
    <t>009-006-002-120-00931</t>
  </si>
  <si>
    <t>CNH80110T8</t>
  </si>
  <si>
    <t>009-006-002-120-00847</t>
  </si>
  <si>
    <t>ELITE BOOK 6730S</t>
  </si>
  <si>
    <t>CNU9142NKB</t>
  </si>
  <si>
    <t>009-006-002-120-00932</t>
  </si>
  <si>
    <t>ELITE BOOK 8510P</t>
  </si>
  <si>
    <t>2CE914C76Z</t>
  </si>
  <si>
    <t>009-006-002-120-00862</t>
  </si>
  <si>
    <t>ELITE BOOK 8530W</t>
  </si>
  <si>
    <t>2CE914C76Q</t>
  </si>
  <si>
    <t>009-006-002-120-00933</t>
  </si>
  <si>
    <t>2CE914C76R</t>
  </si>
  <si>
    <t>009-006-002-120-00934</t>
  </si>
  <si>
    <t>6720S</t>
  </si>
  <si>
    <t>CNU8153379</t>
  </si>
  <si>
    <t>009-006-020-120-00935</t>
  </si>
  <si>
    <t>CNU815338F</t>
  </si>
  <si>
    <t>009-006-002-120-00941</t>
  </si>
  <si>
    <t>CNC821PTSP</t>
  </si>
  <si>
    <t>009-006-001-120-00660</t>
  </si>
  <si>
    <t>REGULADOR DE VOLTAJE</t>
  </si>
  <si>
    <t>UPO2RT</t>
  </si>
  <si>
    <t>009-006-002-120-00904</t>
  </si>
  <si>
    <t>WORKSTATION</t>
  </si>
  <si>
    <t>THINKSTATION S20</t>
  </si>
  <si>
    <t>S4DAGK4</t>
  </si>
  <si>
    <t>009-006-002-120-00905</t>
  </si>
  <si>
    <t>COMPUTADORA SERVIDOR</t>
  </si>
  <si>
    <t>3650 M3-7945</t>
  </si>
  <si>
    <t>KD54MKR</t>
  </si>
  <si>
    <t>009-006-036-120-00002</t>
  </si>
  <si>
    <t>MONITOR PANTALLA LCD INDUSTRIAL</t>
  </si>
  <si>
    <t>TS3100</t>
  </si>
  <si>
    <t>78V4968</t>
  </si>
  <si>
    <t>009-006-001-120-00645</t>
  </si>
  <si>
    <t>UPS 750 VA</t>
  </si>
  <si>
    <t>SMART-SUA3000</t>
  </si>
  <si>
    <t>QS1133150516</t>
  </si>
  <si>
    <t>009-006-001-120-00646</t>
  </si>
  <si>
    <t>SURT 192RMXLBP</t>
  </si>
  <si>
    <t>ZS1133032436</t>
  </si>
  <si>
    <t>009-006-022-120-00018</t>
  </si>
  <si>
    <t>SWITCHES</t>
  </si>
  <si>
    <t>C2960G</t>
  </si>
  <si>
    <t>F0C1535V3OD</t>
  </si>
  <si>
    <t>009-006-025-120-00011</t>
  </si>
  <si>
    <t>GABINETE DE METAL</t>
  </si>
  <si>
    <t>23FM087</t>
  </si>
  <si>
    <t>009-006-038-120-00001</t>
  </si>
  <si>
    <t>KIT PARA CONOSOLA DE SERVIDOR</t>
  </si>
  <si>
    <t>23KW668</t>
  </si>
  <si>
    <t>009-006-002-113-00799</t>
  </si>
  <si>
    <t>COMPUTADORA PORTATIL HP COMPAQ 6510B</t>
  </si>
  <si>
    <t>6510B</t>
  </si>
  <si>
    <t>CNU7392MSS</t>
  </si>
  <si>
    <t>009-006-002-113-00823</t>
  </si>
  <si>
    <t>COMPUTADORA SERVIDOR DELL UPS MARCA DELL MODELO K802N SERIE 7166930</t>
  </si>
  <si>
    <t>POWEREDEGT710</t>
  </si>
  <si>
    <t>5Q7Y9R1</t>
  </si>
  <si>
    <t>009-006-002-113-00837</t>
  </si>
  <si>
    <t>COMPUTADORA PORTATIL DELL INSPIRON</t>
  </si>
  <si>
    <t>INSPIRON</t>
  </si>
  <si>
    <t>12045798613</t>
  </si>
  <si>
    <t>009-006-002-113-00840</t>
  </si>
  <si>
    <t>12047198293</t>
  </si>
  <si>
    <t>009-006-002-113-00841</t>
  </si>
  <si>
    <t>12047384917</t>
  </si>
  <si>
    <t>009-006-002-113-00842</t>
  </si>
  <si>
    <t>12047244949</t>
  </si>
  <si>
    <t>009-006-003-113-00534</t>
  </si>
  <si>
    <t>IMPRESOR LASER JET M3027X</t>
  </si>
  <si>
    <t>M3027X</t>
  </si>
  <si>
    <t>CNNLC</t>
  </si>
  <si>
    <t>009-006-002-104-00620</t>
  </si>
  <si>
    <t>COMPUTADORA (CPU,MONITOR,TECLADO,MOSE,UPS T.L. 9811EY0BC575602304)</t>
  </si>
  <si>
    <t>HP DC5800</t>
  </si>
  <si>
    <t>MXJ93401Y5</t>
  </si>
  <si>
    <t>009-006-002-104-00621</t>
  </si>
  <si>
    <t>COMPUTADORA (CPU,MONITOR,TECLADO,MOSE,UPS T.L. 9811EY0BC575602279)</t>
  </si>
  <si>
    <t>MXJ93401XL</t>
  </si>
  <si>
    <t>009-006-002-104-00622</t>
  </si>
  <si>
    <t>COMPUTADORA (CPU,MONITOR,TECLADO,MOUSE, UPS T.L. 9811EY0BC575602301)</t>
  </si>
  <si>
    <t>MXJ93401ZJ</t>
  </si>
  <si>
    <t>009-006-002-104-00623</t>
  </si>
  <si>
    <t>COMPUTADORA (CPU,MONITOR,TECLADO,MOUSE, UPS T.L. 9811EY0BC575602302)</t>
  </si>
  <si>
    <t>MXJ9340201</t>
  </si>
  <si>
    <t>009-006-002-104-00624</t>
  </si>
  <si>
    <t>COMPUTADORA PORTATIL</t>
  </si>
  <si>
    <t>PRO BOOK 4410S</t>
  </si>
  <si>
    <t>CNU9320GQ9</t>
  </si>
  <si>
    <t>009-006-003-069-00241</t>
  </si>
  <si>
    <t>CP1700</t>
  </si>
  <si>
    <t>SGIBR211NV</t>
  </si>
  <si>
    <t>009-006-003-069-00244</t>
  </si>
  <si>
    <t>IMPRESOR DE INYECCION HEWLETT PACKARD</t>
  </si>
  <si>
    <t>SGLBR211R3</t>
  </si>
  <si>
    <t>009-006-003-069-00243</t>
  </si>
  <si>
    <t>IMPRESOR LASER HEWLETT PCAKARD</t>
  </si>
  <si>
    <t>C8108A</t>
  </si>
  <si>
    <t>SG1BR211RP</t>
  </si>
  <si>
    <t>009-006-002-069-00545</t>
  </si>
  <si>
    <t>COMPUTADORA LAPTOP MICRON</t>
  </si>
  <si>
    <t>TRANS PORT T 100</t>
  </si>
  <si>
    <t>32656347-0001</t>
  </si>
  <si>
    <t>009-006-002-069-00546</t>
  </si>
  <si>
    <t>3265346-0001</t>
  </si>
  <si>
    <t>009-006-002-069-00547</t>
  </si>
  <si>
    <t>COMPUTADORA PORTATIL MICRON</t>
  </si>
  <si>
    <t>3LSP10WL</t>
  </si>
  <si>
    <t>3265345-0001</t>
  </si>
  <si>
    <t>009-006-003-069-00242</t>
  </si>
  <si>
    <t>LASER 5100</t>
  </si>
  <si>
    <t>CNBR202060</t>
  </si>
  <si>
    <t>009-006-003-069-00245</t>
  </si>
  <si>
    <t>CNBF203443</t>
  </si>
  <si>
    <t>009-006-002-069-00548</t>
  </si>
  <si>
    <t>COMPUTADORA COMPAQ (CPU, MONITOR,TECLADO,MOUSE, PARLANTES)</t>
  </si>
  <si>
    <t>EVO</t>
  </si>
  <si>
    <t>6Y23KGMZ-LOW</t>
  </si>
  <si>
    <t>009-006-002-069-00549</t>
  </si>
  <si>
    <t>6Y23-KGMZ-LOVG</t>
  </si>
  <si>
    <t>009-006-002-069-00550</t>
  </si>
  <si>
    <t>6Y23K6MZLOSZ</t>
  </si>
  <si>
    <t>009-006-002-069-00551</t>
  </si>
  <si>
    <t>6Y23-KGMZ-LOSN</t>
  </si>
  <si>
    <t>009-006-002-069-00553</t>
  </si>
  <si>
    <t>COMPUTADORA COMPAQ  (CPU, MONITOR,TECLADO,MOUSE, PARLANTES)</t>
  </si>
  <si>
    <t>S5500</t>
  </si>
  <si>
    <t>6Y23-KGMZ-LOTB</t>
  </si>
  <si>
    <t>009-006-002-069-00555</t>
  </si>
  <si>
    <t>S 5500</t>
  </si>
  <si>
    <t>6Y23-KGMZ-LO4V</t>
  </si>
  <si>
    <t>009-006-002-069-00556</t>
  </si>
  <si>
    <t>6Y23-KGMZ-LO6W</t>
  </si>
  <si>
    <t>009-006-002-069-00557</t>
  </si>
  <si>
    <t>COMPUTADORA MICRON  (CPU, MONITOR,TECLADO,MOUSE)</t>
  </si>
  <si>
    <t>CIENTPRO</t>
  </si>
  <si>
    <t>3398308-0001</t>
  </si>
  <si>
    <t>009-006-002-069-00561</t>
  </si>
  <si>
    <t>COMPUTADORA DELL  (CPU, MONITOR,TECLADO,MOUSE)</t>
  </si>
  <si>
    <t>OPTIPLEX170L</t>
  </si>
  <si>
    <t>8GRPP71</t>
  </si>
  <si>
    <t>009-006-002-069-00562</t>
  </si>
  <si>
    <t>COMPUTADORA SUN  (CPU, MONITOR,TECLADO,MOUSE)</t>
  </si>
  <si>
    <t>SUN BLADE 1500</t>
  </si>
  <si>
    <t>MU52350124</t>
  </si>
  <si>
    <t>009-006-002-069-00566</t>
  </si>
  <si>
    <t>HP PROLIANT ML 150</t>
  </si>
  <si>
    <t>USE548N3S3</t>
  </si>
  <si>
    <t>009-006-002-069-00567</t>
  </si>
  <si>
    <t>DX 2200</t>
  </si>
  <si>
    <t>MXL6400JGP</t>
  </si>
  <si>
    <t>009-006-002-069-00569</t>
  </si>
  <si>
    <t>COMPAQ DX 2200</t>
  </si>
  <si>
    <t>MXL6400JS1</t>
  </si>
  <si>
    <t>009-006-002-069-00570</t>
  </si>
  <si>
    <t>SMXL634177K</t>
  </si>
  <si>
    <t>009-006-002-069-00524</t>
  </si>
  <si>
    <t>COMPUTADORA SERVIDOR MICRON (CPU,UPSAPC SMART 1000, QS01-31321070)</t>
  </si>
  <si>
    <t>ECHK3131636</t>
  </si>
  <si>
    <t>009-006-002-069-00502</t>
  </si>
  <si>
    <t>COMPUTADORA MPC (CPU, MONITOR,TECLADO,MOUSE,PARLANTES)</t>
  </si>
  <si>
    <t>D845GRG-ODYD</t>
  </si>
  <si>
    <t>3434827-0001</t>
  </si>
  <si>
    <t>009-006-002-069-00572</t>
  </si>
  <si>
    <t>COMPUTADORA H.P. (CPU,MONITOR,TECLADO,MOUSE,UPS:3D52060100173 )</t>
  </si>
  <si>
    <t>COMPAQ DX 2000</t>
  </si>
  <si>
    <t>MXD65101K9</t>
  </si>
  <si>
    <t>009-006-002-069-00573</t>
  </si>
  <si>
    <t>PRECISION 470</t>
  </si>
  <si>
    <t>1Z34Y191</t>
  </si>
  <si>
    <t>009-006-002-069-00461</t>
  </si>
  <si>
    <t>COMPUTADORA (CPU,MONITOR,MOUSE)</t>
  </si>
  <si>
    <t>MMP</t>
  </si>
  <si>
    <t>7CR8L01</t>
  </si>
  <si>
    <t>009-006-004-069-00005</t>
  </si>
  <si>
    <t>PLOTTER HEWLETT PACKARD</t>
  </si>
  <si>
    <t>C7780B</t>
  </si>
  <si>
    <t>SG21V3100N</t>
  </si>
  <si>
    <t>009-006-002-069-00446</t>
  </si>
  <si>
    <t>INSPIRON 8100</t>
  </si>
  <si>
    <t>CN-03N642-12961-22R-6717</t>
  </si>
  <si>
    <t>009-006-002-069-00574</t>
  </si>
  <si>
    <t>COMPUTADORA SERVIDOR IBM</t>
  </si>
  <si>
    <t>KP-CLZ26</t>
  </si>
  <si>
    <t>009-006-002-010-00626</t>
  </si>
  <si>
    <t>VOSTRO 1720</t>
  </si>
  <si>
    <t>009-006-002-060-00471</t>
  </si>
  <si>
    <t>COMPUTADORA  HP</t>
  </si>
  <si>
    <t>XW4400 WORKSTATION</t>
  </si>
  <si>
    <t>2UA7480J6C</t>
  </si>
  <si>
    <t>009-006-002-060-00472</t>
  </si>
  <si>
    <t>XW4400 WORSTATION</t>
  </si>
  <si>
    <t>2UA7480J30</t>
  </si>
  <si>
    <t>009-006-002-060-00473</t>
  </si>
  <si>
    <t>COMPUTADORA PORTATIL HP</t>
  </si>
  <si>
    <t>DC7800P SFF</t>
  </si>
  <si>
    <t>MXJ80202F8</t>
  </si>
  <si>
    <t>009-006-002-060-00474</t>
  </si>
  <si>
    <t>MXJ80202F7</t>
  </si>
  <si>
    <t>009-006-002-060-00475</t>
  </si>
  <si>
    <t>MXJ80202F6</t>
  </si>
  <si>
    <t>009-006-002-060-00476</t>
  </si>
  <si>
    <t>MXJ73003C2</t>
  </si>
  <si>
    <t>009-006-002-060-00477</t>
  </si>
  <si>
    <t>COMPUTADORA PORTATIL SONY VAIO</t>
  </si>
  <si>
    <t>FZ240N</t>
  </si>
  <si>
    <t>C600053B</t>
  </si>
  <si>
    <t>009-006-002-060-00479</t>
  </si>
  <si>
    <t>C60003RT</t>
  </si>
  <si>
    <t>009-006-002-060-00480</t>
  </si>
  <si>
    <t>COMPUTADORA PORATIL HEWLETT PACKARD</t>
  </si>
  <si>
    <t>6710b</t>
  </si>
  <si>
    <t>CNU7442GQ8</t>
  </si>
  <si>
    <t>009-006-002-060-00481</t>
  </si>
  <si>
    <t>CNU7442H1M</t>
  </si>
  <si>
    <t>009-006-002-060-00482</t>
  </si>
  <si>
    <t>CNU7442GKQ</t>
  </si>
  <si>
    <t>009-006-002-060-00483</t>
  </si>
  <si>
    <t>CNU7442K9H</t>
  </si>
  <si>
    <t>009-006-002-060-00484</t>
  </si>
  <si>
    <t>CNU7442GWF</t>
  </si>
  <si>
    <t>009-006-002-060-00485</t>
  </si>
  <si>
    <t>CNU7442K84</t>
  </si>
  <si>
    <t>009-006-003-060-00221</t>
  </si>
  <si>
    <t>IMPESOR LASER HEWLETT PACKARD</t>
  </si>
  <si>
    <t>5200 TN</t>
  </si>
  <si>
    <t>CNDXC15338</t>
  </si>
  <si>
    <t>009-006-003-060-00224</t>
  </si>
  <si>
    <t>IMPRESOR LASER HEWLETT PACKARD COLOR</t>
  </si>
  <si>
    <t>5550DN</t>
  </si>
  <si>
    <t>JPSC7B1018</t>
  </si>
  <si>
    <t>009-006-008-060-00014</t>
  </si>
  <si>
    <t>MONITOR DE TECNOLOGIA LCD DE 30" HEWLETT PCKARD</t>
  </si>
  <si>
    <t>LP3065</t>
  </si>
  <si>
    <t>CNN737005L</t>
  </si>
  <si>
    <t>009-006-008-060-00015</t>
  </si>
  <si>
    <t>CNN7360WSY</t>
  </si>
  <si>
    <t>009-006-002-060-00486</t>
  </si>
  <si>
    <t>ML370 G5</t>
  </si>
  <si>
    <t>USE750N7N6</t>
  </si>
  <si>
    <t>009-006-002-060-00487</t>
  </si>
  <si>
    <t>COMPUADORA SERVIDOR HEWLETT PACKARD</t>
  </si>
  <si>
    <t>USE750N7N7</t>
  </si>
  <si>
    <t>009-006-002-084-00450</t>
  </si>
  <si>
    <t>CNU7372973</t>
  </si>
  <si>
    <t>009-006-002-084-00451</t>
  </si>
  <si>
    <t>CNU73729B3</t>
  </si>
  <si>
    <t>009-006-002-084-00452</t>
  </si>
  <si>
    <t>CNU7372960</t>
  </si>
  <si>
    <t>009-006-002-084-00453</t>
  </si>
  <si>
    <t>CNU737298L</t>
  </si>
  <si>
    <t>009-006-002-084-00454</t>
  </si>
  <si>
    <t>CNU7372989</t>
  </si>
  <si>
    <t>DX-2300</t>
  </si>
  <si>
    <t>009-006-002-084-00466</t>
  </si>
  <si>
    <t>COMPUTADORA H.P. (CPU,MON.,TEC.,MOUSE, UPS T.L. 9645AY0OM657900590)</t>
  </si>
  <si>
    <t>MXL7330DZW</t>
  </si>
  <si>
    <t>009-006-002-084-00467</t>
  </si>
  <si>
    <t>COMPUTADORA H.P. (CPU,MON.,TEC.,MOUSE, UPS T.L. 9645AY0OM657900586)</t>
  </si>
  <si>
    <t>MXL7330DNZ</t>
  </si>
  <si>
    <t>009-006-002-084-00468</t>
  </si>
  <si>
    <t>COMPUTADORA H.P. (CPU,MON.,TEC.,MOUSE, UPS T.L. 9645AY0OM657900588)</t>
  </si>
  <si>
    <t>MXL7330DWH</t>
  </si>
  <si>
    <t>009-006-002-084-00469</t>
  </si>
  <si>
    <t>COMPUTADORA H.P. (CPU,MON.,TEC.,MOUSE, UPS T.L. 9645AY0OM657900592)</t>
  </si>
  <si>
    <t>MXL7330DSN</t>
  </si>
  <si>
    <t>009-006-002-084-00470</t>
  </si>
  <si>
    <t xml:space="preserve">COMPUTADORA PORTATIL HEWLETT PACKARD </t>
  </si>
  <si>
    <t>PAVILION</t>
  </si>
  <si>
    <t>TX1332LA</t>
  </si>
  <si>
    <t>009-006-003-084-00218</t>
  </si>
  <si>
    <t>IMPRESOR COLOR XEROX</t>
  </si>
  <si>
    <t>PHASER 7400</t>
  </si>
  <si>
    <t>009-006-003-084-00219</t>
  </si>
  <si>
    <t>IMPRESOR LASER TOSHIBA</t>
  </si>
  <si>
    <t>ESTUDIO 500P</t>
  </si>
  <si>
    <t>009-006-003-084-00220</t>
  </si>
  <si>
    <t>009-006-007-084-00028</t>
  </si>
  <si>
    <t>DATA VIDEO POYECTOR EPSON</t>
  </si>
  <si>
    <t>POWER LITE 77C</t>
  </si>
  <si>
    <t>JX8F77Y5735L</t>
  </si>
  <si>
    <t>009-010-002-084-00629</t>
  </si>
  <si>
    <t>CNU9232TRR</t>
  </si>
  <si>
    <t>009-010-002-084-00630</t>
  </si>
  <si>
    <t>CNU9232Y3N</t>
  </si>
  <si>
    <t>009-010-002-084-00631</t>
  </si>
  <si>
    <t>CNU92330P1</t>
  </si>
  <si>
    <t>009-001-007-084-00035</t>
  </si>
  <si>
    <t>H312A</t>
  </si>
  <si>
    <t>M44F9Y0574L</t>
  </si>
  <si>
    <t>009-007-007-084-00036</t>
  </si>
  <si>
    <t>009-006-002-084-00804</t>
  </si>
  <si>
    <t>COMPUTADORA DE ESCRITORIO HP Z400 WORKSTATION MONIOTR, CPU, UPS, TECLADO, MOUSE</t>
  </si>
  <si>
    <t>Z400</t>
  </si>
  <si>
    <t>2UA1051K6S</t>
  </si>
  <si>
    <t>009-006-002-084-00809</t>
  </si>
  <si>
    <t>WORKSTATTION HP MOD Z400 CON MONITOR HP DE 24 PULGADAS SERIE CN41121D43 TECLADO MOUSE Y REGULADOR DE VOLTAJE MARCA APC MODELO SMART UPS SERIE 551034T38676</t>
  </si>
  <si>
    <t>2UA12409CX</t>
  </si>
  <si>
    <t>009-006-002-084-00810</t>
  </si>
  <si>
    <t>WORKSTATTION HP MOD Z400 CON MONITOR HP DE 24 PULGADAS SERIE CN41121D47 TECLADO MOUSE Y REGULADOR DE VOLTAJE MARCA APC MODELO SMART UPS SERIE 551042T30246</t>
  </si>
  <si>
    <t>2UA12409CV</t>
  </si>
  <si>
    <t>009-006-004-084-00007</t>
  </si>
  <si>
    <t>PLOTER</t>
  </si>
  <si>
    <t>T790</t>
  </si>
  <si>
    <t>CN18K4K00H</t>
  </si>
  <si>
    <t>009-006-003-084-00546</t>
  </si>
  <si>
    <t>IMPRESOR MULTIFUNCIONES</t>
  </si>
  <si>
    <t>CM3530FS</t>
  </si>
  <si>
    <t>CNJLD14883</t>
  </si>
  <si>
    <t>009-006-003-084-00547</t>
  </si>
  <si>
    <t>CNJLD14350</t>
  </si>
  <si>
    <t>009-006-002-084-00850</t>
  </si>
  <si>
    <t>COMPUTADORA DE ESCRITORIO DELL</t>
  </si>
  <si>
    <t>DELL 620</t>
  </si>
  <si>
    <t>42ZNXR1</t>
  </si>
  <si>
    <t>009-006-002-084-00851</t>
  </si>
  <si>
    <t>43DNXR1</t>
  </si>
  <si>
    <t>009-006-002-084-00852</t>
  </si>
  <si>
    <t>43LKXR1</t>
  </si>
  <si>
    <t>009-006-002-084-00853</t>
  </si>
  <si>
    <t>42ZLXR1</t>
  </si>
  <si>
    <t>009-006-001-084-00644</t>
  </si>
  <si>
    <t>UPS  CENTRAL</t>
  </si>
  <si>
    <t>SMART UPS</t>
  </si>
  <si>
    <t>009-006-002-084-00854</t>
  </si>
  <si>
    <t>PRO BOOK 4530s</t>
  </si>
  <si>
    <t>CNU2123ZTQ</t>
  </si>
  <si>
    <t>009-006-002-084-00855</t>
  </si>
  <si>
    <t>009-006-020-084-00036</t>
  </si>
  <si>
    <t>DISCO DURO  DE 6 TB</t>
  </si>
  <si>
    <t>WESTERN DIGITAL</t>
  </si>
  <si>
    <t>WUM224801367</t>
  </si>
  <si>
    <t>009-006-002-084-00864</t>
  </si>
  <si>
    <t xml:space="preserve">COMPUTADOR Y MONITOR CINEMA DE 27" </t>
  </si>
  <si>
    <t>APPLE</t>
  </si>
  <si>
    <t>CMVHQ02WF4MD</t>
  </si>
  <si>
    <t>009-006-002-084-00859</t>
  </si>
  <si>
    <t>LENOVO</t>
  </si>
  <si>
    <t>MJLMBKZ</t>
  </si>
  <si>
    <t>009-006-002-084-00860</t>
  </si>
  <si>
    <t>MJNPYFV</t>
  </si>
  <si>
    <t>009-006-002-084-00935</t>
  </si>
  <si>
    <t>MJLVMNT</t>
  </si>
  <si>
    <t>009-006-002-084-00936</t>
  </si>
  <si>
    <t>MJLVMPZ</t>
  </si>
  <si>
    <t>009-006-002-084-00937</t>
  </si>
  <si>
    <t>MJNPYFL</t>
  </si>
  <si>
    <t>009-006-002-084-00938</t>
  </si>
  <si>
    <t>MJLVMNL</t>
  </si>
  <si>
    <t>009-006-002-084-00939</t>
  </si>
  <si>
    <t>MJLMBMB</t>
  </si>
  <si>
    <t>009-006-002-084-00940</t>
  </si>
  <si>
    <t>MJNPYKT</t>
  </si>
  <si>
    <t>COMPRAS 2013  GOES</t>
  </si>
  <si>
    <t>009-006-002-126-01055</t>
  </si>
  <si>
    <t>PRPBOOK 4540S</t>
  </si>
  <si>
    <t>2CE2481QJT</t>
  </si>
  <si>
    <t>009-006-002-126-01056</t>
  </si>
  <si>
    <t>2CE2481QK9</t>
  </si>
  <si>
    <t>009-006-002-126-01057</t>
  </si>
  <si>
    <t>2CE2481QHV</t>
  </si>
  <si>
    <t>009-006-002-126-01058</t>
  </si>
  <si>
    <t>2CE2481QJR</t>
  </si>
  <si>
    <t>009-006-002-126-01059</t>
  </si>
  <si>
    <t>2CE2481QKC</t>
  </si>
  <si>
    <t>009-006-002-126-01060</t>
  </si>
  <si>
    <t>2CE2481QL1</t>
  </si>
  <si>
    <t>009-006-002-126-01061</t>
  </si>
  <si>
    <t>COMPUTADORA PERSONAL DE ESCRITORIO APPLE</t>
  </si>
  <si>
    <t>IMAC 13.1</t>
  </si>
  <si>
    <t>CO2KHSDHDNCR</t>
  </si>
  <si>
    <t>009-006-002-126-01062</t>
  </si>
  <si>
    <t>CO2KHSTLDNCR</t>
  </si>
  <si>
    <t>009-006-002-126-01063</t>
  </si>
  <si>
    <t>COMPUTADORA PERSONAL DE ESCRITORIO</t>
  </si>
  <si>
    <t>PRO 3500 BUSINEES</t>
  </si>
  <si>
    <t>MXL32805SC</t>
  </si>
  <si>
    <t>009-006-002-126-01064</t>
  </si>
  <si>
    <t>MXL32805QJ</t>
  </si>
  <si>
    <t>009-006-002-126-01065</t>
  </si>
  <si>
    <t>MXL32805T1</t>
  </si>
  <si>
    <t>009-006-002-126-01066</t>
  </si>
  <si>
    <t>MXL32805V2</t>
  </si>
  <si>
    <t>009-006-002-126-01067</t>
  </si>
  <si>
    <t>MXL32805RF</t>
  </si>
  <si>
    <t>009-006-002-126-01068</t>
  </si>
  <si>
    <t>MXL32805SF</t>
  </si>
  <si>
    <t>009-006-002-126-01069</t>
  </si>
  <si>
    <t>MXL32805V9</t>
  </si>
  <si>
    <t>009-006-002-126-01070</t>
  </si>
  <si>
    <t>MXL32805SV</t>
  </si>
  <si>
    <t>009-006-002-126-01071</t>
  </si>
  <si>
    <t>MXL32805QL</t>
  </si>
  <si>
    <t>009-006-002-126-01072</t>
  </si>
  <si>
    <t>MXL3280559</t>
  </si>
  <si>
    <t>009-006-002-126-01073</t>
  </si>
  <si>
    <t>MXL32805RS</t>
  </si>
  <si>
    <t>009-006-002-126-01074</t>
  </si>
  <si>
    <t>MXL32805V6</t>
  </si>
  <si>
    <t>009-006-002-126-01075</t>
  </si>
  <si>
    <t>MXL32805QV</t>
  </si>
  <si>
    <t>009-006-002-126-01076</t>
  </si>
  <si>
    <t>MXL32805RD</t>
  </si>
  <si>
    <t>009-006-002-126-01077</t>
  </si>
  <si>
    <t>MXL32805QM</t>
  </si>
  <si>
    <t>009-006-002-126-01078</t>
  </si>
  <si>
    <t>MXL32805V8</t>
  </si>
  <si>
    <t>009-006-002-126-01079</t>
  </si>
  <si>
    <t>MXL62805QK</t>
  </si>
  <si>
    <t>009-006-002-126-01080</t>
  </si>
  <si>
    <t>009-006-002-126-01081</t>
  </si>
  <si>
    <t>MXL32805SX</t>
  </si>
  <si>
    <t>009-006-002-126-01082</t>
  </si>
  <si>
    <t>MXL32805RP</t>
  </si>
  <si>
    <t>009-006-002-126-01083</t>
  </si>
  <si>
    <t>MXL32805QS</t>
  </si>
  <si>
    <t>009-006-002-126-01084</t>
  </si>
  <si>
    <t>MXL32805R6</t>
  </si>
  <si>
    <t>009-006-002-126-01085</t>
  </si>
  <si>
    <t>MXL32805RC</t>
  </si>
  <si>
    <t>009-006-002-126-01086</t>
  </si>
  <si>
    <t>MXL32805R0</t>
  </si>
  <si>
    <t>009-006-002-126-01087</t>
  </si>
  <si>
    <t>MXL32805QZ</t>
  </si>
  <si>
    <t>009-006-002-126-01088</t>
  </si>
  <si>
    <t>MXL32805T5</t>
  </si>
  <si>
    <t>009-006-002-126-01089</t>
  </si>
  <si>
    <t>MXL32805R1</t>
  </si>
  <si>
    <t>009-006-002-126-01090</t>
  </si>
  <si>
    <t>MXL32805R4</t>
  </si>
  <si>
    <t>009-006-002-110-00640</t>
  </si>
  <si>
    <t>COMPUTADORA HEWLETT PACKARD (CPU,MONITOR,TECLADO,MOUSE,UPS 4110401846)</t>
  </si>
  <si>
    <t>PRO 6000 SFF</t>
  </si>
  <si>
    <t>MXL0290N20</t>
  </si>
  <si>
    <t>009-006-002-110-00641</t>
  </si>
  <si>
    <t>COMPUTADORA HEWLETT PACKARD (CPU,MONITOR,TECLADO,MOUSE,UPS 4110401919</t>
  </si>
  <si>
    <t>MXL0290N2N</t>
  </si>
  <si>
    <t>009-006-002-110-00642</t>
  </si>
  <si>
    <t>COMPUTADORA HEWLETT PACKARD (CPU,MONITOR,TECLADO,MOUSE,UPS 4110401914)</t>
  </si>
  <si>
    <t>MXL0290N28</t>
  </si>
  <si>
    <t>009-006-002-110-00643</t>
  </si>
  <si>
    <t>COMPUTADORA HEWLETT PACKARD (CPU,MONITOR,TECLADO,MOUSE, UPS 4110401852)</t>
  </si>
  <si>
    <t>MXL0290N35</t>
  </si>
  <si>
    <t>009-006-002-110-00644</t>
  </si>
  <si>
    <t>COMPUTADORA HEWLETT PACKARD (CPU,MONITOR,TECLADO MOUSE,UPS 4110401872)</t>
  </si>
  <si>
    <t>MXL0290N3B</t>
  </si>
  <si>
    <t>009-006-002-110-00645</t>
  </si>
  <si>
    <t>COMPUTADORA HEWLETT PACKARD (CPU,MONITOR,TECLADO,MOUSE,UPS 4110401824)</t>
  </si>
  <si>
    <t>MXL0290N3G</t>
  </si>
  <si>
    <t>009-006-002-110-00646</t>
  </si>
  <si>
    <t>COMPUTADORA HEWLETT PACKARD (CPU,MONITOR,TECLADO,MOUSE,UPS 410401839)</t>
  </si>
  <si>
    <t>MXL0290N3N</t>
  </si>
  <si>
    <t>009-006-002-110-00647</t>
  </si>
  <si>
    <t>COMPUTADORA HEWLETT PACKARD (CPU,MONITOR,TECLADO,MOUSE, UPS 4110401870)</t>
  </si>
  <si>
    <t>MXL0290N21</t>
  </si>
  <si>
    <t>009-006-002-110-00648</t>
  </si>
  <si>
    <t>COMPUTADORA HEWLETT PACKARD (CPU,MONITOR,TECLADO,MOUSE,UPS 4110401849)</t>
  </si>
  <si>
    <t>MXL0290N25</t>
  </si>
  <si>
    <t>009-006-002-110-00649</t>
  </si>
  <si>
    <t>COMPUTADORA HEWLETT PACKARD (CPU,MONITOR,TECLADO,MOUSE,UPS 4110401837)</t>
  </si>
  <si>
    <t>MXL0290N29</t>
  </si>
  <si>
    <t>009-006-002-110-00650</t>
  </si>
  <si>
    <t>COMPUTADORA HEWLETT PACKARD (CPU,MONITOR,TECLADO,MOUSE,UPS 4110401848)</t>
  </si>
  <si>
    <t>MXL0290N2G</t>
  </si>
  <si>
    <t>009-006-002-110-00651</t>
  </si>
  <si>
    <t>COMPUTADORA HEWLETT PACKARD (CPU,MONITOR,TECLADO,MOUSE, UPS 4110401851)</t>
  </si>
  <si>
    <t>MXL0290N2V</t>
  </si>
  <si>
    <t>009-006-002-110-00652</t>
  </si>
  <si>
    <t>COMPUTADORA HEWLETT PACKARD (CPU,MONITOR,TECLADO,MOUSE,UPS 4110401891)</t>
  </si>
  <si>
    <t>MXL0290N30</t>
  </si>
  <si>
    <t>009-006-002-110-00653</t>
  </si>
  <si>
    <t>COMPUTADORA HEWLETT PACKARD (CPU,MONITOR,TECLADO,MOUSE,UPS 4110401936)</t>
  </si>
  <si>
    <t>MXL0290N39</t>
  </si>
  <si>
    <t>009-006-002-110-00654</t>
  </si>
  <si>
    <t>COMPUTADORA HEWLETT PACKARD (CPU,MONITOR,TECLADO,MOUSE,UPS 4110401850)</t>
  </si>
  <si>
    <t>MXL0290N2B</t>
  </si>
  <si>
    <t>009-006-002-110-00655</t>
  </si>
  <si>
    <t>COMPUTADORA HEWLETT PACKARD (CPU,MONITOR,TECLADO,MOUSE,UPS 4110401922)</t>
  </si>
  <si>
    <t>MXL0290N2P</t>
  </si>
  <si>
    <t>009-006-002-110-00656</t>
  </si>
  <si>
    <t>COMPUTADORA HEWLETT PACKARD (CPU,MONITOR,TECLADO,MOUSE,UPS 4110401913)</t>
  </si>
  <si>
    <t>MXL0290N2T</t>
  </si>
  <si>
    <t>009-006-002-110-00657</t>
  </si>
  <si>
    <t>COMPUTADORA HEWLETT PACKARD (CPU,MONITOR,TECLADO,MOUSE,UPS 4110401871)</t>
  </si>
  <si>
    <t>MXL0290N36</t>
  </si>
  <si>
    <t>009-006-002-110-00658</t>
  </si>
  <si>
    <t>COMPUTADORA HEWLETT PACKARD (CPU,MONITOR,TECLADO,MOUSE,UPS 4110401892)</t>
  </si>
  <si>
    <t>MXL0290N3C</t>
  </si>
  <si>
    <t>009-006-002-110-00659</t>
  </si>
  <si>
    <t>COMPUTADORA HEWLETT PACKARD (CPU,MONITOR,TECLADO,MOUSE,UPS 4110401827)</t>
  </si>
  <si>
    <t>MXL0290N3J</t>
  </si>
  <si>
    <t>009-006-002-110-00660</t>
  </si>
  <si>
    <t>COMPUTADORA HEWLETT PACKARD (CPU,MONITOR,TECLADO,MOUSE,UPS 4110401918)</t>
  </si>
  <si>
    <t>MXL0290N3P</t>
  </si>
  <si>
    <t>009-006-002-110-00661</t>
  </si>
  <si>
    <t>009-006-002-110-00662</t>
  </si>
  <si>
    <t>COMPUTADORA HEWLETT PACKARD (CPU,MONITOR,TECLADO,MOUSE,UPS 4110401916)</t>
  </si>
  <si>
    <t>MXL0290N26</t>
  </si>
  <si>
    <t>009-006-002-110-00663</t>
  </si>
  <si>
    <t>COMPUTADORA HEWLETT PACKARD (CPU,MONITOR,TECLADO,MOUSE,UPS 4110401933)</t>
  </si>
  <si>
    <t>MX0290N2C</t>
  </si>
  <si>
    <t>009-006-002-110-00664</t>
  </si>
  <si>
    <t>COMPUTADORA HEWLETT PACKARD (CPU,MONITOR,TECLADO,MOUSE,UPS 4110401889)</t>
  </si>
  <si>
    <t>MXL0290N2H</t>
  </si>
  <si>
    <t>009-006-002-110-00665</t>
  </si>
  <si>
    <t>COMPUTADORA HEWLETT PACKARD (CPU,MONITOR,TECKLADO,MOUSE,UPS 4110401822)</t>
  </si>
  <si>
    <t>MXL0290N2W</t>
  </si>
  <si>
    <t>009-006-002-110-00666</t>
  </si>
  <si>
    <t>COMPUTADORA HEWLETT PACKARD (CPU,MONITOR,TECLADO,MOUSE,UPS 4110401845)</t>
  </si>
  <si>
    <t>MXL0290N31</t>
  </si>
  <si>
    <t>009-006-002-110-00667</t>
  </si>
  <si>
    <t>COMPUTADORA HEWLETT PACKARD (CPU,MONITOR,TECLADO,MOUSE,UPS 4110401820)</t>
  </si>
  <si>
    <t>MXL0290N3H</t>
  </si>
  <si>
    <t>009-006-002-110-00668</t>
  </si>
  <si>
    <t>COMPUTADORA HEWLETT PACKARD (CPU,MONITOR,TECLADO,MOUSE,UPS 4110401920)</t>
  </si>
  <si>
    <t>MXL0290N2J</t>
  </si>
  <si>
    <t>009-006-002-110-00669</t>
  </si>
  <si>
    <t>COMPUTADORA HEWLETT PACKARD (CPU,MONITOR,TECLADO,MOUSE,UPS 4110401935)</t>
  </si>
  <si>
    <t>MXL0290N2Q</t>
  </si>
  <si>
    <t>009-006-002-110-00670</t>
  </si>
  <si>
    <t>COMPUTADORA HEWLETT PACKARD (CPU,MONITOR,TECLADO,MOUSE,UPS 4110401828)</t>
  </si>
  <si>
    <t>MXL0290N2X</t>
  </si>
  <si>
    <t>009-006-002-110-00671</t>
  </si>
  <si>
    <t>COMPUTADORA HEWLETT PACKARD (CPU,MONITOR,TECLADO,MOUSE,UPS 4110401869)</t>
  </si>
  <si>
    <t>MXL0290N37</t>
  </si>
  <si>
    <t>009-006-002-110-00672</t>
  </si>
  <si>
    <t>COMPUTADORA HEWLETT PACKARD (CPU,MONITOR,TECLADO,MOUSE,UPS 4110401821)</t>
  </si>
  <si>
    <t>MXL0290N3D</t>
  </si>
  <si>
    <t>009-006-002-110-00673</t>
  </si>
  <si>
    <t>COMPUTADORA HEWLETT PACKARD (CPU,MONITOR,TECLADO,MOUSE,UPS 4110401840)</t>
  </si>
  <si>
    <t>MXL0290N3K</t>
  </si>
  <si>
    <t>009-006-002-110-00674</t>
  </si>
  <si>
    <t>COMPUTADORA HEWLETT PACKARD (CPU,MONITOR,TECLADO,MOUSE,UPS 4110401924)</t>
  </si>
  <si>
    <t>MXL0290N3Q</t>
  </si>
  <si>
    <t>009-006-002-110-00675</t>
  </si>
  <si>
    <t>COMPUTADORA HEWLETT PACKARD (CPU,MONITOR,TECLADO,MOUSE,UPS 4110401923)</t>
  </si>
  <si>
    <t>MXL0290N23</t>
  </si>
  <si>
    <t>009-006-002-110-00676</t>
  </si>
  <si>
    <t>COMPUTADORA HEWLETT PACKARD (CPU,MONITOR,TECLADO,MOUSE,UPS,4110401934)</t>
  </si>
  <si>
    <t>MXL0290N27</t>
  </si>
  <si>
    <t>009-006-002-110-00677</t>
  </si>
  <si>
    <t>COMPUTADORA HEWLETT PACKARD (CPU,MONITOR,TECLADO,MOUSE,UPS 4110401835)</t>
  </si>
  <si>
    <t>MXL0290N2D</t>
  </si>
  <si>
    <t>009-006-002-110-00678</t>
  </si>
  <si>
    <t>COMPUTADORA HEWLETT PACKARD (CPU,MONITOR,TECLADO,MOUSE,UPS 4110401836)</t>
  </si>
  <si>
    <t>MXL0290N2K</t>
  </si>
  <si>
    <t>009-006-002-110-00679</t>
  </si>
  <si>
    <t>COMPUTADORA HEWLETT PACKARD (CPU,MONITOR,TECLADO,MOUSE,UPS 4110401890)</t>
  </si>
  <si>
    <t>MXL0290N2Y</t>
  </si>
  <si>
    <t>009-006-002-110-00680</t>
  </si>
  <si>
    <t>COMPUTADORA HEWLETT PACKARD (CPU,MONITOR,TECLADO,MOUSE,UPS 4110401826)</t>
  </si>
  <si>
    <t>MXL0290N32</t>
  </si>
  <si>
    <t>009-006-002-110-00681</t>
  </si>
  <si>
    <t>COMPUTADORA HEWLETT PACKARD (CPU,MONITOR,TECLADO,MOUSE,UPS 4110401915)</t>
  </si>
  <si>
    <t>MXL0290N3M</t>
  </si>
  <si>
    <t>009-006-002-110-00682</t>
  </si>
  <si>
    <t>COMPUTADORA HEWLETT PACKARD (CPU,MONITOR,TECLADO,MOUSE,UPS 4110401917)</t>
  </si>
  <si>
    <t>MXL0290N3L</t>
  </si>
  <si>
    <t>009-006-002-110-00683</t>
  </si>
  <si>
    <t>COMPUTADORA HEWLETT PACKARD (CPU,MONITOR,TECLADO,MOUSE,UP 4110401877)</t>
  </si>
  <si>
    <t>MXL0290N2R</t>
  </si>
  <si>
    <t>009-006-002-110-00684</t>
  </si>
  <si>
    <t>COMPUTADORA HEWLETT PACKARD (CPU,MONITOR,TECLADO,MOUSE,UPS 4110401825)</t>
  </si>
  <si>
    <t>MXL0290N33</t>
  </si>
  <si>
    <t>009-006-002-110-00685</t>
  </si>
  <si>
    <t>COMPUTADORA HEWLETT PACKARD (CPU,MONITOR,TECLADO,MOUSE,UPS 4110401823)</t>
  </si>
  <si>
    <t>MXL0290N38</t>
  </si>
  <si>
    <t>009-006-002-110-00686</t>
  </si>
  <si>
    <t>COMPUTADORA HEWLETT PACKARD (CPU,MONITOR,TECLADO,MOUSE,UPS 4110401818)</t>
  </si>
  <si>
    <t>MXL0290N3F</t>
  </si>
  <si>
    <t>009-006-002-110-00687</t>
  </si>
  <si>
    <t>COMPUTADORA HEWLETT PACKARD (CPU,MONITOR,TECLADO,MOUSE,UPS 4110401847)</t>
  </si>
  <si>
    <t>MXL0290N2L</t>
  </si>
  <si>
    <t>009-006-002-110-00688</t>
  </si>
  <si>
    <t>COMPUTADORA HEWLETT PACKARD (CPU,MONITOR,TECLADO,MOUSE,UPS 4110401833)</t>
  </si>
  <si>
    <t>MXL0290N24</t>
  </si>
  <si>
    <t>009-006-002-110-00689</t>
  </si>
  <si>
    <t>COMPUTADORA HEWLETT PACKARD (CPU,MONITOR,TECLADO,MOUSE,UPS 4110401838)</t>
  </si>
  <si>
    <t>009-006-002-110-00690</t>
  </si>
  <si>
    <t>COMPUTADORA HEWLETT PACKARD (CPU,MONITOR,TECLADO,MOUSE,UPS 4110401878)</t>
  </si>
  <si>
    <t>MXL0290N2F</t>
  </si>
  <si>
    <t>009-006-002-110-00691</t>
  </si>
  <si>
    <t>COMPUTADORA HEWLETT PACKARD (CPU,MONITOR,TECLADO,MOUSE,UPS 4110401921)</t>
  </si>
  <si>
    <t>MXL0290N2M</t>
  </si>
  <si>
    <t>009-006-002-110-00692</t>
  </si>
  <si>
    <t>COMPUTADORA HEWLETT PACKARD (CPU,MONITOR,TECLADO,MOUSE,UPS 4110401819)</t>
  </si>
  <si>
    <t>MXL0290N2Z</t>
  </si>
  <si>
    <t>009-006-002-110-00693</t>
  </si>
  <si>
    <t>COMPUTADORA HEWLETT PACKARD (CPU,MONITOR,TECLADO,MOUSE,UPS 4110401817)</t>
  </si>
  <si>
    <t>MXL02090N34</t>
  </si>
  <si>
    <t>009-006-002-110-00694</t>
  </si>
  <si>
    <t>COMPUTADORA HEWLETT PACKARD (CPU,MONITOR,TECLADO,MOUSE,UPS 4110401880)</t>
  </si>
  <si>
    <t>MXL02909WQ</t>
  </si>
  <si>
    <t>009-006-002-110-00695</t>
  </si>
  <si>
    <t>COMPUTADORA HEWLETT PACKARD (CPU,MONITOR,TECLADO,MOUSE,UPS 4110401879)</t>
  </si>
  <si>
    <t>MXL02909WR</t>
  </si>
  <si>
    <t>009-006-002-110-00696</t>
  </si>
  <si>
    <t>COMPUTADORA HEWLETT PACKARD (CPU,MONITOR,TECLADO,MOUSE,UPS4110401896)</t>
  </si>
  <si>
    <t>MXL02909WV</t>
  </si>
  <si>
    <t>009-006-002-110-00697</t>
  </si>
  <si>
    <t>COMPUTADORA HEWLETT PACKARD (CPU,MONITOR,TECLADO,MOUSE,UPS 4110401895)</t>
  </si>
  <si>
    <t>MXL02909WS</t>
  </si>
  <si>
    <t>009-006-002-110-00698</t>
  </si>
  <si>
    <t>COMPUTADORA HEWLETT PACKARD (CPU,MONITOR,TECLADO,MOUSE,UPS 4110401894)</t>
  </si>
  <si>
    <t>MXL02909WT</t>
  </si>
  <si>
    <t>009-006-002-110-00699</t>
  </si>
  <si>
    <t>COMPUTADORA HEWLETT PACKARD (CPU,MONITOR,TECLADO,MOUSE,UPS 4110401893)</t>
  </si>
  <si>
    <t>MXL02909WW</t>
  </si>
  <si>
    <t>009-006-002-110-00700</t>
  </si>
  <si>
    <t>PRO BOOK 6440B</t>
  </si>
  <si>
    <t>CND0271V2F</t>
  </si>
  <si>
    <t>009-006-002-110-00701</t>
  </si>
  <si>
    <t>CND0271WV2F</t>
  </si>
  <si>
    <t>009-006-002-110-00702</t>
  </si>
  <si>
    <t>CND0271VFH</t>
  </si>
  <si>
    <t>009-006-002-110-00703</t>
  </si>
  <si>
    <t>CND0271VPW</t>
  </si>
  <si>
    <t>009-006-002-110-00704</t>
  </si>
  <si>
    <t>PRO BOOK 4525S</t>
  </si>
  <si>
    <t>2CE0260LK4</t>
  </si>
  <si>
    <t>009-006-002-110-00705</t>
  </si>
  <si>
    <t>PRO BOOK 4520S</t>
  </si>
  <si>
    <t>2CE0260LMO</t>
  </si>
  <si>
    <t>009-006-002-110-00706</t>
  </si>
  <si>
    <t>2CE0260LSO</t>
  </si>
  <si>
    <t>009-006-002-110-00707</t>
  </si>
  <si>
    <t>2CE0260LK6</t>
  </si>
  <si>
    <t>009-006-002-110-00708</t>
  </si>
  <si>
    <t>2CE0260LMF</t>
  </si>
  <si>
    <t>009-006-002-110-00709</t>
  </si>
  <si>
    <t>2CE0260LL5</t>
  </si>
  <si>
    <t>009-006-002-110-00710</t>
  </si>
  <si>
    <t>2CE0260LLW</t>
  </si>
  <si>
    <t>009-006-002-110-00711</t>
  </si>
  <si>
    <t>2CE0260LPK</t>
  </si>
  <si>
    <t>009-006-002-110-00712</t>
  </si>
  <si>
    <t>2CE0260LR3</t>
  </si>
  <si>
    <t>009-006-007-110-00038</t>
  </si>
  <si>
    <t>POWER LITE 824+</t>
  </si>
  <si>
    <t>MTEF030430L</t>
  </si>
  <si>
    <t>009-006-007-110-00039</t>
  </si>
  <si>
    <t>MTEF030413L</t>
  </si>
  <si>
    <t>009-006-007-110-00040</t>
  </si>
  <si>
    <t>DATA VIDEO PROYECTO EPSON</t>
  </si>
  <si>
    <t>MTEF030417L</t>
  </si>
  <si>
    <t>009-006-007-110-00041</t>
  </si>
  <si>
    <t>MTEF030403L</t>
  </si>
  <si>
    <t>009-006-011-110-00010</t>
  </si>
  <si>
    <t>CPU HP COMPAQ</t>
  </si>
  <si>
    <t>6000pm</t>
  </si>
  <si>
    <t>MXL0232BDD</t>
  </si>
  <si>
    <t>009-006-001-110-00563</t>
  </si>
  <si>
    <t>UPS CDP</t>
  </si>
  <si>
    <t>UPO3</t>
  </si>
  <si>
    <t>MA042390125</t>
  </si>
  <si>
    <t>009-006-001-110-00564</t>
  </si>
  <si>
    <t>MA042390122</t>
  </si>
  <si>
    <t>009-006-001-110-00565</t>
  </si>
  <si>
    <t>009-006-001-110-00566</t>
  </si>
  <si>
    <t>MA042390119</t>
  </si>
  <si>
    <t>009-007-005-110-00040</t>
  </si>
  <si>
    <t>FOTOCOPIADORA MULTIFUNCIONAL RICH</t>
  </si>
  <si>
    <t>DO69-17</t>
  </si>
  <si>
    <t>V4409001312</t>
  </si>
  <si>
    <t>009-006-021-110-00008</t>
  </si>
  <si>
    <t>FIREWALL</t>
  </si>
  <si>
    <t>009-006-001-110-00574</t>
  </si>
  <si>
    <t>U REGULADOR DE VOLTAJE APC</t>
  </si>
  <si>
    <t>SUA 3000</t>
  </si>
  <si>
    <t>JS1033010614</t>
  </si>
  <si>
    <t>009-006-001-110-00575</t>
  </si>
  <si>
    <t>JS1033010607</t>
  </si>
  <si>
    <t>009-006-001-110-00576</t>
  </si>
  <si>
    <t>JS1033010606</t>
  </si>
  <si>
    <t>009-006-022-110-00008</t>
  </si>
  <si>
    <t>E2610-24</t>
  </si>
  <si>
    <t>CN045ZT0RF</t>
  </si>
  <si>
    <t>009-006-022-110-00009</t>
  </si>
  <si>
    <t>SITCH HEWLETT PACKARD</t>
  </si>
  <si>
    <t>CN04ZT0RL</t>
  </si>
  <si>
    <t>009-006-022-110-00010</t>
  </si>
  <si>
    <t>CN045ZT1CO</t>
  </si>
  <si>
    <t>009-006-022-110-00011</t>
  </si>
  <si>
    <t>CN045ZT0N0</t>
  </si>
  <si>
    <t>009-006-008-110-00017</t>
  </si>
  <si>
    <t>MONITOR PANTALLA PLANA DE 32" NEC</t>
  </si>
  <si>
    <t>MULTISYNC V321</t>
  </si>
  <si>
    <t>09000071NA</t>
  </si>
  <si>
    <t>009-006-008-110-00018</t>
  </si>
  <si>
    <t>09000802NA</t>
  </si>
  <si>
    <t>009-006-008-110-00019</t>
  </si>
  <si>
    <t>09000061NA</t>
  </si>
  <si>
    <t>009-006-008-110-00020</t>
  </si>
  <si>
    <t>09000598NA</t>
  </si>
  <si>
    <t>009-006-008-110-00021</t>
  </si>
  <si>
    <t>09000678NA</t>
  </si>
  <si>
    <t>009-006-008-110-00022</t>
  </si>
  <si>
    <t>09000072NA</t>
  </si>
  <si>
    <t>009-006-008-110-00023</t>
  </si>
  <si>
    <t>09000065NA</t>
  </si>
  <si>
    <t>009-006-008-110-00024</t>
  </si>
  <si>
    <t>MONITORES PANTALLA PLANA 42" NEC</t>
  </si>
  <si>
    <t>MULTISYNC V461</t>
  </si>
  <si>
    <t>S07000361NA</t>
  </si>
  <si>
    <t>009-006-008-110-00025</t>
  </si>
  <si>
    <t>MULTISYNC V462</t>
  </si>
  <si>
    <t>S07000318NA</t>
  </si>
  <si>
    <t>009-006-008-110-00026</t>
  </si>
  <si>
    <t>MULTISYNC V463</t>
  </si>
  <si>
    <t>S07000332NA</t>
  </si>
  <si>
    <t>009-006-008-110-00027</t>
  </si>
  <si>
    <t>MULTISYNC V464</t>
  </si>
  <si>
    <t>S07000359NA</t>
  </si>
  <si>
    <t>009-006-008-110-00028</t>
  </si>
  <si>
    <t>MULTISYNC V465</t>
  </si>
  <si>
    <t>S07000324NA</t>
  </si>
  <si>
    <t>009-006-008-110-00029</t>
  </si>
  <si>
    <t>MULTISYNC V466</t>
  </si>
  <si>
    <t>S07000316NA</t>
  </si>
  <si>
    <t>009-006-008-110-00030</t>
  </si>
  <si>
    <t>MULTISYNC V467</t>
  </si>
  <si>
    <t>S07000328NA</t>
  </si>
  <si>
    <t>009-006-008-110-00031</t>
  </si>
  <si>
    <t>MULTISYNC V468</t>
  </si>
  <si>
    <t>S07000309NA</t>
  </si>
  <si>
    <t>009-006-008-110-00032</t>
  </si>
  <si>
    <t>MULTISYNC V469</t>
  </si>
  <si>
    <t>S07000351NA</t>
  </si>
  <si>
    <t>009-006-008-110-00033</t>
  </si>
  <si>
    <t>MULTISYNC V470</t>
  </si>
  <si>
    <t>S07000348NA</t>
  </si>
  <si>
    <t>009-006-008-110-00034</t>
  </si>
  <si>
    <t>MULTISYNC V471</t>
  </si>
  <si>
    <t>S07000327NA</t>
  </si>
  <si>
    <t>009-006-008-110-00035</t>
  </si>
  <si>
    <t>MULTISYNC V472</t>
  </si>
  <si>
    <t>S07000317NA</t>
  </si>
  <si>
    <t>009-006-008-110-00036</t>
  </si>
  <si>
    <t>MULTISYNC V473</t>
  </si>
  <si>
    <t>S07000357NA</t>
  </si>
  <si>
    <t>009-006-008-110-00037</t>
  </si>
  <si>
    <t>MULTISYNC V474</t>
  </si>
  <si>
    <t>S07000358NA</t>
  </si>
  <si>
    <t>009-006-008-110-00038</t>
  </si>
  <si>
    <t>MULTISYNC V475</t>
  </si>
  <si>
    <t>S07000315NA</t>
  </si>
  <si>
    <t>009-006-008-110-00039</t>
  </si>
  <si>
    <t>MULTISYNC V476</t>
  </si>
  <si>
    <t>S07000349NA</t>
  </si>
  <si>
    <t>009-006-008-110-00040</t>
  </si>
  <si>
    <t>MULTISYNC V477</t>
  </si>
  <si>
    <t>S07000329NA</t>
  </si>
  <si>
    <t>009-006-008-110-00041</t>
  </si>
  <si>
    <t>MULTISYNC V478</t>
  </si>
  <si>
    <t>S07000360NA</t>
  </si>
  <si>
    <t>009-006-008-110-00042</t>
  </si>
  <si>
    <t>MULTISYNC V479</t>
  </si>
  <si>
    <t>S07000363NA</t>
  </si>
  <si>
    <t>009-006-008-110-00043</t>
  </si>
  <si>
    <t>MONITOR PANTALLA PLANA TOUCH 42" NEC</t>
  </si>
  <si>
    <t>LD4200TM</t>
  </si>
  <si>
    <t>KRG021000G</t>
  </si>
  <si>
    <t>009-006-008-110-00044</t>
  </si>
  <si>
    <t>LD400TM</t>
  </si>
  <si>
    <t>KRG021000S</t>
  </si>
  <si>
    <t>009-006-008-110-00045</t>
  </si>
  <si>
    <t>KRG0210019</t>
  </si>
  <si>
    <t>009-006-008-110-00046</t>
  </si>
  <si>
    <t>KRG02100T</t>
  </si>
  <si>
    <t>009-006-008-110-00047</t>
  </si>
  <si>
    <t>LD420TM</t>
  </si>
  <si>
    <t>KRG0210018</t>
  </si>
  <si>
    <t>009-006-011-110-00011</t>
  </si>
  <si>
    <t>CPU</t>
  </si>
  <si>
    <t>2UA0410D6W</t>
  </si>
  <si>
    <t>009-006-011-110-00012</t>
  </si>
  <si>
    <t>2UA0420VLL</t>
  </si>
  <si>
    <t>009-006-011-110-00013</t>
  </si>
  <si>
    <t>2UA0420JTL</t>
  </si>
  <si>
    <t>009-006-011-110-00015</t>
  </si>
  <si>
    <t>2UA04201T3</t>
  </si>
  <si>
    <t>009-006-011-110-00016</t>
  </si>
  <si>
    <t>2UA04201T5</t>
  </si>
  <si>
    <t>009-006-011-110-00017</t>
  </si>
  <si>
    <t>2UA0380TT3</t>
  </si>
  <si>
    <t>009-006-011-110-00018</t>
  </si>
  <si>
    <t>2UA0420VL6</t>
  </si>
  <si>
    <t>009-006-011-110-00019</t>
  </si>
  <si>
    <t>2UA0420VLF</t>
  </si>
  <si>
    <t>009-006-011-110-00020</t>
  </si>
  <si>
    <t>2UA0410D7P</t>
  </si>
  <si>
    <t>009-006-011-110-00021</t>
  </si>
  <si>
    <t>2UA0410D7B</t>
  </si>
  <si>
    <t>009-006-011-110-00022</t>
  </si>
  <si>
    <t>2UA0420VMM</t>
  </si>
  <si>
    <t>009-006-011-110-00023</t>
  </si>
  <si>
    <t>2UA0410D6M</t>
  </si>
  <si>
    <t>009-006-011-110-00024</t>
  </si>
  <si>
    <t>2UA0380TTD</t>
  </si>
  <si>
    <t>009-006-011-110-00025</t>
  </si>
  <si>
    <t>2UA0410D6Y</t>
  </si>
  <si>
    <t>009-006-011-110-00026</t>
  </si>
  <si>
    <t>2UA0380TTB</t>
  </si>
  <si>
    <t>009-006-002-110-00731</t>
  </si>
  <si>
    <t>PC TOUCH SMART 9100 HP</t>
  </si>
  <si>
    <t>TOUCH SMART 9100</t>
  </si>
  <si>
    <t>3CR03513XP</t>
  </si>
  <si>
    <t>009-006-002-110-00732</t>
  </si>
  <si>
    <t>3CR035143K</t>
  </si>
  <si>
    <t>009-006-002-110-00733</t>
  </si>
  <si>
    <t>3CR03513XM</t>
  </si>
  <si>
    <t>009-006-007-110-00042</t>
  </si>
  <si>
    <t>PROYECTOR FULL HD</t>
  </si>
  <si>
    <t>PRO 8500</t>
  </si>
  <si>
    <t>S8C104400437</t>
  </si>
  <si>
    <t>009-006-007-110-00044</t>
  </si>
  <si>
    <t>S8C104400387</t>
  </si>
  <si>
    <t>009-006-002-110-00734</t>
  </si>
  <si>
    <t>COMPUTADORA DELL (CPU,MONITOR,TECLADO,MOUSE,UPS SERIE 101021-0390348)</t>
  </si>
  <si>
    <t>OPTIPLEX 980</t>
  </si>
  <si>
    <t>6FXX8P1</t>
  </si>
  <si>
    <t>009-006-002-110-00735</t>
  </si>
  <si>
    <t>COMPUTADORA DELL (CPU,MONITOR,TECLADO,MOUSE, UPS SERIE 101104-0390653)</t>
  </si>
  <si>
    <t>6FXW8P1</t>
  </si>
  <si>
    <t>009-006-002-110-00736</t>
  </si>
  <si>
    <t>COMPUTADORA DELL (CPU,MONITOR,TECLADO,MOUSE,UPS SERIE 101104-0390654)</t>
  </si>
  <si>
    <t>6FWW8P1</t>
  </si>
  <si>
    <t>009-006-002-110-00737</t>
  </si>
  <si>
    <t>COMPUTADORA DELL (CPU,MONITOR,TECLADO,MOUSE,UPS SERIE 101104-0390655)</t>
  </si>
  <si>
    <t>6FWX8P1</t>
  </si>
  <si>
    <t>009-006-002-110-00738</t>
  </si>
  <si>
    <t>COMPUTADORA DELL (CPU,MONITOR,TECLADO,MOUSE,UPS SERIE 101104-0390656)</t>
  </si>
  <si>
    <t>6FYV8P1</t>
  </si>
  <si>
    <t>009-006-002-110-00739</t>
  </si>
  <si>
    <t>COMPUTADORA DELL (CPU,MONITOR,TECLADO,MOUSE,UPS SERIE  101104-0390620)</t>
  </si>
  <si>
    <t>009-006-002-110-00740</t>
  </si>
  <si>
    <t>LATITUDE E5410</t>
  </si>
  <si>
    <t>C92T0N1</t>
  </si>
  <si>
    <t>009-006-002-110-00741</t>
  </si>
  <si>
    <t>692T0N1</t>
  </si>
  <si>
    <t>009-006-002-110-00742</t>
  </si>
  <si>
    <t>492T0N1</t>
  </si>
  <si>
    <t>009-006-002-110-00743</t>
  </si>
  <si>
    <t>COMPUTADAORA PORTATIL DELL</t>
  </si>
  <si>
    <t>H92T0N1</t>
  </si>
  <si>
    <t>009-006-002-110-00744</t>
  </si>
  <si>
    <t>D92T0N1</t>
  </si>
  <si>
    <t>009-006-002-110-00745</t>
  </si>
  <si>
    <t>G92T0N1</t>
  </si>
  <si>
    <t>009-006-002-110-00746</t>
  </si>
  <si>
    <t>892T0N1</t>
  </si>
  <si>
    <t>009-006-002-110-00747</t>
  </si>
  <si>
    <t>J92T0N1</t>
  </si>
  <si>
    <t>009-006-002-110-00748</t>
  </si>
  <si>
    <t>792T0N1</t>
  </si>
  <si>
    <t>009-006-002-110-00749</t>
  </si>
  <si>
    <t>2B2T0N1</t>
  </si>
  <si>
    <t>009-006-002-110-00750</t>
  </si>
  <si>
    <t>B92T0N1</t>
  </si>
  <si>
    <t>009-006-002-110-00751</t>
  </si>
  <si>
    <t>392T0N1</t>
  </si>
  <si>
    <t>009-006-002-110-00752</t>
  </si>
  <si>
    <t>592T0N1</t>
  </si>
  <si>
    <t>009-006-002-110-00753</t>
  </si>
  <si>
    <t>F92T0N1</t>
  </si>
  <si>
    <t>009-006-002-110-00754</t>
  </si>
  <si>
    <t>292T0N1</t>
  </si>
  <si>
    <t>009-006-002-110-00755</t>
  </si>
  <si>
    <t>3B2T0N1</t>
  </si>
  <si>
    <t>009-006-002-110-00756</t>
  </si>
  <si>
    <t>992T0N1</t>
  </si>
  <si>
    <t>009-006-002-110-00757</t>
  </si>
  <si>
    <t>1B2T0N1</t>
  </si>
  <si>
    <t>009-006-002-110-00758</t>
  </si>
  <si>
    <t>COMPUTADORA DE ESCRITORIO DE  PROCESADOR A 6000 SFF CORE2DUO E7500 2GB 500GB WIN 7 PRO</t>
  </si>
  <si>
    <t>PROMO6000PME7500 500H</t>
  </si>
  <si>
    <t>MXL04824NT</t>
  </si>
  <si>
    <t>009-006-002-110-00759</t>
  </si>
  <si>
    <t>MXL04824LK</t>
  </si>
  <si>
    <t>009-006-002-110-00760</t>
  </si>
  <si>
    <t>MXLO4824QG</t>
  </si>
  <si>
    <t>009-006-002-110-00761</t>
  </si>
  <si>
    <t>MXLO4824LH</t>
  </si>
  <si>
    <t>009-006-002-110-00762</t>
  </si>
  <si>
    <t>COMPUTADORA DE ESCRITORIO HP DE  PROCESADOR A 6000 SFF CORE2DUO E7500 2GB 500GB WIN 7 PRO</t>
  </si>
  <si>
    <t>MXLO4824Q2</t>
  </si>
  <si>
    <t>009-006-002-110-00763</t>
  </si>
  <si>
    <t>MXLO4824PC</t>
  </si>
  <si>
    <t>009-006-002-110-00764</t>
  </si>
  <si>
    <t>MXLO4824LJ</t>
  </si>
  <si>
    <t>009-006-002-110-00765</t>
  </si>
  <si>
    <t>MXLO4824NH</t>
  </si>
  <si>
    <t>009-006-002-110-00766</t>
  </si>
  <si>
    <t>MXLO4824P6</t>
  </si>
  <si>
    <t>009-006-002-110-00767</t>
  </si>
  <si>
    <t>MXLO4824KS</t>
  </si>
  <si>
    <t>009-006-002-110-00768</t>
  </si>
  <si>
    <t>MXLO4824PV</t>
  </si>
  <si>
    <t>009-006-002-110-00769</t>
  </si>
  <si>
    <t>MXLO4824P4</t>
  </si>
  <si>
    <t>009-006-002-110-00770</t>
  </si>
  <si>
    <t>MXLO4824PL</t>
  </si>
  <si>
    <t>009-006-002-110-00771</t>
  </si>
  <si>
    <t>MXLO4824LD</t>
  </si>
  <si>
    <t>009-006-002-110-00772</t>
  </si>
  <si>
    <t>MXLO4824LM</t>
  </si>
  <si>
    <t>009-006-002-110-00773</t>
  </si>
  <si>
    <t>MXLO4824KR</t>
  </si>
  <si>
    <t>009-006-002-110-00774</t>
  </si>
  <si>
    <t>MXLO4824P5</t>
  </si>
  <si>
    <t>009-006-002-110-00775</t>
  </si>
  <si>
    <t>MXLO4824L8</t>
  </si>
  <si>
    <t>009-006-002-110-00776</t>
  </si>
  <si>
    <t>MXLO4824P9</t>
  </si>
  <si>
    <t>009-006-002-110-00777</t>
  </si>
  <si>
    <t>MXLO4824NV</t>
  </si>
  <si>
    <t>009-006-002-110-00778</t>
  </si>
  <si>
    <t>MXLO4824LX</t>
  </si>
  <si>
    <t>009-006-002-110-00779</t>
  </si>
  <si>
    <t>MXLO4824LC</t>
  </si>
  <si>
    <t>009-006-002-110-00780</t>
  </si>
  <si>
    <t>009-006-002-110-00781</t>
  </si>
  <si>
    <t>MXLO4824MG</t>
  </si>
  <si>
    <t>009-006-002-110-00782</t>
  </si>
  <si>
    <t>MXLO4824QH</t>
  </si>
  <si>
    <t>009-006-002-110-00783</t>
  </si>
  <si>
    <t>MXLO4824P1</t>
  </si>
  <si>
    <t>009-006-002-110-00784</t>
  </si>
  <si>
    <t>MXLO4824LG</t>
  </si>
  <si>
    <t>009-006-002-110-00785</t>
  </si>
  <si>
    <t>MXLO4824KV</t>
  </si>
  <si>
    <t>009-006-002-110-00786</t>
  </si>
  <si>
    <t>MXLO4824L5</t>
  </si>
  <si>
    <t>009-006-002-110-00787</t>
  </si>
  <si>
    <t>MXLO4824LL</t>
  </si>
  <si>
    <t>009-006-002-110-00788</t>
  </si>
  <si>
    <t>MXLO4824NJ</t>
  </si>
  <si>
    <t>009-006-002-110-00789</t>
  </si>
  <si>
    <t>MXLO4824KW</t>
  </si>
  <si>
    <t>009-006-002-110-00790</t>
  </si>
  <si>
    <t>MXLO48243L</t>
  </si>
  <si>
    <t>009-006-002-110-00791</t>
  </si>
  <si>
    <t>MXLO4824P2</t>
  </si>
  <si>
    <t>009-006-002-110-00792</t>
  </si>
  <si>
    <t>MXLO4824P8</t>
  </si>
  <si>
    <t>009-006-002-110-00793</t>
  </si>
  <si>
    <t>MXLO4824KT</t>
  </si>
  <si>
    <t>009-006-002-110-00794</t>
  </si>
  <si>
    <t>MXLO4824L7</t>
  </si>
  <si>
    <t>009-006-006-110-00048</t>
  </si>
  <si>
    <t>ESCANER DE PLANOS</t>
  </si>
  <si>
    <t>CQ654A</t>
  </si>
  <si>
    <t>DK0610B00D</t>
  </si>
  <si>
    <t>009-006-004-110-00006</t>
  </si>
  <si>
    <t>HP</t>
  </si>
  <si>
    <t>02/22/2011</t>
  </si>
  <si>
    <t>009-006-045-110-00001</t>
  </si>
  <si>
    <t>IMPLEMENTACION CENTRO DE DATOS</t>
  </si>
  <si>
    <t>IBM</t>
  </si>
  <si>
    <t>009-006-001-110-00630</t>
  </si>
  <si>
    <t>U REGULADOR DE VOLTAJE TRIPPLITE</t>
  </si>
  <si>
    <t>SMART 3000 SV</t>
  </si>
  <si>
    <t>2112HY0SM672600142</t>
  </si>
  <si>
    <t>009-006-001-110-00631</t>
  </si>
  <si>
    <t>U REGULADRO DE VOLTAJE TRIPPLITE</t>
  </si>
  <si>
    <t>SMART 3000 VS</t>
  </si>
  <si>
    <t>2112HY0SM672600138</t>
  </si>
  <si>
    <t>009-006-001-110-00632</t>
  </si>
  <si>
    <t>SMART 3000VS</t>
  </si>
  <si>
    <t>2103HY0SM672600097</t>
  </si>
  <si>
    <t>009-006-002-110-00824</t>
  </si>
  <si>
    <t>SERVIDOR DE ALTO RENDIMIENTO HP</t>
  </si>
  <si>
    <t>DL38G7</t>
  </si>
  <si>
    <t>2M2051002M</t>
  </si>
  <si>
    <t>009-006-022-110-00014</t>
  </si>
  <si>
    <t>SWITCH DE 48 PUERTOS</t>
  </si>
  <si>
    <t>009-006-022-110-00015</t>
  </si>
  <si>
    <t>009-006-022-110-00016</t>
  </si>
  <si>
    <t>009-006-022-110-00017</t>
  </si>
  <si>
    <t>009-006-001-110-00633</t>
  </si>
  <si>
    <t>UPS CENTRAL CON DOS MODULOS DE 12KVA</t>
  </si>
  <si>
    <t>DISEÑO E IMPLEMENTACION CENTRO DE DATOS</t>
  </si>
  <si>
    <t>009-006-022-110-00019</t>
  </si>
  <si>
    <t xml:space="preserve">SWITCH DE 48 PUERTOS </t>
  </si>
  <si>
    <t>009-006-022-110-00020</t>
  </si>
  <si>
    <t>009-006-022-110-00021</t>
  </si>
  <si>
    <t>009-006-022-110-00022</t>
  </si>
  <si>
    <t>009-006-022-110-00023</t>
  </si>
  <si>
    <t>009-006-022-110-00024</t>
  </si>
  <si>
    <t>009-006-022-110-00025</t>
  </si>
  <si>
    <t>009-006-022-110-00026</t>
  </si>
  <si>
    <t>009-006-002-110-00835</t>
  </si>
  <si>
    <t>COMPUTADORA CON TECLADO Y MOUSE SIN MONITOR SERIE 8VGTVR1</t>
  </si>
  <si>
    <t>OPTIPLEX 790</t>
  </si>
  <si>
    <t>8VGTVR1</t>
  </si>
  <si>
    <t>009-006-002-110-00836</t>
  </si>
  <si>
    <t>COMPUTADORA DELL CPU MOUSE TECLADO SIN MONITOR SERIE 8VGSVR1</t>
  </si>
  <si>
    <t>8VGSVR1</t>
  </si>
  <si>
    <t>009-004-012-110-00001</t>
  </si>
  <si>
    <t>PANTALLA LCD 52"</t>
  </si>
  <si>
    <t>009-004-013-110-00001</t>
  </si>
  <si>
    <t>TARJETA DE VIDEO PCI CON 4 SALIDAS DE VIDEO</t>
  </si>
  <si>
    <t>009-004-013-110-00002</t>
  </si>
  <si>
    <t>INCORPORADOS EN 2013  PROYECTO PROGRAMA MANEJO INTEGRADO DE ECOSISTEMAS PRIORITARIOS EN LA ZONA COSTERO MARINA 40559</t>
  </si>
  <si>
    <t>009-006-033-115-00009</t>
  </si>
  <si>
    <t>IPAD APPLE WI FI 3GB 32GB</t>
  </si>
  <si>
    <t>IPAD</t>
  </si>
  <si>
    <t>GB1054EVETU</t>
  </si>
  <si>
    <t>009-006-002-115-00811</t>
  </si>
  <si>
    <t>COMPUTADORA PORTATIL HP 4520S 2GB DE RAM CON MOCHILA DE NYLON</t>
  </si>
  <si>
    <t>4520S</t>
  </si>
  <si>
    <t>2CE118004B</t>
  </si>
  <si>
    <t>009-006-002-115-00812</t>
  </si>
  <si>
    <t>COMPUTADORA DE ESCRITORIO HP PRO 6200 MT CON MONITOR LCD 16.5" TECLADO MOUSE PARLANTES Y REGULADOR DE VOLTAJE S5B1106T03222</t>
  </si>
  <si>
    <t>PRO 6200 MT</t>
  </si>
  <si>
    <t>MXL1191G7B</t>
  </si>
  <si>
    <t>009-006-002-115-00813</t>
  </si>
  <si>
    <t>MXL1191G73</t>
  </si>
  <si>
    <t>009-006-002-115-00822</t>
  </si>
  <si>
    <t>WORKSTATION HP MODELO Z400</t>
  </si>
  <si>
    <t>2UA1281GFD</t>
  </si>
  <si>
    <t>009-006-002-115-00948</t>
  </si>
  <si>
    <t>COMPUTADORA PERSONAL PORTATIL HP  6560B</t>
  </si>
  <si>
    <t>6560B</t>
  </si>
  <si>
    <t>5CB2151723</t>
  </si>
  <si>
    <t>009-006-033-115-00010</t>
  </si>
  <si>
    <t>DMPHV20FDVGH</t>
  </si>
  <si>
    <t>INCORPORADOS EN 2013  PROYECTO CREACION DEL SISTEMA DE INFORMACION DE SUELOS DE LATINOAMERICA SISLAC FASE I 40648</t>
  </si>
  <si>
    <t>009-006-003-128-00554</t>
  </si>
  <si>
    <t>LASER JET</t>
  </si>
  <si>
    <t>CNB8D8GV95</t>
  </si>
  <si>
    <t>009-006-002-128-01056</t>
  </si>
  <si>
    <t>M4-1015PX</t>
  </si>
  <si>
    <t>6CE24208TP</t>
  </si>
  <si>
    <t>INCORPORADOS EN 2013  PROYECTO NOVAC 40444</t>
  </si>
  <si>
    <t>009-006-002-009-00535</t>
  </si>
  <si>
    <t>COMPUTADORA DELL (CPU,MON,TEC,MOUSE)+UPS TL AVR550V 9732AY00M657902300</t>
  </si>
  <si>
    <t>OPTIPLEX 330</t>
  </si>
  <si>
    <t>JPRJTG1</t>
  </si>
  <si>
    <t>009-006-002-009-00575</t>
  </si>
  <si>
    <t>GK2RGHI</t>
  </si>
  <si>
    <t>009-006-002-100-01091</t>
  </si>
  <si>
    <t>COMPUTADORA DE ESCRITORIO HP 6</t>
  </si>
  <si>
    <t>6300 SFF</t>
  </si>
  <si>
    <t>009-006-002-075-00417</t>
  </si>
  <si>
    <t>DC5700MT</t>
  </si>
  <si>
    <t>MXJ741013J</t>
  </si>
  <si>
    <t>009-006-002-075-00418</t>
  </si>
  <si>
    <t>MXJ7390186</t>
  </si>
  <si>
    <t>009-006-002-075-00419</t>
  </si>
  <si>
    <t>MXJ7360636</t>
  </si>
  <si>
    <t>009-006-002-075-00420</t>
  </si>
  <si>
    <t>MXJ7360631</t>
  </si>
  <si>
    <t>009-006-002-075-00421</t>
  </si>
  <si>
    <t>009-006-002-075-00422</t>
  </si>
  <si>
    <t>MXJ736063D</t>
  </si>
  <si>
    <t>009-007-005-075-00027</t>
  </si>
  <si>
    <t>FOTOCOPIADORA IMPRESORA MULTIFUNCIONAL SHARP</t>
  </si>
  <si>
    <t>AR-M257</t>
  </si>
  <si>
    <t>75025192</t>
  </si>
  <si>
    <t>009-007-005-075-00028</t>
  </si>
  <si>
    <t>75025372</t>
  </si>
  <si>
    <t>009-007-005-075-00029</t>
  </si>
  <si>
    <t>FOTOCOPIADORA IMPRESORA MULTIFUNCIONAL KIOCERA</t>
  </si>
  <si>
    <t>KM-1820LA</t>
  </si>
  <si>
    <t>XJN9446136</t>
  </si>
  <si>
    <t>009-007-005-075-00030</t>
  </si>
  <si>
    <t>75025702</t>
  </si>
  <si>
    <t>009-006-002-075-00427</t>
  </si>
  <si>
    <t>LATITUDE D630</t>
  </si>
  <si>
    <t>6KJ87D1</t>
  </si>
  <si>
    <t>009-006-002-075-00430</t>
  </si>
  <si>
    <t>CKJ87D1</t>
  </si>
  <si>
    <t>009-006-002-075-00431</t>
  </si>
  <si>
    <t>FCJ87D1</t>
  </si>
  <si>
    <t>009-006-003-075-00004</t>
  </si>
  <si>
    <t>IMPRESOR LASER LEXMAR</t>
  </si>
  <si>
    <t>T642DTN</t>
  </si>
  <si>
    <t>791BCBY</t>
  </si>
  <si>
    <t>009-006-003-075-00017</t>
  </si>
  <si>
    <t>791R92R</t>
  </si>
  <si>
    <t>009-006-003-075-00025</t>
  </si>
  <si>
    <t>7919BCHD</t>
  </si>
  <si>
    <t>009-006-003-075-00026</t>
  </si>
  <si>
    <t>791BCBX</t>
  </si>
  <si>
    <t>009-006-003-075-00027</t>
  </si>
  <si>
    <t>791BC9H</t>
  </si>
  <si>
    <t>009-006-003-075-00537</t>
  </si>
  <si>
    <t>009-006-002-075-00490</t>
  </si>
  <si>
    <t>CQWVXG1</t>
  </si>
  <si>
    <t>009-006-002-075-00491</t>
  </si>
  <si>
    <t>DNWVXG1</t>
  </si>
  <si>
    <t>009-006-002-075-00492</t>
  </si>
  <si>
    <t>OPTPLEX 330/T</t>
  </si>
  <si>
    <t>DP70FH1</t>
  </si>
  <si>
    <t>009-006-002-075-00493</t>
  </si>
  <si>
    <t>BP70FH1</t>
  </si>
  <si>
    <t>009-006-002-075-00494</t>
  </si>
  <si>
    <t>HP70FH1</t>
  </si>
  <si>
    <t>009-006-002-075-00508</t>
  </si>
  <si>
    <t>FP70FH1</t>
  </si>
  <si>
    <t>009-006-002-075-00509</t>
  </si>
  <si>
    <t>9P70FH1</t>
  </si>
  <si>
    <t>009-006-002-075-00510</t>
  </si>
  <si>
    <t>GP70FH1</t>
  </si>
  <si>
    <t>009-006-006-075-00050</t>
  </si>
  <si>
    <t>ESCANER SUPERFICIE PLANA PARA DOCUMENTOS</t>
  </si>
  <si>
    <t>N9120</t>
  </si>
  <si>
    <t>CN08KF100CL2683-64001</t>
  </si>
  <si>
    <t>INCORPORADOS EN 2013  PROYECTO INSPECTORIAS AMBIENTALES  FASE II 40586</t>
  </si>
  <si>
    <t>009-006-007-075-00051</t>
  </si>
  <si>
    <t>EBX-14</t>
  </si>
  <si>
    <t>PTPK2601408</t>
  </si>
  <si>
    <t>009-006-002-075-00906</t>
  </si>
  <si>
    <t>HP COMPAQ 6200PRO</t>
  </si>
  <si>
    <t>MXL2241WJ7</t>
  </si>
  <si>
    <t>009-006-002-075-00907</t>
  </si>
  <si>
    <t>MXL23000W5</t>
  </si>
  <si>
    <t>009-006-002-075-00908</t>
  </si>
  <si>
    <t>MXL2241WJ5</t>
  </si>
  <si>
    <t>009-006-002-075-00909</t>
  </si>
  <si>
    <t>MXL23000VT</t>
  </si>
  <si>
    <t>009-006-002-075-00910</t>
  </si>
  <si>
    <t>MXL23000W6</t>
  </si>
  <si>
    <t>009-006-002-075-01051</t>
  </si>
  <si>
    <t>MXL22814ZG</t>
  </si>
  <si>
    <t>009-006-002-075-01052</t>
  </si>
  <si>
    <t>MXL22814ZF</t>
  </si>
  <si>
    <t>009-006-002-075-01055</t>
  </si>
  <si>
    <t>MXL22814ZH</t>
  </si>
  <si>
    <t>009-006-002-075-01057</t>
  </si>
  <si>
    <t>6200 PRO</t>
  </si>
  <si>
    <t>MXL22814ZK</t>
  </si>
  <si>
    <t>009-006-002-075-01060</t>
  </si>
  <si>
    <t>009-006-002-075-00964</t>
  </si>
  <si>
    <t>5CG2270BWY</t>
  </si>
  <si>
    <t>009-006-002-075-00966</t>
  </si>
  <si>
    <t>5CG2270BHW</t>
  </si>
  <si>
    <t>009-006-002-075-00967</t>
  </si>
  <si>
    <t>5CG22707X4</t>
  </si>
  <si>
    <t>009-006-002-075-00969</t>
  </si>
  <si>
    <t>5CG2270BX9</t>
  </si>
  <si>
    <t>009-006-002-075-00965</t>
  </si>
  <si>
    <t>009-006-002-075-00968</t>
  </si>
  <si>
    <t>009-006-002-075-01058</t>
  </si>
  <si>
    <t>HP PROBOOK</t>
  </si>
  <si>
    <t>CNU30195LT</t>
  </si>
  <si>
    <t>009-006-002-075-01059</t>
  </si>
  <si>
    <t>CNU3019SQY</t>
  </si>
  <si>
    <t>D530</t>
  </si>
  <si>
    <t>009-006-002-067-00007</t>
  </si>
  <si>
    <t>MXJ34106HG</t>
  </si>
  <si>
    <t>009-006-002-067-00010</t>
  </si>
  <si>
    <t>009-006-002-067-00011</t>
  </si>
  <si>
    <t>MXJ34107K7</t>
  </si>
  <si>
    <t>009-006-002-067-00016</t>
  </si>
  <si>
    <t>MXJ34107PV</t>
  </si>
  <si>
    <t>009-006-002-067-00017</t>
  </si>
  <si>
    <t>MXJ34107Q2</t>
  </si>
  <si>
    <t>009-006-002-067-00071</t>
  </si>
  <si>
    <t>D350SFF</t>
  </si>
  <si>
    <t>MXJ41001MQ</t>
  </si>
  <si>
    <t>009-006-002-067-00056</t>
  </si>
  <si>
    <t>MXJ4080604</t>
  </si>
  <si>
    <t>009-006-002-067-00053</t>
  </si>
  <si>
    <t>COMPUTADORA HEWLETT PACKARD (CPUM,MONITOR,TECLADO,MOUSE,PARLANTES)</t>
  </si>
  <si>
    <t>MXJ4100L1H</t>
  </si>
  <si>
    <t>009-006-002-067-00054</t>
  </si>
  <si>
    <t>MXJ4100NM</t>
  </si>
  <si>
    <t>009-006-021-067-00001</t>
  </si>
  <si>
    <t>FIREWALL NORTEL NETWORS</t>
  </si>
  <si>
    <t>DM1401106</t>
  </si>
  <si>
    <t>22773</t>
  </si>
  <si>
    <t>009-006-002-067-00057</t>
  </si>
  <si>
    <t>PP11L</t>
  </si>
  <si>
    <t>CN-0D4571-48643-52M-1105</t>
  </si>
  <si>
    <t>009-006-002-067-00097</t>
  </si>
  <si>
    <t>8CY8071</t>
  </si>
  <si>
    <t>009-006-002-067-00105</t>
  </si>
  <si>
    <t>BFX3071</t>
  </si>
  <si>
    <t>009-006-002-067-00111</t>
  </si>
  <si>
    <t>MXJ44908MV</t>
  </si>
  <si>
    <t>009-006-002-067-00112</t>
  </si>
  <si>
    <t>MXJ45009J1</t>
  </si>
  <si>
    <t>009-006-003-067-00175</t>
  </si>
  <si>
    <t>IMPRESOR LASER OKI</t>
  </si>
  <si>
    <t>JEA-2</t>
  </si>
  <si>
    <t>504A2140264</t>
  </si>
  <si>
    <t>009-006-003-067-00184</t>
  </si>
  <si>
    <t>IMPRESOR LASERJET COLOR HEWLETT PACKAR</t>
  </si>
  <si>
    <t>2840</t>
  </si>
  <si>
    <t>CNHC6BZ02L</t>
  </si>
  <si>
    <t>009-006-001-067-00551</t>
  </si>
  <si>
    <t>U REGULADOR DE VOLTAJE</t>
  </si>
  <si>
    <t>ED 10000</t>
  </si>
  <si>
    <t>KF02090100032</t>
  </si>
  <si>
    <t>009-006-003-067-00229</t>
  </si>
  <si>
    <t>IMPRESOR LASER LEXMARK</t>
  </si>
  <si>
    <t>T642N</t>
  </si>
  <si>
    <t>009-006-003-067-00230</t>
  </si>
  <si>
    <t>791R9B0</t>
  </si>
  <si>
    <t>009-006-003-067-00231</t>
  </si>
  <si>
    <t>009-006-003-067-00232</t>
  </si>
  <si>
    <t>791FC7F</t>
  </si>
  <si>
    <t>009-006-003-067-00233</t>
  </si>
  <si>
    <t>009-006-002-067-00526</t>
  </si>
  <si>
    <t>XPS M1330</t>
  </si>
  <si>
    <t>CN-0N6705-70166-89M-OFME</t>
  </si>
  <si>
    <t>009-006-002-067-00527</t>
  </si>
  <si>
    <t>DR2400</t>
  </si>
  <si>
    <t>MXL8330HYV</t>
  </si>
  <si>
    <t>009-006-002-067-00528</t>
  </si>
  <si>
    <t>MXL8330HYG</t>
  </si>
  <si>
    <t>009-006-002-067-00529</t>
  </si>
  <si>
    <t>MXL8330HYP</t>
  </si>
  <si>
    <t>009-006-002-067-00530</t>
  </si>
  <si>
    <t>MXL870JFR</t>
  </si>
  <si>
    <t>009-006-002-067-00532</t>
  </si>
  <si>
    <t>MXL8330HYS</t>
  </si>
  <si>
    <t>INCORPORADOS EN 2013  PROYECTO PROGRAMA MANEJO  DE ECOSISTEMAS Y REDUCCION VULNERABILIDAD No. 5472</t>
  </si>
  <si>
    <t>MANTENIMIENTO PARA CUARTO FRIO</t>
  </si>
  <si>
    <t>COMPRA DE DISCOR DURO CON SOFTWARE</t>
  </si>
  <si>
    <t>009-006-020-126-00045</t>
  </si>
  <si>
    <t>BID</t>
  </si>
  <si>
    <t>ICDF</t>
  </si>
  <si>
    <t>GOES</t>
  </si>
  <si>
    <t>MA042390124</t>
  </si>
  <si>
    <t>INCORPORADOS EN 2014 PROYECTO REDD PLUS</t>
  </si>
  <si>
    <t>X12</t>
  </si>
  <si>
    <t>V11H429020</t>
  </si>
  <si>
    <t>CP452SDN</t>
  </si>
  <si>
    <t>JPBCCCS1M9</t>
  </si>
  <si>
    <t>MXL1402LB4</t>
  </si>
  <si>
    <t>PROBOOK 6360B</t>
  </si>
  <si>
    <t>2CE1401HNN</t>
  </si>
  <si>
    <t>R830-SP3138L</t>
  </si>
  <si>
    <t>1C048855H</t>
  </si>
  <si>
    <t>009-006-007-119-00049</t>
  </si>
  <si>
    <t>009-006-003-119-00544</t>
  </si>
  <si>
    <t>009-006-002-119-00843</t>
  </si>
  <si>
    <t>009-006-002-119-00844</t>
  </si>
  <si>
    <t>009-006-002-119-00846</t>
  </si>
  <si>
    <t>INCORPORADOS EN 2014 COMPRAS GOES</t>
  </si>
  <si>
    <t>OREGON 650</t>
  </si>
  <si>
    <t xml:space="preserve">Total por Organización 2013  ($) </t>
  </si>
  <si>
    <t xml:space="preserve">Total por Organización 2014   ($) </t>
  </si>
  <si>
    <t>INCORPORADOS EN 2014 PROYECTO DAC</t>
  </si>
  <si>
    <t>009-009-027-067-00008</t>
  </si>
  <si>
    <t xml:space="preserve">PLANTA  EMERGENCIA ELECTRICA </t>
  </si>
  <si>
    <t>SDMOT30</t>
  </si>
  <si>
    <t>T30UC2M07028777</t>
  </si>
  <si>
    <t xml:space="preserve">PANEL DE TRANSFERENCIA </t>
  </si>
  <si>
    <t>AUTOMATICO</t>
  </si>
  <si>
    <t>009-007-010-067-00103</t>
  </si>
  <si>
    <t>009-007-010-067-00104</t>
  </si>
  <si>
    <t>009-007-010-067-00105</t>
  </si>
  <si>
    <t>009-007-010-067-00106</t>
  </si>
  <si>
    <t>009-007-010-067-00107</t>
  </si>
  <si>
    <t>009-007-010-067-00108</t>
  </si>
  <si>
    <t>009-007-010-067-00109</t>
  </si>
  <si>
    <t>009-007-010-067-00110</t>
  </si>
  <si>
    <t>009-007-010-067-00111</t>
  </si>
  <si>
    <t xml:space="preserve">AIRE ACONDICIONADO MINI 18,000 BTU </t>
  </si>
  <si>
    <t>AIRE ACONDICIONADO MINI DE 12,000 BTU</t>
  </si>
  <si>
    <t>AIRE ACONDICIONADO MINI DE 36,000 BTU</t>
  </si>
  <si>
    <t>AIRE ACONDICIONADO CENTRAL DE 120,000 BTU</t>
  </si>
  <si>
    <t>31/02/2014</t>
  </si>
  <si>
    <t>009-007-010-067-00112</t>
  </si>
  <si>
    <t>009-007-010-067-00113</t>
  </si>
  <si>
    <t>CUARTO FRIO</t>
  </si>
  <si>
    <t>INCORPORADOS EN 2014 PROYECTO PNRR  5229</t>
  </si>
  <si>
    <t>SISTEMA CONTRA INCENDIOS</t>
  </si>
  <si>
    <t>AIRE DE PRECISION</t>
  </si>
  <si>
    <t>CONTROL DE ACCESO Y LECTOR DE HUELLA</t>
  </si>
  <si>
    <t>SISTEMA DE SEGURIDAD</t>
  </si>
  <si>
    <t>009-007-0010-110-00001</t>
  </si>
  <si>
    <t>009-009-098-110-00001</t>
  </si>
  <si>
    <t>009-009-099-110-00001</t>
  </si>
  <si>
    <t>009-009-100-110-00001</t>
  </si>
  <si>
    <t xml:space="preserve">Total por Organización 2014  ($) </t>
  </si>
  <si>
    <t>INCORPORADOS EN 2014 COMPRAS</t>
  </si>
  <si>
    <t>009-006-047-129-00001</t>
  </si>
  <si>
    <t>INCORPORADOS EN 2014 PROYECTO INTEGRADO DE AGUA, SANEAMIENTO Y MEDIO AMBIENTE</t>
  </si>
  <si>
    <t>009-002-002-131-00012</t>
  </si>
  <si>
    <t xml:space="preserve">BARCAZA COSECHADORA DE VEGETACION ACUATICA </t>
  </si>
  <si>
    <t>INLAND LAKE HARVERSTER</t>
  </si>
  <si>
    <t>MINISTERIO DE MEDIO AMBIENTE Y RECURSOS NATURALES - MARN</t>
  </si>
  <si>
    <t>SISTEMA ADMINISTRATIVO - ACTIVO FIJO</t>
  </si>
  <si>
    <t>BIENES DEPRECIABLES</t>
  </si>
  <si>
    <t>Página : 1</t>
  </si>
  <si>
    <r>
      <t xml:space="preserve">Usuario : </t>
    </r>
    <r>
      <rPr>
        <sz val="9"/>
        <color indexed="8"/>
        <rFont val="Arial"/>
        <family val="2"/>
      </rPr>
      <t>Rafael Enrique Chavez</t>
    </r>
  </si>
  <si>
    <t xml:space="preserve"> - Clase: HERRAMIENTAS</t>
  </si>
  <si>
    <t xml:space="preserve"> - Clase: MAQUINARIA Y EQUIPO</t>
  </si>
  <si>
    <t xml:space="preserve"> - Clase: MOBILIARIO</t>
  </si>
  <si>
    <t xml:space="preserve"> - Clase: EQUIPO DE TRANSPORTE</t>
  </si>
  <si>
    <t xml:space="preserve"> - Clase: EQUIPO MEDICO Y DE LABORATORIO</t>
  </si>
  <si>
    <t>009-007-010-075-00098</t>
  </si>
  <si>
    <t>009-007-010-075-00099</t>
  </si>
  <si>
    <t>009-007-010-075-00100</t>
  </si>
  <si>
    <t xml:space="preserve"> - Clase: MAQUINARIA Y EQUIPO APOYO INSTITUCIONAL</t>
  </si>
  <si>
    <t>NEBULIZADOR</t>
  </si>
  <si>
    <t>009-003-173-129-00002</t>
  </si>
  <si>
    <t>XINSUILIAN</t>
  </si>
  <si>
    <t>RAH1238B2/8719</t>
  </si>
  <si>
    <t>INCORPORADOS EN 2014 PROYECTO EVALUACION DE LAS NECESIDADES DE TECNOLOGIA 12152227-03</t>
  </si>
  <si>
    <t>COMPUTADORA PORTATIL  HP</t>
  </si>
  <si>
    <t>CNU2073DS</t>
  </si>
  <si>
    <t>009-006-002-125-00860</t>
  </si>
  <si>
    <t>COMPRAS INCORPORADAS 2014 GOES</t>
  </si>
  <si>
    <t>TRIPPLITE</t>
  </si>
  <si>
    <t>009-006-001-129-00723</t>
  </si>
  <si>
    <t>009-006-001-129-00724</t>
  </si>
  <si>
    <t>009-006-001-129-00725</t>
  </si>
  <si>
    <t>009-006-001-129-00726</t>
  </si>
  <si>
    <t>009-006-001-129-00727</t>
  </si>
  <si>
    <t>009-006-001-129-00728</t>
  </si>
  <si>
    <t>COMPUTADORA PERSONAL PORTATIL  HP</t>
  </si>
  <si>
    <t>AJUSTE Y REVALORIZACION DE VEHICULOS POR REPARACION Y COLOCACION DE NUEVOS REPUESTOS</t>
  </si>
  <si>
    <t>HP 600</t>
  </si>
  <si>
    <t>E1Z55LT</t>
  </si>
  <si>
    <t>18-11-2005-0019</t>
  </si>
  <si>
    <t xml:space="preserve">EQUIPO DE AIRE ACONDICIONADO </t>
  </si>
  <si>
    <t>009-006-002-129-01104</t>
  </si>
  <si>
    <t>ESTUCHE DE OTOFTALMOSCOPIO Y OTOSCOPIO RECARGABLE</t>
  </si>
  <si>
    <t>WELCH ALLYN</t>
  </si>
  <si>
    <t>009-003-174-129-00001</t>
  </si>
  <si>
    <t>+</t>
  </si>
  <si>
    <t>TARJETA PC1 (colocada en CPU 009-006-011-110-00012 Santa Elena Servidores)</t>
  </si>
  <si>
    <t>009-009-030-129-00117</t>
  </si>
  <si>
    <t>009-009-030-129-00118</t>
  </si>
  <si>
    <t>009-009-030-129-00119</t>
  </si>
  <si>
    <t>009-009-030-129-00120</t>
  </si>
  <si>
    <t>VEHICULO PICK UP NISSAN ROJO METALICO N12308, MOTOR: QD32230758</t>
  </si>
  <si>
    <t>COMPRAS INCORPORADAS 2015 GOES</t>
  </si>
  <si>
    <t>009-006-002-132-01138</t>
  </si>
  <si>
    <t>009-006-002-132-01139</t>
  </si>
  <si>
    <t>009-006-002-132-01140</t>
  </si>
  <si>
    <t>009-006-002-132-01141</t>
  </si>
  <si>
    <t>009-006-002-132-01142</t>
  </si>
  <si>
    <t>009-006-002-132-01143</t>
  </si>
  <si>
    <t>PROBOOK 440</t>
  </si>
  <si>
    <t>009-006-002-132-01144</t>
  </si>
  <si>
    <t>009-006-002-132-01145</t>
  </si>
  <si>
    <t>009-006-002-132-01146</t>
  </si>
  <si>
    <t>009-006-002-132-01147</t>
  </si>
  <si>
    <t>009-006-002-132-01148</t>
  </si>
  <si>
    <t>009-006-002-132-01149</t>
  </si>
  <si>
    <t>009-006-002-132-01150</t>
  </si>
  <si>
    <t>009-006-002-132-01151</t>
  </si>
  <si>
    <t>009-006-002-132-01152</t>
  </si>
  <si>
    <t>009-006-002-132-01153</t>
  </si>
  <si>
    <t>009-006-002-132-01154</t>
  </si>
  <si>
    <t>009-006-002-132-01155</t>
  </si>
  <si>
    <t>009-006-002-132-01156</t>
  </si>
  <si>
    <t>OPTIPLEX 6020</t>
  </si>
  <si>
    <t xml:space="preserve">Total por Organización Junio 2015  ($) </t>
  </si>
  <si>
    <t>009-006-022-132-00019</t>
  </si>
  <si>
    <t>009-006-022-132-00020</t>
  </si>
  <si>
    <t>INCORPORADOS EN 2015 COMPRAS GOES</t>
  </si>
  <si>
    <t xml:space="preserve">ESCALERA METALICA </t>
  </si>
  <si>
    <t>009-009-009-132-00010</t>
  </si>
  <si>
    <t>LAD MM-6P</t>
  </si>
  <si>
    <t>AJUSTE Y REVALORIZACION DE EQUIPO POR REPARACION Y COLOCACION DE NUEVOS REPUESTOS 2014</t>
  </si>
  <si>
    <r>
      <t xml:space="preserve">VEHICULO AUTOMOVIL TOYOTA COLOR BEIGE </t>
    </r>
    <r>
      <rPr>
        <b/>
        <sz val="9"/>
        <color indexed="8"/>
        <rFont val="Arial"/>
        <family val="2"/>
      </rPr>
      <t>N-8529</t>
    </r>
    <r>
      <rPr>
        <sz val="8"/>
        <color indexed="8"/>
        <rFont val="Arial"/>
        <family val="2"/>
      </rPr>
      <t xml:space="preserve">  MOTOR:1ZZ0969464</t>
    </r>
  </si>
  <si>
    <r>
      <t xml:space="preserve">VEHICULO PICK UP TOYOTA AZUL </t>
    </r>
    <r>
      <rPr>
        <b/>
        <sz val="9"/>
        <color indexed="8"/>
        <rFont val="Arial"/>
        <family val="2"/>
      </rPr>
      <t>N-8408</t>
    </r>
    <r>
      <rPr>
        <sz val="8"/>
        <color indexed="8"/>
        <rFont val="Arial"/>
        <family val="2"/>
      </rPr>
      <t>, MOTOR:3L3006618</t>
    </r>
  </si>
  <si>
    <r>
      <t xml:space="preserve">VEHICULO PICK UP NISSAN GRIS METALICO </t>
    </r>
    <r>
      <rPr>
        <b/>
        <sz val="9"/>
        <color indexed="8"/>
        <rFont val="Arial"/>
        <family val="2"/>
      </rPr>
      <t>N-12313</t>
    </r>
    <r>
      <rPr>
        <sz val="8"/>
        <color indexed="8"/>
        <rFont val="Arial"/>
        <family val="2"/>
      </rPr>
      <t>, MOTOR: QD32230473</t>
    </r>
  </si>
  <si>
    <r>
      <t xml:space="preserve">VEHICULO PICK UP 4X4 MARCA MITSUBISHI MODELO L200 PLACAS </t>
    </r>
    <r>
      <rPr>
        <b/>
        <sz val="9"/>
        <color indexed="8"/>
        <rFont val="Arial"/>
        <family val="2"/>
      </rPr>
      <t>N-2466</t>
    </r>
    <r>
      <rPr>
        <sz val="8"/>
        <color indexed="8"/>
        <rFont val="Arial"/>
        <family val="2"/>
      </rPr>
      <t xml:space="preserve"> COLOR GRIS CLARO</t>
    </r>
  </si>
  <si>
    <t>DETRIMENTO DE VEHICULOS POR N-2163 INV. 009-002-001-075-00066 POR PERDIDA TOTAL  MEMMO DGAD DL 165/2015</t>
  </si>
  <si>
    <t xml:space="preserve">SWITCH 48 PUERTOS  </t>
  </si>
  <si>
    <t>REPUESTOS PRINCIPALES PARA ESTACION DE MONITOREO</t>
  </si>
  <si>
    <t>SUMINISTRO DE BATERIAS, PANELES SOLARES, CABLES ACUATICOS, CILINDRO BATERIA</t>
  </si>
  <si>
    <t>MANTENIMIENTO PARA EQUIPO DE LABORATORIO</t>
  </si>
  <si>
    <t>MANTENIMIENTO CORRECTIVO PARA EQUIPO DE LABORATORIO</t>
  </si>
  <si>
    <t>REVALORIZACION  DE EQUIPO POR MANTENIMIENTOS O COMPRA DE REPUESTOS</t>
  </si>
  <si>
    <t xml:space="preserve">MANTENIMIENTO CORRECTIIVO PARA EQUIPO INFORMATICO </t>
  </si>
  <si>
    <t>Equipo Varios de Lab.</t>
  </si>
  <si>
    <t>Equipo Vario Meteorolog.</t>
  </si>
  <si>
    <t>Fecha : 22/10/2015</t>
  </si>
  <si>
    <t xml:space="preserve"> - A LA FECHA '30/06/2015'  - MAYORES A '600'</t>
  </si>
  <si>
    <t xml:space="preserve">Total por Organización Junio 2015    ($) 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</si>
</sst>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mm\/dd\/yyyy"/>
    <numFmt numFmtId="165" formatCode="_-&quot;$&quot;* #,##0.00_-;\-&quot;$&quot;* #,##0.00_-;_-&quot;$&quot;* &quot;-&quot;??_-;_-@_-"/>
    <numFmt numFmtId="166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center" vertical="top"/>
    </xf>
    <xf numFmtId="44" fontId="6" fillId="0" borderId="0" xfId="2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Fill="1"/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4" fontId="0" fillId="0" borderId="0" xfId="0" applyNumberFormat="1"/>
    <xf numFmtId="44" fontId="6" fillId="3" borderId="0" xfId="2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5" fillId="0" borderId="0" xfId="0" applyNumberFormat="1" applyFont="1"/>
    <xf numFmtId="44" fontId="2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4" fontId="0" fillId="0" borderId="0" xfId="0" applyNumberFormat="1" applyFill="1"/>
    <xf numFmtId="0" fontId="0" fillId="0" borderId="3" xfId="0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6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/>
    </xf>
    <xf numFmtId="0" fontId="19" fillId="6" borderId="0" xfId="0" applyNumberFormat="1" applyFont="1" applyFill="1" applyBorder="1" applyAlignment="1" applyProtection="1"/>
    <xf numFmtId="0" fontId="21" fillId="6" borderId="0" xfId="0" applyNumberFormat="1" applyFont="1" applyFill="1" applyBorder="1" applyAlignment="1" applyProtection="1"/>
    <xf numFmtId="0" fontId="16" fillId="6" borderId="0" xfId="0" applyNumberFormat="1" applyFont="1" applyFill="1" applyBorder="1" applyAlignment="1" applyProtection="1"/>
    <xf numFmtId="0" fontId="17" fillId="6" borderId="0" xfId="0" applyNumberFormat="1" applyFont="1" applyFill="1" applyBorder="1" applyAlignment="1" applyProtection="1"/>
    <xf numFmtId="0" fontId="18" fillId="6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/>
    <xf numFmtId="0" fontId="9" fillId="0" borderId="0" xfId="0" applyFont="1" applyFill="1" applyAlignment="1">
      <alignment wrapText="1"/>
    </xf>
    <xf numFmtId="0" fontId="2" fillId="0" borderId="0" xfId="0" applyFont="1" applyBorder="1" applyAlignment="1">
      <alignment horizontal="right" vertical="center"/>
    </xf>
    <xf numFmtId="44" fontId="2" fillId="7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4" fontId="2" fillId="0" borderId="0" xfId="0" applyNumberFormat="1" applyFont="1" applyFill="1" applyBorder="1" applyAlignment="1">
      <alignment vertical="center"/>
    </xf>
    <xf numFmtId="44" fontId="2" fillId="4" borderId="9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64" fontId="6" fillId="0" borderId="13" xfId="0" applyNumberFormat="1" applyFont="1" applyFill="1" applyBorder="1" applyAlignment="1">
      <alignment horizontal="center" vertical="center"/>
    </xf>
    <xf numFmtId="44" fontId="6" fillId="0" borderId="13" xfId="2" applyFont="1" applyFill="1" applyBorder="1" applyAlignment="1">
      <alignment horizontal="right" vertical="center"/>
    </xf>
    <xf numFmtId="44" fontId="6" fillId="0" borderId="14" xfId="2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right" vertical="center"/>
    </xf>
    <xf numFmtId="44" fontId="6" fillId="0" borderId="16" xfId="2" applyFont="1" applyFill="1" applyBorder="1" applyAlignment="1">
      <alignment horizontal="right" vertical="center"/>
    </xf>
    <xf numFmtId="44" fontId="22" fillId="0" borderId="16" xfId="2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4" fontId="5" fillId="0" borderId="1" xfId="2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44" fontId="22" fillId="7" borderId="16" xfId="2" applyFont="1" applyFill="1" applyBorder="1"/>
    <xf numFmtId="44" fontId="22" fillId="0" borderId="16" xfId="2" applyFont="1" applyFill="1" applyBorder="1"/>
    <xf numFmtId="0" fontId="6" fillId="0" borderId="1" xfId="0" applyFont="1" applyBorder="1" applyAlignment="1">
      <alignment horizontal="left" vertical="center"/>
    </xf>
    <xf numFmtId="44" fontId="5" fillId="0" borderId="1" xfId="2" applyFont="1" applyBorder="1" applyAlignment="1">
      <alignment horizontal="left" vertical="center"/>
    </xf>
    <xf numFmtId="44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4" fontId="12" fillId="2" borderId="1" xfId="2" applyFont="1" applyFill="1" applyBorder="1" applyAlignment="1">
      <alignment horizontal="right" vertical="center"/>
    </xf>
    <xf numFmtId="44" fontId="12" fillId="2" borderId="16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horizontal="center" vertical="center" wrapText="1"/>
    </xf>
    <xf numFmtId="44" fontId="6" fillId="3" borderId="16" xfId="2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44" fontId="4" fillId="2" borderId="16" xfId="2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44" fontId="6" fillId="0" borderId="1" xfId="2" applyFont="1" applyBorder="1" applyAlignment="1">
      <alignment vertical="center"/>
    </xf>
    <xf numFmtId="44" fontId="6" fillId="0" borderId="16" xfId="2" applyFont="1" applyBorder="1" applyAlignment="1">
      <alignment vertical="center"/>
    </xf>
    <xf numFmtId="44" fontId="12" fillId="2" borderId="1" xfId="2" applyFont="1" applyFill="1" applyBorder="1" applyAlignment="1">
      <alignment vertical="center"/>
    </xf>
    <xf numFmtId="44" fontId="12" fillId="2" borderId="16" xfId="2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5" fillId="0" borderId="16" xfId="2" applyFont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44" fontId="12" fillId="2" borderId="1" xfId="2" applyFont="1" applyFill="1" applyBorder="1" applyAlignment="1">
      <alignment horizontal="center" vertical="center"/>
    </xf>
    <xf numFmtId="44" fontId="12" fillId="2" borderId="16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4" fontId="6" fillId="0" borderId="16" xfId="2" applyFont="1" applyFill="1" applyBorder="1" applyAlignment="1">
      <alignment vertical="center"/>
    </xf>
    <xf numFmtId="44" fontId="6" fillId="3" borderId="1" xfId="2" applyFont="1" applyFill="1" applyBorder="1" applyAlignment="1">
      <alignment horizontal="right" vertical="top"/>
    </xf>
    <xf numFmtId="44" fontId="6" fillId="3" borderId="16" xfId="2" applyFont="1" applyFill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44" fontId="4" fillId="2" borderId="1" xfId="2" applyFont="1" applyFill="1" applyBorder="1" applyAlignment="1">
      <alignment vertical="top"/>
    </xf>
    <xf numFmtId="44" fontId="4" fillId="2" borderId="16" xfId="2" applyFont="1" applyFill="1" applyBorder="1" applyAlignment="1">
      <alignment vertical="top"/>
    </xf>
    <xf numFmtId="0" fontId="5" fillId="0" borderId="15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/>
    </xf>
    <xf numFmtId="44" fontId="5" fillId="0" borderId="1" xfId="2" applyFont="1" applyBorder="1" applyAlignment="1">
      <alignment horizontal="center" vertical="top"/>
    </xf>
    <xf numFmtId="44" fontId="5" fillId="0" borderId="16" xfId="2" applyFont="1" applyBorder="1"/>
    <xf numFmtId="44" fontId="4" fillId="2" borderId="1" xfId="2" applyFont="1" applyFill="1" applyBorder="1" applyAlignment="1">
      <alignment horizontal="center" vertical="top"/>
    </xf>
    <xf numFmtId="44" fontId="4" fillId="2" borderId="16" xfId="2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left" vertical="center" wrapText="1"/>
    </xf>
    <xf numFmtId="165" fontId="4" fillId="2" borderId="16" xfId="2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/>
    </xf>
    <xf numFmtId="44" fontId="5" fillId="0" borderId="1" xfId="2" applyFont="1" applyBorder="1"/>
    <xf numFmtId="44" fontId="6" fillId="0" borderId="1" xfId="2" applyFont="1" applyBorder="1" applyAlignment="1">
      <alignment vertical="top"/>
    </xf>
    <xf numFmtId="44" fontId="23" fillId="0" borderId="16" xfId="2" applyFont="1" applyBorder="1"/>
    <xf numFmtId="0" fontId="0" fillId="0" borderId="1" xfId="0" applyBorder="1"/>
    <xf numFmtId="44" fontId="3" fillId="2" borderId="1" xfId="0" applyNumberFormat="1" applyFont="1" applyFill="1" applyBorder="1"/>
    <xf numFmtId="44" fontId="3" fillId="2" borderId="16" xfId="0" applyNumberFormat="1" applyFont="1" applyFill="1" applyBorder="1"/>
    <xf numFmtId="0" fontId="5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44" fontId="5" fillId="0" borderId="21" xfId="2" applyFont="1" applyBorder="1" applyAlignment="1">
      <alignment horizontal="center" vertical="center" wrapText="1"/>
    </xf>
    <xf numFmtId="44" fontId="5" fillId="0" borderId="22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horizontal="center" vertical="top"/>
    </xf>
    <xf numFmtId="44" fontId="6" fillId="0" borderId="1" xfId="2" applyFont="1" applyFill="1" applyBorder="1" applyAlignment="1">
      <alignment horizontal="right" vertical="top"/>
    </xf>
    <xf numFmtId="44" fontId="5" fillId="0" borderId="1" xfId="2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44" fontId="5" fillId="0" borderId="1" xfId="2" applyFont="1" applyBorder="1" applyAlignment="1">
      <alignment horizontal="left" vertical="center" wrapText="1"/>
    </xf>
    <xf numFmtId="44" fontId="10" fillId="0" borderId="1" xfId="2" applyFont="1" applyBorder="1"/>
    <xf numFmtId="44" fontId="12" fillId="2" borderId="1" xfId="2" applyFont="1" applyFill="1" applyBorder="1" applyAlignment="1">
      <alignment horizontal="right" vertical="top"/>
    </xf>
    <xf numFmtId="44" fontId="22" fillId="8" borderId="1" xfId="2" applyFont="1" applyFill="1" applyBorder="1"/>
    <xf numFmtId="44" fontId="4" fillId="2" borderId="1" xfId="0" applyNumberFormat="1" applyFont="1" applyFill="1" applyBorder="1"/>
    <xf numFmtId="165" fontId="5" fillId="0" borderId="1" xfId="2" applyNumberFormat="1" applyFont="1" applyFill="1" applyBorder="1" applyAlignment="1">
      <alignment horizontal="left" vertical="center" wrapText="1"/>
    </xf>
    <xf numFmtId="44" fontId="22" fillId="0" borderId="1" xfId="2" applyFont="1" applyBorder="1" applyAlignment="1">
      <alignment horizontal="center"/>
    </xf>
    <xf numFmtId="44" fontId="2" fillId="4" borderId="1" xfId="0" applyNumberFormat="1" applyFont="1" applyFill="1" applyBorder="1" applyAlignment="1">
      <alignment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4" fontId="10" fillId="0" borderId="1" xfId="2" applyFont="1" applyFill="1" applyBorder="1"/>
    <xf numFmtId="44" fontId="5" fillId="0" borderId="1" xfId="2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/>
    </xf>
    <xf numFmtId="44" fontId="5" fillId="0" borderId="1" xfId="2" applyFont="1" applyFill="1" applyBorder="1"/>
    <xf numFmtId="44" fontId="5" fillId="0" borderId="1" xfId="2" applyFont="1" applyFill="1" applyBorder="1" applyAlignment="1">
      <alignment horizontal="center" vertical="top"/>
    </xf>
    <xf numFmtId="44" fontId="5" fillId="0" borderId="1" xfId="2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4" fontId="6" fillId="0" borderId="1" xfId="0" applyNumberFormat="1" applyFont="1" applyFill="1" applyBorder="1" applyAlignment="1">
      <alignment horizontal="center" vertical="top"/>
    </xf>
    <xf numFmtId="44" fontId="6" fillId="0" borderId="1" xfId="2" applyFont="1" applyBorder="1" applyAlignment="1">
      <alignment horizontal="right" vertical="top"/>
    </xf>
    <xf numFmtId="0" fontId="6" fillId="0" borderId="1" xfId="0" applyNumberFormat="1" applyFont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/>
    </xf>
    <xf numFmtId="44" fontId="5" fillId="0" borderId="1" xfId="2" applyFont="1" applyBorder="1" applyAlignment="1">
      <alignment vertical="top"/>
    </xf>
    <xf numFmtId="44" fontId="6" fillId="0" borderId="1" xfId="2" applyFont="1" applyFill="1" applyBorder="1" applyAlignment="1">
      <alignment horizontal="center" vertical="top"/>
    </xf>
    <xf numFmtId="44" fontId="6" fillId="0" borderId="1" xfId="2" applyFont="1" applyBorder="1" applyAlignment="1">
      <alignment horizontal="center" vertical="top"/>
    </xf>
    <xf numFmtId="44" fontId="5" fillId="0" borderId="1" xfId="2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0" fontId="6" fillId="0" borderId="1" xfId="0" applyFont="1" applyFill="1" applyBorder="1" applyAlignment="1"/>
    <xf numFmtId="44" fontId="12" fillId="2" borderId="1" xfId="2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4" fontId="5" fillId="0" borderId="1" xfId="0" applyNumberFormat="1" applyFont="1" applyBorder="1"/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14" fontId="5" fillId="0" borderId="1" xfId="0" applyNumberFormat="1" applyFont="1" applyBorder="1" applyAlignment="1">
      <alignment horizontal="right" vertical="center" wrapText="1"/>
    </xf>
    <xf numFmtId="44" fontId="4" fillId="2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64" fontId="13" fillId="0" borderId="1" xfId="0" applyNumberFormat="1" applyFont="1" applyBorder="1" applyAlignment="1">
      <alignment vertical="top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6" fillId="0" borderId="1" xfId="0" applyNumberFormat="1" applyFont="1" applyBorder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44" fontId="4" fillId="2" borderId="1" xfId="2" applyFont="1" applyFill="1" applyBorder="1"/>
    <xf numFmtId="14" fontId="5" fillId="0" borderId="1" xfId="0" applyNumberFormat="1" applyFont="1" applyBorder="1"/>
    <xf numFmtId="0" fontId="11" fillId="0" borderId="1" xfId="0" applyFont="1" applyBorder="1"/>
    <xf numFmtId="44" fontId="2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Fill="1" applyBorder="1" applyAlignment="1">
      <alignment horizontal="center"/>
    </xf>
    <xf numFmtId="44" fontId="10" fillId="0" borderId="1" xfId="2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top"/>
    </xf>
    <xf numFmtId="43" fontId="22" fillId="0" borderId="1" xfId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top"/>
    </xf>
    <xf numFmtId="14" fontId="5" fillId="0" borderId="1" xfId="0" applyNumberFormat="1" applyFont="1" applyBorder="1" applyAlignment="1">
      <alignment horizontal="right" vertical="center"/>
    </xf>
    <xf numFmtId="44" fontId="6" fillId="0" borderId="1" xfId="2" applyFont="1" applyFill="1" applyBorder="1" applyAlignment="1">
      <alignment horizontal="left" vertical="center"/>
    </xf>
    <xf numFmtId="44" fontId="5" fillId="3" borderId="1" xfId="2" applyFont="1" applyFill="1" applyBorder="1" applyAlignment="1">
      <alignment horizontal="left" vertical="center" wrapText="1"/>
    </xf>
    <xf numFmtId="44" fontId="6" fillId="3" borderId="1" xfId="2" applyFont="1" applyFill="1" applyBorder="1" applyAlignment="1">
      <alignment horizontal="left" vertical="center"/>
    </xf>
    <xf numFmtId="44" fontId="6" fillId="3" borderId="1" xfId="2" applyFont="1" applyFill="1" applyBorder="1" applyAlignment="1">
      <alignment vertical="center"/>
    </xf>
    <xf numFmtId="44" fontId="6" fillId="3" borderId="1" xfId="2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43" fontId="10" fillId="0" borderId="1" xfId="1" applyFont="1" applyBorder="1" applyAlignment="1">
      <alignment horizontal="left" wrapText="1"/>
    </xf>
    <xf numFmtId="49" fontId="10" fillId="0" borderId="1" xfId="1" applyNumberFormat="1" applyFont="1" applyBorder="1"/>
    <xf numFmtId="0" fontId="5" fillId="0" borderId="1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center"/>
    </xf>
    <xf numFmtId="4" fontId="24" fillId="7" borderId="1" xfId="0" applyNumberFormat="1" applyFont="1" applyFill="1" applyBorder="1" applyAlignment="1">
      <alignment horizontal="right"/>
    </xf>
    <xf numFmtId="44" fontId="5" fillId="0" borderId="1" xfId="2" applyFont="1" applyBorder="1" applyAlignment="1">
      <alignment horizontal="right" vertical="top"/>
    </xf>
    <xf numFmtId="0" fontId="5" fillId="0" borderId="1" xfId="0" applyFont="1" applyFill="1" applyBorder="1"/>
    <xf numFmtId="0" fontId="11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4" fontId="4" fillId="2" borderId="1" xfId="2" applyFont="1" applyFill="1" applyBorder="1" applyAlignment="1">
      <alignment vertical="center"/>
    </xf>
    <xf numFmtId="39" fontId="22" fillId="0" borderId="1" xfId="1" applyNumberFormat="1" applyFont="1" applyFill="1" applyBorder="1"/>
    <xf numFmtId="0" fontId="10" fillId="0" borderId="1" xfId="0" applyFont="1" applyFill="1" applyBorder="1" applyAlignment="1">
      <alignment horizontal="left" vertical="center"/>
    </xf>
    <xf numFmtId="43" fontId="10" fillId="0" borderId="1" xfId="1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vertical="center"/>
    </xf>
    <xf numFmtId="44" fontId="6" fillId="0" borderId="1" xfId="2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4" fontId="22" fillId="0" borderId="1" xfId="2" applyFont="1" applyFill="1" applyBorder="1"/>
    <xf numFmtId="44" fontId="5" fillId="0" borderId="1" xfId="2" applyFont="1" applyBorder="1" applyAlignment="1">
      <alignment horizontal="center" vertical="center"/>
    </xf>
    <xf numFmtId="8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4" fontId="10" fillId="0" borderId="1" xfId="0" quotePrefix="1" applyNumberFormat="1" applyFont="1" applyBorder="1" applyAlignment="1">
      <alignment horizontal="center" vertical="center"/>
    </xf>
    <xf numFmtId="14" fontId="10" fillId="0" borderId="1" xfId="0" quotePrefix="1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5" fillId="0" borderId="1" xfId="0" applyFont="1" applyFill="1" applyBorder="1" applyAlignment="1"/>
    <xf numFmtId="44" fontId="5" fillId="0" borderId="1" xfId="0" applyNumberFormat="1" applyFont="1" applyBorder="1" applyAlignment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/>
    </xf>
    <xf numFmtId="0" fontId="19" fillId="6" borderId="0" xfId="0" applyNumberFormat="1" applyFont="1" applyFill="1" applyBorder="1" applyAlignment="1" applyProtection="1">
      <alignment horizontal="right"/>
    </xf>
    <xf numFmtId="0" fontId="19" fillId="6" borderId="0" xfId="0" applyNumberFormat="1" applyFont="1" applyFill="1" applyBorder="1" applyAlignment="1" applyProtection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6" borderId="0" xfId="0" applyNumberFormat="1" applyFont="1" applyFill="1" applyBorder="1" applyAlignment="1" applyProtection="1">
      <alignment horizontal="center"/>
    </xf>
    <xf numFmtId="0" fontId="17" fillId="6" borderId="0" xfId="0" applyNumberFormat="1" applyFont="1" applyFill="1" applyBorder="1" applyAlignment="1" applyProtection="1">
      <alignment horizontal="center"/>
    </xf>
    <xf numFmtId="0" fontId="2" fillId="0" borderId="9" xfId="0" applyFont="1" applyBorder="1" applyAlignment="1">
      <alignment horizontal="right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8110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2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8110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8110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8"/>
  <sheetViews>
    <sheetView tabSelected="1" workbookViewId="0">
      <selection activeCell="E172" sqref="E172"/>
    </sheetView>
  </sheetViews>
  <sheetFormatPr baseColWidth="10" defaultRowHeight="15"/>
  <cols>
    <col min="1" max="1" width="3.85546875" style="2" customWidth="1"/>
    <col min="2" max="2" width="17.5703125" customWidth="1"/>
    <col min="3" max="3" width="61.28515625" customWidth="1"/>
    <col min="4" max="4" width="16.7109375" customWidth="1"/>
    <col min="5" max="5" width="20.140625" customWidth="1"/>
    <col min="6" max="6" width="12" customWidth="1"/>
    <col min="7" max="7" width="17.140625" bestFit="1" customWidth="1"/>
    <col min="8" max="8" width="13.85546875" customWidth="1"/>
  </cols>
  <sheetData>
    <row r="1" spans="1:8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8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8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8" s="10" customFormat="1">
      <c r="A4" s="253" t="s">
        <v>4316</v>
      </c>
      <c r="B4" s="253"/>
      <c r="C4" s="253"/>
      <c r="D4" s="253"/>
      <c r="E4" s="253"/>
      <c r="F4" s="253"/>
      <c r="G4" s="253"/>
      <c r="H4" s="253"/>
    </row>
    <row r="5" spans="1:8" s="10" customFormat="1">
      <c r="A5" s="255"/>
      <c r="B5" s="255"/>
      <c r="C5" s="28"/>
      <c r="D5" s="28"/>
      <c r="E5" s="28"/>
      <c r="F5" s="28"/>
      <c r="G5" s="28"/>
      <c r="H5" s="28"/>
    </row>
    <row r="6" spans="1:8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8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8" s="10" customFormat="1">
      <c r="A8" s="255"/>
      <c r="B8" s="255"/>
      <c r="C8" s="255"/>
      <c r="D8" s="255"/>
      <c r="E8" s="255"/>
      <c r="F8" s="255"/>
      <c r="G8" s="255"/>
      <c r="H8" s="29"/>
    </row>
    <row r="9" spans="1:8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8" ht="15.75" thickBot="1">
      <c r="A10" s="257"/>
      <c r="B10" s="257"/>
      <c r="C10" s="257"/>
      <c r="D10" s="257"/>
      <c r="E10" s="257"/>
      <c r="F10" s="257"/>
      <c r="G10" s="257"/>
      <c r="H10" s="257"/>
    </row>
    <row r="11" spans="1:8" ht="15.75" thickTop="1">
      <c r="A11" s="45">
        <v>1</v>
      </c>
      <c r="B11" s="46" t="s">
        <v>1529</v>
      </c>
      <c r="C11" s="46" t="s">
        <v>1530</v>
      </c>
      <c r="D11" s="46" t="s">
        <v>1531</v>
      </c>
      <c r="E11" s="46" t="s">
        <v>1532</v>
      </c>
      <c r="F11" s="47">
        <v>34270</v>
      </c>
      <c r="G11" s="48">
        <v>18828.57</v>
      </c>
      <c r="H11" s="49">
        <v>1882.86</v>
      </c>
    </row>
    <row r="12" spans="1:8">
      <c r="A12" s="50">
        <v>2</v>
      </c>
      <c r="B12" s="51" t="s">
        <v>1533</v>
      </c>
      <c r="C12" s="51" t="s">
        <v>1534</v>
      </c>
      <c r="D12" s="51" t="s">
        <v>1535</v>
      </c>
      <c r="E12" s="51" t="s">
        <v>1536</v>
      </c>
      <c r="F12" s="52">
        <v>33893</v>
      </c>
      <c r="G12" s="53">
        <v>13931.43</v>
      </c>
      <c r="H12" s="54">
        <v>1393.14</v>
      </c>
    </row>
    <row r="13" spans="1:8">
      <c r="A13" s="50">
        <v>3</v>
      </c>
      <c r="B13" s="51" t="s">
        <v>1537</v>
      </c>
      <c r="C13" s="51" t="s">
        <v>1538</v>
      </c>
      <c r="D13" s="51" t="s">
        <v>1539</v>
      </c>
      <c r="E13" s="51" t="s">
        <v>1540</v>
      </c>
      <c r="F13" s="52">
        <v>35690</v>
      </c>
      <c r="G13" s="53">
        <v>55760.68</v>
      </c>
      <c r="H13" s="54">
        <v>5576.07</v>
      </c>
    </row>
    <row r="14" spans="1:8">
      <c r="A14" s="50">
        <v>4</v>
      </c>
      <c r="B14" s="51" t="s">
        <v>1541</v>
      </c>
      <c r="C14" s="51" t="s">
        <v>1542</v>
      </c>
      <c r="D14" s="51" t="s">
        <v>1543</v>
      </c>
      <c r="E14" s="51" t="s">
        <v>1544</v>
      </c>
      <c r="F14" s="52">
        <v>35758</v>
      </c>
      <c r="G14" s="53">
        <v>17200</v>
      </c>
      <c r="H14" s="54">
        <v>1720</v>
      </c>
    </row>
    <row r="15" spans="1:8">
      <c r="A15" s="50">
        <v>5</v>
      </c>
      <c r="B15" s="51" t="s">
        <v>1545</v>
      </c>
      <c r="C15" s="51" t="s">
        <v>1546</v>
      </c>
      <c r="D15" s="51" t="s">
        <v>1547</v>
      </c>
      <c r="E15" s="51" t="s">
        <v>1548</v>
      </c>
      <c r="F15" s="52">
        <v>35760</v>
      </c>
      <c r="G15" s="53">
        <v>30731.43</v>
      </c>
      <c r="H15" s="54">
        <v>3073.14</v>
      </c>
    </row>
    <row r="16" spans="1:8">
      <c r="A16" s="50">
        <v>6</v>
      </c>
      <c r="B16" s="51" t="s">
        <v>1549</v>
      </c>
      <c r="C16" s="51" t="s">
        <v>1550</v>
      </c>
      <c r="D16" s="51" t="s">
        <v>1551</v>
      </c>
      <c r="E16" s="51" t="s">
        <v>1552</v>
      </c>
      <c r="F16" s="52">
        <v>35601</v>
      </c>
      <c r="G16" s="53">
        <v>6201.76</v>
      </c>
      <c r="H16" s="54">
        <v>620.17999999999995</v>
      </c>
    </row>
    <row r="17" spans="1:8">
      <c r="A17" s="50">
        <v>7</v>
      </c>
      <c r="B17" s="51" t="s">
        <v>1553</v>
      </c>
      <c r="C17" s="51" t="s">
        <v>1554</v>
      </c>
      <c r="D17" s="51" t="s">
        <v>1555</v>
      </c>
      <c r="E17" s="51" t="s">
        <v>1556</v>
      </c>
      <c r="F17" s="52">
        <v>38180</v>
      </c>
      <c r="G17" s="53">
        <v>18801.52</v>
      </c>
      <c r="H17" s="55">
        <v>1880.15</v>
      </c>
    </row>
    <row r="18" spans="1:8">
      <c r="A18" s="50">
        <v>8</v>
      </c>
      <c r="B18" s="51" t="s">
        <v>1557</v>
      </c>
      <c r="C18" s="51" t="s">
        <v>1558</v>
      </c>
      <c r="D18" s="51" t="s">
        <v>1555</v>
      </c>
      <c r="E18" s="51" t="s">
        <v>1559</v>
      </c>
      <c r="F18" s="52">
        <v>38173</v>
      </c>
      <c r="G18" s="53">
        <v>18801.52</v>
      </c>
      <c r="H18" s="55">
        <v>1880.15</v>
      </c>
    </row>
    <row r="19" spans="1:8">
      <c r="A19" s="50">
        <v>9</v>
      </c>
      <c r="B19" s="51" t="s">
        <v>1560</v>
      </c>
      <c r="C19" s="51" t="s">
        <v>1561</v>
      </c>
      <c r="D19" s="51" t="s">
        <v>1562</v>
      </c>
      <c r="E19" s="51" t="s">
        <v>1563</v>
      </c>
      <c r="F19" s="52">
        <v>35616</v>
      </c>
      <c r="G19" s="53">
        <v>2502.86</v>
      </c>
      <c r="H19" s="54">
        <v>250.29</v>
      </c>
    </row>
    <row r="20" spans="1:8">
      <c r="A20" s="50">
        <v>10</v>
      </c>
      <c r="B20" s="51" t="s">
        <v>1564</v>
      </c>
      <c r="C20" s="51" t="s">
        <v>1565</v>
      </c>
      <c r="D20" s="51" t="s">
        <v>1562</v>
      </c>
      <c r="E20" s="51" t="s">
        <v>1566</v>
      </c>
      <c r="F20" s="52">
        <v>35616</v>
      </c>
      <c r="G20" s="53">
        <v>2502.86</v>
      </c>
      <c r="H20" s="54">
        <v>250.29</v>
      </c>
    </row>
    <row r="21" spans="1:8">
      <c r="A21" s="50">
        <v>11</v>
      </c>
      <c r="B21" s="51" t="s">
        <v>1567</v>
      </c>
      <c r="C21" s="51" t="s">
        <v>1568</v>
      </c>
      <c r="D21" s="51" t="s">
        <v>1569</v>
      </c>
      <c r="E21" s="51" t="s">
        <v>27</v>
      </c>
      <c r="F21" s="52">
        <v>36579</v>
      </c>
      <c r="G21" s="53">
        <v>8685.7099999999991</v>
      </c>
      <c r="H21" s="54">
        <v>868.57</v>
      </c>
    </row>
    <row r="22" spans="1:8">
      <c r="A22" s="50">
        <v>12</v>
      </c>
      <c r="B22" s="51" t="s">
        <v>1570</v>
      </c>
      <c r="C22" s="51" t="s">
        <v>1571</v>
      </c>
      <c r="D22" s="51" t="s">
        <v>1572</v>
      </c>
      <c r="E22" s="51" t="s">
        <v>27</v>
      </c>
      <c r="F22" s="52">
        <v>36579</v>
      </c>
      <c r="G22" s="53">
        <v>2457.14</v>
      </c>
      <c r="H22" s="54">
        <v>245.71</v>
      </c>
    </row>
    <row r="23" spans="1:8">
      <c r="A23" s="50">
        <v>13</v>
      </c>
      <c r="B23" s="51" t="s">
        <v>1573</v>
      </c>
      <c r="C23" s="51" t="s">
        <v>1574</v>
      </c>
      <c r="D23" s="51" t="s">
        <v>1575</v>
      </c>
      <c r="E23" s="51" t="s">
        <v>1576</v>
      </c>
      <c r="F23" s="52">
        <v>37333</v>
      </c>
      <c r="G23" s="53">
        <v>17820</v>
      </c>
      <c r="H23" s="55">
        <v>1782</v>
      </c>
    </row>
    <row r="24" spans="1:8">
      <c r="A24" s="50">
        <v>14</v>
      </c>
      <c r="B24" s="51" t="s">
        <v>1577</v>
      </c>
      <c r="C24" s="51" t="s">
        <v>1578</v>
      </c>
      <c r="D24" s="51" t="s">
        <v>1579</v>
      </c>
      <c r="E24" s="51" t="s">
        <v>1580</v>
      </c>
      <c r="F24" s="52">
        <v>37978</v>
      </c>
      <c r="G24" s="53">
        <v>18801.7</v>
      </c>
      <c r="H24" s="55">
        <v>1880.17</v>
      </c>
    </row>
    <row r="25" spans="1:8">
      <c r="A25" s="50">
        <v>15</v>
      </c>
      <c r="B25" s="51" t="s">
        <v>1581</v>
      </c>
      <c r="C25" s="51" t="s">
        <v>4385</v>
      </c>
      <c r="D25" s="51" t="s">
        <v>1582</v>
      </c>
      <c r="E25" s="51" t="s">
        <v>1583</v>
      </c>
      <c r="F25" s="52">
        <v>38880</v>
      </c>
      <c r="G25" s="53">
        <v>6000</v>
      </c>
      <c r="H25" s="55">
        <v>781.5</v>
      </c>
    </row>
    <row r="26" spans="1:8">
      <c r="A26" s="50">
        <v>16</v>
      </c>
      <c r="B26" s="51" t="s">
        <v>1584</v>
      </c>
      <c r="C26" s="51" t="s">
        <v>1585</v>
      </c>
      <c r="D26" s="51" t="s">
        <v>1586</v>
      </c>
      <c r="E26" s="51" t="s">
        <v>1587</v>
      </c>
      <c r="F26" s="52">
        <v>37909</v>
      </c>
      <c r="G26" s="53">
        <v>19143.900000000001</v>
      </c>
      <c r="H26" s="55">
        <v>1914.39</v>
      </c>
    </row>
    <row r="27" spans="1:8">
      <c r="A27" s="50">
        <v>17</v>
      </c>
      <c r="B27" s="51" t="s">
        <v>1588</v>
      </c>
      <c r="C27" s="51" t="s">
        <v>1589</v>
      </c>
      <c r="D27" s="51" t="s">
        <v>1590</v>
      </c>
      <c r="E27" s="51" t="s">
        <v>1591</v>
      </c>
      <c r="F27" s="52">
        <v>37193</v>
      </c>
      <c r="G27" s="53">
        <v>32000</v>
      </c>
      <c r="H27" s="55">
        <v>1184.43</v>
      </c>
    </row>
    <row r="28" spans="1:8">
      <c r="A28" s="50">
        <v>18</v>
      </c>
      <c r="B28" s="51" t="s">
        <v>1592</v>
      </c>
      <c r="C28" s="51" t="s">
        <v>1593</v>
      </c>
      <c r="D28" s="51" t="s">
        <v>1594</v>
      </c>
      <c r="E28" s="51" t="s">
        <v>1595</v>
      </c>
      <c r="F28" s="52">
        <v>39324</v>
      </c>
      <c r="G28" s="53">
        <v>2217.14</v>
      </c>
      <c r="H28" s="55">
        <v>531.05999999999995</v>
      </c>
    </row>
    <row r="29" spans="1:8">
      <c r="A29" s="50">
        <v>19</v>
      </c>
      <c r="B29" s="51" t="s">
        <v>1596</v>
      </c>
      <c r="C29" s="51" t="s">
        <v>1597</v>
      </c>
      <c r="D29" s="51" t="s">
        <v>1594</v>
      </c>
      <c r="E29" s="51" t="s">
        <v>1598</v>
      </c>
      <c r="F29" s="52">
        <v>39324</v>
      </c>
      <c r="G29" s="53">
        <v>2217.14</v>
      </c>
      <c r="H29" s="55">
        <v>531.05999999999995</v>
      </c>
    </row>
    <row r="30" spans="1:8">
      <c r="A30" s="50">
        <v>20</v>
      </c>
      <c r="B30" s="51" t="s">
        <v>1599</v>
      </c>
      <c r="C30" s="51" t="s">
        <v>1600</v>
      </c>
      <c r="D30" s="51" t="s">
        <v>1594</v>
      </c>
      <c r="E30" s="51" t="s">
        <v>1601</v>
      </c>
      <c r="F30" s="52">
        <v>39324</v>
      </c>
      <c r="G30" s="53">
        <v>2217.14</v>
      </c>
      <c r="H30" s="55">
        <v>531.05999999999995</v>
      </c>
    </row>
    <row r="31" spans="1:8">
      <c r="A31" s="50">
        <v>21</v>
      </c>
      <c r="B31" s="51" t="s">
        <v>1602</v>
      </c>
      <c r="C31" s="51" t="s">
        <v>1603</v>
      </c>
      <c r="D31" s="51" t="s">
        <v>1594</v>
      </c>
      <c r="E31" s="51" t="s">
        <v>1604</v>
      </c>
      <c r="F31" s="52">
        <v>39324</v>
      </c>
      <c r="G31" s="53">
        <v>2217.14</v>
      </c>
      <c r="H31" s="55">
        <v>531.05999999999995</v>
      </c>
    </row>
    <row r="32" spans="1:8">
      <c r="A32" s="50">
        <v>22</v>
      </c>
      <c r="B32" s="51" t="s">
        <v>1605</v>
      </c>
      <c r="C32" s="51" t="s">
        <v>1606</v>
      </c>
      <c r="D32" s="51" t="s">
        <v>1594</v>
      </c>
      <c r="E32" s="51" t="s">
        <v>1607</v>
      </c>
      <c r="F32" s="52">
        <v>39324</v>
      </c>
      <c r="G32" s="53">
        <v>2217.14</v>
      </c>
      <c r="H32" s="55">
        <v>531.05999999999995</v>
      </c>
    </row>
    <row r="33" spans="1:8">
      <c r="A33" s="50">
        <v>23</v>
      </c>
      <c r="B33" s="51" t="s">
        <v>1609</v>
      </c>
      <c r="C33" s="51" t="s">
        <v>1610</v>
      </c>
      <c r="D33" s="51" t="s">
        <v>1608</v>
      </c>
      <c r="E33" s="51" t="s">
        <v>1611</v>
      </c>
      <c r="F33" s="52">
        <v>39324</v>
      </c>
      <c r="G33" s="53">
        <v>23252.61</v>
      </c>
      <c r="H33" s="55">
        <v>5569.39</v>
      </c>
    </row>
    <row r="34" spans="1:8">
      <c r="A34" s="50">
        <v>24</v>
      </c>
      <c r="B34" s="51" t="s">
        <v>1612</v>
      </c>
      <c r="C34" s="51" t="s">
        <v>1613</v>
      </c>
      <c r="D34" s="51" t="s">
        <v>1535</v>
      </c>
      <c r="E34" s="51" t="s">
        <v>1614</v>
      </c>
      <c r="F34" s="52">
        <v>33946</v>
      </c>
      <c r="G34" s="53">
        <v>13385.14</v>
      </c>
      <c r="H34" s="54">
        <v>1338.51</v>
      </c>
    </row>
    <row r="35" spans="1:8">
      <c r="A35" s="50">
        <v>25</v>
      </c>
      <c r="B35" s="51" t="s">
        <v>1615</v>
      </c>
      <c r="C35" s="51" t="s">
        <v>4386</v>
      </c>
      <c r="D35" s="51" t="s">
        <v>1616</v>
      </c>
      <c r="E35" s="51" t="s">
        <v>1617</v>
      </c>
      <c r="F35" s="52">
        <v>33946</v>
      </c>
      <c r="G35" s="53">
        <v>11272.18</v>
      </c>
      <c r="H35" s="54">
        <v>1127.22</v>
      </c>
    </row>
    <row r="36" spans="1:8">
      <c r="A36" s="50">
        <v>26</v>
      </c>
      <c r="B36" s="51" t="s">
        <v>1618</v>
      </c>
      <c r="C36" s="51" t="s">
        <v>1619</v>
      </c>
      <c r="D36" s="51" t="s">
        <v>1616</v>
      </c>
      <c r="E36" s="51" t="s">
        <v>1620</v>
      </c>
      <c r="F36" s="52">
        <v>33946</v>
      </c>
      <c r="G36" s="53">
        <v>8024</v>
      </c>
      <c r="H36" s="54">
        <v>802.4</v>
      </c>
    </row>
    <row r="37" spans="1:8">
      <c r="A37" s="50">
        <v>27</v>
      </c>
      <c r="B37" s="51" t="s">
        <v>1621</v>
      </c>
      <c r="C37" s="56" t="s">
        <v>1622</v>
      </c>
      <c r="D37" s="56" t="s">
        <v>1623</v>
      </c>
      <c r="E37" s="57" t="s">
        <v>1624</v>
      </c>
      <c r="F37" s="58">
        <v>40581</v>
      </c>
      <c r="G37" s="59">
        <v>32700</v>
      </c>
      <c r="H37" s="55">
        <v>18172.23</v>
      </c>
    </row>
    <row r="38" spans="1:8">
      <c r="A38" s="50">
        <v>28</v>
      </c>
      <c r="B38" s="51" t="s">
        <v>1625</v>
      </c>
      <c r="C38" s="56" t="s">
        <v>1626</v>
      </c>
      <c r="D38" s="56" t="s">
        <v>1627</v>
      </c>
      <c r="E38" s="57" t="s">
        <v>1628</v>
      </c>
      <c r="F38" s="58">
        <v>40596</v>
      </c>
      <c r="G38" s="59">
        <v>44500</v>
      </c>
      <c r="H38" s="55">
        <v>24837.46</v>
      </c>
    </row>
    <row r="39" spans="1:8">
      <c r="A39" s="50">
        <v>29</v>
      </c>
      <c r="B39" s="51" t="s">
        <v>1629</v>
      </c>
      <c r="C39" s="51" t="s">
        <v>1630</v>
      </c>
      <c r="D39" s="51" t="s">
        <v>1631</v>
      </c>
      <c r="E39" s="60"/>
      <c r="F39" s="61">
        <v>38904</v>
      </c>
      <c r="G39" s="53">
        <v>1073.56</v>
      </c>
      <c r="H39" s="55">
        <v>138.44</v>
      </c>
    </row>
    <row r="40" spans="1:8">
      <c r="A40" s="50">
        <v>30</v>
      </c>
      <c r="B40" s="51" t="s">
        <v>1632</v>
      </c>
      <c r="C40" s="51" t="s">
        <v>4354</v>
      </c>
      <c r="D40" s="51" t="s">
        <v>1633</v>
      </c>
      <c r="E40" s="51" t="s">
        <v>1634</v>
      </c>
      <c r="F40" s="52">
        <v>38958</v>
      </c>
      <c r="G40" s="53">
        <v>19940</v>
      </c>
      <c r="H40" s="55">
        <v>3198.44</v>
      </c>
    </row>
    <row r="41" spans="1:8">
      <c r="A41" s="50">
        <v>31</v>
      </c>
      <c r="B41" s="51" t="s">
        <v>1635</v>
      </c>
      <c r="C41" s="51" t="s">
        <v>4387</v>
      </c>
      <c r="D41" s="51" t="s">
        <v>1636</v>
      </c>
      <c r="E41" s="51" t="s">
        <v>1637</v>
      </c>
      <c r="F41" s="52">
        <v>38958</v>
      </c>
      <c r="G41" s="53">
        <v>19940</v>
      </c>
      <c r="H41" s="55">
        <v>3198.44</v>
      </c>
    </row>
    <row r="42" spans="1:8">
      <c r="A42" s="50">
        <v>32</v>
      </c>
      <c r="B42" s="51" t="s">
        <v>1638</v>
      </c>
      <c r="C42" s="51" t="s">
        <v>1639</v>
      </c>
      <c r="D42" s="51" t="s">
        <v>1640</v>
      </c>
      <c r="E42" s="51" t="s">
        <v>1641</v>
      </c>
      <c r="F42" s="52">
        <v>39097</v>
      </c>
      <c r="G42" s="53">
        <v>16200</v>
      </c>
      <c r="H42" s="62">
        <v>2970.87</v>
      </c>
    </row>
    <row r="43" spans="1:8">
      <c r="A43" s="50">
        <v>33</v>
      </c>
      <c r="B43" s="51" t="s">
        <v>1642</v>
      </c>
      <c r="C43" s="56" t="s">
        <v>1643</v>
      </c>
      <c r="D43" s="56" t="s">
        <v>1644</v>
      </c>
      <c r="E43" s="56" t="s">
        <v>1645</v>
      </c>
      <c r="F43" s="58">
        <v>39647</v>
      </c>
      <c r="G43" s="59">
        <v>21270.560000000001</v>
      </c>
      <c r="H43" s="63">
        <v>6785.56</v>
      </c>
    </row>
    <row r="44" spans="1:8">
      <c r="A44" s="50">
        <v>34</v>
      </c>
      <c r="B44" s="51" t="s">
        <v>1646</v>
      </c>
      <c r="C44" s="56" t="s">
        <v>1647</v>
      </c>
      <c r="D44" s="56" t="s">
        <v>1644</v>
      </c>
      <c r="E44" s="56" t="s">
        <v>1648</v>
      </c>
      <c r="F44" s="58">
        <v>39647</v>
      </c>
      <c r="G44" s="59">
        <v>21270.560000000001</v>
      </c>
      <c r="H44" s="55">
        <v>6782.56</v>
      </c>
    </row>
    <row r="45" spans="1:8">
      <c r="A45" s="50">
        <v>35</v>
      </c>
      <c r="B45" s="51" t="s">
        <v>1649</v>
      </c>
      <c r="C45" s="56" t="s">
        <v>1650</v>
      </c>
      <c r="D45" s="56" t="s">
        <v>1651</v>
      </c>
      <c r="E45" s="56" t="s">
        <v>1652</v>
      </c>
      <c r="F45" s="58">
        <v>39561</v>
      </c>
      <c r="G45" s="59">
        <v>20908.45</v>
      </c>
      <c r="H45" s="63">
        <v>6230.73</v>
      </c>
    </row>
    <row r="46" spans="1:8">
      <c r="A46" s="50">
        <v>36</v>
      </c>
      <c r="B46" s="51" t="s">
        <v>1653</v>
      </c>
      <c r="C46" s="56" t="s">
        <v>1654</v>
      </c>
      <c r="D46" s="56" t="s">
        <v>1655</v>
      </c>
      <c r="E46" s="56" t="s">
        <v>1656</v>
      </c>
      <c r="F46" s="58">
        <v>39561</v>
      </c>
      <c r="G46" s="59">
        <v>20908.45</v>
      </c>
      <c r="H46" s="63">
        <v>6230.73</v>
      </c>
    </row>
    <row r="47" spans="1:8">
      <c r="A47" s="50">
        <v>37</v>
      </c>
      <c r="B47" s="51" t="s">
        <v>1657</v>
      </c>
      <c r="C47" s="56" t="s">
        <v>1658</v>
      </c>
      <c r="D47" s="56" t="s">
        <v>1655</v>
      </c>
      <c r="E47" s="56" t="s">
        <v>1659</v>
      </c>
      <c r="F47" s="58">
        <v>39561</v>
      </c>
      <c r="G47" s="59">
        <v>20908.45</v>
      </c>
      <c r="H47" s="63">
        <v>6230.73</v>
      </c>
    </row>
    <row r="48" spans="1:8">
      <c r="A48" s="50">
        <v>38</v>
      </c>
      <c r="B48" s="64" t="s">
        <v>1660</v>
      </c>
      <c r="C48" s="64" t="s">
        <v>1661</v>
      </c>
      <c r="D48" s="64" t="s">
        <v>1662</v>
      </c>
      <c r="E48" s="64" t="s">
        <v>1663</v>
      </c>
      <c r="F48" s="58">
        <v>40505</v>
      </c>
      <c r="G48" s="65">
        <v>16661.53</v>
      </c>
      <c r="H48" s="63">
        <v>10680.86</v>
      </c>
    </row>
    <row r="49" spans="1:8">
      <c r="A49" s="50">
        <v>39</v>
      </c>
      <c r="B49" s="64" t="s">
        <v>1560</v>
      </c>
      <c r="C49" s="64" t="s">
        <v>1664</v>
      </c>
      <c r="D49" s="64" t="s">
        <v>1562</v>
      </c>
      <c r="E49" s="64" t="s">
        <v>1563</v>
      </c>
      <c r="F49" s="58">
        <v>35616</v>
      </c>
      <c r="G49" s="66">
        <v>1598.08</v>
      </c>
      <c r="H49" s="55">
        <v>1257.5999999999999</v>
      </c>
    </row>
    <row r="50" spans="1:8">
      <c r="A50" s="50">
        <v>40</v>
      </c>
      <c r="B50" s="64" t="s">
        <v>1665</v>
      </c>
      <c r="C50" s="64" t="s">
        <v>1666</v>
      </c>
      <c r="D50" s="64" t="s">
        <v>1667</v>
      </c>
      <c r="E50" s="64" t="s">
        <v>1668</v>
      </c>
      <c r="F50" s="58">
        <v>37767</v>
      </c>
      <c r="G50" s="66">
        <v>1026.52</v>
      </c>
      <c r="H50" s="55">
        <v>807.82</v>
      </c>
    </row>
    <row r="51" spans="1:8">
      <c r="A51" s="50">
        <v>41</v>
      </c>
      <c r="B51" s="64" t="s">
        <v>1564</v>
      </c>
      <c r="C51" s="64" t="s">
        <v>1669</v>
      </c>
      <c r="D51" s="64" t="s">
        <v>1562</v>
      </c>
      <c r="E51" s="64" t="s">
        <v>1566</v>
      </c>
      <c r="F51" s="58">
        <v>35616</v>
      </c>
      <c r="G51" s="66">
        <v>571.1</v>
      </c>
      <c r="H51" s="55">
        <v>452.89</v>
      </c>
    </row>
    <row r="52" spans="1:8">
      <c r="A52" s="50">
        <v>42</v>
      </c>
      <c r="B52" s="51" t="s">
        <v>1670</v>
      </c>
      <c r="C52" s="67" t="s">
        <v>1671</v>
      </c>
      <c r="D52" s="51" t="s">
        <v>1555</v>
      </c>
      <c r="E52" s="51" t="s">
        <v>1672</v>
      </c>
      <c r="F52" s="52">
        <v>37558</v>
      </c>
      <c r="G52" s="53">
        <v>15900</v>
      </c>
      <c r="H52" s="54">
        <v>1590</v>
      </c>
    </row>
    <row r="53" spans="1:8">
      <c r="A53" s="50">
        <v>43</v>
      </c>
      <c r="B53" s="51" t="s">
        <v>1673</v>
      </c>
      <c r="C53" s="67" t="s">
        <v>1674</v>
      </c>
      <c r="D53" s="51" t="s">
        <v>1555</v>
      </c>
      <c r="E53" s="51" t="s">
        <v>1675</v>
      </c>
      <c r="F53" s="52">
        <v>37558</v>
      </c>
      <c r="G53" s="53">
        <v>15900</v>
      </c>
      <c r="H53" s="54">
        <v>1590</v>
      </c>
    </row>
    <row r="54" spans="1:8">
      <c r="A54" s="50"/>
      <c r="B54" s="51"/>
      <c r="C54" s="67"/>
      <c r="D54" s="51"/>
      <c r="E54" s="51"/>
      <c r="F54" s="52"/>
      <c r="G54" s="68">
        <f>SUM(G11:G53)</f>
        <v>648467.96999999986</v>
      </c>
      <c r="H54" s="69">
        <f>SUM(H11:H53)</f>
        <v>139831.22000000003</v>
      </c>
    </row>
    <row r="55" spans="1:8">
      <c r="A55" s="258" t="s">
        <v>1676</v>
      </c>
      <c r="B55" s="259"/>
      <c r="C55" s="259"/>
      <c r="D55" s="259"/>
      <c r="E55" s="259"/>
      <c r="F55" s="259"/>
      <c r="G55" s="70"/>
      <c r="H55" s="71"/>
    </row>
    <row r="56" spans="1:8">
      <c r="A56" s="50">
        <v>46</v>
      </c>
      <c r="B56" s="51" t="s">
        <v>1677</v>
      </c>
      <c r="C56" s="56" t="s">
        <v>1678</v>
      </c>
      <c r="D56" s="56" t="s">
        <v>1679</v>
      </c>
      <c r="E56" s="56" t="s">
        <v>27</v>
      </c>
      <c r="F56" s="58">
        <v>39567</v>
      </c>
      <c r="G56" s="72">
        <v>11184.35</v>
      </c>
      <c r="H56" s="63">
        <v>5780.35</v>
      </c>
    </row>
    <row r="57" spans="1:8">
      <c r="A57" s="50">
        <v>47</v>
      </c>
      <c r="B57" s="51" t="s">
        <v>1680</v>
      </c>
      <c r="C57" s="56" t="s">
        <v>1681</v>
      </c>
      <c r="D57" s="56" t="s">
        <v>1682</v>
      </c>
      <c r="E57" s="56" t="s">
        <v>27</v>
      </c>
      <c r="F57" s="58">
        <v>39573</v>
      </c>
      <c r="G57" s="72">
        <v>10399.4</v>
      </c>
      <c r="H57" s="63">
        <v>5387.32</v>
      </c>
    </row>
    <row r="58" spans="1:8">
      <c r="A58" s="50">
        <v>48</v>
      </c>
      <c r="B58" s="51" t="s">
        <v>1683</v>
      </c>
      <c r="C58" s="56" t="s">
        <v>1684</v>
      </c>
      <c r="D58" s="56" t="s">
        <v>1685</v>
      </c>
      <c r="E58" s="56" t="s">
        <v>1686</v>
      </c>
      <c r="F58" s="58">
        <v>39654</v>
      </c>
      <c r="G58" s="72">
        <v>12106.25</v>
      </c>
      <c r="H58" s="63">
        <v>6464.25</v>
      </c>
    </row>
    <row r="59" spans="1:8">
      <c r="A59" s="50">
        <v>49</v>
      </c>
      <c r="B59" s="51" t="s">
        <v>1687</v>
      </c>
      <c r="C59" s="56" t="s">
        <v>1688</v>
      </c>
      <c r="D59" s="56" t="s">
        <v>1685</v>
      </c>
      <c r="E59" s="56" t="s">
        <v>1689</v>
      </c>
      <c r="F59" s="58">
        <v>39654</v>
      </c>
      <c r="G59" s="72">
        <v>12106.25</v>
      </c>
      <c r="H59" s="63">
        <v>6464.25</v>
      </c>
    </row>
    <row r="60" spans="1:8">
      <c r="A60" s="50">
        <v>50</v>
      </c>
      <c r="B60" s="51" t="s">
        <v>1690</v>
      </c>
      <c r="C60" s="56" t="s">
        <v>1691</v>
      </c>
      <c r="D60" s="56" t="s">
        <v>1685</v>
      </c>
      <c r="E60" s="56" t="s">
        <v>1692</v>
      </c>
      <c r="F60" s="58">
        <v>39654</v>
      </c>
      <c r="G60" s="72">
        <v>12106.25</v>
      </c>
      <c r="H60" s="63">
        <v>6464.25</v>
      </c>
    </row>
    <row r="61" spans="1:8">
      <c r="A61" s="50">
        <v>51</v>
      </c>
      <c r="B61" s="51" t="s">
        <v>1693</v>
      </c>
      <c r="C61" s="56" t="s">
        <v>1694</v>
      </c>
      <c r="D61" s="56" t="s">
        <v>1685</v>
      </c>
      <c r="E61" s="56" t="s">
        <v>1695</v>
      </c>
      <c r="F61" s="58">
        <v>39654</v>
      </c>
      <c r="G61" s="72">
        <v>12106.25</v>
      </c>
      <c r="H61" s="63">
        <v>6464.25</v>
      </c>
    </row>
    <row r="62" spans="1:8">
      <c r="A62" s="50">
        <v>52</v>
      </c>
      <c r="B62" s="51" t="s">
        <v>1696</v>
      </c>
      <c r="C62" s="56" t="s">
        <v>1697</v>
      </c>
      <c r="D62" s="56" t="s">
        <v>1685</v>
      </c>
      <c r="E62" s="56" t="s">
        <v>1698</v>
      </c>
      <c r="F62" s="58">
        <v>39654</v>
      </c>
      <c r="G62" s="72">
        <v>12106.25</v>
      </c>
      <c r="H62" s="63">
        <v>6464.25</v>
      </c>
    </row>
    <row r="63" spans="1:8">
      <c r="A63" s="50">
        <v>53</v>
      </c>
      <c r="B63" s="51" t="s">
        <v>1699</v>
      </c>
      <c r="C63" s="56" t="s">
        <v>1700</v>
      </c>
      <c r="D63" s="56" t="s">
        <v>1685</v>
      </c>
      <c r="E63" s="56" t="s">
        <v>1701</v>
      </c>
      <c r="F63" s="58">
        <v>39654</v>
      </c>
      <c r="G63" s="72">
        <v>12106.25</v>
      </c>
      <c r="H63" s="63">
        <v>6464.25</v>
      </c>
    </row>
    <row r="64" spans="1:8">
      <c r="A64" s="50">
        <v>54</v>
      </c>
      <c r="B64" s="51" t="s">
        <v>1702</v>
      </c>
      <c r="C64" s="56" t="s">
        <v>1703</v>
      </c>
      <c r="D64" s="56" t="s">
        <v>27</v>
      </c>
      <c r="E64" s="56"/>
      <c r="F64" s="58">
        <v>40647</v>
      </c>
      <c r="G64" s="72">
        <v>3212.51</v>
      </c>
      <c r="H64" s="63">
        <v>2148.5100000000002</v>
      </c>
    </row>
    <row r="65" spans="1:8">
      <c r="A65" s="50">
        <v>55</v>
      </c>
      <c r="B65" s="51" t="s">
        <v>1704</v>
      </c>
      <c r="C65" s="56" t="s">
        <v>4388</v>
      </c>
      <c r="D65" s="56" t="s">
        <v>1705</v>
      </c>
      <c r="E65" s="56" t="s">
        <v>1706</v>
      </c>
      <c r="F65" s="58">
        <v>40725</v>
      </c>
      <c r="G65" s="72">
        <v>21295.91</v>
      </c>
      <c r="H65" s="63">
        <v>14399.48</v>
      </c>
    </row>
    <row r="66" spans="1:8" ht="22.5">
      <c r="A66" s="50">
        <v>56</v>
      </c>
      <c r="B66" s="73" t="s">
        <v>1707</v>
      </c>
      <c r="C66" s="74" t="s">
        <v>1708</v>
      </c>
      <c r="D66" s="74" t="s">
        <v>1709</v>
      </c>
      <c r="E66" s="75">
        <v>1124154</v>
      </c>
      <c r="F66" s="76">
        <v>40878</v>
      </c>
      <c r="G66" s="77">
        <v>3249</v>
      </c>
      <c r="H66" s="63">
        <v>2187</v>
      </c>
    </row>
    <row r="67" spans="1:8" ht="22.5">
      <c r="A67" s="50">
        <v>57</v>
      </c>
      <c r="B67" s="73" t="s">
        <v>1710</v>
      </c>
      <c r="C67" s="74" t="s">
        <v>1708</v>
      </c>
      <c r="D67" s="74" t="s">
        <v>1709</v>
      </c>
      <c r="E67" s="78">
        <v>1121809</v>
      </c>
      <c r="F67" s="76">
        <v>40878</v>
      </c>
      <c r="G67" s="77">
        <v>3249</v>
      </c>
      <c r="H67" s="63">
        <v>2187</v>
      </c>
    </row>
    <row r="68" spans="1:8" ht="22.5">
      <c r="A68" s="50">
        <v>58</v>
      </c>
      <c r="B68" s="73" t="s">
        <v>1711</v>
      </c>
      <c r="C68" s="74" t="s">
        <v>1708</v>
      </c>
      <c r="D68" s="74" t="s">
        <v>1709</v>
      </c>
      <c r="E68" s="78">
        <v>1124151</v>
      </c>
      <c r="F68" s="76">
        <v>40878</v>
      </c>
      <c r="G68" s="77">
        <v>3249</v>
      </c>
      <c r="H68" s="63">
        <v>2187</v>
      </c>
    </row>
    <row r="69" spans="1:8" ht="22.5">
      <c r="A69" s="50">
        <v>59</v>
      </c>
      <c r="B69" s="73" t="s">
        <v>1712</v>
      </c>
      <c r="C69" s="74" t="s">
        <v>1708</v>
      </c>
      <c r="D69" s="74" t="s">
        <v>1709</v>
      </c>
      <c r="E69" s="78">
        <v>1125915</v>
      </c>
      <c r="F69" s="58">
        <v>40920</v>
      </c>
      <c r="G69" s="77">
        <v>3285.58</v>
      </c>
      <c r="H69" s="63">
        <v>2296.7399999999998</v>
      </c>
    </row>
    <row r="70" spans="1:8" ht="22.5">
      <c r="A70" s="50">
        <v>60</v>
      </c>
      <c r="B70" s="73" t="s">
        <v>1713</v>
      </c>
      <c r="C70" s="74" t="s">
        <v>1714</v>
      </c>
      <c r="D70" s="74" t="s">
        <v>1715</v>
      </c>
      <c r="E70" s="74" t="s">
        <v>585</v>
      </c>
      <c r="F70" s="76">
        <v>40940</v>
      </c>
      <c r="G70" s="77">
        <v>3935.88</v>
      </c>
      <c r="H70" s="63">
        <v>2777.66</v>
      </c>
    </row>
    <row r="71" spans="1:8" ht="22.5">
      <c r="A71" s="50">
        <v>61</v>
      </c>
      <c r="B71" s="73" t="s">
        <v>1716</v>
      </c>
      <c r="C71" s="74" t="s">
        <v>1714</v>
      </c>
      <c r="D71" s="74" t="s">
        <v>1715</v>
      </c>
      <c r="E71" s="74" t="s">
        <v>585</v>
      </c>
      <c r="F71" s="76">
        <v>40940</v>
      </c>
      <c r="G71" s="77">
        <v>3935.88</v>
      </c>
      <c r="H71" s="63">
        <v>2777.66</v>
      </c>
    </row>
    <row r="72" spans="1:8" ht="22.5">
      <c r="A72" s="50">
        <v>62</v>
      </c>
      <c r="B72" s="73" t="s">
        <v>1717</v>
      </c>
      <c r="C72" s="74" t="s">
        <v>1714</v>
      </c>
      <c r="D72" s="74" t="s">
        <v>1715</v>
      </c>
      <c r="E72" s="74" t="s">
        <v>585</v>
      </c>
      <c r="F72" s="76">
        <v>40962</v>
      </c>
      <c r="G72" s="77">
        <v>3866</v>
      </c>
      <c r="H72" s="63">
        <v>2799</v>
      </c>
    </row>
    <row r="73" spans="1:8">
      <c r="A73" s="50"/>
      <c r="B73" s="73"/>
      <c r="C73" s="74"/>
      <c r="D73" s="74"/>
      <c r="E73" s="74"/>
      <c r="F73" s="76"/>
      <c r="G73" s="79">
        <f>SUM(G56:G72)</f>
        <v>143500.01</v>
      </c>
      <c r="H73" s="80">
        <f>SUM(H56:H72)</f>
        <v>83713.220000000016</v>
      </c>
    </row>
    <row r="74" spans="1:8">
      <c r="A74" s="258" t="s">
        <v>1718</v>
      </c>
      <c r="B74" s="259"/>
      <c r="C74" s="259"/>
      <c r="D74" s="259"/>
      <c r="E74" s="259"/>
      <c r="F74" s="259"/>
      <c r="G74" s="70"/>
      <c r="H74" s="71"/>
    </row>
    <row r="75" spans="1:8">
      <c r="A75" s="50">
        <v>63</v>
      </c>
      <c r="B75" s="56" t="s">
        <v>1719</v>
      </c>
      <c r="C75" s="56" t="s">
        <v>1720</v>
      </c>
      <c r="D75" s="56" t="s">
        <v>1721</v>
      </c>
      <c r="E75" s="56" t="s">
        <v>1722</v>
      </c>
      <c r="F75" s="81">
        <v>40255</v>
      </c>
      <c r="G75" s="82">
        <v>53266.05</v>
      </c>
      <c r="H75" s="83">
        <v>32637.07</v>
      </c>
    </row>
    <row r="76" spans="1:8">
      <c r="A76" s="50">
        <v>64</v>
      </c>
      <c r="B76" s="56" t="s">
        <v>1723</v>
      </c>
      <c r="C76" s="56" t="s">
        <v>1724</v>
      </c>
      <c r="D76" s="56" t="s">
        <v>1721</v>
      </c>
      <c r="E76" s="56" t="s">
        <v>1725</v>
      </c>
      <c r="F76" s="81">
        <v>40255</v>
      </c>
      <c r="G76" s="82">
        <v>53266.05</v>
      </c>
      <c r="H76" s="83">
        <v>32637.07</v>
      </c>
    </row>
    <row r="77" spans="1:8">
      <c r="A77" s="50"/>
      <c r="B77" s="56"/>
      <c r="C77" s="56"/>
      <c r="D77" s="56"/>
      <c r="E77" s="56"/>
      <c r="F77" s="81"/>
      <c r="G77" s="84">
        <f>SUM(G75:G76)</f>
        <v>106532.1</v>
      </c>
      <c r="H77" s="85">
        <f>SUM(H75:H76)</f>
        <v>65274.14</v>
      </c>
    </row>
    <row r="78" spans="1:8">
      <c r="A78" s="258" t="s">
        <v>1726</v>
      </c>
      <c r="B78" s="259"/>
      <c r="C78" s="259"/>
      <c r="D78" s="259"/>
      <c r="E78" s="259"/>
      <c r="F78" s="259"/>
      <c r="G78" s="70"/>
      <c r="H78" s="71"/>
    </row>
    <row r="79" spans="1:8">
      <c r="A79" s="50">
        <v>65</v>
      </c>
      <c r="B79" s="51" t="s">
        <v>1727</v>
      </c>
      <c r="C79" s="67" t="s">
        <v>1728</v>
      </c>
      <c r="D79" s="51" t="s">
        <v>1729</v>
      </c>
      <c r="E79" s="67" t="s">
        <v>1730</v>
      </c>
      <c r="F79" s="86" t="s">
        <v>1731</v>
      </c>
      <c r="G79" s="72">
        <v>18990</v>
      </c>
      <c r="H79" s="87">
        <v>11516.52</v>
      </c>
    </row>
    <row r="80" spans="1:8">
      <c r="A80" s="50">
        <v>66</v>
      </c>
      <c r="B80" s="51" t="s">
        <v>1732</v>
      </c>
      <c r="C80" s="67" t="s">
        <v>1733</v>
      </c>
      <c r="D80" s="51" t="s">
        <v>1729</v>
      </c>
      <c r="E80" s="88" t="s">
        <v>1734</v>
      </c>
      <c r="F80" s="86" t="s">
        <v>1731</v>
      </c>
      <c r="G80" s="72">
        <v>18990</v>
      </c>
      <c r="H80" s="87">
        <v>11516.52</v>
      </c>
    </row>
    <row r="81" spans="1:8">
      <c r="A81" s="50">
        <v>67</v>
      </c>
      <c r="B81" s="51" t="s">
        <v>1735</v>
      </c>
      <c r="C81" s="67" t="s">
        <v>1736</v>
      </c>
      <c r="D81" s="51" t="s">
        <v>1640</v>
      </c>
      <c r="E81" s="88" t="s">
        <v>1737</v>
      </c>
      <c r="F81" s="86" t="s">
        <v>1738</v>
      </c>
      <c r="G81" s="72">
        <v>7404</v>
      </c>
      <c r="H81" s="87">
        <v>2531.69</v>
      </c>
    </row>
    <row r="82" spans="1:8">
      <c r="A82" s="50"/>
      <c r="B82" s="51"/>
      <c r="C82" s="67"/>
      <c r="D82" s="51"/>
      <c r="E82" s="88"/>
      <c r="F82" s="86"/>
      <c r="G82" s="89">
        <f>SUM(G79:G81)</f>
        <v>45384</v>
      </c>
      <c r="H82" s="90">
        <f>SUM(H79:H81)</f>
        <v>25564.73</v>
      </c>
    </row>
    <row r="83" spans="1:8">
      <c r="A83" s="258" t="s">
        <v>1304</v>
      </c>
      <c r="B83" s="259"/>
      <c r="C83" s="259"/>
      <c r="D83" s="259"/>
      <c r="E83" s="259"/>
      <c r="F83" s="259"/>
      <c r="G83" s="70"/>
      <c r="H83" s="71"/>
    </row>
    <row r="84" spans="1:8">
      <c r="A84" s="50">
        <v>68</v>
      </c>
      <c r="B84" s="51" t="s">
        <v>1739</v>
      </c>
      <c r="C84" s="51" t="s">
        <v>1740</v>
      </c>
      <c r="D84" s="51" t="s">
        <v>1741</v>
      </c>
      <c r="E84" s="91" t="s">
        <v>1742</v>
      </c>
      <c r="F84" s="92">
        <v>40536</v>
      </c>
      <c r="G84" s="93">
        <v>17877.89</v>
      </c>
      <c r="H84" s="63">
        <v>12443.28</v>
      </c>
    </row>
    <row r="85" spans="1:8">
      <c r="A85" s="50">
        <v>69</v>
      </c>
      <c r="B85" s="51" t="s">
        <v>1743</v>
      </c>
      <c r="C85" s="51" t="s">
        <v>1744</v>
      </c>
      <c r="D85" s="51" t="s">
        <v>1741</v>
      </c>
      <c r="E85" s="94" t="s">
        <v>1745</v>
      </c>
      <c r="F85" s="92">
        <v>40536</v>
      </c>
      <c r="G85" s="93">
        <v>17877.89</v>
      </c>
      <c r="H85" s="63">
        <v>12443.28</v>
      </c>
    </row>
    <row r="86" spans="1:8">
      <c r="A86" s="50">
        <v>70</v>
      </c>
      <c r="B86" s="51" t="s">
        <v>1746</v>
      </c>
      <c r="C86" s="51" t="s">
        <v>1747</v>
      </c>
      <c r="D86" s="51" t="s">
        <v>1741</v>
      </c>
      <c r="E86" s="95" t="s">
        <v>1748</v>
      </c>
      <c r="F86" s="92">
        <v>40536</v>
      </c>
      <c r="G86" s="93">
        <v>17877.89</v>
      </c>
      <c r="H86" s="63">
        <v>12443.28</v>
      </c>
    </row>
    <row r="87" spans="1:8">
      <c r="A87" s="50">
        <v>71</v>
      </c>
      <c r="B87" s="51" t="s">
        <v>1749</v>
      </c>
      <c r="C87" s="51" t="s">
        <v>1750</v>
      </c>
      <c r="D87" s="51" t="s">
        <v>1741</v>
      </c>
      <c r="E87" s="94" t="s">
        <v>1751</v>
      </c>
      <c r="F87" s="92">
        <v>40536</v>
      </c>
      <c r="G87" s="93">
        <v>17877.89</v>
      </c>
      <c r="H87" s="63">
        <v>12443.28</v>
      </c>
    </row>
    <row r="88" spans="1:8">
      <c r="A88" s="50">
        <v>72</v>
      </c>
      <c r="B88" s="51" t="s">
        <v>1752</v>
      </c>
      <c r="C88" s="51" t="s">
        <v>1753</v>
      </c>
      <c r="D88" s="51" t="s">
        <v>1741</v>
      </c>
      <c r="E88" s="94" t="s">
        <v>1754</v>
      </c>
      <c r="F88" s="92">
        <v>40536</v>
      </c>
      <c r="G88" s="93">
        <v>17877.89</v>
      </c>
      <c r="H88" s="63">
        <v>12443.28</v>
      </c>
    </row>
    <row r="89" spans="1:8">
      <c r="A89" s="50">
        <v>73</v>
      </c>
      <c r="B89" s="51" t="s">
        <v>1755</v>
      </c>
      <c r="C89" s="51" t="s">
        <v>1756</v>
      </c>
      <c r="D89" s="51" t="s">
        <v>1741</v>
      </c>
      <c r="E89" s="94" t="s">
        <v>1757</v>
      </c>
      <c r="F89" s="92">
        <v>40536</v>
      </c>
      <c r="G89" s="93">
        <v>17877.89</v>
      </c>
      <c r="H89" s="63">
        <v>12443.28</v>
      </c>
    </row>
    <row r="90" spans="1:8">
      <c r="A90" s="50">
        <v>74</v>
      </c>
      <c r="B90" s="51" t="s">
        <v>1758</v>
      </c>
      <c r="C90" s="51" t="s">
        <v>1759</v>
      </c>
      <c r="D90" s="51" t="s">
        <v>1741</v>
      </c>
      <c r="E90" s="95" t="s">
        <v>1760</v>
      </c>
      <c r="F90" s="92">
        <v>40536</v>
      </c>
      <c r="G90" s="93">
        <v>17877.89</v>
      </c>
      <c r="H90" s="63">
        <v>12443.28</v>
      </c>
    </row>
    <row r="91" spans="1:8">
      <c r="A91" s="50">
        <v>75</v>
      </c>
      <c r="B91" s="51" t="s">
        <v>1761</v>
      </c>
      <c r="C91" s="51" t="s">
        <v>1762</v>
      </c>
      <c r="D91" s="51" t="s">
        <v>1741</v>
      </c>
      <c r="E91" s="94" t="s">
        <v>1763</v>
      </c>
      <c r="F91" s="92">
        <v>40536</v>
      </c>
      <c r="G91" s="93">
        <v>17877.89</v>
      </c>
      <c r="H91" s="63">
        <v>12443.28</v>
      </c>
    </row>
    <row r="92" spans="1:8">
      <c r="A92" s="50">
        <v>76</v>
      </c>
      <c r="B92" s="51" t="s">
        <v>1764</v>
      </c>
      <c r="C92" s="51" t="s">
        <v>1765</v>
      </c>
      <c r="D92" s="51" t="s">
        <v>1741</v>
      </c>
      <c r="E92" s="94" t="s">
        <v>1766</v>
      </c>
      <c r="F92" s="92">
        <v>40536</v>
      </c>
      <c r="G92" s="93">
        <v>17877.89</v>
      </c>
      <c r="H92" s="63">
        <v>12443.28</v>
      </c>
    </row>
    <row r="93" spans="1:8">
      <c r="A93" s="50">
        <v>77</v>
      </c>
      <c r="B93" s="51" t="s">
        <v>1767</v>
      </c>
      <c r="C93" s="51" t="s">
        <v>1768</v>
      </c>
      <c r="D93" s="51" t="s">
        <v>1741</v>
      </c>
      <c r="E93" s="94" t="s">
        <v>1769</v>
      </c>
      <c r="F93" s="92">
        <v>40536</v>
      </c>
      <c r="G93" s="93">
        <v>17877.89</v>
      </c>
      <c r="H93" s="63">
        <v>12443.28</v>
      </c>
    </row>
    <row r="94" spans="1:8">
      <c r="A94" s="50">
        <v>78</v>
      </c>
      <c r="B94" s="51" t="s">
        <v>1770</v>
      </c>
      <c r="C94" s="51" t="s">
        <v>1771</v>
      </c>
      <c r="D94" s="51" t="s">
        <v>1741</v>
      </c>
      <c r="E94" s="94" t="s">
        <v>1772</v>
      </c>
      <c r="F94" s="92">
        <v>40536</v>
      </c>
      <c r="G94" s="93">
        <v>17877.89</v>
      </c>
      <c r="H94" s="63">
        <v>12443.28</v>
      </c>
    </row>
    <row r="95" spans="1:8">
      <c r="A95" s="50">
        <v>79</v>
      </c>
      <c r="B95" s="51" t="s">
        <v>1773</v>
      </c>
      <c r="C95" s="51" t="s">
        <v>1774</v>
      </c>
      <c r="D95" s="51" t="s">
        <v>1741</v>
      </c>
      <c r="E95" s="94" t="s">
        <v>1775</v>
      </c>
      <c r="F95" s="92">
        <v>40536</v>
      </c>
      <c r="G95" s="93">
        <v>17877.89</v>
      </c>
      <c r="H95" s="63">
        <v>12443.28</v>
      </c>
    </row>
    <row r="96" spans="1:8">
      <c r="A96" s="50">
        <v>80</v>
      </c>
      <c r="B96" s="51" t="s">
        <v>1776</v>
      </c>
      <c r="C96" s="51" t="s">
        <v>1777</v>
      </c>
      <c r="D96" s="51" t="s">
        <v>1741</v>
      </c>
      <c r="E96" s="94" t="s">
        <v>1778</v>
      </c>
      <c r="F96" s="92">
        <v>40536</v>
      </c>
      <c r="G96" s="93">
        <v>17877.89</v>
      </c>
      <c r="H96" s="63">
        <v>12443.28</v>
      </c>
    </row>
    <row r="97" spans="1:8">
      <c r="A97" s="50">
        <v>81</v>
      </c>
      <c r="B97" s="51" t="s">
        <v>1779</v>
      </c>
      <c r="C97" s="51" t="s">
        <v>1780</v>
      </c>
      <c r="D97" s="51" t="s">
        <v>1741</v>
      </c>
      <c r="E97" s="94" t="s">
        <v>1781</v>
      </c>
      <c r="F97" s="92">
        <v>40536</v>
      </c>
      <c r="G97" s="93">
        <v>17877.89</v>
      </c>
      <c r="H97" s="63">
        <v>12443.28</v>
      </c>
    </row>
    <row r="98" spans="1:8">
      <c r="A98" s="50">
        <v>82</v>
      </c>
      <c r="B98" s="51" t="s">
        <v>1782</v>
      </c>
      <c r="C98" s="51" t="s">
        <v>1783</v>
      </c>
      <c r="D98" s="51" t="s">
        <v>1741</v>
      </c>
      <c r="E98" s="94" t="s">
        <v>1784</v>
      </c>
      <c r="F98" s="92">
        <v>40536</v>
      </c>
      <c r="G98" s="93">
        <v>17877.89</v>
      </c>
      <c r="H98" s="63">
        <v>12443.28</v>
      </c>
    </row>
    <row r="99" spans="1:8">
      <c r="A99" s="50">
        <v>83</v>
      </c>
      <c r="B99" s="51" t="s">
        <v>1785</v>
      </c>
      <c r="C99" s="51" t="s">
        <v>1786</v>
      </c>
      <c r="D99" s="51" t="s">
        <v>1787</v>
      </c>
      <c r="E99" s="96" t="s">
        <v>1788</v>
      </c>
      <c r="F99" s="92">
        <v>40735</v>
      </c>
      <c r="G99" s="93">
        <v>45891</v>
      </c>
      <c r="H99" s="97">
        <v>32778</v>
      </c>
    </row>
    <row r="100" spans="1:8">
      <c r="A100" s="50">
        <v>84</v>
      </c>
      <c r="B100" s="51" t="s">
        <v>1789</v>
      </c>
      <c r="C100" s="51" t="s">
        <v>1790</v>
      </c>
      <c r="D100" s="51" t="s">
        <v>1787</v>
      </c>
      <c r="E100" s="96" t="s">
        <v>1791</v>
      </c>
      <c r="F100" s="92">
        <v>40723</v>
      </c>
      <c r="G100" s="93">
        <v>45891</v>
      </c>
      <c r="H100" s="97">
        <v>32778</v>
      </c>
    </row>
    <row r="101" spans="1:8">
      <c r="A101" s="50">
        <v>85</v>
      </c>
      <c r="B101" s="51" t="s">
        <v>1792</v>
      </c>
      <c r="C101" s="51" t="s">
        <v>1793</v>
      </c>
      <c r="D101" s="51" t="s">
        <v>1787</v>
      </c>
      <c r="E101" s="96" t="s">
        <v>1794</v>
      </c>
      <c r="F101" s="92">
        <v>40723</v>
      </c>
      <c r="G101" s="93">
        <v>45891</v>
      </c>
      <c r="H101" s="97">
        <v>32778</v>
      </c>
    </row>
    <row r="102" spans="1:8">
      <c r="A102" s="50">
        <v>86</v>
      </c>
      <c r="B102" s="51" t="s">
        <v>1795</v>
      </c>
      <c r="C102" s="51" t="s">
        <v>1796</v>
      </c>
      <c r="D102" s="51" t="s">
        <v>1787</v>
      </c>
      <c r="E102" s="96" t="s">
        <v>1797</v>
      </c>
      <c r="F102" s="92">
        <v>40723</v>
      </c>
      <c r="G102" s="93">
        <v>45891</v>
      </c>
      <c r="H102" s="97">
        <v>32778</v>
      </c>
    </row>
    <row r="103" spans="1:8">
      <c r="A103" s="50"/>
      <c r="B103" s="51"/>
      <c r="C103" s="51"/>
      <c r="D103" s="51"/>
      <c r="E103" s="96"/>
      <c r="F103" s="92"/>
      <c r="G103" s="84">
        <f>SUM(G84:G102)</f>
        <v>451732.35000000009</v>
      </c>
      <c r="H103" s="85">
        <f>SUM(H84:H102)</f>
        <v>317761.2</v>
      </c>
    </row>
    <row r="104" spans="1:8">
      <c r="A104" s="258" t="s">
        <v>1798</v>
      </c>
      <c r="B104" s="259"/>
      <c r="C104" s="259"/>
      <c r="D104" s="259"/>
      <c r="E104" s="259"/>
      <c r="F104" s="259"/>
      <c r="G104" s="98"/>
      <c r="H104" s="99"/>
    </row>
    <row r="105" spans="1:8">
      <c r="A105" s="50">
        <v>87</v>
      </c>
      <c r="B105" s="100" t="s">
        <v>1799</v>
      </c>
      <c r="C105" s="100" t="s">
        <v>1800</v>
      </c>
      <c r="D105" s="100" t="s">
        <v>1741</v>
      </c>
      <c r="E105" s="101" t="s">
        <v>1801</v>
      </c>
      <c r="F105" s="102">
        <v>40871</v>
      </c>
      <c r="G105" s="103">
        <v>20813.59</v>
      </c>
      <c r="H105" s="104">
        <v>15398.49</v>
      </c>
    </row>
    <row r="106" spans="1:8">
      <c r="A106" s="258" t="s">
        <v>1802</v>
      </c>
      <c r="B106" s="259"/>
      <c r="C106" s="259"/>
      <c r="D106" s="259"/>
      <c r="E106" s="259"/>
      <c r="F106" s="259"/>
      <c r="G106" s="98"/>
      <c r="H106" s="99"/>
    </row>
    <row r="107" spans="1:8">
      <c r="A107" s="105">
        <v>88</v>
      </c>
      <c r="B107" s="100" t="s">
        <v>1803</v>
      </c>
      <c r="C107" s="100" t="s">
        <v>1804</v>
      </c>
      <c r="D107" s="100" t="s">
        <v>1805</v>
      </c>
      <c r="E107" s="100" t="s">
        <v>1806</v>
      </c>
      <c r="F107" s="106">
        <v>39242</v>
      </c>
      <c r="G107" s="107">
        <v>8800.56</v>
      </c>
      <c r="H107" s="108">
        <v>4250.22</v>
      </c>
    </row>
    <row r="108" spans="1:8">
      <c r="A108" s="105">
        <v>89</v>
      </c>
      <c r="B108" s="100" t="s">
        <v>1807</v>
      </c>
      <c r="C108" s="100" t="s">
        <v>1808</v>
      </c>
      <c r="D108" s="100" t="s">
        <v>1805</v>
      </c>
      <c r="E108" s="100" t="s">
        <v>1809</v>
      </c>
      <c r="F108" s="106">
        <v>39242</v>
      </c>
      <c r="G108" s="107">
        <v>8800.56</v>
      </c>
      <c r="H108" s="108">
        <v>4250.22</v>
      </c>
    </row>
    <row r="109" spans="1:8">
      <c r="A109" s="105">
        <v>90</v>
      </c>
      <c r="B109" s="100" t="s">
        <v>1810</v>
      </c>
      <c r="C109" s="100" t="s">
        <v>1811</v>
      </c>
      <c r="D109" s="100" t="s">
        <v>1805</v>
      </c>
      <c r="E109" s="100" t="s">
        <v>1812</v>
      </c>
      <c r="F109" s="106">
        <v>39242</v>
      </c>
      <c r="G109" s="107">
        <v>8800.56</v>
      </c>
      <c r="H109" s="108">
        <v>6864.24</v>
      </c>
    </row>
    <row r="110" spans="1:8">
      <c r="A110" s="105">
        <v>91</v>
      </c>
      <c r="B110" s="100" t="s">
        <v>1813</v>
      </c>
      <c r="C110" s="100" t="s">
        <v>1814</v>
      </c>
      <c r="D110" s="100" t="s">
        <v>1805</v>
      </c>
      <c r="E110" s="100" t="s">
        <v>1815</v>
      </c>
      <c r="F110" s="106">
        <v>39242</v>
      </c>
      <c r="G110" s="107">
        <v>8800.56</v>
      </c>
      <c r="H110" s="108">
        <v>4250.22</v>
      </c>
    </row>
    <row r="111" spans="1:8">
      <c r="A111" s="105">
        <v>92</v>
      </c>
      <c r="B111" s="100" t="s">
        <v>1816</v>
      </c>
      <c r="C111" s="100" t="s">
        <v>1817</v>
      </c>
      <c r="D111" s="100" t="s">
        <v>1805</v>
      </c>
      <c r="E111" s="100" t="s">
        <v>1818</v>
      </c>
      <c r="F111" s="106">
        <v>39242</v>
      </c>
      <c r="G111" s="107">
        <v>8800.56</v>
      </c>
      <c r="H111" s="108">
        <v>4250.22</v>
      </c>
    </row>
    <row r="112" spans="1:8">
      <c r="A112" s="105">
        <v>93</v>
      </c>
      <c r="B112" s="100" t="s">
        <v>1819</v>
      </c>
      <c r="C112" s="100" t="s">
        <v>1820</v>
      </c>
      <c r="D112" s="100" t="s">
        <v>1805</v>
      </c>
      <c r="E112" s="100" t="s">
        <v>1821</v>
      </c>
      <c r="F112" s="106">
        <v>39242</v>
      </c>
      <c r="G112" s="107">
        <v>8800.56</v>
      </c>
      <c r="H112" s="108">
        <v>4250.22</v>
      </c>
    </row>
    <row r="113" spans="1:8">
      <c r="A113" s="105">
        <v>94</v>
      </c>
      <c r="B113" s="100" t="s">
        <v>1822</v>
      </c>
      <c r="C113" s="100" t="s">
        <v>1823</v>
      </c>
      <c r="D113" s="100" t="s">
        <v>1805</v>
      </c>
      <c r="E113" s="100" t="s">
        <v>1824</v>
      </c>
      <c r="F113" s="106">
        <v>39242</v>
      </c>
      <c r="G113" s="107">
        <v>8800.56</v>
      </c>
      <c r="H113" s="108">
        <v>4250.22</v>
      </c>
    </row>
    <row r="114" spans="1:8">
      <c r="A114" s="105">
        <v>95</v>
      </c>
      <c r="B114" s="100" t="s">
        <v>1825</v>
      </c>
      <c r="C114" s="100" t="s">
        <v>1826</v>
      </c>
      <c r="D114" s="100" t="s">
        <v>1805</v>
      </c>
      <c r="E114" s="100" t="s">
        <v>1827</v>
      </c>
      <c r="F114" s="106">
        <v>39242</v>
      </c>
      <c r="G114" s="107">
        <v>8800.56</v>
      </c>
      <c r="H114" s="108">
        <v>4250.22</v>
      </c>
    </row>
    <row r="115" spans="1:8">
      <c r="A115" s="105">
        <v>96</v>
      </c>
      <c r="B115" s="100" t="s">
        <v>1828</v>
      </c>
      <c r="C115" s="100" t="s">
        <v>1829</v>
      </c>
      <c r="D115" s="100" t="s">
        <v>1805</v>
      </c>
      <c r="E115" s="100" t="s">
        <v>1830</v>
      </c>
      <c r="F115" s="106">
        <v>39242</v>
      </c>
      <c r="G115" s="107">
        <v>8800.56</v>
      </c>
      <c r="H115" s="108">
        <v>4250.22</v>
      </c>
    </row>
    <row r="116" spans="1:8">
      <c r="A116" s="105">
        <v>97</v>
      </c>
      <c r="B116" s="100" t="s">
        <v>1831</v>
      </c>
      <c r="C116" s="100" t="s">
        <v>1832</v>
      </c>
      <c r="D116" s="100" t="s">
        <v>1805</v>
      </c>
      <c r="E116" s="100" t="s">
        <v>1833</v>
      </c>
      <c r="F116" s="106">
        <v>39242</v>
      </c>
      <c r="G116" s="107">
        <v>8800.56</v>
      </c>
      <c r="H116" s="108">
        <v>4250.22</v>
      </c>
    </row>
    <row r="117" spans="1:8">
      <c r="A117" s="105">
        <v>98</v>
      </c>
      <c r="B117" s="100" t="s">
        <v>1834</v>
      </c>
      <c r="C117" s="100" t="s">
        <v>1835</v>
      </c>
      <c r="D117" s="100" t="s">
        <v>1805</v>
      </c>
      <c r="E117" s="100" t="s">
        <v>1836</v>
      </c>
      <c r="F117" s="106">
        <v>39242</v>
      </c>
      <c r="G117" s="107">
        <v>8800.56</v>
      </c>
      <c r="H117" s="108">
        <v>4250.22</v>
      </c>
    </row>
    <row r="118" spans="1:8">
      <c r="A118" s="105">
        <v>99</v>
      </c>
      <c r="B118" s="100" t="s">
        <v>1837</v>
      </c>
      <c r="C118" s="100" t="s">
        <v>1838</v>
      </c>
      <c r="D118" s="100" t="s">
        <v>1805</v>
      </c>
      <c r="E118" s="100" t="s">
        <v>1839</v>
      </c>
      <c r="F118" s="106">
        <v>39242</v>
      </c>
      <c r="G118" s="107">
        <v>8800.56</v>
      </c>
      <c r="H118" s="108">
        <v>4250.22</v>
      </c>
    </row>
    <row r="119" spans="1:8">
      <c r="A119" s="105">
        <v>100</v>
      </c>
      <c r="B119" s="100" t="s">
        <v>1840</v>
      </c>
      <c r="C119" s="100" t="s">
        <v>1841</v>
      </c>
      <c r="D119" s="100" t="s">
        <v>1805</v>
      </c>
      <c r="E119" s="100" t="s">
        <v>1842</v>
      </c>
      <c r="F119" s="106">
        <v>39242</v>
      </c>
      <c r="G119" s="107">
        <v>8800.56</v>
      </c>
      <c r="H119" s="108">
        <v>4250.22</v>
      </c>
    </row>
    <row r="120" spans="1:8">
      <c r="A120" s="105">
        <v>101</v>
      </c>
      <c r="B120" s="100" t="s">
        <v>1843</v>
      </c>
      <c r="C120" s="100" t="s">
        <v>1844</v>
      </c>
      <c r="D120" s="100" t="s">
        <v>1805</v>
      </c>
      <c r="E120" s="100" t="s">
        <v>1845</v>
      </c>
      <c r="F120" s="106">
        <v>39242</v>
      </c>
      <c r="G120" s="107">
        <v>8800.56</v>
      </c>
      <c r="H120" s="108">
        <v>4250.22</v>
      </c>
    </row>
    <row r="121" spans="1:8">
      <c r="A121" s="105">
        <v>102</v>
      </c>
      <c r="B121" s="100" t="s">
        <v>1846</v>
      </c>
      <c r="C121" s="100" t="s">
        <v>1847</v>
      </c>
      <c r="D121" s="100" t="s">
        <v>1805</v>
      </c>
      <c r="E121" s="100" t="s">
        <v>1848</v>
      </c>
      <c r="F121" s="106">
        <v>39242</v>
      </c>
      <c r="G121" s="107">
        <v>8800.56</v>
      </c>
      <c r="H121" s="108">
        <v>4250.22</v>
      </c>
    </row>
    <row r="122" spans="1:8">
      <c r="A122" s="105">
        <v>103</v>
      </c>
      <c r="B122" s="100" t="s">
        <v>1849</v>
      </c>
      <c r="C122" s="100" t="s">
        <v>1850</v>
      </c>
      <c r="D122" s="100" t="s">
        <v>1851</v>
      </c>
      <c r="E122" s="100" t="s">
        <v>27</v>
      </c>
      <c r="F122" s="58">
        <v>39413</v>
      </c>
      <c r="G122" s="107">
        <v>2147.37</v>
      </c>
      <c r="H122" s="63">
        <v>1130.99</v>
      </c>
    </row>
    <row r="123" spans="1:8">
      <c r="A123" s="105">
        <v>104</v>
      </c>
      <c r="B123" s="100" t="s">
        <v>1852</v>
      </c>
      <c r="C123" s="100" t="s">
        <v>1850</v>
      </c>
      <c r="D123" s="100" t="s">
        <v>1851</v>
      </c>
      <c r="E123" s="100" t="s">
        <v>27</v>
      </c>
      <c r="F123" s="58">
        <v>39413</v>
      </c>
      <c r="G123" s="107">
        <v>2147.37</v>
      </c>
      <c r="H123" s="63">
        <v>1130.99</v>
      </c>
    </row>
    <row r="124" spans="1:8">
      <c r="A124" s="105">
        <v>105</v>
      </c>
      <c r="B124" s="100" t="s">
        <v>1853</v>
      </c>
      <c r="C124" s="100" t="s">
        <v>1850</v>
      </c>
      <c r="D124" s="100" t="s">
        <v>1851</v>
      </c>
      <c r="E124" s="100" t="s">
        <v>27</v>
      </c>
      <c r="F124" s="58">
        <v>39413</v>
      </c>
      <c r="G124" s="107">
        <v>2147.37</v>
      </c>
      <c r="H124" s="63">
        <v>1130.99</v>
      </c>
    </row>
    <row r="125" spans="1:8">
      <c r="A125" s="105">
        <v>106</v>
      </c>
      <c r="B125" s="100" t="s">
        <v>1854</v>
      </c>
      <c r="C125" s="100" t="s">
        <v>1855</v>
      </c>
      <c r="D125" s="100" t="s">
        <v>1851</v>
      </c>
      <c r="E125" s="100" t="s">
        <v>27</v>
      </c>
      <c r="F125" s="58">
        <v>39413</v>
      </c>
      <c r="G125" s="107">
        <v>1190.8</v>
      </c>
      <c r="H125" s="63">
        <v>627.6</v>
      </c>
    </row>
    <row r="126" spans="1:8">
      <c r="A126" s="105">
        <v>107</v>
      </c>
      <c r="B126" s="100" t="s">
        <v>1856</v>
      </c>
      <c r="C126" s="100" t="s">
        <v>1857</v>
      </c>
      <c r="D126" s="100" t="s">
        <v>1858</v>
      </c>
      <c r="E126" s="100" t="s">
        <v>1859</v>
      </c>
      <c r="F126" s="58">
        <v>39366</v>
      </c>
      <c r="G126" s="107">
        <v>1447.49</v>
      </c>
      <c r="H126" s="63">
        <v>746.01</v>
      </c>
    </row>
    <row r="127" spans="1:8">
      <c r="A127" s="105">
        <v>108</v>
      </c>
      <c r="B127" s="100" t="s">
        <v>1860</v>
      </c>
      <c r="C127" s="100" t="s">
        <v>1857</v>
      </c>
      <c r="D127" s="100" t="s">
        <v>1858</v>
      </c>
      <c r="E127" s="100" t="s">
        <v>1861</v>
      </c>
      <c r="F127" s="58">
        <v>39366</v>
      </c>
      <c r="G127" s="107">
        <v>1447.49</v>
      </c>
      <c r="H127" s="63">
        <v>746.01</v>
      </c>
    </row>
    <row r="128" spans="1:8">
      <c r="A128" s="105">
        <v>109</v>
      </c>
      <c r="B128" s="100" t="s">
        <v>1862</v>
      </c>
      <c r="C128" s="100" t="s">
        <v>1857</v>
      </c>
      <c r="D128" s="100" t="s">
        <v>1858</v>
      </c>
      <c r="E128" s="100" t="s">
        <v>1863</v>
      </c>
      <c r="F128" s="58">
        <v>39366</v>
      </c>
      <c r="G128" s="107">
        <v>1447.49</v>
      </c>
      <c r="H128" s="63">
        <v>746.01</v>
      </c>
    </row>
    <row r="129" spans="1:8">
      <c r="A129" s="105">
        <v>110</v>
      </c>
      <c r="B129" s="100" t="s">
        <v>1864</v>
      </c>
      <c r="C129" s="100" t="s">
        <v>1865</v>
      </c>
      <c r="D129" s="100" t="s">
        <v>1858</v>
      </c>
      <c r="E129" s="100" t="s">
        <v>1866</v>
      </c>
      <c r="F129" s="58">
        <v>39366</v>
      </c>
      <c r="G129" s="107">
        <v>959.65</v>
      </c>
      <c r="H129" s="63">
        <v>494.58</v>
      </c>
    </row>
    <row r="130" spans="1:8">
      <c r="A130" s="105">
        <v>111</v>
      </c>
      <c r="B130" s="100" t="s">
        <v>1867</v>
      </c>
      <c r="C130" s="100" t="s">
        <v>1571</v>
      </c>
      <c r="D130" s="100" t="s">
        <v>1868</v>
      </c>
      <c r="E130" s="100" t="s">
        <v>27</v>
      </c>
      <c r="F130" s="106">
        <v>39413</v>
      </c>
      <c r="G130" s="107">
        <v>1042.6500000000001</v>
      </c>
      <c r="H130" s="63">
        <v>549.15</v>
      </c>
    </row>
    <row r="131" spans="1:8">
      <c r="A131" s="105">
        <v>112</v>
      </c>
      <c r="B131" s="100" t="s">
        <v>1869</v>
      </c>
      <c r="C131" s="100" t="s">
        <v>1571</v>
      </c>
      <c r="D131" s="100" t="s">
        <v>1868</v>
      </c>
      <c r="E131" s="100" t="s">
        <v>27</v>
      </c>
      <c r="F131" s="106">
        <v>39413</v>
      </c>
      <c r="G131" s="107">
        <v>1042.6500000000001</v>
      </c>
      <c r="H131" s="63">
        <v>549.15</v>
      </c>
    </row>
    <row r="132" spans="1:8">
      <c r="A132" s="105">
        <v>113</v>
      </c>
      <c r="B132" s="100" t="s">
        <v>1870</v>
      </c>
      <c r="C132" s="100" t="s">
        <v>1571</v>
      </c>
      <c r="D132" s="100" t="s">
        <v>1868</v>
      </c>
      <c r="E132" s="100" t="s">
        <v>27</v>
      </c>
      <c r="F132" s="106">
        <v>39413</v>
      </c>
      <c r="G132" s="107">
        <v>1042.6500000000001</v>
      </c>
      <c r="H132" s="63">
        <v>549.15</v>
      </c>
    </row>
    <row r="133" spans="1:8">
      <c r="A133" s="105">
        <v>114</v>
      </c>
      <c r="B133" s="100" t="s">
        <v>1871</v>
      </c>
      <c r="C133" s="100" t="s">
        <v>1571</v>
      </c>
      <c r="D133" s="100" t="s">
        <v>1868</v>
      </c>
      <c r="E133" s="100" t="s">
        <v>27</v>
      </c>
      <c r="F133" s="106">
        <v>39413</v>
      </c>
      <c r="G133" s="107">
        <v>1042.6500000000001</v>
      </c>
      <c r="H133" s="63">
        <v>549.15</v>
      </c>
    </row>
    <row r="134" spans="1:8">
      <c r="A134" s="105"/>
      <c r="B134" s="100"/>
      <c r="C134" s="100"/>
      <c r="D134" s="100"/>
      <c r="E134" s="100"/>
      <c r="F134" s="106"/>
      <c r="G134" s="109">
        <f>SUM(G107:G133)</f>
        <v>149114.02999999991</v>
      </c>
      <c r="H134" s="110">
        <f>SUM(H107:H133)</f>
        <v>75317.099999999991</v>
      </c>
    </row>
    <row r="135" spans="1:8">
      <c r="A135" s="258" t="s">
        <v>706</v>
      </c>
      <c r="B135" s="259"/>
      <c r="C135" s="259"/>
      <c r="D135" s="259"/>
      <c r="E135" s="259"/>
      <c r="F135" s="259"/>
      <c r="G135" s="98"/>
      <c r="H135" s="99"/>
    </row>
    <row r="136" spans="1:8" ht="22.5">
      <c r="A136" s="105">
        <v>113</v>
      </c>
      <c r="B136" s="73" t="s">
        <v>1872</v>
      </c>
      <c r="C136" s="73" t="s">
        <v>1873</v>
      </c>
      <c r="D136" s="73" t="s">
        <v>1715</v>
      </c>
      <c r="E136" s="73" t="s">
        <v>585</v>
      </c>
      <c r="F136" s="111">
        <v>41333</v>
      </c>
      <c r="G136" s="112">
        <v>674.28</v>
      </c>
      <c r="H136" s="113">
        <v>585</v>
      </c>
    </row>
    <row r="137" spans="1:8">
      <c r="A137" s="258" t="s">
        <v>1874</v>
      </c>
      <c r="B137" s="259"/>
      <c r="C137" s="259"/>
      <c r="D137" s="259"/>
      <c r="E137" s="259"/>
      <c r="F137" s="259"/>
      <c r="G137" s="98"/>
      <c r="H137" s="99"/>
    </row>
    <row r="138" spans="1:8">
      <c r="A138" s="114">
        <v>114</v>
      </c>
      <c r="B138" s="100" t="s">
        <v>1875</v>
      </c>
      <c r="C138" s="100" t="s">
        <v>1876</v>
      </c>
      <c r="D138" s="100" t="s">
        <v>1877</v>
      </c>
      <c r="E138" s="100" t="s">
        <v>1878</v>
      </c>
      <c r="F138" s="106">
        <v>38352</v>
      </c>
      <c r="G138" s="115">
        <v>3600.74</v>
      </c>
      <c r="H138" s="108">
        <v>360.07</v>
      </c>
    </row>
    <row r="139" spans="1:8">
      <c r="A139" s="114">
        <v>115</v>
      </c>
      <c r="B139" s="100" t="s">
        <v>1879</v>
      </c>
      <c r="C139" s="100" t="s">
        <v>1880</v>
      </c>
      <c r="D139" s="100" t="s">
        <v>1877</v>
      </c>
      <c r="E139" s="100" t="s">
        <v>1881</v>
      </c>
      <c r="F139" s="106">
        <v>38017</v>
      </c>
      <c r="G139" s="115">
        <v>3600.74</v>
      </c>
      <c r="H139" s="108">
        <v>360.07</v>
      </c>
    </row>
    <row r="140" spans="1:8">
      <c r="A140" s="114">
        <v>116</v>
      </c>
      <c r="B140" s="100" t="s">
        <v>1882</v>
      </c>
      <c r="C140" s="100" t="s">
        <v>1883</v>
      </c>
      <c r="D140" s="100" t="s">
        <v>1884</v>
      </c>
      <c r="E140" s="100" t="s">
        <v>1885</v>
      </c>
      <c r="F140" s="106">
        <v>39224</v>
      </c>
      <c r="G140" s="116">
        <f>2487.9+9805.26</f>
        <v>12293.16</v>
      </c>
      <c r="H140" s="117">
        <v>5327.04</v>
      </c>
    </row>
    <row r="141" spans="1:8">
      <c r="A141" s="114">
        <v>117</v>
      </c>
      <c r="B141" s="100" t="s">
        <v>1886</v>
      </c>
      <c r="C141" s="100" t="s">
        <v>1887</v>
      </c>
      <c r="D141" s="100" t="s">
        <v>1884</v>
      </c>
      <c r="E141" s="100" t="s">
        <v>1888</v>
      </c>
      <c r="F141" s="106">
        <v>39224</v>
      </c>
      <c r="G141" s="116">
        <f>2487.9+9805.26</f>
        <v>12293.16</v>
      </c>
      <c r="H141" s="117">
        <v>5327.04</v>
      </c>
    </row>
    <row r="142" spans="1:8">
      <c r="A142" s="114">
        <v>118</v>
      </c>
      <c r="B142" s="100" t="s">
        <v>1889</v>
      </c>
      <c r="C142" s="100" t="s">
        <v>1890</v>
      </c>
      <c r="D142" s="100" t="s">
        <v>1884</v>
      </c>
      <c r="E142" s="100" t="s">
        <v>1891</v>
      </c>
      <c r="F142" s="106">
        <v>39224</v>
      </c>
      <c r="G142" s="116">
        <f>2487.9+9805.26</f>
        <v>12293.16</v>
      </c>
      <c r="H142" s="117">
        <v>5327.04</v>
      </c>
    </row>
    <row r="143" spans="1:8">
      <c r="A143" s="114">
        <v>119</v>
      </c>
      <c r="B143" s="100" t="s">
        <v>1892</v>
      </c>
      <c r="C143" s="100" t="s">
        <v>1893</v>
      </c>
      <c r="D143" s="100" t="s">
        <v>1884</v>
      </c>
      <c r="E143" s="100" t="s">
        <v>1894</v>
      </c>
      <c r="F143" s="106">
        <v>39224</v>
      </c>
      <c r="G143" s="116">
        <f>2487.9+9805.26</f>
        <v>12293.16</v>
      </c>
      <c r="H143" s="117">
        <v>5327.04</v>
      </c>
    </row>
    <row r="144" spans="1:8">
      <c r="A144" s="114">
        <v>120</v>
      </c>
      <c r="B144" s="100" t="s">
        <v>1895</v>
      </c>
      <c r="C144" s="100" t="s">
        <v>1896</v>
      </c>
      <c r="D144" s="100" t="s">
        <v>1897</v>
      </c>
      <c r="E144" s="100" t="s">
        <v>1898</v>
      </c>
      <c r="F144" s="106">
        <v>39351</v>
      </c>
      <c r="G144" s="116">
        <v>24408.75</v>
      </c>
      <c r="H144" s="117">
        <v>11417.33</v>
      </c>
    </row>
    <row r="145" spans="1:8">
      <c r="A145" s="105"/>
      <c r="B145" s="118"/>
      <c r="C145" s="118"/>
      <c r="D145" s="118"/>
      <c r="E145" s="118"/>
      <c r="F145" s="118"/>
      <c r="G145" s="119">
        <f>SUM(G138:G144)</f>
        <v>80782.87</v>
      </c>
      <c r="H145" s="120">
        <f>SUM(H138:H144)</f>
        <v>33445.630000000005</v>
      </c>
    </row>
    <row r="146" spans="1:8" ht="15.75" thickBot="1">
      <c r="A146" s="121"/>
      <c r="B146" s="122"/>
      <c r="C146" s="122"/>
      <c r="D146" s="122"/>
      <c r="E146" s="122"/>
      <c r="F146" s="122"/>
      <c r="G146" s="122"/>
      <c r="H146" s="123"/>
    </row>
    <row r="147" spans="1:8" ht="15.75" thickTop="1">
      <c r="A147" s="262" t="s">
        <v>1181</v>
      </c>
      <c r="B147" s="262"/>
      <c r="C147" s="262"/>
      <c r="D147" s="262"/>
      <c r="E147" s="262"/>
      <c r="F147" s="262"/>
      <c r="G147" s="44">
        <f>G54+G73+G77+G82+G103+G105+G134+G136+G145</f>
        <v>1647001.1999999997</v>
      </c>
      <c r="H147" s="44">
        <f>H145+H136+H134+H105+H103+H82+H77+H73+H54</f>
        <v>756890.73</v>
      </c>
    </row>
    <row r="149" spans="1:8" ht="4.5" customHeight="1" thickBot="1">
      <c r="A149" s="24"/>
      <c r="B149" s="24"/>
      <c r="C149" s="24"/>
      <c r="D149" s="24"/>
      <c r="E149" s="24"/>
      <c r="F149" s="25"/>
      <c r="G149" s="24"/>
      <c r="H149" s="24"/>
    </row>
    <row r="150" spans="1:8" ht="21.75" thickBot="1">
      <c r="A150" s="267">
        <v>2014</v>
      </c>
      <c r="B150" s="268"/>
      <c r="C150" s="268"/>
      <c r="D150" s="268"/>
      <c r="E150" s="268"/>
      <c r="F150" s="268"/>
      <c r="G150" s="268"/>
      <c r="H150" s="269"/>
    </row>
    <row r="151" spans="1:8" ht="15.75" thickBot="1">
      <c r="A151" s="270" t="s">
        <v>4304</v>
      </c>
      <c r="B151" s="270"/>
      <c r="C151" s="270"/>
      <c r="D151" s="270"/>
      <c r="E151" s="270"/>
      <c r="F151" s="270"/>
      <c r="G151" s="12"/>
      <c r="H151" s="12"/>
    </row>
    <row r="152" spans="1:8" ht="23.25" thickBot="1">
      <c r="A152" s="124">
        <v>121</v>
      </c>
      <c r="B152" s="125" t="s">
        <v>4305</v>
      </c>
      <c r="C152" s="126" t="s">
        <v>4306</v>
      </c>
      <c r="D152" s="126" t="s">
        <v>4307</v>
      </c>
      <c r="E152" s="127" t="s">
        <v>585</v>
      </c>
      <c r="F152" s="128">
        <v>41781</v>
      </c>
      <c r="G152" s="129">
        <v>221528</v>
      </c>
      <c r="H152" s="130">
        <v>191389.47</v>
      </c>
    </row>
    <row r="153" spans="1:8">
      <c r="A153" s="271" t="s">
        <v>4339</v>
      </c>
      <c r="B153" s="272"/>
      <c r="C153" s="272"/>
      <c r="D153" s="272"/>
      <c r="E153" s="272"/>
      <c r="F153" s="272"/>
      <c r="G153" s="272"/>
      <c r="H153" s="273"/>
    </row>
    <row r="154" spans="1:8" s="36" customFormat="1">
      <c r="A154" s="131">
        <v>122</v>
      </c>
      <c r="B154" s="56" t="s">
        <v>1895</v>
      </c>
      <c r="C154" s="56" t="s">
        <v>1896</v>
      </c>
      <c r="D154" s="56" t="s">
        <v>1897</v>
      </c>
      <c r="E154" s="56" t="s">
        <v>1898</v>
      </c>
      <c r="F154" s="58">
        <v>39351</v>
      </c>
      <c r="G154" s="82">
        <v>3824.54</v>
      </c>
      <c r="H154" s="132">
        <f>G154*0.9</f>
        <v>3442.0860000000002</v>
      </c>
    </row>
    <row r="155" spans="1:8">
      <c r="A155" s="86">
        <v>123</v>
      </c>
      <c r="B155" s="51" t="s">
        <v>1588</v>
      </c>
      <c r="C155" s="51" t="s">
        <v>1589</v>
      </c>
      <c r="D155" s="51" t="s">
        <v>1590</v>
      </c>
      <c r="E155" s="51" t="s">
        <v>1591</v>
      </c>
      <c r="F155" s="52">
        <v>37193</v>
      </c>
      <c r="G155" s="53">
        <v>1184.43</v>
      </c>
      <c r="H155" s="132">
        <f t="shared" ref="H155:H158" si="0">G155*0.9</f>
        <v>1065.9870000000001</v>
      </c>
    </row>
    <row r="156" spans="1:8">
      <c r="A156" s="131">
        <v>124</v>
      </c>
      <c r="B156" s="100" t="s">
        <v>1875</v>
      </c>
      <c r="C156" s="100" t="s">
        <v>1876</v>
      </c>
      <c r="D156" s="100" t="s">
        <v>1877</v>
      </c>
      <c r="E156" s="100" t="s">
        <v>1878</v>
      </c>
      <c r="F156" s="106">
        <v>38352</v>
      </c>
      <c r="G156" s="115">
        <v>1791</v>
      </c>
      <c r="H156" s="132">
        <f t="shared" si="0"/>
        <v>1611.9</v>
      </c>
    </row>
    <row r="157" spans="1:8">
      <c r="A157" s="86">
        <v>125</v>
      </c>
      <c r="B157" s="100" t="s">
        <v>1810</v>
      </c>
      <c r="C157" s="100" t="s">
        <v>1811</v>
      </c>
      <c r="D157" s="100" t="s">
        <v>1805</v>
      </c>
      <c r="E157" s="100" t="s">
        <v>1812</v>
      </c>
      <c r="F157" s="106">
        <v>39242</v>
      </c>
      <c r="G157" s="107">
        <v>2391.4</v>
      </c>
      <c r="H157" s="132">
        <f t="shared" si="0"/>
        <v>2152.2600000000002</v>
      </c>
    </row>
    <row r="158" spans="1:8">
      <c r="A158" s="131">
        <v>126</v>
      </c>
      <c r="B158" s="51" t="s">
        <v>1743</v>
      </c>
      <c r="C158" s="51" t="s">
        <v>1744</v>
      </c>
      <c r="D158" s="51" t="s">
        <v>1741</v>
      </c>
      <c r="E158" s="94" t="s">
        <v>1745</v>
      </c>
      <c r="F158" s="52">
        <v>40536</v>
      </c>
      <c r="G158" s="93">
        <v>3393.1</v>
      </c>
      <c r="H158" s="132">
        <f t="shared" si="0"/>
        <v>3053.79</v>
      </c>
    </row>
    <row r="159" spans="1:8">
      <c r="A159" s="16"/>
      <c r="B159" s="13"/>
      <c r="C159" s="8"/>
      <c r="D159" s="8"/>
      <c r="E159" s="21"/>
      <c r="F159" s="9"/>
      <c r="G159" s="26"/>
      <c r="H159" s="27"/>
    </row>
    <row r="160" spans="1:8">
      <c r="A160" s="266" t="s">
        <v>1181</v>
      </c>
      <c r="B160" s="266"/>
      <c r="C160" s="266"/>
      <c r="D160" s="266"/>
      <c r="E160" s="266"/>
      <c r="F160" s="266"/>
      <c r="G160" s="19">
        <f>G147+G152+G154+G155+G156+G157+G158</f>
        <v>1881113.6699999997</v>
      </c>
      <c r="H160" s="19">
        <f>H147+H152+H154+H155+H156+H157+H158</f>
        <v>959606.223</v>
      </c>
    </row>
    <row r="161" spans="1:8">
      <c r="A161" s="40"/>
      <c r="B161" s="40"/>
      <c r="C161" s="40"/>
      <c r="D161" s="40"/>
      <c r="E161" s="40"/>
      <c r="F161" s="40"/>
      <c r="G161" s="43"/>
      <c r="H161" s="43"/>
    </row>
    <row r="162" spans="1:8" ht="4.5" customHeight="1" thickBot="1">
      <c r="A162" s="24"/>
      <c r="B162" s="24"/>
      <c r="C162" s="24"/>
      <c r="D162" s="24"/>
      <c r="E162" s="24"/>
      <c r="F162" s="25"/>
      <c r="G162" s="24"/>
      <c r="H162" s="24"/>
    </row>
    <row r="163" spans="1:8" ht="21.75" thickBot="1">
      <c r="A163" s="267">
        <v>2015</v>
      </c>
      <c r="B163" s="268"/>
      <c r="C163" s="268"/>
      <c r="D163" s="268"/>
      <c r="E163" s="268"/>
      <c r="F163" s="268"/>
      <c r="G163" s="268"/>
      <c r="H163" s="269"/>
    </row>
    <row r="164" spans="1:8">
      <c r="A164" s="263" t="s">
        <v>4389</v>
      </c>
      <c r="B164" s="264"/>
      <c r="C164" s="264"/>
      <c r="D164" s="264"/>
      <c r="E164" s="264"/>
      <c r="F164" s="264"/>
      <c r="G164" s="264"/>
      <c r="H164" s="265"/>
    </row>
    <row r="165" spans="1:8" s="42" customFormat="1">
      <c r="A165" s="133">
        <v>1</v>
      </c>
      <c r="B165" s="56" t="s">
        <v>1822</v>
      </c>
      <c r="C165" s="56" t="s">
        <v>1823</v>
      </c>
      <c r="D165" s="78" t="s">
        <v>1805</v>
      </c>
      <c r="E165" s="56" t="s">
        <v>1824</v>
      </c>
      <c r="F165" s="134">
        <v>39242</v>
      </c>
      <c r="G165" s="59">
        <v>8800.56</v>
      </c>
      <c r="H165" s="59">
        <v>4250.22</v>
      </c>
    </row>
    <row r="167" spans="1:8">
      <c r="A167" s="266" t="s">
        <v>4401</v>
      </c>
      <c r="B167" s="266"/>
      <c r="C167" s="266"/>
      <c r="D167" s="266"/>
      <c r="E167" s="266"/>
      <c r="F167" s="266"/>
      <c r="G167" s="19">
        <f>G160-G165</f>
        <v>1872313.1099999996</v>
      </c>
      <c r="H167" s="19">
        <f>H160-H165</f>
        <v>955356.00300000003</v>
      </c>
    </row>
    <row r="168" spans="1:8">
      <c r="H168" s="11"/>
    </row>
  </sheetData>
  <mergeCells count="32">
    <mergeCell ref="A164:H164"/>
    <mergeCell ref="A167:F167"/>
    <mergeCell ref="A163:H163"/>
    <mergeCell ref="A150:H150"/>
    <mergeCell ref="A151:F151"/>
    <mergeCell ref="A160:F160"/>
    <mergeCell ref="A153:H153"/>
    <mergeCell ref="A106:F106"/>
    <mergeCell ref="A135:F135"/>
    <mergeCell ref="A137:F137"/>
    <mergeCell ref="A147:F147"/>
    <mergeCell ref="E9:E10"/>
    <mergeCell ref="F9:F10"/>
    <mergeCell ref="A74:F74"/>
    <mergeCell ref="A78:F78"/>
    <mergeCell ref="A104:F104"/>
    <mergeCell ref="A83:F83"/>
    <mergeCell ref="A1:H1"/>
    <mergeCell ref="A2:H2"/>
    <mergeCell ref="A3:H3"/>
    <mergeCell ref="A4:H4"/>
    <mergeCell ref="A5:B5"/>
    <mergeCell ref="A6:H6"/>
    <mergeCell ref="A7:H7"/>
    <mergeCell ref="A8:G8"/>
    <mergeCell ref="H9:H10"/>
    <mergeCell ref="A55:F55"/>
    <mergeCell ref="G9:G10"/>
    <mergeCell ref="A9:A10"/>
    <mergeCell ref="B9:B10"/>
    <mergeCell ref="C9:C10"/>
    <mergeCell ref="D9:D10"/>
  </mergeCells>
  <pageMargins left="0.23622047244094491" right="0.15748031496062992" top="0.6692913385826772" bottom="0.31496062992125984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2"/>
  <sheetViews>
    <sheetView topLeftCell="A52" workbookViewId="0">
      <selection activeCell="D55" sqref="D55"/>
    </sheetView>
  </sheetViews>
  <sheetFormatPr baseColWidth="10" defaultRowHeight="15"/>
  <cols>
    <col min="1" max="1" width="4.140625" bestFit="1" customWidth="1"/>
    <col min="2" max="2" width="18.140625" customWidth="1"/>
    <col min="3" max="3" width="55.5703125" customWidth="1"/>
    <col min="4" max="4" width="17.7109375" customWidth="1"/>
    <col min="5" max="5" width="15.28515625" customWidth="1"/>
    <col min="6" max="6" width="11.140625" customWidth="1"/>
    <col min="7" max="8" width="12.7109375" customWidth="1"/>
    <col min="9" max="10" width="11.5703125" bestFit="1" customWidth="1"/>
  </cols>
  <sheetData>
    <row r="1" spans="1:8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8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8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8" s="10" customFormat="1">
      <c r="A4" s="253" t="s">
        <v>4315</v>
      </c>
      <c r="B4" s="253"/>
      <c r="C4" s="253"/>
      <c r="D4" s="253"/>
      <c r="E4" s="253"/>
      <c r="F4" s="253"/>
      <c r="G4" s="253"/>
      <c r="H4" s="253"/>
    </row>
    <row r="5" spans="1:8" s="10" customFormat="1">
      <c r="A5" s="255"/>
      <c r="B5" s="255"/>
      <c r="C5" s="28"/>
      <c r="D5" s="28"/>
      <c r="E5" s="28"/>
      <c r="F5" s="28"/>
      <c r="G5" s="28"/>
      <c r="H5" s="28"/>
    </row>
    <row r="6" spans="1:8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8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8" s="10" customFormat="1">
      <c r="A8" s="255"/>
      <c r="B8" s="255"/>
      <c r="C8" s="255"/>
      <c r="D8" s="255"/>
      <c r="E8" s="255"/>
      <c r="F8" s="255"/>
      <c r="G8" s="255"/>
      <c r="H8" s="29"/>
    </row>
    <row r="9" spans="1:8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8">
      <c r="A10" s="256"/>
      <c r="B10" s="256"/>
      <c r="C10" s="256"/>
      <c r="D10" s="256"/>
      <c r="E10" s="256"/>
      <c r="F10" s="256"/>
      <c r="G10" s="256"/>
      <c r="H10" s="256"/>
    </row>
    <row r="11" spans="1:8">
      <c r="A11" s="86">
        <v>1</v>
      </c>
      <c r="B11" s="135" t="s">
        <v>1899</v>
      </c>
      <c r="C11" s="135" t="s">
        <v>1900</v>
      </c>
      <c r="D11" s="135" t="s">
        <v>1901</v>
      </c>
      <c r="E11" s="135" t="s">
        <v>27</v>
      </c>
      <c r="F11" s="136">
        <v>36362</v>
      </c>
      <c r="G11" s="137">
        <v>800</v>
      </c>
      <c r="H11" s="138">
        <f t="shared" ref="H11:H26" si="0">G11*0.1</f>
        <v>80</v>
      </c>
    </row>
    <row r="12" spans="1:8">
      <c r="A12" s="86">
        <v>2</v>
      </c>
      <c r="B12" s="135" t="s">
        <v>1902</v>
      </c>
      <c r="C12" s="135" t="s">
        <v>1903</v>
      </c>
      <c r="D12" s="135" t="s">
        <v>1901</v>
      </c>
      <c r="E12" s="135" t="s">
        <v>27</v>
      </c>
      <c r="F12" s="136">
        <v>36343</v>
      </c>
      <c r="G12" s="137">
        <v>691.43</v>
      </c>
      <c r="H12" s="138">
        <f t="shared" si="0"/>
        <v>69.143000000000001</v>
      </c>
    </row>
    <row r="13" spans="1:8">
      <c r="A13" s="86">
        <v>3</v>
      </c>
      <c r="B13" s="135" t="s">
        <v>1904</v>
      </c>
      <c r="C13" s="135" t="s">
        <v>1905</v>
      </c>
      <c r="D13" s="135" t="s">
        <v>1906</v>
      </c>
      <c r="E13" s="135" t="s">
        <v>27</v>
      </c>
      <c r="F13" s="136">
        <v>35776</v>
      </c>
      <c r="G13" s="137">
        <v>1018.18</v>
      </c>
      <c r="H13" s="138">
        <f t="shared" si="0"/>
        <v>101.818</v>
      </c>
    </row>
    <row r="14" spans="1:8">
      <c r="A14" s="86">
        <v>4</v>
      </c>
      <c r="B14" s="135" t="s">
        <v>1907</v>
      </c>
      <c r="C14" s="135" t="s">
        <v>1908</v>
      </c>
      <c r="D14" s="135" t="s">
        <v>27</v>
      </c>
      <c r="E14" s="135" t="s">
        <v>27</v>
      </c>
      <c r="F14" s="136">
        <v>39020</v>
      </c>
      <c r="G14" s="137">
        <v>2835</v>
      </c>
      <c r="H14" s="138">
        <f t="shared" si="0"/>
        <v>283.5</v>
      </c>
    </row>
    <row r="15" spans="1:8">
      <c r="A15" s="86">
        <v>5</v>
      </c>
      <c r="B15" s="135" t="s">
        <v>1909</v>
      </c>
      <c r="C15" s="135" t="s">
        <v>1910</v>
      </c>
      <c r="D15" s="135" t="s">
        <v>27</v>
      </c>
      <c r="E15" s="135" t="s">
        <v>27</v>
      </c>
      <c r="F15" s="136">
        <v>39020</v>
      </c>
      <c r="G15" s="137">
        <v>1480</v>
      </c>
      <c r="H15" s="138">
        <f t="shared" si="0"/>
        <v>148</v>
      </c>
    </row>
    <row r="16" spans="1:8">
      <c r="A16" s="86">
        <v>6</v>
      </c>
      <c r="B16" s="135" t="s">
        <v>1911</v>
      </c>
      <c r="C16" s="135" t="s">
        <v>1912</v>
      </c>
      <c r="D16" s="135" t="s">
        <v>1901</v>
      </c>
      <c r="E16" s="135" t="s">
        <v>27</v>
      </c>
      <c r="F16" s="136">
        <v>39020</v>
      </c>
      <c r="G16" s="137">
        <v>945</v>
      </c>
      <c r="H16" s="138">
        <f t="shared" si="0"/>
        <v>94.5</v>
      </c>
    </row>
    <row r="17" spans="1:10">
      <c r="A17" s="86">
        <v>7</v>
      </c>
      <c r="B17" s="135" t="s">
        <v>1913</v>
      </c>
      <c r="C17" s="135" t="s">
        <v>1914</v>
      </c>
      <c r="D17" s="135" t="s">
        <v>27</v>
      </c>
      <c r="E17" s="135" t="s">
        <v>27</v>
      </c>
      <c r="F17" s="136">
        <v>39029</v>
      </c>
      <c r="G17" s="137">
        <v>3832</v>
      </c>
      <c r="H17" s="138">
        <f t="shared" si="0"/>
        <v>383.20000000000005</v>
      </c>
    </row>
    <row r="18" spans="1:10">
      <c r="A18" s="86">
        <v>8</v>
      </c>
      <c r="B18" s="135" t="s">
        <v>1915</v>
      </c>
      <c r="C18" s="135" t="s">
        <v>1916</v>
      </c>
      <c r="D18" s="135" t="s">
        <v>1917</v>
      </c>
      <c r="E18" s="139"/>
      <c r="F18" s="136">
        <v>39365</v>
      </c>
      <c r="G18" s="137">
        <v>1585</v>
      </c>
      <c r="H18" s="138">
        <f t="shared" si="0"/>
        <v>158.5</v>
      </c>
    </row>
    <row r="19" spans="1:10">
      <c r="A19" s="86">
        <v>9</v>
      </c>
      <c r="B19" s="135" t="s">
        <v>1918</v>
      </c>
      <c r="C19" s="135" t="s">
        <v>1919</v>
      </c>
      <c r="D19" s="135" t="s">
        <v>1920</v>
      </c>
      <c r="E19" s="135" t="s">
        <v>27</v>
      </c>
      <c r="F19" s="136">
        <v>39381</v>
      </c>
      <c r="G19" s="137">
        <v>1231</v>
      </c>
      <c r="H19" s="138">
        <f t="shared" si="0"/>
        <v>123.10000000000001</v>
      </c>
    </row>
    <row r="20" spans="1:10">
      <c r="A20" s="86">
        <v>10</v>
      </c>
      <c r="B20" s="135" t="s">
        <v>1921</v>
      </c>
      <c r="C20" s="135" t="s">
        <v>1922</v>
      </c>
      <c r="D20" s="135" t="s">
        <v>1923</v>
      </c>
      <c r="E20" s="135" t="s">
        <v>27</v>
      </c>
      <c r="F20" s="136">
        <v>39195</v>
      </c>
      <c r="G20" s="137">
        <v>1707.28</v>
      </c>
      <c r="H20" s="138">
        <f t="shared" si="0"/>
        <v>170.72800000000001</v>
      </c>
    </row>
    <row r="21" spans="1:10">
      <c r="A21" s="86">
        <v>11</v>
      </c>
      <c r="B21" s="135" t="s">
        <v>1924</v>
      </c>
      <c r="C21" s="135" t="s">
        <v>1922</v>
      </c>
      <c r="D21" s="135" t="s">
        <v>1923</v>
      </c>
      <c r="E21" s="135" t="s">
        <v>27</v>
      </c>
      <c r="F21" s="136">
        <v>39195</v>
      </c>
      <c r="G21" s="137">
        <v>1707.28</v>
      </c>
      <c r="H21" s="138">
        <f t="shared" si="0"/>
        <v>170.72800000000001</v>
      </c>
    </row>
    <row r="22" spans="1:10">
      <c r="A22" s="86">
        <v>12</v>
      </c>
      <c r="B22" s="135" t="s">
        <v>1925</v>
      </c>
      <c r="C22" s="135" t="s">
        <v>1926</v>
      </c>
      <c r="D22" s="135" t="s">
        <v>1927</v>
      </c>
      <c r="E22" s="135" t="s">
        <v>27</v>
      </c>
      <c r="F22" s="136">
        <v>36283</v>
      </c>
      <c r="G22" s="137">
        <v>716.74</v>
      </c>
      <c r="H22" s="138">
        <f t="shared" si="0"/>
        <v>71.674000000000007</v>
      </c>
    </row>
    <row r="23" spans="1:10">
      <c r="A23" s="86">
        <v>13</v>
      </c>
      <c r="B23" s="135" t="s">
        <v>1928</v>
      </c>
      <c r="C23" s="135" t="s">
        <v>1929</v>
      </c>
      <c r="D23" s="135" t="s">
        <v>1930</v>
      </c>
      <c r="E23" s="135" t="s">
        <v>27</v>
      </c>
      <c r="F23" s="136">
        <v>38531</v>
      </c>
      <c r="G23" s="137">
        <v>1450</v>
      </c>
      <c r="H23" s="138">
        <f t="shared" si="0"/>
        <v>145</v>
      </c>
    </row>
    <row r="24" spans="1:10">
      <c r="A24" s="86">
        <v>14</v>
      </c>
      <c r="B24" s="135" t="s">
        <v>1931</v>
      </c>
      <c r="C24" s="135" t="s">
        <v>1932</v>
      </c>
      <c r="D24" s="135" t="s">
        <v>1933</v>
      </c>
      <c r="E24" s="135" t="s">
        <v>27</v>
      </c>
      <c r="F24" s="136">
        <v>38531</v>
      </c>
      <c r="G24" s="137">
        <v>2240</v>
      </c>
      <c r="H24" s="138">
        <f t="shared" si="0"/>
        <v>224</v>
      </c>
    </row>
    <row r="25" spans="1:10">
      <c r="A25" s="86">
        <v>15</v>
      </c>
      <c r="B25" s="135" t="s">
        <v>1934</v>
      </c>
      <c r="C25" s="135" t="s">
        <v>1935</v>
      </c>
      <c r="D25" s="135" t="s">
        <v>1936</v>
      </c>
      <c r="E25" s="135" t="s">
        <v>27</v>
      </c>
      <c r="F25" s="136">
        <v>38531</v>
      </c>
      <c r="G25" s="137">
        <v>1097</v>
      </c>
      <c r="H25" s="138">
        <f t="shared" si="0"/>
        <v>109.7</v>
      </c>
    </row>
    <row r="26" spans="1:10">
      <c r="A26" s="86">
        <v>16</v>
      </c>
      <c r="B26" s="135" t="s">
        <v>1937</v>
      </c>
      <c r="C26" s="135" t="s">
        <v>1938</v>
      </c>
      <c r="D26" s="135" t="s">
        <v>1939</v>
      </c>
      <c r="E26" s="135" t="s">
        <v>27</v>
      </c>
      <c r="F26" s="136">
        <v>38531</v>
      </c>
      <c r="G26" s="137">
        <v>2000.1</v>
      </c>
      <c r="H26" s="138">
        <f t="shared" si="0"/>
        <v>200.01</v>
      </c>
    </row>
    <row r="27" spans="1:10">
      <c r="A27" s="86">
        <v>17</v>
      </c>
      <c r="B27" s="135" t="s">
        <v>1940</v>
      </c>
      <c r="C27" s="135" t="s">
        <v>1941</v>
      </c>
      <c r="D27" s="135" t="s">
        <v>1942</v>
      </c>
      <c r="E27" s="135" t="s">
        <v>1943</v>
      </c>
      <c r="F27" s="136">
        <v>38173</v>
      </c>
      <c r="G27" s="138">
        <v>3600</v>
      </c>
      <c r="H27" s="138">
        <f>G27*0.1</f>
        <v>360</v>
      </c>
      <c r="J27" s="11"/>
    </row>
    <row r="28" spans="1:10">
      <c r="A28" s="86">
        <v>18</v>
      </c>
      <c r="B28" s="74" t="s">
        <v>1944</v>
      </c>
      <c r="C28" s="74" t="s">
        <v>1945</v>
      </c>
      <c r="D28" s="74" t="s">
        <v>1715</v>
      </c>
      <c r="E28" s="74" t="s">
        <v>585</v>
      </c>
      <c r="F28" s="76">
        <v>40885</v>
      </c>
      <c r="G28" s="140">
        <v>1469</v>
      </c>
      <c r="H28" s="141">
        <v>560.75</v>
      </c>
    </row>
    <row r="29" spans="1:10">
      <c r="A29" s="86">
        <v>19</v>
      </c>
      <c r="B29" s="74" t="s">
        <v>1946</v>
      </c>
      <c r="C29" s="74" t="s">
        <v>1947</v>
      </c>
      <c r="D29" s="74" t="s">
        <v>27</v>
      </c>
      <c r="E29" s="74" t="s">
        <v>27</v>
      </c>
      <c r="F29" s="76">
        <v>40953</v>
      </c>
      <c r="G29" s="140">
        <v>847.5</v>
      </c>
      <c r="H29" s="141">
        <v>323.51</v>
      </c>
      <c r="I29" s="11"/>
    </row>
    <row r="30" spans="1:10">
      <c r="A30" s="86">
        <v>20</v>
      </c>
      <c r="B30" s="135" t="s">
        <v>1948</v>
      </c>
      <c r="C30" s="135" t="s">
        <v>1903</v>
      </c>
      <c r="D30" s="135" t="s">
        <v>1949</v>
      </c>
      <c r="E30" s="135" t="s">
        <v>27</v>
      </c>
      <c r="F30" s="136">
        <v>37460</v>
      </c>
      <c r="G30" s="137">
        <v>725</v>
      </c>
      <c r="H30" s="137">
        <v>72.5</v>
      </c>
    </row>
    <row r="31" spans="1:10">
      <c r="A31" s="86"/>
      <c r="B31" s="135"/>
      <c r="C31" s="135"/>
      <c r="D31" s="135"/>
      <c r="E31" s="135"/>
      <c r="F31" s="136"/>
      <c r="G31" s="142">
        <f>SUM(G11:G30)</f>
        <v>31977.510000000002</v>
      </c>
      <c r="H31" s="142">
        <f>SUM(H11:H30)</f>
        <v>3850.3609999999999</v>
      </c>
    </row>
    <row r="32" spans="1:10">
      <c r="A32" s="270" t="s">
        <v>670</v>
      </c>
      <c r="B32" s="270"/>
      <c r="C32" s="270"/>
      <c r="D32" s="270"/>
      <c r="E32" s="270"/>
      <c r="F32" s="270"/>
      <c r="G32" s="12"/>
      <c r="H32" s="12"/>
    </row>
    <row r="33" spans="1:10" s="7" customFormat="1">
      <c r="A33" s="131">
        <v>22</v>
      </c>
      <c r="B33" s="51" t="s">
        <v>1950</v>
      </c>
      <c r="C33" s="51" t="s">
        <v>1951</v>
      </c>
      <c r="D33" s="51" t="s">
        <v>644</v>
      </c>
      <c r="E33" s="51" t="s">
        <v>1952</v>
      </c>
      <c r="F33" s="52">
        <v>39791</v>
      </c>
      <c r="G33" s="89">
        <v>255.43</v>
      </c>
      <c r="H33" s="89">
        <v>25.54</v>
      </c>
    </row>
    <row r="34" spans="1:10">
      <c r="A34" s="270" t="s">
        <v>1953</v>
      </c>
      <c r="B34" s="270"/>
      <c r="C34" s="270"/>
      <c r="D34" s="270"/>
      <c r="E34" s="270"/>
      <c r="F34" s="270"/>
      <c r="G34" s="12"/>
      <c r="H34" s="12"/>
    </row>
    <row r="35" spans="1:10">
      <c r="A35" s="86">
        <v>23</v>
      </c>
      <c r="B35" s="135" t="s">
        <v>1954</v>
      </c>
      <c r="C35" s="135" t="s">
        <v>1955</v>
      </c>
      <c r="D35" s="135" t="s">
        <v>27</v>
      </c>
      <c r="E35" s="135" t="s">
        <v>27</v>
      </c>
      <c r="F35" s="136" t="s">
        <v>1956</v>
      </c>
      <c r="G35" s="137">
        <v>635</v>
      </c>
      <c r="H35" s="137">
        <f>G35*0.98</f>
        <v>622.29999999999995</v>
      </c>
      <c r="I35" s="11"/>
    </row>
    <row r="36" spans="1:10">
      <c r="A36" s="86">
        <v>24</v>
      </c>
      <c r="B36" s="135" t="s">
        <v>1957</v>
      </c>
      <c r="C36" s="135" t="s">
        <v>1955</v>
      </c>
      <c r="D36" s="135" t="s">
        <v>27</v>
      </c>
      <c r="E36" s="135" t="s">
        <v>27</v>
      </c>
      <c r="F36" s="136" t="s">
        <v>1956</v>
      </c>
      <c r="G36" s="137">
        <v>635</v>
      </c>
      <c r="H36" s="137">
        <f t="shared" ref="H36:H39" si="1">G36*0.98</f>
        <v>622.29999999999995</v>
      </c>
    </row>
    <row r="37" spans="1:10">
      <c r="A37" s="86">
        <v>25</v>
      </c>
      <c r="B37" s="135" t="s">
        <v>1958</v>
      </c>
      <c r="C37" s="135" t="s">
        <v>1955</v>
      </c>
      <c r="D37" s="135" t="s">
        <v>27</v>
      </c>
      <c r="E37" s="135" t="s">
        <v>27</v>
      </c>
      <c r="F37" s="136" t="s">
        <v>1956</v>
      </c>
      <c r="G37" s="137">
        <v>635</v>
      </c>
      <c r="H37" s="137">
        <f t="shared" si="1"/>
        <v>622.29999999999995</v>
      </c>
    </row>
    <row r="38" spans="1:10">
      <c r="A38" s="86">
        <v>26</v>
      </c>
      <c r="B38" s="135" t="s">
        <v>1959</v>
      </c>
      <c r="C38" s="135" t="s">
        <v>1955</v>
      </c>
      <c r="D38" s="135" t="s">
        <v>27</v>
      </c>
      <c r="E38" s="135" t="s">
        <v>27</v>
      </c>
      <c r="F38" s="136" t="s">
        <v>1956</v>
      </c>
      <c r="G38" s="137">
        <v>635</v>
      </c>
      <c r="H38" s="137">
        <f t="shared" si="1"/>
        <v>622.29999999999995</v>
      </c>
      <c r="J38" s="11"/>
    </row>
    <row r="39" spans="1:10">
      <c r="A39" s="86">
        <v>27</v>
      </c>
      <c r="B39" s="51" t="s">
        <v>1960</v>
      </c>
      <c r="C39" s="135" t="s">
        <v>1961</v>
      </c>
      <c r="D39" s="135" t="s">
        <v>27</v>
      </c>
      <c r="E39" s="135" t="s">
        <v>27</v>
      </c>
      <c r="F39" s="136" t="s">
        <v>1956</v>
      </c>
      <c r="G39" s="137">
        <v>885</v>
      </c>
      <c r="H39" s="137">
        <f t="shared" si="1"/>
        <v>867.3</v>
      </c>
    </row>
    <row r="40" spans="1:10">
      <c r="A40" s="86"/>
      <c r="B40" s="135"/>
      <c r="C40" s="135"/>
      <c r="D40" s="135"/>
      <c r="E40" s="135"/>
      <c r="F40" s="136"/>
      <c r="G40" s="142">
        <f>SUM(G35:G39)</f>
        <v>3425</v>
      </c>
      <c r="H40" s="142">
        <f>SUM(H35:H39)</f>
        <v>3356.5</v>
      </c>
    </row>
    <row r="41" spans="1:10" s="7" customFormat="1">
      <c r="A41" s="270" t="s">
        <v>1962</v>
      </c>
      <c r="B41" s="270"/>
      <c r="C41" s="270"/>
      <c r="D41" s="270"/>
      <c r="E41" s="270"/>
      <c r="F41" s="270"/>
      <c r="G41" s="12"/>
      <c r="H41" s="12"/>
    </row>
    <row r="42" spans="1:10" s="7" customFormat="1">
      <c r="A42" s="131">
        <v>28</v>
      </c>
      <c r="B42" s="51" t="s">
        <v>1963</v>
      </c>
      <c r="C42" s="51" t="s">
        <v>1964</v>
      </c>
      <c r="D42" s="74" t="s">
        <v>27</v>
      </c>
      <c r="E42" s="74" t="s">
        <v>27</v>
      </c>
      <c r="F42" s="52">
        <v>41579</v>
      </c>
      <c r="G42" s="72">
        <v>1615.28</v>
      </c>
      <c r="H42" s="143">
        <v>697.93</v>
      </c>
    </row>
    <row r="43" spans="1:10" s="7" customFormat="1">
      <c r="A43" s="131">
        <v>29</v>
      </c>
      <c r="B43" s="51" t="s">
        <v>1965</v>
      </c>
      <c r="C43" s="51" t="s">
        <v>1964</v>
      </c>
      <c r="D43" s="74" t="s">
        <v>27</v>
      </c>
      <c r="E43" s="74" t="s">
        <v>27</v>
      </c>
      <c r="F43" s="52">
        <v>41579</v>
      </c>
      <c r="G43" s="72">
        <v>1615.28</v>
      </c>
      <c r="H43" s="143">
        <v>697.93</v>
      </c>
    </row>
    <row r="44" spans="1:10" s="7" customFormat="1">
      <c r="A44" s="131">
        <v>30</v>
      </c>
      <c r="B44" s="51" t="s">
        <v>1966</v>
      </c>
      <c r="C44" s="51" t="s">
        <v>1967</v>
      </c>
      <c r="D44" s="74" t="s">
        <v>27</v>
      </c>
      <c r="E44" s="74" t="s">
        <v>27</v>
      </c>
      <c r="F44" s="52">
        <v>41579</v>
      </c>
      <c r="G44" s="72">
        <v>2111.02</v>
      </c>
      <c r="H44" s="143">
        <v>912.13</v>
      </c>
    </row>
    <row r="45" spans="1:10" s="7" customFormat="1">
      <c r="A45" s="131">
        <v>31</v>
      </c>
      <c r="B45" s="51" t="s">
        <v>1968</v>
      </c>
      <c r="C45" s="51" t="s">
        <v>1969</v>
      </c>
      <c r="D45" s="74" t="s">
        <v>27</v>
      </c>
      <c r="E45" s="74" t="s">
        <v>27</v>
      </c>
      <c r="F45" s="52">
        <v>41579</v>
      </c>
      <c r="G45" s="72">
        <v>2118.2800000000002</v>
      </c>
      <c r="H45" s="143">
        <v>915.27</v>
      </c>
    </row>
    <row r="46" spans="1:10" s="7" customFormat="1">
      <c r="A46" s="131">
        <v>32</v>
      </c>
      <c r="B46" s="51" t="s">
        <v>1970</v>
      </c>
      <c r="C46" s="51" t="s">
        <v>1971</v>
      </c>
      <c r="D46" s="74" t="s">
        <v>27</v>
      </c>
      <c r="E46" s="74" t="s">
        <v>27</v>
      </c>
      <c r="F46" s="52">
        <v>41579</v>
      </c>
      <c r="G46" s="72">
        <v>711.69</v>
      </c>
      <c r="H46" s="143">
        <v>307.51</v>
      </c>
    </row>
    <row r="47" spans="1:10" s="7" customFormat="1">
      <c r="A47" s="131">
        <v>33</v>
      </c>
      <c r="B47" s="51" t="s">
        <v>1972</v>
      </c>
      <c r="C47" s="51" t="s">
        <v>1973</v>
      </c>
      <c r="D47" s="74" t="s">
        <v>27</v>
      </c>
      <c r="E47" s="74" t="s">
        <v>27</v>
      </c>
      <c r="F47" s="52">
        <v>41579</v>
      </c>
      <c r="G47" s="72">
        <v>721</v>
      </c>
      <c r="H47" s="143">
        <v>311.52999999999997</v>
      </c>
    </row>
    <row r="48" spans="1:10" s="7" customFormat="1">
      <c r="A48" s="131">
        <v>34</v>
      </c>
      <c r="B48" s="51" t="s">
        <v>1974</v>
      </c>
      <c r="C48" s="51" t="s">
        <v>1975</v>
      </c>
      <c r="D48" s="74" t="s">
        <v>27</v>
      </c>
      <c r="E48" s="74" t="s">
        <v>27</v>
      </c>
      <c r="F48" s="52">
        <v>41579</v>
      </c>
      <c r="G48" s="72">
        <v>721</v>
      </c>
      <c r="H48" s="143">
        <v>311.52999999999997</v>
      </c>
    </row>
    <row r="49" spans="1:8" s="7" customFormat="1">
      <c r="A49" s="131">
        <v>35</v>
      </c>
      <c r="B49" s="51" t="s">
        <v>1976</v>
      </c>
      <c r="C49" s="51" t="s">
        <v>1975</v>
      </c>
      <c r="D49" s="74" t="s">
        <v>27</v>
      </c>
      <c r="E49" s="74" t="s">
        <v>27</v>
      </c>
      <c r="F49" s="52">
        <v>41579</v>
      </c>
      <c r="G49" s="72">
        <v>474.07</v>
      </c>
      <c r="H49" s="143">
        <v>204.84</v>
      </c>
    </row>
    <row r="50" spans="1:8" s="7" customFormat="1">
      <c r="A50" s="131">
        <v>36</v>
      </c>
      <c r="B50" s="51" t="s">
        <v>1977</v>
      </c>
      <c r="C50" s="51" t="s">
        <v>1978</v>
      </c>
      <c r="D50" s="74" t="s">
        <v>27</v>
      </c>
      <c r="E50" s="74" t="s">
        <v>27</v>
      </c>
      <c r="F50" s="52">
        <v>41579</v>
      </c>
      <c r="G50" s="72">
        <v>1653.1</v>
      </c>
      <c r="H50" s="143">
        <v>714.27</v>
      </c>
    </row>
    <row r="51" spans="1:8" s="7" customFormat="1">
      <c r="A51" s="131">
        <v>37</v>
      </c>
      <c r="B51" s="51" t="s">
        <v>1979</v>
      </c>
      <c r="C51" s="51" t="s">
        <v>1980</v>
      </c>
      <c r="D51" s="74" t="s">
        <v>27</v>
      </c>
      <c r="E51" s="74" t="s">
        <v>27</v>
      </c>
      <c r="F51" s="52">
        <v>41579</v>
      </c>
      <c r="G51" s="72">
        <v>1487.41</v>
      </c>
      <c r="H51" s="143">
        <v>642.67999999999995</v>
      </c>
    </row>
    <row r="52" spans="1:8" s="7" customFormat="1">
      <c r="A52" s="131"/>
      <c r="B52" s="51"/>
      <c r="C52" s="51"/>
      <c r="D52" s="51"/>
      <c r="E52" s="51"/>
      <c r="F52" s="52"/>
      <c r="G52" s="144">
        <f>SUM(G42:G51)</f>
        <v>13228.130000000001</v>
      </c>
      <c r="H52" s="144">
        <f>SUM(H42:H51)</f>
        <v>5715.619999999999</v>
      </c>
    </row>
    <row r="53" spans="1:8">
      <c r="A53" s="259" t="s">
        <v>706</v>
      </c>
      <c r="B53" s="259"/>
      <c r="C53" s="259"/>
      <c r="D53" s="259"/>
      <c r="E53" s="259"/>
      <c r="F53" s="259"/>
      <c r="G53" s="98"/>
      <c r="H53" s="98"/>
    </row>
    <row r="54" spans="1:8" s="7" customFormat="1">
      <c r="A54" s="131">
        <v>38</v>
      </c>
      <c r="B54" s="73" t="s">
        <v>1981</v>
      </c>
      <c r="C54" s="73" t="s">
        <v>1982</v>
      </c>
      <c r="D54" s="73" t="s">
        <v>1715</v>
      </c>
      <c r="E54" s="73" t="s">
        <v>585</v>
      </c>
      <c r="F54" s="111">
        <v>40821</v>
      </c>
      <c r="G54" s="145">
        <v>1348.4</v>
      </c>
      <c r="H54" s="146">
        <v>698.37</v>
      </c>
    </row>
    <row r="55" spans="1:8" s="7" customFormat="1">
      <c r="A55" s="131">
        <v>39</v>
      </c>
      <c r="B55" s="73" t="s">
        <v>1983</v>
      </c>
      <c r="C55" s="73" t="s">
        <v>1984</v>
      </c>
      <c r="D55" s="73" t="s">
        <v>1715</v>
      </c>
      <c r="E55" s="73" t="s">
        <v>585</v>
      </c>
      <c r="F55" s="111">
        <v>41333</v>
      </c>
      <c r="G55" s="145">
        <v>1599.26</v>
      </c>
      <c r="H55" s="146">
        <v>615.77</v>
      </c>
    </row>
    <row r="56" spans="1:8" s="7" customFormat="1">
      <c r="A56" s="131">
        <v>40</v>
      </c>
      <c r="B56" s="73" t="s">
        <v>1985</v>
      </c>
      <c r="C56" s="73" t="s">
        <v>1986</v>
      </c>
      <c r="D56" s="73" t="s">
        <v>1715</v>
      </c>
      <c r="E56" s="73" t="s">
        <v>585</v>
      </c>
      <c r="F56" s="111">
        <v>40821</v>
      </c>
      <c r="G56" s="145">
        <v>933.75</v>
      </c>
      <c r="H56" s="146">
        <v>488.49</v>
      </c>
    </row>
    <row r="57" spans="1:8" s="7" customFormat="1">
      <c r="A57" s="131">
        <v>41</v>
      </c>
      <c r="B57" s="73" t="s">
        <v>1987</v>
      </c>
      <c r="C57" s="73" t="s">
        <v>1988</v>
      </c>
      <c r="D57" s="73" t="s">
        <v>1715</v>
      </c>
      <c r="E57" s="73" t="s">
        <v>585</v>
      </c>
      <c r="F57" s="111">
        <v>41307</v>
      </c>
      <c r="G57" s="145">
        <v>745.41</v>
      </c>
      <c r="H57" s="146">
        <v>488.49</v>
      </c>
    </row>
    <row r="58" spans="1:8" s="7" customFormat="1">
      <c r="A58" s="131">
        <v>42</v>
      </c>
      <c r="B58" s="73" t="s">
        <v>1989</v>
      </c>
      <c r="C58" s="73" t="s">
        <v>1988</v>
      </c>
      <c r="D58" s="73" t="s">
        <v>1715</v>
      </c>
      <c r="E58" s="73" t="s">
        <v>585</v>
      </c>
      <c r="F58" s="111">
        <v>41307</v>
      </c>
      <c r="G58" s="145">
        <v>745.41</v>
      </c>
      <c r="H58" s="146">
        <v>488.49</v>
      </c>
    </row>
    <row r="59" spans="1:8" s="7" customFormat="1">
      <c r="A59" s="131">
        <v>43</v>
      </c>
      <c r="B59" s="73" t="s">
        <v>1990</v>
      </c>
      <c r="C59" s="73" t="s">
        <v>1988</v>
      </c>
      <c r="D59" s="73" t="s">
        <v>1715</v>
      </c>
      <c r="E59" s="73" t="s">
        <v>585</v>
      </c>
      <c r="F59" s="111">
        <v>41307</v>
      </c>
      <c r="G59" s="145">
        <v>745.41</v>
      </c>
      <c r="H59" s="146">
        <v>488.49</v>
      </c>
    </row>
    <row r="60" spans="1:8" s="7" customFormat="1">
      <c r="A60" s="131">
        <v>44</v>
      </c>
      <c r="B60" s="73" t="s">
        <v>1991</v>
      </c>
      <c r="C60" s="73" t="s">
        <v>1988</v>
      </c>
      <c r="D60" s="73" t="s">
        <v>1715</v>
      </c>
      <c r="E60" s="73" t="s">
        <v>585</v>
      </c>
      <c r="F60" s="111">
        <v>41307</v>
      </c>
      <c r="G60" s="145">
        <v>745.41</v>
      </c>
      <c r="H60" s="146">
        <v>488.49</v>
      </c>
    </row>
    <row r="61" spans="1:8" s="7" customFormat="1">
      <c r="A61" s="131">
        <v>45</v>
      </c>
      <c r="B61" s="73" t="s">
        <v>1992</v>
      </c>
      <c r="C61" s="73" t="s">
        <v>1988</v>
      </c>
      <c r="D61" s="73" t="s">
        <v>1715</v>
      </c>
      <c r="E61" s="73" t="s">
        <v>585</v>
      </c>
      <c r="F61" s="111">
        <v>41307</v>
      </c>
      <c r="G61" s="145">
        <v>745.41</v>
      </c>
      <c r="H61" s="146">
        <v>488.49</v>
      </c>
    </row>
    <row r="62" spans="1:8" s="7" customFormat="1">
      <c r="A62" s="131">
        <v>46</v>
      </c>
      <c r="B62" s="73" t="s">
        <v>1993</v>
      </c>
      <c r="C62" s="73" t="s">
        <v>1988</v>
      </c>
      <c r="D62" s="73" t="s">
        <v>1715</v>
      </c>
      <c r="E62" s="73" t="s">
        <v>585</v>
      </c>
      <c r="F62" s="111">
        <v>41307</v>
      </c>
      <c r="G62" s="145">
        <v>745.41</v>
      </c>
      <c r="H62" s="146">
        <v>1054.5</v>
      </c>
    </row>
    <row r="63" spans="1:8" s="7" customFormat="1">
      <c r="A63" s="131">
        <v>47</v>
      </c>
      <c r="B63" s="51" t="s">
        <v>1994</v>
      </c>
      <c r="C63" s="51" t="s">
        <v>1995</v>
      </c>
      <c r="D63" s="74" t="s">
        <v>27</v>
      </c>
      <c r="E63" s="74" t="s">
        <v>27</v>
      </c>
      <c r="F63" s="52">
        <v>41580</v>
      </c>
      <c r="G63" s="72">
        <v>899.79</v>
      </c>
      <c r="H63" s="146">
        <v>592.54</v>
      </c>
    </row>
    <row r="64" spans="1:8" s="7" customFormat="1">
      <c r="A64" s="131">
        <v>48</v>
      </c>
      <c r="B64" s="51" t="s">
        <v>1996</v>
      </c>
      <c r="C64" s="51" t="s">
        <v>1995</v>
      </c>
      <c r="D64" s="74" t="s">
        <v>27</v>
      </c>
      <c r="E64" s="74" t="s">
        <v>27</v>
      </c>
      <c r="F64" s="52">
        <v>41581</v>
      </c>
      <c r="G64" s="72">
        <v>899.79</v>
      </c>
      <c r="H64" s="146">
        <v>592.54</v>
      </c>
    </row>
    <row r="65" spans="1:10" s="7" customFormat="1">
      <c r="A65" s="131"/>
      <c r="B65" s="51"/>
      <c r="C65" s="51"/>
      <c r="D65" s="51"/>
      <c r="E65" s="51"/>
      <c r="F65" s="52"/>
      <c r="G65" s="144">
        <f>SUM(G54:G64)</f>
        <v>10153.450000000001</v>
      </c>
      <c r="H65" s="144">
        <f>SUM(H54:H64)</f>
        <v>6484.6599999999989</v>
      </c>
    </row>
    <row r="66" spans="1:10" s="7" customFormat="1">
      <c r="A66" s="131"/>
      <c r="B66" s="51"/>
      <c r="C66" s="51"/>
      <c r="D66" s="51"/>
      <c r="E66" s="51"/>
      <c r="F66" s="52"/>
      <c r="G66" s="72"/>
      <c r="H66" s="72"/>
    </row>
    <row r="67" spans="1:10" ht="24" customHeight="1">
      <c r="A67" s="274" t="s">
        <v>4401</v>
      </c>
      <c r="B67" s="274"/>
      <c r="C67" s="274"/>
      <c r="D67" s="274"/>
      <c r="E67" s="274"/>
      <c r="F67" s="274"/>
      <c r="G67" s="147">
        <f>G65+G52+G40+G33+G31</f>
        <v>59039.520000000004</v>
      </c>
      <c r="H67" s="147">
        <f>H65+H52+H40+H33+H31</f>
        <v>19432.681</v>
      </c>
      <c r="J67" s="11"/>
    </row>
    <row r="71" spans="1:10">
      <c r="G71" s="11"/>
    </row>
    <row r="72" spans="1:10">
      <c r="H72" s="11"/>
    </row>
  </sheetData>
  <mergeCells count="21">
    <mergeCell ref="A1:H1"/>
    <mergeCell ref="A2:H2"/>
    <mergeCell ref="A3:H3"/>
    <mergeCell ref="A4:H4"/>
    <mergeCell ref="A5:B5"/>
    <mergeCell ref="A6:H6"/>
    <mergeCell ref="A7:H7"/>
    <mergeCell ref="A8:G8"/>
    <mergeCell ref="A53:F53"/>
    <mergeCell ref="A67:F67"/>
    <mergeCell ref="F9:F10"/>
    <mergeCell ref="G9:G10"/>
    <mergeCell ref="H9:H10"/>
    <mergeCell ref="A32:F32"/>
    <mergeCell ref="A34:F34"/>
    <mergeCell ref="A41:F41"/>
    <mergeCell ref="A9:A10"/>
    <mergeCell ref="B9:B10"/>
    <mergeCell ref="C9:C10"/>
    <mergeCell ref="D9:D10"/>
    <mergeCell ref="E9:E10"/>
  </mergeCells>
  <pageMargins left="0.39370078740157483" right="0.23622047244094491" top="0.31496062992125984" bottom="0.31496062992125984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E28" sqref="E28"/>
    </sheetView>
  </sheetViews>
  <sheetFormatPr baseColWidth="10" defaultRowHeight="15"/>
  <cols>
    <col min="1" max="1" width="3.42578125" customWidth="1"/>
    <col min="2" max="2" width="18" bestFit="1" customWidth="1"/>
    <col min="3" max="3" width="34.28515625" customWidth="1"/>
    <col min="4" max="4" width="10.28515625" bestFit="1" customWidth="1"/>
    <col min="5" max="5" width="15.28515625" customWidth="1"/>
    <col min="6" max="6" width="14.42578125" customWidth="1"/>
    <col min="7" max="7" width="13.7109375" customWidth="1"/>
    <col min="8" max="8" width="12.85546875" customWidth="1"/>
  </cols>
  <sheetData>
    <row r="1" spans="1:8">
      <c r="A1" s="260" t="s">
        <v>4308</v>
      </c>
      <c r="B1" s="260"/>
      <c r="C1" s="260"/>
      <c r="D1" s="260"/>
      <c r="E1" s="260"/>
      <c r="F1" s="260"/>
      <c r="G1" s="260"/>
      <c r="H1" s="30"/>
    </row>
    <row r="2" spans="1:8">
      <c r="A2" s="261" t="s">
        <v>4309</v>
      </c>
      <c r="B2" s="261"/>
      <c r="C2" s="261"/>
      <c r="D2" s="261"/>
      <c r="E2" s="261"/>
      <c r="F2" s="261"/>
      <c r="G2" s="261"/>
      <c r="H2" s="31"/>
    </row>
    <row r="3" spans="1:8">
      <c r="A3" s="260" t="s">
        <v>4310</v>
      </c>
      <c r="B3" s="260"/>
      <c r="C3" s="260"/>
      <c r="D3" s="260"/>
      <c r="E3" s="260"/>
      <c r="F3" s="260"/>
      <c r="G3" s="260"/>
      <c r="H3" s="30"/>
    </row>
    <row r="4" spans="1:8">
      <c r="A4" s="253" t="s">
        <v>4321</v>
      </c>
      <c r="B4" s="253"/>
      <c r="C4" s="253"/>
      <c r="D4" s="253"/>
      <c r="E4" s="253"/>
      <c r="F4" s="253"/>
      <c r="G4" s="253"/>
      <c r="H4" s="32"/>
    </row>
    <row r="5" spans="1:8">
      <c r="A5" s="255"/>
      <c r="B5" s="255"/>
      <c r="C5" s="28"/>
      <c r="D5" s="28"/>
      <c r="E5" s="28"/>
      <c r="F5" s="28"/>
      <c r="G5" s="28"/>
      <c r="H5" s="28"/>
    </row>
    <row r="6" spans="1:8">
      <c r="A6" s="253" t="s">
        <v>4400</v>
      </c>
      <c r="B6" s="253"/>
      <c r="C6" s="253"/>
      <c r="D6" s="253"/>
      <c r="E6" s="253"/>
      <c r="F6" s="253"/>
      <c r="G6" s="253"/>
      <c r="H6" s="32"/>
    </row>
    <row r="7" spans="1:8">
      <c r="A7" s="254" t="s">
        <v>4311</v>
      </c>
      <c r="B7" s="254"/>
      <c r="C7" s="254"/>
      <c r="D7" s="254"/>
      <c r="E7" s="254"/>
      <c r="F7" s="254"/>
      <c r="G7" s="254"/>
      <c r="H7" s="28"/>
    </row>
    <row r="8" spans="1:8">
      <c r="A8" s="255"/>
      <c r="B8" s="255"/>
      <c r="C8" s="255"/>
      <c r="D8" s="255"/>
      <c r="E8" s="255"/>
      <c r="F8" s="255"/>
      <c r="G8" s="255"/>
      <c r="H8" s="29"/>
    </row>
    <row r="9" spans="1:8" ht="15" customHeight="1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8">
      <c r="A10" s="256"/>
      <c r="B10" s="256"/>
      <c r="C10" s="256"/>
      <c r="D10" s="256"/>
      <c r="E10" s="256"/>
      <c r="F10" s="256"/>
      <c r="G10" s="256"/>
      <c r="H10" s="256"/>
    </row>
    <row r="11" spans="1:8">
      <c r="A11" s="275" t="s">
        <v>4264</v>
      </c>
      <c r="B11" s="275"/>
      <c r="C11" s="275"/>
      <c r="D11" s="275"/>
      <c r="E11" s="275"/>
      <c r="F11" s="275"/>
      <c r="G11" s="275"/>
      <c r="H11" s="275"/>
    </row>
    <row r="12" spans="1:8">
      <c r="A12" s="131">
        <v>1</v>
      </c>
      <c r="B12" s="148" t="s">
        <v>4350</v>
      </c>
      <c r="C12" s="148" t="s">
        <v>1512</v>
      </c>
      <c r="D12" s="148" t="s">
        <v>4265</v>
      </c>
      <c r="E12" s="148"/>
      <c r="F12" s="149">
        <v>41766</v>
      </c>
      <c r="G12" s="115">
        <v>800</v>
      </c>
      <c r="H12" s="115">
        <v>626.32000000000005</v>
      </c>
    </row>
    <row r="13" spans="1:8">
      <c r="A13" s="131">
        <v>2</v>
      </c>
      <c r="B13" s="148" t="s">
        <v>4351</v>
      </c>
      <c r="C13" s="148" t="s">
        <v>1512</v>
      </c>
      <c r="D13" s="148" t="s">
        <v>4265</v>
      </c>
      <c r="E13" s="148"/>
      <c r="F13" s="149">
        <v>41766</v>
      </c>
      <c r="G13" s="115">
        <v>800</v>
      </c>
      <c r="H13" s="115">
        <v>626.32000000000005</v>
      </c>
    </row>
    <row r="14" spans="1:8">
      <c r="A14" s="131">
        <v>3</v>
      </c>
      <c r="B14" s="148" t="s">
        <v>4352</v>
      </c>
      <c r="C14" s="148" t="s">
        <v>1512</v>
      </c>
      <c r="D14" s="148" t="s">
        <v>4265</v>
      </c>
      <c r="E14" s="148"/>
      <c r="F14" s="149">
        <v>41766</v>
      </c>
      <c r="G14" s="115">
        <v>800</v>
      </c>
      <c r="H14" s="115">
        <v>626.32000000000005</v>
      </c>
    </row>
    <row r="15" spans="1:8">
      <c r="A15" s="131">
        <v>4</v>
      </c>
      <c r="B15" s="148" t="s">
        <v>4353</v>
      </c>
      <c r="C15" s="148" t="s">
        <v>1512</v>
      </c>
      <c r="D15" s="148" t="s">
        <v>4265</v>
      </c>
      <c r="E15" s="148"/>
      <c r="F15" s="149">
        <v>41766</v>
      </c>
      <c r="G15" s="115">
        <v>800</v>
      </c>
      <c r="H15" s="115">
        <v>626.32000000000005</v>
      </c>
    </row>
    <row r="16" spans="1:8">
      <c r="A16" s="274" t="s">
        <v>4401</v>
      </c>
      <c r="B16" s="274"/>
      <c r="C16" s="274"/>
      <c r="D16" s="274"/>
      <c r="E16" s="274"/>
      <c r="F16" s="274"/>
      <c r="G16" s="144">
        <f>SUM(G12:G15)</f>
        <v>3200</v>
      </c>
      <c r="H16" s="118"/>
    </row>
    <row r="27" spans="9:9">
      <c r="I27" s="11"/>
    </row>
  </sheetData>
  <mergeCells count="18">
    <mergeCell ref="F9:F10"/>
    <mergeCell ref="G9:G10"/>
    <mergeCell ref="A16:F16"/>
    <mergeCell ref="H9:H10"/>
    <mergeCell ref="A11:H11"/>
    <mergeCell ref="A1:G1"/>
    <mergeCell ref="A2:G2"/>
    <mergeCell ref="A3:G3"/>
    <mergeCell ref="A4:G4"/>
    <mergeCell ref="A5:B5"/>
    <mergeCell ref="A6:G6"/>
    <mergeCell ref="A7:G7"/>
    <mergeCell ref="A8:G8"/>
    <mergeCell ref="A9:A10"/>
    <mergeCell ref="B9:B10"/>
    <mergeCell ref="C9:C10"/>
    <mergeCell ref="D9:D10"/>
    <mergeCell ref="E9:E10"/>
  </mergeCells>
  <pageMargins left="0.47" right="0.44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74"/>
  <sheetViews>
    <sheetView topLeftCell="A743" zoomScale="102" zoomScaleNormal="102" workbookViewId="0">
      <selection activeCell="E28" sqref="E28"/>
    </sheetView>
  </sheetViews>
  <sheetFormatPr baseColWidth="10" defaultRowHeight="15"/>
  <cols>
    <col min="1" max="1" width="4.42578125" bestFit="1" customWidth="1"/>
    <col min="2" max="2" width="17.5703125" customWidth="1"/>
    <col min="3" max="3" width="55.28515625" customWidth="1"/>
    <col min="4" max="4" width="16.140625" customWidth="1"/>
    <col min="5" max="5" width="20.42578125" customWidth="1"/>
    <col min="6" max="6" width="11.140625" style="1" customWidth="1"/>
    <col min="7" max="8" width="13.5703125" customWidth="1"/>
    <col min="9" max="9" width="17.85546875" customWidth="1"/>
    <col min="10" max="10" width="12.5703125" bestFit="1" customWidth="1"/>
  </cols>
  <sheetData>
    <row r="1" spans="1:10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10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10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10" s="10" customFormat="1">
      <c r="A4" s="253" t="s">
        <v>2395</v>
      </c>
      <c r="B4" s="253"/>
      <c r="C4" s="253"/>
      <c r="D4" s="253"/>
      <c r="E4" s="253"/>
      <c r="F4" s="253"/>
      <c r="G4" s="253"/>
      <c r="H4" s="253"/>
    </row>
    <row r="5" spans="1:10" s="10" customFormat="1">
      <c r="A5" s="255"/>
      <c r="B5" s="255"/>
      <c r="C5" s="28"/>
      <c r="D5" s="28"/>
      <c r="E5" s="28"/>
      <c r="F5" s="28"/>
      <c r="G5" s="28"/>
      <c r="H5" s="28"/>
    </row>
    <row r="6" spans="1:10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10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10" s="10" customFormat="1">
      <c r="A8" s="255"/>
      <c r="B8" s="255"/>
      <c r="C8" s="255"/>
      <c r="D8" s="255"/>
      <c r="E8" s="255"/>
      <c r="F8" s="255"/>
      <c r="G8" s="255"/>
      <c r="H8" s="29"/>
    </row>
    <row r="9" spans="1:10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10">
      <c r="A10" s="256"/>
      <c r="B10" s="256"/>
      <c r="C10" s="256"/>
      <c r="D10" s="256"/>
      <c r="E10" s="256"/>
      <c r="F10" s="256"/>
      <c r="G10" s="256"/>
      <c r="H10" s="256"/>
    </row>
    <row r="11" spans="1:10">
      <c r="A11" s="86">
        <v>1</v>
      </c>
      <c r="B11" s="135" t="s">
        <v>2396</v>
      </c>
      <c r="C11" s="100" t="s">
        <v>2397</v>
      </c>
      <c r="D11" s="100" t="s">
        <v>2398</v>
      </c>
      <c r="E11" s="100" t="s">
        <v>2399</v>
      </c>
      <c r="F11" s="106">
        <v>34722</v>
      </c>
      <c r="G11" s="137">
        <v>1480.69</v>
      </c>
      <c r="H11" s="137">
        <f t="shared" ref="H11:H74" si="0">G11*0.1</f>
        <v>148.06900000000002</v>
      </c>
    </row>
    <row r="12" spans="1:10">
      <c r="A12" s="86">
        <v>2</v>
      </c>
      <c r="B12" s="135" t="s">
        <v>2400</v>
      </c>
      <c r="C12" s="100" t="s">
        <v>2401</v>
      </c>
      <c r="D12" s="100" t="s">
        <v>2402</v>
      </c>
      <c r="E12" s="100" t="s">
        <v>2403</v>
      </c>
      <c r="F12" s="106">
        <v>35776</v>
      </c>
      <c r="G12" s="137">
        <v>1483.43</v>
      </c>
      <c r="H12" s="137">
        <f t="shared" si="0"/>
        <v>148.34300000000002</v>
      </c>
    </row>
    <row r="13" spans="1:10">
      <c r="A13" s="86">
        <v>3</v>
      </c>
      <c r="B13" s="135" t="s">
        <v>2404</v>
      </c>
      <c r="C13" s="100" t="s">
        <v>2405</v>
      </c>
      <c r="D13" s="100" t="s">
        <v>2406</v>
      </c>
      <c r="E13" s="100" t="s">
        <v>2407</v>
      </c>
      <c r="F13" s="106">
        <v>35510</v>
      </c>
      <c r="G13" s="137">
        <v>1060.57</v>
      </c>
      <c r="H13" s="137">
        <f t="shared" si="0"/>
        <v>106.057</v>
      </c>
    </row>
    <row r="14" spans="1:10">
      <c r="A14" s="86">
        <v>4</v>
      </c>
      <c r="B14" s="135" t="s">
        <v>2408</v>
      </c>
      <c r="C14" s="100" t="s">
        <v>2405</v>
      </c>
      <c r="D14" s="100" t="s">
        <v>2406</v>
      </c>
      <c r="E14" s="100" t="s">
        <v>2409</v>
      </c>
      <c r="F14" s="106">
        <v>35510</v>
      </c>
      <c r="G14" s="137">
        <v>1060.57</v>
      </c>
      <c r="H14" s="137">
        <f t="shared" si="0"/>
        <v>106.057</v>
      </c>
    </row>
    <row r="15" spans="1:10">
      <c r="A15" s="86">
        <v>5</v>
      </c>
      <c r="B15" s="135" t="s">
        <v>2410</v>
      </c>
      <c r="C15" s="100" t="s">
        <v>2405</v>
      </c>
      <c r="D15" s="100" t="s">
        <v>2406</v>
      </c>
      <c r="E15" s="100" t="s">
        <v>2411</v>
      </c>
      <c r="F15" s="106">
        <v>35510</v>
      </c>
      <c r="G15" s="137">
        <v>1060.57</v>
      </c>
      <c r="H15" s="137">
        <f t="shared" si="0"/>
        <v>106.057</v>
      </c>
      <c r="J15" s="11"/>
    </row>
    <row r="16" spans="1:10">
      <c r="A16" s="86">
        <v>6</v>
      </c>
      <c r="B16" s="135" t="s">
        <v>2412</v>
      </c>
      <c r="C16" s="100" t="s">
        <v>2413</v>
      </c>
      <c r="D16" s="100" t="s">
        <v>2414</v>
      </c>
      <c r="E16" s="100" t="s">
        <v>2415</v>
      </c>
      <c r="F16" s="106">
        <v>36362</v>
      </c>
      <c r="G16" s="137">
        <v>3777.84</v>
      </c>
      <c r="H16" s="137">
        <f t="shared" si="0"/>
        <v>377.78400000000005</v>
      </c>
    </row>
    <row r="17" spans="1:8">
      <c r="A17" s="86">
        <v>7</v>
      </c>
      <c r="B17" s="135" t="s">
        <v>2416</v>
      </c>
      <c r="C17" s="100" t="s">
        <v>2417</v>
      </c>
      <c r="D17" s="100" t="s">
        <v>2418</v>
      </c>
      <c r="E17" s="100" t="s">
        <v>2419</v>
      </c>
      <c r="F17" s="106">
        <v>36362</v>
      </c>
      <c r="G17" s="137">
        <v>3492</v>
      </c>
      <c r="H17" s="137">
        <f t="shared" si="0"/>
        <v>349.20000000000005</v>
      </c>
    </row>
    <row r="18" spans="1:8">
      <c r="A18" s="86">
        <v>8</v>
      </c>
      <c r="B18" s="135" t="s">
        <v>2420</v>
      </c>
      <c r="C18" s="100" t="s">
        <v>2421</v>
      </c>
      <c r="D18" s="100" t="s">
        <v>2422</v>
      </c>
      <c r="E18" s="100" t="s">
        <v>2423</v>
      </c>
      <c r="F18" s="106">
        <v>36115</v>
      </c>
      <c r="G18" s="137">
        <v>1171.8800000000001</v>
      </c>
      <c r="H18" s="137">
        <f t="shared" si="0"/>
        <v>117.18800000000002</v>
      </c>
    </row>
    <row r="19" spans="1:8">
      <c r="A19" s="86">
        <v>9</v>
      </c>
      <c r="B19" s="135" t="s">
        <v>2424</v>
      </c>
      <c r="C19" s="100" t="s">
        <v>2425</v>
      </c>
      <c r="D19" s="100" t="s">
        <v>2426</v>
      </c>
      <c r="E19" s="100" t="s">
        <v>2427</v>
      </c>
      <c r="F19" s="106">
        <v>36665</v>
      </c>
      <c r="G19" s="137">
        <v>1553.6</v>
      </c>
      <c r="H19" s="137">
        <f t="shared" si="0"/>
        <v>155.36000000000001</v>
      </c>
    </row>
    <row r="20" spans="1:8">
      <c r="A20" s="86">
        <v>10</v>
      </c>
      <c r="B20" s="135" t="s">
        <v>2428</v>
      </c>
      <c r="C20" s="100" t="s">
        <v>2429</v>
      </c>
      <c r="D20" s="100" t="s">
        <v>2430</v>
      </c>
      <c r="E20" s="100" t="s">
        <v>2431</v>
      </c>
      <c r="F20" s="106">
        <v>38341</v>
      </c>
      <c r="G20" s="137">
        <v>1632.85</v>
      </c>
      <c r="H20" s="137">
        <f t="shared" si="0"/>
        <v>163.285</v>
      </c>
    </row>
    <row r="21" spans="1:8">
      <c r="A21" s="86">
        <v>11</v>
      </c>
      <c r="B21" s="135" t="s">
        <v>2432</v>
      </c>
      <c r="C21" s="100" t="s">
        <v>2433</v>
      </c>
      <c r="D21" s="100" t="s">
        <v>2434</v>
      </c>
      <c r="E21" s="100" t="s">
        <v>2435</v>
      </c>
      <c r="F21" s="106">
        <v>38174</v>
      </c>
      <c r="G21" s="137">
        <v>1165</v>
      </c>
      <c r="H21" s="137">
        <f t="shared" si="0"/>
        <v>116.5</v>
      </c>
    </row>
    <row r="22" spans="1:8">
      <c r="A22" s="86">
        <v>12</v>
      </c>
      <c r="B22" s="135" t="s">
        <v>2436</v>
      </c>
      <c r="C22" s="100" t="s">
        <v>2437</v>
      </c>
      <c r="D22" s="100" t="s">
        <v>2438</v>
      </c>
      <c r="E22" s="100" t="s">
        <v>2439</v>
      </c>
      <c r="F22" s="106">
        <v>38174</v>
      </c>
      <c r="G22" s="137">
        <v>1514.7</v>
      </c>
      <c r="H22" s="137">
        <f t="shared" si="0"/>
        <v>151.47</v>
      </c>
    </row>
    <row r="23" spans="1:8">
      <c r="A23" s="86">
        <v>13</v>
      </c>
      <c r="B23" s="135" t="s">
        <v>2440</v>
      </c>
      <c r="C23" s="100" t="s">
        <v>2441</v>
      </c>
      <c r="D23" s="100" t="s">
        <v>2438</v>
      </c>
      <c r="E23" s="100" t="s">
        <v>2442</v>
      </c>
      <c r="F23" s="106">
        <v>38154</v>
      </c>
      <c r="G23" s="137">
        <v>1514.7</v>
      </c>
      <c r="H23" s="137">
        <f t="shared" si="0"/>
        <v>151.47</v>
      </c>
    </row>
    <row r="24" spans="1:8">
      <c r="A24" s="86">
        <v>14</v>
      </c>
      <c r="B24" s="135" t="s">
        <v>2443</v>
      </c>
      <c r="C24" s="100" t="s">
        <v>2444</v>
      </c>
      <c r="D24" s="100" t="s">
        <v>2445</v>
      </c>
      <c r="E24" s="100" t="s">
        <v>2446</v>
      </c>
      <c r="F24" s="106">
        <v>38173</v>
      </c>
      <c r="G24" s="137">
        <v>1215</v>
      </c>
      <c r="H24" s="137">
        <f t="shared" si="0"/>
        <v>121.5</v>
      </c>
    </row>
    <row r="25" spans="1:8">
      <c r="A25" s="86">
        <v>15</v>
      </c>
      <c r="B25" s="135" t="s">
        <v>2447</v>
      </c>
      <c r="C25" s="100" t="s">
        <v>2448</v>
      </c>
      <c r="D25" s="100" t="s">
        <v>2449</v>
      </c>
      <c r="E25" s="100" t="s">
        <v>2450</v>
      </c>
      <c r="F25" s="106">
        <v>38343</v>
      </c>
      <c r="G25" s="137">
        <v>2600</v>
      </c>
      <c r="H25" s="137">
        <f t="shared" si="0"/>
        <v>260</v>
      </c>
    </row>
    <row r="26" spans="1:8">
      <c r="A26" s="86">
        <v>16</v>
      </c>
      <c r="B26" s="135" t="s">
        <v>2451</v>
      </c>
      <c r="C26" s="100" t="s">
        <v>2452</v>
      </c>
      <c r="D26" s="100" t="s">
        <v>2453</v>
      </c>
      <c r="E26" s="100" t="s">
        <v>2454</v>
      </c>
      <c r="F26" s="106">
        <v>38688</v>
      </c>
      <c r="G26" s="137">
        <v>4999</v>
      </c>
      <c r="H26" s="137">
        <f t="shared" si="0"/>
        <v>499.90000000000003</v>
      </c>
    </row>
    <row r="27" spans="1:8">
      <c r="A27" s="86">
        <v>17</v>
      </c>
      <c r="B27" s="135" t="s">
        <v>2455</v>
      </c>
      <c r="C27" s="100" t="s">
        <v>2456</v>
      </c>
      <c r="D27" s="100" t="s">
        <v>2457</v>
      </c>
      <c r="E27" s="100" t="s">
        <v>2458</v>
      </c>
      <c r="F27" s="106">
        <v>38681</v>
      </c>
      <c r="G27" s="137">
        <v>1430</v>
      </c>
      <c r="H27" s="137">
        <f t="shared" si="0"/>
        <v>143</v>
      </c>
    </row>
    <row r="28" spans="1:8">
      <c r="A28" s="86">
        <v>18</v>
      </c>
      <c r="B28" s="135" t="s">
        <v>2459</v>
      </c>
      <c r="C28" s="100" t="s">
        <v>2456</v>
      </c>
      <c r="D28" s="100" t="s">
        <v>2457</v>
      </c>
      <c r="E28" s="100" t="s">
        <v>2460</v>
      </c>
      <c r="F28" s="106">
        <v>38681</v>
      </c>
      <c r="G28" s="137">
        <v>1430</v>
      </c>
      <c r="H28" s="137">
        <f t="shared" si="0"/>
        <v>143</v>
      </c>
    </row>
    <row r="29" spans="1:8">
      <c r="A29" s="86">
        <v>19</v>
      </c>
      <c r="B29" s="135" t="s">
        <v>2461</v>
      </c>
      <c r="C29" s="100" t="s">
        <v>2462</v>
      </c>
      <c r="D29" s="100" t="s">
        <v>2463</v>
      </c>
      <c r="E29" s="100" t="s">
        <v>2464</v>
      </c>
      <c r="F29" s="106">
        <v>38695</v>
      </c>
      <c r="G29" s="137">
        <v>734.5</v>
      </c>
      <c r="H29" s="137">
        <f t="shared" si="0"/>
        <v>73.45</v>
      </c>
    </row>
    <row r="30" spans="1:8">
      <c r="A30" s="86">
        <v>20</v>
      </c>
      <c r="B30" s="135" t="s">
        <v>2467</v>
      </c>
      <c r="C30" s="100" t="s">
        <v>2465</v>
      </c>
      <c r="D30" s="100" t="s">
        <v>2466</v>
      </c>
      <c r="E30" s="100" t="s">
        <v>2468</v>
      </c>
      <c r="F30" s="106">
        <v>38686</v>
      </c>
      <c r="G30" s="137">
        <v>1068.05</v>
      </c>
      <c r="H30" s="137">
        <f t="shared" si="0"/>
        <v>106.80500000000001</v>
      </c>
    </row>
    <row r="31" spans="1:8">
      <c r="A31" s="86">
        <v>21</v>
      </c>
      <c r="B31" s="135" t="s">
        <v>2469</v>
      </c>
      <c r="C31" s="100" t="s">
        <v>2465</v>
      </c>
      <c r="D31" s="100" t="s">
        <v>2466</v>
      </c>
      <c r="E31" s="100" t="s">
        <v>2470</v>
      </c>
      <c r="F31" s="106">
        <v>38686</v>
      </c>
      <c r="G31" s="137">
        <v>1068.05</v>
      </c>
      <c r="H31" s="137">
        <f t="shared" si="0"/>
        <v>106.80500000000001</v>
      </c>
    </row>
    <row r="32" spans="1:8">
      <c r="A32" s="86">
        <v>22</v>
      </c>
      <c r="B32" s="135" t="s">
        <v>2471</v>
      </c>
      <c r="C32" s="100" t="s">
        <v>2465</v>
      </c>
      <c r="D32" s="100" t="s">
        <v>2466</v>
      </c>
      <c r="E32" s="100" t="s">
        <v>2472</v>
      </c>
      <c r="F32" s="106">
        <v>38686</v>
      </c>
      <c r="G32" s="137">
        <v>1068.05</v>
      </c>
      <c r="H32" s="137">
        <f t="shared" si="0"/>
        <v>106.80500000000001</v>
      </c>
    </row>
    <row r="33" spans="1:8">
      <c r="A33" s="86">
        <v>23</v>
      </c>
      <c r="B33" s="135" t="s">
        <v>2473</v>
      </c>
      <c r="C33" s="100" t="s">
        <v>2474</v>
      </c>
      <c r="D33" s="100" t="s">
        <v>2466</v>
      </c>
      <c r="E33" s="100" t="s">
        <v>2475</v>
      </c>
      <c r="F33" s="106">
        <v>38686</v>
      </c>
      <c r="G33" s="137">
        <v>1068.05</v>
      </c>
      <c r="H33" s="137">
        <f t="shared" si="0"/>
        <v>106.80500000000001</v>
      </c>
    </row>
    <row r="34" spans="1:8">
      <c r="A34" s="86">
        <v>24</v>
      </c>
      <c r="B34" s="135" t="s">
        <v>2476</v>
      </c>
      <c r="C34" s="100" t="s">
        <v>2465</v>
      </c>
      <c r="D34" s="100" t="s">
        <v>2466</v>
      </c>
      <c r="E34" s="100" t="s">
        <v>2477</v>
      </c>
      <c r="F34" s="106">
        <v>38686</v>
      </c>
      <c r="G34" s="137">
        <v>1068.05</v>
      </c>
      <c r="H34" s="137">
        <f t="shared" si="0"/>
        <v>106.80500000000001</v>
      </c>
    </row>
    <row r="35" spans="1:8">
      <c r="A35" s="86">
        <v>25</v>
      </c>
      <c r="B35" s="135" t="s">
        <v>2478</v>
      </c>
      <c r="C35" s="100" t="s">
        <v>2465</v>
      </c>
      <c r="D35" s="100" t="s">
        <v>2466</v>
      </c>
      <c r="E35" s="100" t="s">
        <v>2479</v>
      </c>
      <c r="F35" s="106">
        <v>38686</v>
      </c>
      <c r="G35" s="137">
        <v>1068.05</v>
      </c>
      <c r="H35" s="137">
        <f t="shared" si="0"/>
        <v>106.80500000000001</v>
      </c>
    </row>
    <row r="36" spans="1:8">
      <c r="A36" s="86">
        <v>26</v>
      </c>
      <c r="B36" s="135" t="s">
        <v>2480</v>
      </c>
      <c r="C36" s="100" t="s">
        <v>2481</v>
      </c>
      <c r="D36" s="100" t="s">
        <v>2482</v>
      </c>
      <c r="E36" s="100" t="s">
        <v>2483</v>
      </c>
      <c r="F36" s="106">
        <v>38707</v>
      </c>
      <c r="G36" s="137">
        <v>1050</v>
      </c>
      <c r="H36" s="137">
        <f t="shared" si="0"/>
        <v>105</v>
      </c>
    </row>
    <row r="37" spans="1:8">
      <c r="A37" s="86">
        <v>27</v>
      </c>
      <c r="B37" s="135" t="s">
        <v>2484</v>
      </c>
      <c r="C37" s="100" t="s">
        <v>2481</v>
      </c>
      <c r="D37" s="100" t="s">
        <v>2482</v>
      </c>
      <c r="E37" s="100" t="s">
        <v>2485</v>
      </c>
      <c r="F37" s="106">
        <v>38707</v>
      </c>
      <c r="G37" s="137">
        <v>1050</v>
      </c>
      <c r="H37" s="137">
        <f t="shared" si="0"/>
        <v>105</v>
      </c>
    </row>
    <row r="38" spans="1:8">
      <c r="A38" s="86">
        <v>28</v>
      </c>
      <c r="B38" s="135" t="s">
        <v>2486</v>
      </c>
      <c r="C38" s="100" t="s">
        <v>2481</v>
      </c>
      <c r="D38" s="100" t="s">
        <v>2482</v>
      </c>
      <c r="E38" s="100" t="s">
        <v>2487</v>
      </c>
      <c r="F38" s="106">
        <v>38707</v>
      </c>
      <c r="G38" s="137">
        <v>1050</v>
      </c>
      <c r="H38" s="137">
        <f t="shared" si="0"/>
        <v>105</v>
      </c>
    </row>
    <row r="39" spans="1:8">
      <c r="A39" s="86">
        <v>29</v>
      </c>
      <c r="B39" s="135" t="s">
        <v>2488</v>
      </c>
      <c r="C39" s="100" t="s">
        <v>2481</v>
      </c>
      <c r="D39" s="100" t="s">
        <v>2482</v>
      </c>
      <c r="E39" s="100" t="s">
        <v>2489</v>
      </c>
      <c r="F39" s="106">
        <v>38707</v>
      </c>
      <c r="G39" s="137">
        <v>1050</v>
      </c>
      <c r="H39" s="137">
        <f t="shared" si="0"/>
        <v>105</v>
      </c>
    </row>
    <row r="40" spans="1:8">
      <c r="A40" s="86">
        <v>30</v>
      </c>
      <c r="B40" s="135" t="s">
        <v>2490</v>
      </c>
      <c r="C40" s="100" t="s">
        <v>2481</v>
      </c>
      <c r="D40" s="100" t="s">
        <v>2482</v>
      </c>
      <c r="E40" s="100" t="s">
        <v>2491</v>
      </c>
      <c r="F40" s="106">
        <v>38707</v>
      </c>
      <c r="G40" s="137">
        <v>1050</v>
      </c>
      <c r="H40" s="137">
        <f t="shared" si="0"/>
        <v>105</v>
      </c>
    </row>
    <row r="41" spans="1:8">
      <c r="A41" s="86">
        <v>31</v>
      </c>
      <c r="B41" s="135" t="s">
        <v>2492</v>
      </c>
      <c r="C41" s="100" t="s">
        <v>2481</v>
      </c>
      <c r="D41" s="100" t="s">
        <v>2482</v>
      </c>
      <c r="E41" s="100" t="s">
        <v>2493</v>
      </c>
      <c r="F41" s="106">
        <v>38707</v>
      </c>
      <c r="G41" s="137">
        <v>1050</v>
      </c>
      <c r="H41" s="137">
        <f t="shared" si="0"/>
        <v>105</v>
      </c>
    </row>
    <row r="42" spans="1:8">
      <c r="A42" s="86">
        <v>32</v>
      </c>
      <c r="B42" s="135" t="s">
        <v>2494</v>
      </c>
      <c r="C42" s="100" t="s">
        <v>2481</v>
      </c>
      <c r="D42" s="100" t="s">
        <v>2482</v>
      </c>
      <c r="E42" s="100" t="s">
        <v>2495</v>
      </c>
      <c r="F42" s="106">
        <v>38707</v>
      </c>
      <c r="G42" s="137">
        <v>1050</v>
      </c>
      <c r="H42" s="137">
        <f t="shared" si="0"/>
        <v>105</v>
      </c>
    </row>
    <row r="43" spans="1:8">
      <c r="A43" s="86">
        <v>33</v>
      </c>
      <c r="B43" s="135" t="s">
        <v>2496</v>
      </c>
      <c r="C43" s="100" t="s">
        <v>2481</v>
      </c>
      <c r="D43" s="100" t="s">
        <v>2482</v>
      </c>
      <c r="E43" s="100" t="s">
        <v>2497</v>
      </c>
      <c r="F43" s="106">
        <v>38707</v>
      </c>
      <c r="G43" s="137">
        <v>1050</v>
      </c>
      <c r="H43" s="137">
        <f t="shared" si="0"/>
        <v>105</v>
      </c>
    </row>
    <row r="44" spans="1:8">
      <c r="A44" s="86">
        <v>34</v>
      </c>
      <c r="B44" s="135" t="s">
        <v>2498</v>
      </c>
      <c r="C44" s="100" t="s">
        <v>2499</v>
      </c>
      <c r="D44" s="100" t="s">
        <v>2500</v>
      </c>
      <c r="E44" s="100" t="s">
        <v>2501</v>
      </c>
      <c r="F44" s="106">
        <v>39055</v>
      </c>
      <c r="G44" s="137">
        <v>5904</v>
      </c>
      <c r="H44" s="137">
        <f t="shared" si="0"/>
        <v>590.4</v>
      </c>
    </row>
    <row r="45" spans="1:8">
      <c r="A45" s="86">
        <v>35</v>
      </c>
      <c r="B45" s="135" t="s">
        <v>2502</v>
      </c>
      <c r="C45" s="100" t="s">
        <v>2503</v>
      </c>
      <c r="D45" s="100" t="s">
        <v>2504</v>
      </c>
      <c r="E45" s="100" t="s">
        <v>2505</v>
      </c>
      <c r="F45" s="106">
        <v>39056</v>
      </c>
      <c r="G45" s="137">
        <v>6952.89</v>
      </c>
      <c r="H45" s="137">
        <f t="shared" si="0"/>
        <v>695.2890000000001</v>
      </c>
    </row>
    <row r="46" spans="1:8">
      <c r="A46" s="86">
        <v>36</v>
      </c>
      <c r="B46" s="135" t="s">
        <v>2506</v>
      </c>
      <c r="C46" s="100" t="s">
        <v>2507</v>
      </c>
      <c r="D46" s="100" t="s">
        <v>2508</v>
      </c>
      <c r="E46" s="100" t="s">
        <v>2509</v>
      </c>
      <c r="F46" s="106">
        <v>39057</v>
      </c>
      <c r="G46" s="137">
        <v>1553.75</v>
      </c>
      <c r="H46" s="137">
        <f t="shared" si="0"/>
        <v>155.375</v>
      </c>
    </row>
    <row r="47" spans="1:8">
      <c r="A47" s="86">
        <v>37</v>
      </c>
      <c r="B47" s="135" t="s">
        <v>2510</v>
      </c>
      <c r="C47" s="100" t="s">
        <v>2511</v>
      </c>
      <c r="D47" s="100" t="s">
        <v>2512</v>
      </c>
      <c r="E47" s="100" t="s">
        <v>2513</v>
      </c>
      <c r="F47" s="106">
        <v>39058</v>
      </c>
      <c r="G47" s="137">
        <v>2500</v>
      </c>
      <c r="H47" s="137">
        <f t="shared" si="0"/>
        <v>250</v>
      </c>
    </row>
    <row r="48" spans="1:8">
      <c r="A48" s="86">
        <v>38</v>
      </c>
      <c r="B48" s="135" t="s">
        <v>2514</v>
      </c>
      <c r="C48" s="100" t="s">
        <v>2511</v>
      </c>
      <c r="D48" s="100" t="s">
        <v>2512</v>
      </c>
      <c r="E48" s="100" t="s">
        <v>2515</v>
      </c>
      <c r="F48" s="106">
        <v>39058</v>
      </c>
      <c r="G48" s="137">
        <v>2500</v>
      </c>
      <c r="H48" s="137">
        <f t="shared" si="0"/>
        <v>250</v>
      </c>
    </row>
    <row r="49" spans="1:8">
      <c r="A49" s="86">
        <v>39</v>
      </c>
      <c r="B49" s="135" t="s">
        <v>2516</v>
      </c>
      <c r="C49" s="100" t="s">
        <v>2517</v>
      </c>
      <c r="D49" s="100" t="s">
        <v>2518</v>
      </c>
      <c r="E49" s="100" t="s">
        <v>27</v>
      </c>
      <c r="F49" s="106">
        <v>39055</v>
      </c>
      <c r="G49" s="137">
        <v>10079.18</v>
      </c>
      <c r="H49" s="137">
        <f t="shared" si="0"/>
        <v>1007.9180000000001</v>
      </c>
    </row>
    <row r="50" spans="1:8">
      <c r="A50" s="86">
        <v>40</v>
      </c>
      <c r="B50" s="135" t="s">
        <v>2519</v>
      </c>
      <c r="C50" s="100" t="s">
        <v>211</v>
      </c>
      <c r="D50" s="100" t="s">
        <v>2520</v>
      </c>
      <c r="E50" s="100" t="s">
        <v>2521</v>
      </c>
      <c r="F50" s="106">
        <v>38588</v>
      </c>
      <c r="G50" s="137">
        <v>1200</v>
      </c>
      <c r="H50" s="137">
        <f t="shared" si="0"/>
        <v>120</v>
      </c>
    </row>
    <row r="51" spans="1:8">
      <c r="A51" s="86">
        <v>41</v>
      </c>
      <c r="B51" s="135" t="s">
        <v>2522</v>
      </c>
      <c r="C51" s="100" t="s">
        <v>2523</v>
      </c>
      <c r="D51" s="100" t="s">
        <v>2524</v>
      </c>
      <c r="E51" s="150"/>
      <c r="F51" s="106">
        <v>38670</v>
      </c>
      <c r="G51" s="137">
        <v>1921</v>
      </c>
      <c r="H51" s="137">
        <f t="shared" si="0"/>
        <v>192.10000000000002</v>
      </c>
    </row>
    <row r="52" spans="1:8">
      <c r="A52" s="86">
        <v>42</v>
      </c>
      <c r="B52" s="135" t="s">
        <v>2525</v>
      </c>
      <c r="C52" s="100" t="s">
        <v>2526</v>
      </c>
      <c r="D52" s="150"/>
      <c r="E52" s="100" t="s">
        <v>2527</v>
      </c>
      <c r="F52" s="106">
        <v>39374</v>
      </c>
      <c r="G52" s="137">
        <v>6382.99</v>
      </c>
      <c r="H52" s="137">
        <f t="shared" si="0"/>
        <v>638.29899999999998</v>
      </c>
    </row>
    <row r="53" spans="1:8">
      <c r="A53" s="86">
        <v>43</v>
      </c>
      <c r="B53" s="135" t="s">
        <v>2528</v>
      </c>
      <c r="C53" s="100" t="s">
        <v>2529</v>
      </c>
      <c r="D53" s="100" t="s">
        <v>2530</v>
      </c>
      <c r="E53" s="150"/>
      <c r="F53" s="106">
        <v>39428</v>
      </c>
      <c r="G53" s="137">
        <v>2146.9</v>
      </c>
      <c r="H53" s="137">
        <f t="shared" si="0"/>
        <v>214.69000000000003</v>
      </c>
    </row>
    <row r="54" spans="1:8">
      <c r="A54" s="86">
        <v>44</v>
      </c>
      <c r="B54" s="135" t="s">
        <v>2531</v>
      </c>
      <c r="C54" s="100" t="s">
        <v>2532</v>
      </c>
      <c r="D54" s="100" t="s">
        <v>2533</v>
      </c>
      <c r="E54" s="100" t="s">
        <v>2534</v>
      </c>
      <c r="F54" s="106">
        <v>39430</v>
      </c>
      <c r="G54" s="137">
        <v>1520</v>
      </c>
      <c r="H54" s="137">
        <f t="shared" si="0"/>
        <v>152</v>
      </c>
    </row>
    <row r="55" spans="1:8">
      <c r="A55" s="86">
        <v>45</v>
      </c>
      <c r="B55" s="135" t="s">
        <v>2535</v>
      </c>
      <c r="C55" s="100" t="s">
        <v>2532</v>
      </c>
      <c r="D55" s="100" t="s">
        <v>2533</v>
      </c>
      <c r="E55" s="100" t="s">
        <v>2536</v>
      </c>
      <c r="F55" s="106">
        <v>39430</v>
      </c>
      <c r="G55" s="137">
        <v>1520</v>
      </c>
      <c r="H55" s="137">
        <f t="shared" si="0"/>
        <v>152</v>
      </c>
    </row>
    <row r="56" spans="1:8">
      <c r="A56" s="86">
        <v>46</v>
      </c>
      <c r="B56" s="135" t="s">
        <v>2537</v>
      </c>
      <c r="C56" s="100" t="s">
        <v>2532</v>
      </c>
      <c r="D56" s="100" t="s">
        <v>2533</v>
      </c>
      <c r="E56" s="100" t="s">
        <v>2538</v>
      </c>
      <c r="F56" s="106">
        <v>39430</v>
      </c>
      <c r="G56" s="137">
        <v>1520</v>
      </c>
      <c r="H56" s="137">
        <f t="shared" si="0"/>
        <v>152</v>
      </c>
    </row>
    <row r="57" spans="1:8">
      <c r="A57" s="86">
        <v>47</v>
      </c>
      <c r="B57" s="135" t="s">
        <v>2539</v>
      </c>
      <c r="C57" s="100" t="s">
        <v>2532</v>
      </c>
      <c r="D57" s="100" t="s">
        <v>2533</v>
      </c>
      <c r="E57" s="100" t="s">
        <v>2540</v>
      </c>
      <c r="F57" s="106">
        <v>39430</v>
      </c>
      <c r="G57" s="137">
        <v>1520</v>
      </c>
      <c r="H57" s="137">
        <f t="shared" si="0"/>
        <v>152</v>
      </c>
    </row>
    <row r="58" spans="1:8">
      <c r="A58" s="86">
        <v>48</v>
      </c>
      <c r="B58" s="135" t="s">
        <v>2541</v>
      </c>
      <c r="C58" s="100" t="s">
        <v>2532</v>
      </c>
      <c r="D58" s="100" t="s">
        <v>2533</v>
      </c>
      <c r="E58" s="150"/>
      <c r="F58" s="106">
        <v>39430</v>
      </c>
      <c r="G58" s="137">
        <v>1520</v>
      </c>
      <c r="H58" s="137">
        <f t="shared" si="0"/>
        <v>152</v>
      </c>
    </row>
    <row r="59" spans="1:8">
      <c r="A59" s="86">
        <v>49</v>
      </c>
      <c r="B59" s="135" t="s">
        <v>2542</v>
      </c>
      <c r="C59" s="100" t="s">
        <v>2543</v>
      </c>
      <c r="D59" s="100" t="s">
        <v>2544</v>
      </c>
      <c r="E59" s="150"/>
      <c r="F59" s="106">
        <v>39430</v>
      </c>
      <c r="G59" s="137">
        <v>1175</v>
      </c>
      <c r="H59" s="137">
        <f t="shared" si="0"/>
        <v>117.5</v>
      </c>
    </row>
    <row r="60" spans="1:8">
      <c r="A60" s="86">
        <v>50</v>
      </c>
      <c r="B60" s="135" t="s">
        <v>2545</v>
      </c>
      <c r="C60" s="100" t="s">
        <v>2543</v>
      </c>
      <c r="D60" s="100" t="s">
        <v>2544</v>
      </c>
      <c r="E60" s="150"/>
      <c r="F60" s="106">
        <v>39430</v>
      </c>
      <c r="G60" s="137">
        <v>1175</v>
      </c>
      <c r="H60" s="137">
        <f t="shared" si="0"/>
        <v>117.5</v>
      </c>
    </row>
    <row r="61" spans="1:8">
      <c r="A61" s="86">
        <v>51</v>
      </c>
      <c r="B61" s="135" t="s">
        <v>2546</v>
      </c>
      <c r="C61" s="100" t="s">
        <v>2547</v>
      </c>
      <c r="D61" s="100" t="s">
        <v>2548</v>
      </c>
      <c r="E61" s="100" t="s">
        <v>2549</v>
      </c>
      <c r="F61" s="106">
        <v>36129</v>
      </c>
      <c r="G61" s="137">
        <v>2017.14</v>
      </c>
      <c r="H61" s="137">
        <f t="shared" si="0"/>
        <v>201.71400000000003</v>
      </c>
    </row>
    <row r="62" spans="1:8">
      <c r="A62" s="86">
        <v>52</v>
      </c>
      <c r="B62" s="135" t="s">
        <v>2550</v>
      </c>
      <c r="C62" s="100" t="s">
        <v>2551</v>
      </c>
      <c r="D62" s="100" t="s">
        <v>2552</v>
      </c>
      <c r="E62" s="100" t="s">
        <v>2553</v>
      </c>
      <c r="F62" s="106">
        <v>35780</v>
      </c>
      <c r="G62" s="137">
        <v>16547.91</v>
      </c>
      <c r="H62" s="137">
        <f t="shared" si="0"/>
        <v>1654.7910000000002</v>
      </c>
    </row>
    <row r="63" spans="1:8">
      <c r="A63" s="86">
        <v>53</v>
      </c>
      <c r="B63" s="135" t="s">
        <v>2554</v>
      </c>
      <c r="C63" s="100" t="s">
        <v>2555</v>
      </c>
      <c r="D63" s="100" t="s">
        <v>2556</v>
      </c>
      <c r="E63" s="100" t="s">
        <v>2557</v>
      </c>
      <c r="F63" s="106">
        <v>35780</v>
      </c>
      <c r="G63" s="137">
        <v>1923.11</v>
      </c>
      <c r="H63" s="137">
        <f t="shared" si="0"/>
        <v>192.31100000000001</v>
      </c>
    </row>
    <row r="64" spans="1:8">
      <c r="A64" s="86">
        <v>54</v>
      </c>
      <c r="B64" s="135" t="s">
        <v>2558</v>
      </c>
      <c r="C64" s="100" t="s">
        <v>2559</v>
      </c>
      <c r="D64" s="100" t="s">
        <v>2560</v>
      </c>
      <c r="E64" s="100" t="s">
        <v>27</v>
      </c>
      <c r="F64" s="106">
        <v>36626</v>
      </c>
      <c r="G64" s="137">
        <v>1475.74</v>
      </c>
      <c r="H64" s="137">
        <f t="shared" si="0"/>
        <v>147.57400000000001</v>
      </c>
    </row>
    <row r="65" spans="1:8">
      <c r="A65" s="86">
        <v>55</v>
      </c>
      <c r="B65" s="135" t="s">
        <v>2561</v>
      </c>
      <c r="C65" s="100" t="s">
        <v>2562</v>
      </c>
      <c r="D65" s="100" t="s">
        <v>2563</v>
      </c>
      <c r="E65" s="100" t="s">
        <v>2564</v>
      </c>
      <c r="F65" s="106">
        <v>36927</v>
      </c>
      <c r="G65" s="137">
        <v>1288.2</v>
      </c>
      <c r="H65" s="137">
        <f t="shared" si="0"/>
        <v>128.82000000000002</v>
      </c>
    </row>
    <row r="66" spans="1:8">
      <c r="A66" s="86">
        <v>56</v>
      </c>
      <c r="B66" s="135" t="s">
        <v>2565</v>
      </c>
      <c r="C66" s="100" t="s">
        <v>2566</v>
      </c>
      <c r="D66" s="100" t="s">
        <v>2567</v>
      </c>
      <c r="E66" s="100" t="s">
        <v>2568</v>
      </c>
      <c r="F66" s="106">
        <v>37242</v>
      </c>
      <c r="G66" s="137">
        <v>1025.0999999999999</v>
      </c>
      <c r="H66" s="137">
        <f t="shared" si="0"/>
        <v>102.50999999999999</v>
      </c>
    </row>
    <row r="67" spans="1:8">
      <c r="A67" s="86">
        <v>57</v>
      </c>
      <c r="B67" s="135" t="s">
        <v>2569</v>
      </c>
      <c r="C67" s="100" t="s">
        <v>2570</v>
      </c>
      <c r="D67" s="100" t="s">
        <v>2571</v>
      </c>
      <c r="E67" s="100" t="s">
        <v>2572</v>
      </c>
      <c r="F67" s="106">
        <v>37775</v>
      </c>
      <c r="G67" s="137">
        <v>2053.89</v>
      </c>
      <c r="H67" s="137">
        <f t="shared" si="0"/>
        <v>205.38900000000001</v>
      </c>
    </row>
    <row r="68" spans="1:8">
      <c r="A68" s="86">
        <v>58</v>
      </c>
      <c r="B68" s="135" t="s">
        <v>2573</v>
      </c>
      <c r="C68" s="100" t="s">
        <v>2574</v>
      </c>
      <c r="D68" s="100" t="s">
        <v>2575</v>
      </c>
      <c r="E68" s="100" t="s">
        <v>2576</v>
      </c>
      <c r="F68" s="106">
        <v>38531</v>
      </c>
      <c r="G68" s="137">
        <v>1499.51</v>
      </c>
      <c r="H68" s="137">
        <f t="shared" si="0"/>
        <v>149.95099999999999</v>
      </c>
    </row>
    <row r="69" spans="1:8">
      <c r="A69" s="86">
        <v>59</v>
      </c>
      <c r="B69" s="135" t="s">
        <v>2577</v>
      </c>
      <c r="C69" s="100" t="s">
        <v>2578</v>
      </c>
      <c r="D69" s="100" t="s">
        <v>2575</v>
      </c>
      <c r="E69" s="100" t="s">
        <v>2579</v>
      </c>
      <c r="F69" s="106">
        <v>38531</v>
      </c>
      <c r="G69" s="137">
        <v>1499.51</v>
      </c>
      <c r="H69" s="137">
        <f t="shared" si="0"/>
        <v>149.95099999999999</v>
      </c>
    </row>
    <row r="70" spans="1:8">
      <c r="A70" s="86">
        <v>60</v>
      </c>
      <c r="B70" s="135" t="s">
        <v>2580</v>
      </c>
      <c r="C70" s="100" t="s">
        <v>2581</v>
      </c>
      <c r="D70" s="100" t="s">
        <v>2575</v>
      </c>
      <c r="E70" s="100" t="s">
        <v>2582</v>
      </c>
      <c r="F70" s="106">
        <v>38531</v>
      </c>
      <c r="G70" s="137">
        <v>1499.51</v>
      </c>
      <c r="H70" s="137">
        <f t="shared" si="0"/>
        <v>149.95099999999999</v>
      </c>
    </row>
    <row r="71" spans="1:8">
      <c r="A71" s="86">
        <v>61</v>
      </c>
      <c r="B71" s="135" t="s">
        <v>2583</v>
      </c>
      <c r="C71" s="100" t="s">
        <v>2584</v>
      </c>
      <c r="D71" s="100" t="s">
        <v>2575</v>
      </c>
      <c r="E71" s="100" t="s">
        <v>2585</v>
      </c>
      <c r="F71" s="106">
        <v>38531</v>
      </c>
      <c r="G71" s="137">
        <v>1499.51</v>
      </c>
      <c r="H71" s="137">
        <f t="shared" si="0"/>
        <v>149.95099999999999</v>
      </c>
    </row>
    <row r="72" spans="1:8">
      <c r="A72" s="86">
        <v>62</v>
      </c>
      <c r="B72" s="135" t="s">
        <v>2586</v>
      </c>
      <c r="C72" s="100" t="s">
        <v>2587</v>
      </c>
      <c r="D72" s="100" t="s">
        <v>2575</v>
      </c>
      <c r="E72" s="100" t="s">
        <v>2588</v>
      </c>
      <c r="F72" s="106">
        <v>38531</v>
      </c>
      <c r="G72" s="137">
        <v>1499.51</v>
      </c>
      <c r="H72" s="137">
        <f t="shared" si="0"/>
        <v>149.95099999999999</v>
      </c>
    </row>
    <row r="73" spans="1:8">
      <c r="A73" s="86">
        <v>63</v>
      </c>
      <c r="B73" s="135" t="s">
        <v>2589</v>
      </c>
      <c r="C73" s="100" t="s">
        <v>2590</v>
      </c>
      <c r="D73" s="100" t="s">
        <v>2591</v>
      </c>
      <c r="E73" s="100" t="s">
        <v>2592</v>
      </c>
      <c r="F73" s="106">
        <v>38531</v>
      </c>
      <c r="G73" s="137">
        <v>1771.84</v>
      </c>
      <c r="H73" s="137">
        <f t="shared" si="0"/>
        <v>177.184</v>
      </c>
    </row>
    <row r="74" spans="1:8">
      <c r="A74" s="86">
        <v>64</v>
      </c>
      <c r="B74" s="135" t="s">
        <v>2593</v>
      </c>
      <c r="C74" s="100" t="s">
        <v>2594</v>
      </c>
      <c r="D74" s="100" t="s">
        <v>2595</v>
      </c>
      <c r="E74" s="100" t="s">
        <v>2596</v>
      </c>
      <c r="F74" s="106">
        <v>38531</v>
      </c>
      <c r="G74" s="137">
        <v>1412.5</v>
      </c>
      <c r="H74" s="137">
        <f t="shared" si="0"/>
        <v>141.25</v>
      </c>
    </row>
    <row r="75" spans="1:8">
      <c r="A75" s="86">
        <v>65</v>
      </c>
      <c r="B75" s="135" t="s">
        <v>2597</v>
      </c>
      <c r="C75" s="100" t="s">
        <v>2566</v>
      </c>
      <c r="D75" s="100" t="s">
        <v>2598</v>
      </c>
      <c r="E75" s="100" t="s">
        <v>2599</v>
      </c>
      <c r="F75" s="106">
        <v>37810</v>
      </c>
      <c r="G75" s="137">
        <v>1711.09</v>
      </c>
      <c r="H75" s="137">
        <f t="shared" ref="H75:H138" si="1">G75*0.1</f>
        <v>171.10900000000001</v>
      </c>
    </row>
    <row r="76" spans="1:8">
      <c r="A76" s="86">
        <v>66</v>
      </c>
      <c r="B76" s="135" t="s">
        <v>2600</v>
      </c>
      <c r="C76" s="100" t="s">
        <v>2601</v>
      </c>
      <c r="D76" s="100" t="s">
        <v>2602</v>
      </c>
      <c r="E76" s="100" t="s">
        <v>27</v>
      </c>
      <c r="F76" s="106">
        <v>38806</v>
      </c>
      <c r="G76" s="137">
        <v>1331.75</v>
      </c>
      <c r="H76" s="137">
        <f t="shared" si="1"/>
        <v>133.17500000000001</v>
      </c>
    </row>
    <row r="77" spans="1:8">
      <c r="A77" s="86">
        <v>67</v>
      </c>
      <c r="B77" s="135" t="s">
        <v>2603</v>
      </c>
      <c r="C77" s="100" t="s">
        <v>2604</v>
      </c>
      <c r="D77" s="100" t="s">
        <v>2520</v>
      </c>
      <c r="E77" s="100" t="s">
        <v>2605</v>
      </c>
      <c r="F77" s="106">
        <v>38574</v>
      </c>
      <c r="G77" s="137">
        <v>1203.45</v>
      </c>
      <c r="H77" s="137">
        <f t="shared" si="1"/>
        <v>120.34500000000001</v>
      </c>
    </row>
    <row r="78" spans="1:8">
      <c r="A78" s="86">
        <v>68</v>
      </c>
      <c r="B78" s="135" t="s">
        <v>2606</v>
      </c>
      <c r="C78" s="100" t="s">
        <v>2607</v>
      </c>
      <c r="D78" s="100" t="s">
        <v>27</v>
      </c>
      <c r="E78" s="100" t="s">
        <v>27</v>
      </c>
      <c r="F78" s="106">
        <v>37830</v>
      </c>
      <c r="G78" s="137">
        <v>1406.24</v>
      </c>
      <c r="H78" s="137">
        <f t="shared" si="1"/>
        <v>140.624</v>
      </c>
    </row>
    <row r="79" spans="1:8">
      <c r="A79" s="86">
        <v>69</v>
      </c>
      <c r="B79" s="135" t="s">
        <v>2608</v>
      </c>
      <c r="C79" s="100" t="s">
        <v>2609</v>
      </c>
      <c r="D79" s="100" t="s">
        <v>2610</v>
      </c>
      <c r="E79" s="100" t="s">
        <v>2611</v>
      </c>
      <c r="F79" s="106">
        <v>37238</v>
      </c>
      <c r="G79" s="137">
        <v>1937.56</v>
      </c>
      <c r="H79" s="137">
        <f t="shared" si="1"/>
        <v>193.756</v>
      </c>
    </row>
    <row r="80" spans="1:8">
      <c r="A80" s="86">
        <v>70</v>
      </c>
      <c r="B80" s="135" t="s">
        <v>2612</v>
      </c>
      <c r="C80" s="100" t="s">
        <v>2562</v>
      </c>
      <c r="D80" s="100" t="s">
        <v>2613</v>
      </c>
      <c r="E80" s="100" t="s">
        <v>2614</v>
      </c>
      <c r="F80" s="106">
        <v>37239</v>
      </c>
      <c r="G80" s="137">
        <v>2339.1</v>
      </c>
      <c r="H80" s="137">
        <f t="shared" si="1"/>
        <v>233.91</v>
      </c>
    </row>
    <row r="81" spans="1:8">
      <c r="A81" s="86">
        <v>71</v>
      </c>
      <c r="B81" s="135" t="s">
        <v>2615</v>
      </c>
      <c r="C81" s="100" t="s">
        <v>2616</v>
      </c>
      <c r="D81" s="100" t="s">
        <v>2617</v>
      </c>
      <c r="E81" s="100" t="s">
        <v>2618</v>
      </c>
      <c r="F81" s="106">
        <v>37239</v>
      </c>
      <c r="G81" s="137">
        <v>2339.1</v>
      </c>
      <c r="H81" s="137">
        <f t="shared" si="1"/>
        <v>233.91</v>
      </c>
    </row>
    <row r="82" spans="1:8">
      <c r="A82" s="86">
        <v>72</v>
      </c>
      <c r="B82" s="135" t="s">
        <v>2619</v>
      </c>
      <c r="C82" s="100" t="s">
        <v>2620</v>
      </c>
      <c r="D82" s="100" t="s">
        <v>2621</v>
      </c>
      <c r="E82" s="100" t="s">
        <v>2622</v>
      </c>
      <c r="F82" s="106">
        <v>37574</v>
      </c>
      <c r="G82" s="137">
        <v>2488.2600000000002</v>
      </c>
      <c r="H82" s="137">
        <f t="shared" si="1"/>
        <v>248.82600000000002</v>
      </c>
    </row>
    <row r="83" spans="1:8">
      <c r="A83" s="86">
        <v>73</v>
      </c>
      <c r="B83" s="135" t="s">
        <v>2623</v>
      </c>
      <c r="C83" s="135" t="s">
        <v>2624</v>
      </c>
      <c r="D83" s="135" t="s">
        <v>2625</v>
      </c>
      <c r="E83" s="135" t="s">
        <v>2626</v>
      </c>
      <c r="F83" s="136">
        <v>36817</v>
      </c>
      <c r="G83" s="137">
        <v>4776.9799999999996</v>
      </c>
      <c r="H83" s="137">
        <f t="shared" si="1"/>
        <v>477.69799999999998</v>
      </c>
    </row>
    <row r="84" spans="1:8">
      <c r="A84" s="86">
        <v>74</v>
      </c>
      <c r="B84" s="135" t="s">
        <v>2627</v>
      </c>
      <c r="C84" s="135" t="s">
        <v>2628</v>
      </c>
      <c r="D84" s="135" t="s">
        <v>2629</v>
      </c>
      <c r="E84" s="135" t="s">
        <v>2630</v>
      </c>
      <c r="F84" s="136">
        <v>38512</v>
      </c>
      <c r="G84" s="137">
        <v>1300</v>
      </c>
      <c r="H84" s="137">
        <f t="shared" si="1"/>
        <v>130</v>
      </c>
    </row>
    <row r="85" spans="1:8">
      <c r="A85" s="86">
        <v>75</v>
      </c>
      <c r="B85" s="135" t="s">
        <v>2633</v>
      </c>
      <c r="C85" s="135" t="s">
        <v>2631</v>
      </c>
      <c r="D85" s="135" t="s">
        <v>2632</v>
      </c>
      <c r="E85" s="135" t="s">
        <v>2634</v>
      </c>
      <c r="F85" s="136">
        <v>39301</v>
      </c>
      <c r="G85" s="137">
        <v>754.21</v>
      </c>
      <c r="H85" s="137">
        <f t="shared" si="1"/>
        <v>75.421000000000006</v>
      </c>
    </row>
    <row r="86" spans="1:8">
      <c r="A86" s="86">
        <v>76</v>
      </c>
      <c r="B86" s="135" t="s">
        <v>2635</v>
      </c>
      <c r="C86" s="135" t="s">
        <v>2631</v>
      </c>
      <c r="D86" s="135" t="s">
        <v>2632</v>
      </c>
      <c r="E86" s="135" t="s">
        <v>2636</v>
      </c>
      <c r="F86" s="136">
        <v>39301</v>
      </c>
      <c r="G86" s="137">
        <v>754.21</v>
      </c>
      <c r="H86" s="137">
        <f t="shared" si="1"/>
        <v>75.421000000000006</v>
      </c>
    </row>
    <row r="87" spans="1:8">
      <c r="A87" s="86">
        <v>77</v>
      </c>
      <c r="B87" s="135" t="s">
        <v>2637</v>
      </c>
      <c r="C87" s="135" t="s">
        <v>2631</v>
      </c>
      <c r="D87" s="135" t="s">
        <v>2632</v>
      </c>
      <c r="E87" s="135" t="s">
        <v>2638</v>
      </c>
      <c r="F87" s="136">
        <v>39301</v>
      </c>
      <c r="G87" s="137">
        <v>754.21</v>
      </c>
      <c r="H87" s="137">
        <f t="shared" si="1"/>
        <v>75.421000000000006</v>
      </c>
    </row>
    <row r="88" spans="1:8">
      <c r="A88" s="86">
        <v>78</v>
      </c>
      <c r="B88" s="135" t="s">
        <v>2639</v>
      </c>
      <c r="C88" s="135" t="s">
        <v>2631</v>
      </c>
      <c r="D88" s="135" t="s">
        <v>2632</v>
      </c>
      <c r="E88" s="135" t="s">
        <v>2640</v>
      </c>
      <c r="F88" s="136">
        <v>39301</v>
      </c>
      <c r="G88" s="137">
        <v>754.21</v>
      </c>
      <c r="H88" s="137">
        <f t="shared" si="1"/>
        <v>75.421000000000006</v>
      </c>
    </row>
    <row r="89" spans="1:8">
      <c r="A89" s="86">
        <v>79</v>
      </c>
      <c r="B89" s="135" t="s">
        <v>2641</v>
      </c>
      <c r="C89" s="135" t="s">
        <v>2642</v>
      </c>
      <c r="D89" s="135" t="s">
        <v>2643</v>
      </c>
      <c r="E89" s="135" t="s">
        <v>2644</v>
      </c>
      <c r="F89" s="136">
        <v>39301</v>
      </c>
      <c r="G89" s="137">
        <v>2917</v>
      </c>
      <c r="H89" s="137">
        <f t="shared" si="1"/>
        <v>291.7</v>
      </c>
    </row>
    <row r="90" spans="1:8">
      <c r="A90" s="86">
        <v>80</v>
      </c>
      <c r="B90" s="135" t="s">
        <v>2645</v>
      </c>
      <c r="C90" s="135" t="s">
        <v>211</v>
      </c>
      <c r="D90" s="135" t="s">
        <v>2646</v>
      </c>
      <c r="E90" s="135" t="s">
        <v>2647</v>
      </c>
      <c r="F90" s="136">
        <v>39301</v>
      </c>
      <c r="G90" s="137">
        <v>758.8</v>
      </c>
      <c r="H90" s="137">
        <f t="shared" si="1"/>
        <v>75.88</v>
      </c>
    </row>
    <row r="91" spans="1:8">
      <c r="A91" s="86">
        <v>81</v>
      </c>
      <c r="B91" s="135" t="s">
        <v>2648</v>
      </c>
      <c r="C91" s="135" t="s">
        <v>211</v>
      </c>
      <c r="D91" s="135" t="s">
        <v>2646</v>
      </c>
      <c r="E91" s="135" t="s">
        <v>2649</v>
      </c>
      <c r="F91" s="136">
        <v>39301</v>
      </c>
      <c r="G91" s="137">
        <v>758.8</v>
      </c>
      <c r="H91" s="137">
        <f t="shared" si="1"/>
        <v>75.88</v>
      </c>
    </row>
    <row r="92" spans="1:8">
      <c r="A92" s="86">
        <v>82</v>
      </c>
      <c r="B92" s="135" t="s">
        <v>2650</v>
      </c>
      <c r="C92" s="135" t="s">
        <v>211</v>
      </c>
      <c r="D92" s="135" t="s">
        <v>2646</v>
      </c>
      <c r="E92" s="135" t="s">
        <v>2651</v>
      </c>
      <c r="F92" s="136">
        <v>39301</v>
      </c>
      <c r="G92" s="137">
        <v>758.8</v>
      </c>
      <c r="H92" s="137">
        <f t="shared" si="1"/>
        <v>75.88</v>
      </c>
    </row>
    <row r="93" spans="1:8">
      <c r="A93" s="86">
        <v>83</v>
      </c>
      <c r="B93" s="135" t="s">
        <v>2652</v>
      </c>
      <c r="C93" s="135" t="s">
        <v>211</v>
      </c>
      <c r="D93" s="135" t="s">
        <v>2646</v>
      </c>
      <c r="E93" s="135" t="s">
        <v>2653</v>
      </c>
      <c r="F93" s="136">
        <v>39301</v>
      </c>
      <c r="G93" s="137">
        <v>758.8</v>
      </c>
      <c r="H93" s="137">
        <f t="shared" si="1"/>
        <v>75.88</v>
      </c>
    </row>
    <row r="94" spans="1:8">
      <c r="A94" s="86">
        <v>84</v>
      </c>
      <c r="B94" s="135" t="s">
        <v>2654</v>
      </c>
      <c r="C94" s="135" t="s">
        <v>211</v>
      </c>
      <c r="D94" s="135" t="s">
        <v>2646</v>
      </c>
      <c r="E94" s="135" t="s">
        <v>2655</v>
      </c>
      <c r="F94" s="136">
        <v>39301</v>
      </c>
      <c r="G94" s="137">
        <v>758.8</v>
      </c>
      <c r="H94" s="137">
        <f t="shared" si="1"/>
        <v>75.88</v>
      </c>
    </row>
    <row r="95" spans="1:8">
      <c r="A95" s="86">
        <v>85</v>
      </c>
      <c r="B95" s="135" t="s">
        <v>2656</v>
      </c>
      <c r="C95" s="135" t="s">
        <v>1102</v>
      </c>
      <c r="D95" s="135" t="s">
        <v>2657</v>
      </c>
      <c r="E95" s="135" t="s">
        <v>2658</v>
      </c>
      <c r="F95" s="136">
        <v>39301</v>
      </c>
      <c r="G95" s="137">
        <v>884.8</v>
      </c>
      <c r="H95" s="137">
        <f t="shared" si="1"/>
        <v>88.48</v>
      </c>
    </row>
    <row r="96" spans="1:8">
      <c r="A96" s="86">
        <v>86</v>
      </c>
      <c r="B96" s="135" t="s">
        <v>2659</v>
      </c>
      <c r="C96" s="135" t="s">
        <v>1102</v>
      </c>
      <c r="D96" s="135" t="s">
        <v>2657</v>
      </c>
      <c r="E96" s="135" t="s">
        <v>2660</v>
      </c>
      <c r="F96" s="136">
        <v>39301</v>
      </c>
      <c r="G96" s="137">
        <v>1000.7</v>
      </c>
      <c r="H96" s="137">
        <f t="shared" si="1"/>
        <v>100.07000000000001</v>
      </c>
    </row>
    <row r="97" spans="1:8">
      <c r="A97" s="86">
        <v>87</v>
      </c>
      <c r="B97" s="135" t="s">
        <v>2661</v>
      </c>
      <c r="C97" s="135" t="s">
        <v>1102</v>
      </c>
      <c r="D97" s="135" t="s">
        <v>2657</v>
      </c>
      <c r="E97" s="135" t="s">
        <v>2662</v>
      </c>
      <c r="F97" s="136">
        <v>39301</v>
      </c>
      <c r="G97" s="137">
        <v>1000.7</v>
      </c>
      <c r="H97" s="137">
        <f t="shared" si="1"/>
        <v>100.07000000000001</v>
      </c>
    </row>
    <row r="98" spans="1:8">
      <c r="A98" s="86">
        <v>88</v>
      </c>
      <c r="B98" s="135" t="s">
        <v>2663</v>
      </c>
      <c r="C98" s="135" t="s">
        <v>2664</v>
      </c>
      <c r="D98" s="135" t="s">
        <v>2665</v>
      </c>
      <c r="E98" s="135" t="s">
        <v>2666</v>
      </c>
      <c r="F98" s="136">
        <v>39636</v>
      </c>
      <c r="G98" s="137">
        <v>2025.44</v>
      </c>
      <c r="H98" s="137">
        <f t="shared" si="1"/>
        <v>202.54400000000001</v>
      </c>
    </row>
    <row r="99" spans="1:8">
      <c r="A99" s="86">
        <v>89</v>
      </c>
      <c r="B99" s="135" t="s">
        <v>2667</v>
      </c>
      <c r="C99" s="135" t="s">
        <v>2532</v>
      </c>
      <c r="D99" s="135" t="s">
        <v>2668</v>
      </c>
      <c r="E99" s="135"/>
      <c r="F99" s="136">
        <v>38903</v>
      </c>
      <c r="G99" s="137">
        <v>1534.78</v>
      </c>
      <c r="H99" s="137">
        <f t="shared" si="1"/>
        <v>153.47800000000001</v>
      </c>
    </row>
    <row r="100" spans="1:8">
      <c r="A100" s="86">
        <v>90</v>
      </c>
      <c r="B100" s="135" t="s">
        <v>2669</v>
      </c>
      <c r="C100" s="135" t="s">
        <v>2670</v>
      </c>
      <c r="D100" s="135" t="s">
        <v>2671</v>
      </c>
      <c r="E100" s="135" t="s">
        <v>2672</v>
      </c>
      <c r="F100" s="136">
        <v>38923</v>
      </c>
      <c r="G100" s="137">
        <v>910</v>
      </c>
      <c r="H100" s="137">
        <f t="shared" si="1"/>
        <v>91</v>
      </c>
    </row>
    <row r="101" spans="1:8">
      <c r="A101" s="86">
        <v>91</v>
      </c>
      <c r="B101" s="135" t="s">
        <v>2673</v>
      </c>
      <c r="C101" s="135" t="s">
        <v>2674</v>
      </c>
      <c r="D101" s="135" t="s">
        <v>2671</v>
      </c>
      <c r="E101" s="135" t="s">
        <v>2675</v>
      </c>
      <c r="F101" s="136">
        <v>38923</v>
      </c>
      <c r="G101" s="137">
        <v>910</v>
      </c>
      <c r="H101" s="137">
        <f t="shared" si="1"/>
        <v>91</v>
      </c>
    </row>
    <row r="102" spans="1:8">
      <c r="A102" s="86">
        <v>92</v>
      </c>
      <c r="B102" s="135" t="s">
        <v>2676</v>
      </c>
      <c r="C102" s="135" t="s">
        <v>2677</v>
      </c>
      <c r="D102" s="135" t="s">
        <v>2671</v>
      </c>
      <c r="E102" s="135" t="s">
        <v>2678</v>
      </c>
      <c r="F102" s="136">
        <v>38923</v>
      </c>
      <c r="G102" s="137">
        <v>910</v>
      </c>
      <c r="H102" s="137">
        <f t="shared" si="1"/>
        <v>91</v>
      </c>
    </row>
    <row r="103" spans="1:8">
      <c r="A103" s="86">
        <v>93</v>
      </c>
      <c r="B103" s="135" t="s">
        <v>2679</v>
      </c>
      <c r="C103" s="135" t="s">
        <v>2680</v>
      </c>
      <c r="D103" s="135" t="s">
        <v>2671</v>
      </c>
      <c r="E103" s="135" t="s">
        <v>2681</v>
      </c>
      <c r="F103" s="136">
        <v>38923</v>
      </c>
      <c r="G103" s="137">
        <v>910</v>
      </c>
      <c r="H103" s="137">
        <f t="shared" si="1"/>
        <v>91</v>
      </c>
    </row>
    <row r="104" spans="1:8">
      <c r="A104" s="86">
        <v>94</v>
      </c>
      <c r="B104" s="135" t="s">
        <v>2682</v>
      </c>
      <c r="C104" s="135" t="s">
        <v>2683</v>
      </c>
      <c r="D104" s="135" t="s">
        <v>2684</v>
      </c>
      <c r="E104" s="135" t="s">
        <v>2685</v>
      </c>
      <c r="F104" s="136">
        <v>38776</v>
      </c>
      <c r="G104" s="137">
        <v>3231.8</v>
      </c>
      <c r="H104" s="137">
        <f t="shared" si="1"/>
        <v>323.18000000000006</v>
      </c>
    </row>
    <row r="105" spans="1:8">
      <c r="A105" s="86">
        <v>95</v>
      </c>
      <c r="B105" s="135" t="s">
        <v>2686</v>
      </c>
      <c r="C105" s="135" t="s">
        <v>2687</v>
      </c>
      <c r="D105" s="135" t="s">
        <v>2688</v>
      </c>
      <c r="E105" s="135" t="s">
        <v>2689</v>
      </c>
      <c r="F105" s="136">
        <v>38776</v>
      </c>
      <c r="G105" s="137">
        <v>1101.75</v>
      </c>
      <c r="H105" s="137">
        <f t="shared" si="1"/>
        <v>110.17500000000001</v>
      </c>
    </row>
    <row r="106" spans="1:8">
      <c r="A106" s="86">
        <v>96</v>
      </c>
      <c r="B106" s="135" t="s">
        <v>2690</v>
      </c>
      <c r="C106" s="135" t="s">
        <v>2691</v>
      </c>
      <c r="D106" s="135" t="s">
        <v>2692</v>
      </c>
      <c r="E106" s="135" t="s">
        <v>2693</v>
      </c>
      <c r="F106" s="136">
        <v>39030</v>
      </c>
      <c r="G106" s="137">
        <v>1705</v>
      </c>
      <c r="H106" s="137">
        <f t="shared" si="1"/>
        <v>170.5</v>
      </c>
    </row>
    <row r="107" spans="1:8">
      <c r="A107" s="86">
        <v>97</v>
      </c>
      <c r="B107" s="135" t="s">
        <v>2694</v>
      </c>
      <c r="C107" s="135" t="s">
        <v>2695</v>
      </c>
      <c r="D107" s="135" t="s">
        <v>2696</v>
      </c>
      <c r="E107" s="135" t="s">
        <v>2697</v>
      </c>
      <c r="F107" s="136">
        <v>36732</v>
      </c>
      <c r="G107" s="137">
        <v>1697.14</v>
      </c>
      <c r="H107" s="137">
        <f t="shared" si="1"/>
        <v>169.71400000000003</v>
      </c>
    </row>
    <row r="108" spans="1:8">
      <c r="A108" s="86">
        <v>98</v>
      </c>
      <c r="B108" s="135" t="s">
        <v>2698</v>
      </c>
      <c r="C108" s="135" t="s">
        <v>2699</v>
      </c>
      <c r="D108" s="135" t="s">
        <v>2700</v>
      </c>
      <c r="E108" s="135" t="s">
        <v>2701</v>
      </c>
      <c r="F108" s="136">
        <v>39797</v>
      </c>
      <c r="G108" s="137">
        <v>1898</v>
      </c>
      <c r="H108" s="137">
        <f t="shared" si="1"/>
        <v>189.8</v>
      </c>
    </row>
    <row r="109" spans="1:8">
      <c r="A109" s="86">
        <v>99</v>
      </c>
      <c r="B109" s="135" t="s">
        <v>2702</v>
      </c>
      <c r="C109" s="135" t="s">
        <v>2511</v>
      </c>
      <c r="D109" s="135" t="s">
        <v>2703</v>
      </c>
      <c r="E109" s="135" t="s">
        <v>2704</v>
      </c>
      <c r="F109" s="136">
        <v>39797</v>
      </c>
      <c r="G109" s="137">
        <v>2388.5700000000002</v>
      </c>
      <c r="H109" s="137">
        <f t="shared" si="1"/>
        <v>238.85700000000003</v>
      </c>
    </row>
    <row r="110" spans="1:8">
      <c r="A110" s="86">
        <v>100</v>
      </c>
      <c r="B110" s="135" t="s">
        <v>2705</v>
      </c>
      <c r="C110" s="135" t="s">
        <v>2631</v>
      </c>
      <c r="D110" s="135" t="s">
        <v>2632</v>
      </c>
      <c r="E110" s="135" t="s">
        <v>2706</v>
      </c>
      <c r="F110" s="136">
        <v>39301</v>
      </c>
      <c r="G110" s="137">
        <v>786.96</v>
      </c>
      <c r="H110" s="137">
        <f t="shared" si="1"/>
        <v>78.696000000000012</v>
      </c>
    </row>
    <row r="111" spans="1:8">
      <c r="A111" s="86">
        <v>101</v>
      </c>
      <c r="B111" s="135" t="s">
        <v>2707</v>
      </c>
      <c r="C111" s="135" t="s">
        <v>2631</v>
      </c>
      <c r="D111" s="135" t="s">
        <v>2632</v>
      </c>
      <c r="E111" s="135" t="s">
        <v>2708</v>
      </c>
      <c r="F111" s="136">
        <v>39301</v>
      </c>
      <c r="G111" s="137">
        <v>786.96</v>
      </c>
      <c r="H111" s="137">
        <f t="shared" si="1"/>
        <v>78.696000000000012</v>
      </c>
    </row>
    <row r="112" spans="1:8">
      <c r="A112" s="86">
        <v>102</v>
      </c>
      <c r="B112" s="135" t="s">
        <v>2709</v>
      </c>
      <c r="C112" s="135" t="s">
        <v>2631</v>
      </c>
      <c r="D112" s="135" t="s">
        <v>2632</v>
      </c>
      <c r="E112" s="135" t="s">
        <v>2710</v>
      </c>
      <c r="F112" s="136">
        <v>39301</v>
      </c>
      <c r="G112" s="137">
        <v>786.96</v>
      </c>
      <c r="H112" s="137">
        <f t="shared" si="1"/>
        <v>78.696000000000012</v>
      </c>
    </row>
    <row r="113" spans="1:8">
      <c r="A113" s="86">
        <v>103</v>
      </c>
      <c r="B113" s="135" t="s">
        <v>2711</v>
      </c>
      <c r="C113" s="135" t="s">
        <v>2712</v>
      </c>
      <c r="D113" s="135" t="s">
        <v>2713</v>
      </c>
      <c r="E113" s="135" t="s">
        <v>2714</v>
      </c>
      <c r="F113" s="136">
        <v>39301</v>
      </c>
      <c r="G113" s="137">
        <v>1254.8900000000001</v>
      </c>
      <c r="H113" s="137">
        <f t="shared" si="1"/>
        <v>125.48900000000002</v>
      </c>
    </row>
    <row r="114" spans="1:8">
      <c r="A114" s="86">
        <v>104</v>
      </c>
      <c r="B114" s="135" t="s">
        <v>2715</v>
      </c>
      <c r="C114" s="135" t="s">
        <v>2712</v>
      </c>
      <c r="D114" s="135" t="s">
        <v>2716</v>
      </c>
      <c r="E114" s="135" t="s">
        <v>2717</v>
      </c>
      <c r="F114" s="136">
        <v>39301</v>
      </c>
      <c r="G114" s="137">
        <v>4061.47</v>
      </c>
      <c r="H114" s="137">
        <f t="shared" si="1"/>
        <v>406.14699999999999</v>
      </c>
    </row>
    <row r="115" spans="1:8">
      <c r="A115" s="86">
        <v>105</v>
      </c>
      <c r="B115" s="135" t="s">
        <v>2718</v>
      </c>
      <c r="C115" s="135" t="s">
        <v>211</v>
      </c>
      <c r="D115" s="135" t="s">
        <v>2719</v>
      </c>
      <c r="E115" s="135" t="s">
        <v>2720</v>
      </c>
      <c r="F115" s="136">
        <v>31965</v>
      </c>
      <c r="G115" s="137">
        <v>791.85</v>
      </c>
      <c r="H115" s="137">
        <f t="shared" si="1"/>
        <v>79.185000000000002</v>
      </c>
    </row>
    <row r="116" spans="1:8">
      <c r="A116" s="86">
        <v>106</v>
      </c>
      <c r="B116" s="135" t="s">
        <v>2721</v>
      </c>
      <c r="C116" s="135" t="s">
        <v>211</v>
      </c>
      <c r="D116" s="135" t="s">
        <v>2646</v>
      </c>
      <c r="E116" s="135" t="s">
        <v>2722</v>
      </c>
      <c r="F116" s="136">
        <v>31965</v>
      </c>
      <c r="G116" s="137">
        <v>791.85</v>
      </c>
      <c r="H116" s="137">
        <f t="shared" si="1"/>
        <v>79.185000000000002</v>
      </c>
    </row>
    <row r="117" spans="1:8">
      <c r="A117" s="86">
        <v>107</v>
      </c>
      <c r="B117" s="135" t="s">
        <v>2723</v>
      </c>
      <c r="C117" s="135" t="s">
        <v>211</v>
      </c>
      <c r="D117" s="135" t="s">
        <v>2646</v>
      </c>
      <c r="E117" s="135" t="s">
        <v>2724</v>
      </c>
      <c r="F117" s="136">
        <v>31965</v>
      </c>
      <c r="G117" s="137">
        <v>791.85</v>
      </c>
      <c r="H117" s="137">
        <f t="shared" si="1"/>
        <v>79.185000000000002</v>
      </c>
    </row>
    <row r="118" spans="1:8">
      <c r="A118" s="86">
        <v>108</v>
      </c>
      <c r="B118" s="135" t="s">
        <v>2725</v>
      </c>
      <c r="C118" s="135" t="s">
        <v>2726</v>
      </c>
      <c r="D118" s="135" t="s">
        <v>2727</v>
      </c>
      <c r="E118" s="135" t="s">
        <v>2728</v>
      </c>
      <c r="F118" s="136">
        <v>39491</v>
      </c>
      <c r="G118" s="137">
        <v>7389.92</v>
      </c>
      <c r="H118" s="137">
        <f t="shared" si="1"/>
        <v>738.99200000000008</v>
      </c>
    </row>
    <row r="119" spans="1:8">
      <c r="A119" s="86">
        <v>109</v>
      </c>
      <c r="B119" s="135" t="s">
        <v>2729</v>
      </c>
      <c r="C119" s="135" t="s">
        <v>2437</v>
      </c>
      <c r="D119" s="135" t="s">
        <v>2730</v>
      </c>
      <c r="E119" s="135" t="s">
        <v>27</v>
      </c>
      <c r="F119" s="136">
        <v>39491</v>
      </c>
      <c r="G119" s="137">
        <v>1979.96</v>
      </c>
      <c r="H119" s="137">
        <f t="shared" si="1"/>
        <v>197.99600000000001</v>
      </c>
    </row>
    <row r="120" spans="1:8">
      <c r="A120" s="86">
        <v>110</v>
      </c>
      <c r="B120" s="135" t="s">
        <v>2731</v>
      </c>
      <c r="C120" s="135" t="s">
        <v>2437</v>
      </c>
      <c r="D120" s="135" t="s">
        <v>2730</v>
      </c>
      <c r="E120" s="135" t="s">
        <v>27</v>
      </c>
      <c r="F120" s="136">
        <v>39491</v>
      </c>
      <c r="G120" s="137">
        <v>1979.96</v>
      </c>
      <c r="H120" s="137">
        <f t="shared" si="1"/>
        <v>197.99600000000001</v>
      </c>
    </row>
    <row r="121" spans="1:8">
      <c r="A121" s="86">
        <v>111</v>
      </c>
      <c r="B121" s="135" t="s">
        <v>2732</v>
      </c>
      <c r="C121" s="135" t="s">
        <v>2733</v>
      </c>
      <c r="D121" s="135" t="s">
        <v>2730</v>
      </c>
      <c r="E121" s="135" t="s">
        <v>27</v>
      </c>
      <c r="F121" s="136">
        <v>39491</v>
      </c>
      <c r="G121" s="137">
        <v>1979.96</v>
      </c>
      <c r="H121" s="137">
        <f t="shared" si="1"/>
        <v>197.99600000000001</v>
      </c>
    </row>
    <row r="122" spans="1:8">
      <c r="A122" s="86">
        <v>112</v>
      </c>
      <c r="B122" s="135" t="s">
        <v>2734</v>
      </c>
      <c r="C122" s="135" t="s">
        <v>2437</v>
      </c>
      <c r="D122" s="135" t="s">
        <v>2730</v>
      </c>
      <c r="E122" s="135" t="s">
        <v>27</v>
      </c>
      <c r="F122" s="136">
        <v>39491</v>
      </c>
      <c r="G122" s="137">
        <v>1979.96</v>
      </c>
      <c r="H122" s="137">
        <f t="shared" si="1"/>
        <v>197.99600000000001</v>
      </c>
    </row>
    <row r="123" spans="1:8">
      <c r="A123" s="86">
        <v>113</v>
      </c>
      <c r="B123" s="135" t="s">
        <v>2735</v>
      </c>
      <c r="C123" s="135" t="s">
        <v>2437</v>
      </c>
      <c r="D123" s="135" t="s">
        <v>2736</v>
      </c>
      <c r="E123" s="135" t="s">
        <v>2737</v>
      </c>
      <c r="F123" s="136">
        <v>39126</v>
      </c>
      <c r="G123" s="137">
        <v>1979.96</v>
      </c>
      <c r="H123" s="137">
        <f t="shared" si="1"/>
        <v>197.99600000000001</v>
      </c>
    </row>
    <row r="124" spans="1:8">
      <c r="A124" s="86">
        <v>114</v>
      </c>
      <c r="B124" s="135" t="s">
        <v>2738</v>
      </c>
      <c r="C124" s="135" t="s">
        <v>2739</v>
      </c>
      <c r="D124" s="135" t="s">
        <v>2740</v>
      </c>
      <c r="E124" s="135" t="s">
        <v>2741</v>
      </c>
      <c r="F124" s="136">
        <v>39721</v>
      </c>
      <c r="G124" s="137">
        <v>2118.65</v>
      </c>
      <c r="H124" s="137">
        <f t="shared" si="1"/>
        <v>211.86500000000001</v>
      </c>
    </row>
    <row r="125" spans="1:8">
      <c r="A125" s="86">
        <v>115</v>
      </c>
      <c r="B125" s="135" t="s">
        <v>2742</v>
      </c>
      <c r="C125" s="135" t="s">
        <v>2739</v>
      </c>
      <c r="D125" s="135" t="s">
        <v>2740</v>
      </c>
      <c r="E125" s="135" t="s">
        <v>2741</v>
      </c>
      <c r="F125" s="136">
        <v>39721</v>
      </c>
      <c r="G125" s="137">
        <v>2118.65</v>
      </c>
      <c r="H125" s="137">
        <f t="shared" si="1"/>
        <v>211.86500000000001</v>
      </c>
    </row>
    <row r="126" spans="1:8">
      <c r="A126" s="86">
        <v>116</v>
      </c>
      <c r="B126" s="135" t="s">
        <v>2743</v>
      </c>
      <c r="C126" s="135" t="s">
        <v>2054</v>
      </c>
      <c r="D126" s="135" t="s">
        <v>2055</v>
      </c>
      <c r="E126" s="135" t="s">
        <v>2744</v>
      </c>
      <c r="F126" s="136">
        <v>39402</v>
      </c>
      <c r="G126" s="137">
        <v>1395</v>
      </c>
      <c r="H126" s="137">
        <f t="shared" si="1"/>
        <v>139.5</v>
      </c>
    </row>
    <row r="127" spans="1:8">
      <c r="A127" s="86">
        <v>117</v>
      </c>
      <c r="B127" s="135" t="s">
        <v>2745</v>
      </c>
      <c r="C127" s="135" t="s">
        <v>2746</v>
      </c>
      <c r="D127" s="135" t="s">
        <v>2740</v>
      </c>
      <c r="E127" s="135" t="s">
        <v>2747</v>
      </c>
      <c r="F127" s="136">
        <v>40003</v>
      </c>
      <c r="G127" s="137">
        <v>1281.52</v>
      </c>
      <c r="H127" s="137">
        <f t="shared" si="1"/>
        <v>128.15200000000002</v>
      </c>
    </row>
    <row r="128" spans="1:8">
      <c r="A128" s="86">
        <v>118</v>
      </c>
      <c r="B128" s="135" t="s">
        <v>2748</v>
      </c>
      <c r="C128" s="135" t="s">
        <v>2749</v>
      </c>
      <c r="D128" s="135" t="s">
        <v>2750</v>
      </c>
      <c r="E128" s="135" t="s">
        <v>2751</v>
      </c>
      <c r="F128" s="136">
        <v>40023</v>
      </c>
      <c r="G128" s="137">
        <v>4462.25</v>
      </c>
      <c r="H128" s="137">
        <f t="shared" si="1"/>
        <v>446.22500000000002</v>
      </c>
    </row>
    <row r="129" spans="1:8">
      <c r="A129" s="86">
        <v>119</v>
      </c>
      <c r="B129" s="135" t="s">
        <v>2752</v>
      </c>
      <c r="C129" s="135" t="s">
        <v>2753</v>
      </c>
      <c r="D129" s="135" t="s">
        <v>2754</v>
      </c>
      <c r="E129" s="135" t="s">
        <v>2755</v>
      </c>
      <c r="F129" s="136">
        <v>40037</v>
      </c>
      <c r="G129" s="137">
        <v>1921</v>
      </c>
      <c r="H129" s="137">
        <f t="shared" si="1"/>
        <v>192.10000000000002</v>
      </c>
    </row>
    <row r="130" spans="1:8">
      <c r="A130" s="86">
        <v>120</v>
      </c>
      <c r="B130" s="135" t="s">
        <v>2756</v>
      </c>
      <c r="C130" s="135" t="s">
        <v>2757</v>
      </c>
      <c r="D130" s="135" t="s">
        <v>2758</v>
      </c>
      <c r="E130" s="135" t="s">
        <v>2759</v>
      </c>
      <c r="F130" s="136">
        <v>40102</v>
      </c>
      <c r="G130" s="137">
        <v>1084.3</v>
      </c>
      <c r="H130" s="137">
        <f t="shared" si="1"/>
        <v>108.43</v>
      </c>
    </row>
    <row r="131" spans="1:8">
      <c r="A131" s="86">
        <v>121</v>
      </c>
      <c r="B131" s="135" t="s">
        <v>2760</v>
      </c>
      <c r="C131" s="135" t="s">
        <v>2757</v>
      </c>
      <c r="D131" s="135" t="s">
        <v>2758</v>
      </c>
      <c r="E131" s="135" t="s">
        <v>2761</v>
      </c>
      <c r="F131" s="136">
        <v>40102</v>
      </c>
      <c r="G131" s="137">
        <v>840.79</v>
      </c>
      <c r="H131" s="137">
        <f t="shared" si="1"/>
        <v>84.079000000000008</v>
      </c>
    </row>
    <row r="132" spans="1:8">
      <c r="A132" s="86">
        <v>122</v>
      </c>
      <c r="B132" s="135" t="s">
        <v>2762</v>
      </c>
      <c r="C132" s="135" t="s">
        <v>2529</v>
      </c>
      <c r="D132" s="135" t="s">
        <v>2763</v>
      </c>
      <c r="E132" s="135" t="s">
        <v>2764</v>
      </c>
      <c r="F132" s="136">
        <v>37232</v>
      </c>
      <c r="G132" s="137">
        <v>2379</v>
      </c>
      <c r="H132" s="137">
        <f t="shared" si="1"/>
        <v>237.9</v>
      </c>
    </row>
    <row r="133" spans="1:8">
      <c r="A133" s="86">
        <v>123</v>
      </c>
      <c r="B133" s="135" t="s">
        <v>2765</v>
      </c>
      <c r="C133" s="135" t="s">
        <v>2766</v>
      </c>
      <c r="D133" s="135" t="s">
        <v>2767</v>
      </c>
      <c r="E133" s="135" t="s">
        <v>2768</v>
      </c>
      <c r="F133" s="136">
        <v>37322</v>
      </c>
      <c r="G133" s="137">
        <v>1049</v>
      </c>
      <c r="H133" s="137">
        <f t="shared" si="1"/>
        <v>104.9</v>
      </c>
    </row>
    <row r="134" spans="1:8">
      <c r="A134" s="86">
        <v>124</v>
      </c>
      <c r="B134" s="135" t="s">
        <v>2769</v>
      </c>
      <c r="C134" s="135" t="s">
        <v>2566</v>
      </c>
      <c r="D134" s="135" t="s">
        <v>2770</v>
      </c>
      <c r="E134" s="135" t="s">
        <v>2771</v>
      </c>
      <c r="F134" s="136">
        <v>37180</v>
      </c>
      <c r="G134" s="137">
        <v>1890</v>
      </c>
      <c r="H134" s="137">
        <f t="shared" si="1"/>
        <v>189</v>
      </c>
    </row>
    <row r="135" spans="1:8">
      <c r="A135" s="86">
        <v>125</v>
      </c>
      <c r="B135" s="135" t="s">
        <v>2772</v>
      </c>
      <c r="C135" s="135" t="s">
        <v>2773</v>
      </c>
      <c r="D135" s="135" t="s">
        <v>2774</v>
      </c>
      <c r="E135" s="135" t="s">
        <v>2775</v>
      </c>
      <c r="F135" s="136">
        <v>37178</v>
      </c>
      <c r="G135" s="137">
        <v>2825</v>
      </c>
      <c r="H135" s="137">
        <f t="shared" si="1"/>
        <v>282.5</v>
      </c>
    </row>
    <row r="136" spans="1:8">
      <c r="A136" s="86">
        <v>126</v>
      </c>
      <c r="B136" s="135" t="s">
        <v>2776</v>
      </c>
      <c r="C136" s="135" t="s">
        <v>2511</v>
      </c>
      <c r="D136" s="135" t="s">
        <v>2777</v>
      </c>
      <c r="E136" s="135" t="s">
        <v>2778</v>
      </c>
      <c r="F136" s="136">
        <v>38755</v>
      </c>
      <c r="G136" s="137">
        <v>2371.6799999999998</v>
      </c>
      <c r="H136" s="137">
        <f t="shared" si="1"/>
        <v>237.16800000000001</v>
      </c>
    </row>
    <row r="137" spans="1:8">
      <c r="A137" s="86">
        <v>127</v>
      </c>
      <c r="B137" s="135" t="s">
        <v>2779</v>
      </c>
      <c r="C137" s="135" t="s">
        <v>2780</v>
      </c>
      <c r="D137" s="135" t="s">
        <v>2781</v>
      </c>
      <c r="E137" s="135" t="s">
        <v>2782</v>
      </c>
      <c r="F137" s="136">
        <v>37312</v>
      </c>
      <c r="G137" s="137">
        <v>3559.5</v>
      </c>
      <c r="H137" s="137">
        <f t="shared" si="1"/>
        <v>355.95000000000005</v>
      </c>
    </row>
    <row r="138" spans="1:8">
      <c r="A138" s="86">
        <v>128</v>
      </c>
      <c r="B138" s="135" t="s">
        <v>2783</v>
      </c>
      <c r="C138" s="135" t="s">
        <v>2529</v>
      </c>
      <c r="D138" s="135" t="s">
        <v>2784</v>
      </c>
      <c r="E138" s="135" t="s">
        <v>2785</v>
      </c>
      <c r="F138" s="136">
        <v>36001</v>
      </c>
      <c r="G138" s="137">
        <v>3186.47</v>
      </c>
      <c r="H138" s="137">
        <f t="shared" si="1"/>
        <v>318.64699999999999</v>
      </c>
    </row>
    <row r="139" spans="1:8">
      <c r="A139" s="86">
        <v>129</v>
      </c>
      <c r="B139" s="135" t="s">
        <v>2786</v>
      </c>
      <c r="C139" s="135" t="s">
        <v>2529</v>
      </c>
      <c r="D139" s="135" t="s">
        <v>2787</v>
      </c>
      <c r="E139" s="135" t="s">
        <v>2788</v>
      </c>
      <c r="F139" s="136">
        <v>38193</v>
      </c>
      <c r="G139" s="137">
        <v>2200</v>
      </c>
      <c r="H139" s="137">
        <f t="shared" ref="H139:H152" si="2">G139*0.1</f>
        <v>220</v>
      </c>
    </row>
    <row r="140" spans="1:8">
      <c r="A140" s="86">
        <v>130</v>
      </c>
      <c r="B140" s="135" t="s">
        <v>2789</v>
      </c>
      <c r="C140" s="135" t="s">
        <v>2529</v>
      </c>
      <c r="D140" s="135" t="s">
        <v>2790</v>
      </c>
      <c r="E140" s="135" t="s">
        <v>2791</v>
      </c>
      <c r="F140" s="136">
        <v>37070</v>
      </c>
      <c r="G140" s="137">
        <v>2690</v>
      </c>
      <c r="H140" s="137">
        <f t="shared" si="2"/>
        <v>269</v>
      </c>
    </row>
    <row r="141" spans="1:8">
      <c r="A141" s="86">
        <v>131</v>
      </c>
      <c r="B141" s="135" t="s">
        <v>2792</v>
      </c>
      <c r="C141" s="135" t="s">
        <v>2481</v>
      </c>
      <c r="D141" s="135" t="s">
        <v>2482</v>
      </c>
      <c r="E141" s="135" t="s">
        <v>2793</v>
      </c>
      <c r="F141" s="136">
        <v>38562</v>
      </c>
      <c r="G141" s="137">
        <v>1859</v>
      </c>
      <c r="H141" s="137">
        <f t="shared" si="2"/>
        <v>185.9</v>
      </c>
    </row>
    <row r="142" spans="1:8">
      <c r="A142" s="86">
        <v>132</v>
      </c>
      <c r="B142" s="135" t="s">
        <v>2794</v>
      </c>
      <c r="C142" s="135" t="s">
        <v>2529</v>
      </c>
      <c r="D142" s="135" t="s">
        <v>2795</v>
      </c>
      <c r="E142" s="135" t="s">
        <v>2796</v>
      </c>
      <c r="F142" s="136">
        <v>38966</v>
      </c>
      <c r="G142" s="137">
        <v>1250</v>
      </c>
      <c r="H142" s="137">
        <f t="shared" si="2"/>
        <v>125</v>
      </c>
    </row>
    <row r="143" spans="1:8">
      <c r="A143" s="86">
        <v>133</v>
      </c>
      <c r="B143" s="135" t="s">
        <v>2797</v>
      </c>
      <c r="C143" s="135" t="s">
        <v>2798</v>
      </c>
      <c r="D143" s="135" t="s">
        <v>2799</v>
      </c>
      <c r="E143" s="135" t="s">
        <v>2800</v>
      </c>
      <c r="F143" s="136">
        <v>38511</v>
      </c>
      <c r="G143" s="137">
        <v>710</v>
      </c>
      <c r="H143" s="137">
        <f t="shared" si="2"/>
        <v>71</v>
      </c>
    </row>
    <row r="144" spans="1:8">
      <c r="A144" s="86">
        <v>134</v>
      </c>
      <c r="B144" s="135" t="s">
        <v>2801</v>
      </c>
      <c r="C144" s="135" t="s">
        <v>2481</v>
      </c>
      <c r="D144" s="135" t="s">
        <v>2802</v>
      </c>
      <c r="E144" s="135" t="s">
        <v>2803</v>
      </c>
      <c r="F144" s="136">
        <v>38951</v>
      </c>
      <c r="G144" s="137">
        <v>1825</v>
      </c>
      <c r="H144" s="137">
        <f t="shared" si="2"/>
        <v>182.5</v>
      </c>
    </row>
    <row r="145" spans="1:8">
      <c r="A145" s="86">
        <v>135</v>
      </c>
      <c r="B145" s="135" t="s">
        <v>2805</v>
      </c>
      <c r="C145" s="135" t="s">
        <v>2511</v>
      </c>
      <c r="D145" s="135" t="s">
        <v>2804</v>
      </c>
      <c r="E145" s="135" t="s">
        <v>2806</v>
      </c>
      <c r="F145" s="136">
        <v>38967</v>
      </c>
      <c r="G145" s="137">
        <v>2290</v>
      </c>
      <c r="H145" s="137">
        <f t="shared" si="2"/>
        <v>229</v>
      </c>
    </row>
    <row r="146" spans="1:8">
      <c r="A146" s="86">
        <v>136</v>
      </c>
      <c r="B146" s="135" t="s">
        <v>2807</v>
      </c>
      <c r="C146" s="135" t="s">
        <v>2511</v>
      </c>
      <c r="D146" s="135" t="s">
        <v>2804</v>
      </c>
      <c r="E146" s="135" t="s">
        <v>2808</v>
      </c>
      <c r="F146" s="136">
        <v>38967</v>
      </c>
      <c r="G146" s="137">
        <v>2290</v>
      </c>
      <c r="H146" s="137">
        <f t="shared" si="2"/>
        <v>229</v>
      </c>
    </row>
    <row r="147" spans="1:8">
      <c r="A147" s="86">
        <v>137</v>
      </c>
      <c r="B147" s="135" t="s">
        <v>2809</v>
      </c>
      <c r="C147" s="135" t="s">
        <v>2810</v>
      </c>
      <c r="D147" s="135" t="s">
        <v>2811</v>
      </c>
      <c r="E147" s="135" t="s">
        <v>2812</v>
      </c>
      <c r="F147" s="136">
        <v>39455</v>
      </c>
      <c r="G147" s="137">
        <v>2264.7199999999998</v>
      </c>
      <c r="H147" s="137">
        <f t="shared" si="2"/>
        <v>226.47199999999998</v>
      </c>
    </row>
    <row r="148" spans="1:8">
      <c r="A148" s="86">
        <v>138</v>
      </c>
      <c r="B148" s="135" t="s">
        <v>2813</v>
      </c>
      <c r="C148" s="135" t="s">
        <v>2810</v>
      </c>
      <c r="D148" s="135" t="s">
        <v>2811</v>
      </c>
      <c r="E148" s="135" t="s">
        <v>2814</v>
      </c>
      <c r="F148" s="136">
        <v>39455</v>
      </c>
      <c r="G148" s="137">
        <v>2264.7199999999998</v>
      </c>
      <c r="H148" s="137">
        <f t="shared" si="2"/>
        <v>226.47199999999998</v>
      </c>
    </row>
    <row r="149" spans="1:8">
      <c r="A149" s="86">
        <v>139</v>
      </c>
      <c r="B149" s="135" t="s">
        <v>2815</v>
      </c>
      <c r="C149" s="135" t="s">
        <v>2503</v>
      </c>
      <c r="D149" s="135" t="s">
        <v>2816</v>
      </c>
      <c r="E149" s="135" t="s">
        <v>2817</v>
      </c>
      <c r="F149" s="136">
        <v>39967</v>
      </c>
      <c r="G149" s="137">
        <v>7978.71</v>
      </c>
      <c r="H149" s="137">
        <f t="shared" si="2"/>
        <v>797.87100000000009</v>
      </c>
    </row>
    <row r="150" spans="1:8">
      <c r="A150" s="86">
        <v>140</v>
      </c>
      <c r="B150" s="135" t="s">
        <v>2818</v>
      </c>
      <c r="C150" s="135" t="s">
        <v>2819</v>
      </c>
      <c r="D150" s="135" t="s">
        <v>2820</v>
      </c>
      <c r="E150" s="135" t="s">
        <v>2821</v>
      </c>
      <c r="F150" s="136">
        <v>39961</v>
      </c>
      <c r="G150" s="137">
        <v>1294.75</v>
      </c>
      <c r="H150" s="137">
        <f t="shared" si="2"/>
        <v>129.47499999999999</v>
      </c>
    </row>
    <row r="151" spans="1:8">
      <c r="A151" s="86">
        <v>141</v>
      </c>
      <c r="B151" s="135" t="s">
        <v>2822</v>
      </c>
      <c r="C151" s="135" t="s">
        <v>2819</v>
      </c>
      <c r="D151" s="135" t="s">
        <v>2820</v>
      </c>
      <c r="E151" s="135" t="s">
        <v>2823</v>
      </c>
      <c r="F151" s="136">
        <v>39961</v>
      </c>
      <c r="G151" s="137">
        <v>1294.75</v>
      </c>
      <c r="H151" s="137">
        <f t="shared" si="2"/>
        <v>129.47499999999999</v>
      </c>
    </row>
    <row r="152" spans="1:8">
      <c r="A152" s="86">
        <v>142</v>
      </c>
      <c r="B152" s="135" t="s">
        <v>2824</v>
      </c>
      <c r="C152" s="135" t="s">
        <v>2819</v>
      </c>
      <c r="D152" s="135" t="s">
        <v>2820</v>
      </c>
      <c r="E152" s="135" t="s">
        <v>2825</v>
      </c>
      <c r="F152" s="136">
        <v>39961</v>
      </c>
      <c r="G152" s="137">
        <v>1294.75</v>
      </c>
      <c r="H152" s="137">
        <f t="shared" si="2"/>
        <v>129.47499999999999</v>
      </c>
    </row>
    <row r="153" spans="1:8">
      <c r="A153" s="86">
        <v>143</v>
      </c>
      <c r="B153" s="135" t="s">
        <v>2826</v>
      </c>
      <c r="C153" s="135" t="s">
        <v>2827</v>
      </c>
      <c r="D153" s="135" t="s">
        <v>2828</v>
      </c>
      <c r="E153" s="135" t="s">
        <v>2829</v>
      </c>
      <c r="F153" s="136">
        <v>39975</v>
      </c>
      <c r="G153" s="137">
        <v>4374</v>
      </c>
      <c r="H153" s="137">
        <f>G153*0.1</f>
        <v>437.40000000000003</v>
      </c>
    </row>
    <row r="154" spans="1:8">
      <c r="A154" s="86">
        <v>144</v>
      </c>
      <c r="B154" s="135" t="s">
        <v>2830</v>
      </c>
      <c r="C154" s="135" t="s">
        <v>2831</v>
      </c>
      <c r="D154" s="135" t="s">
        <v>27</v>
      </c>
      <c r="E154" s="135" t="s">
        <v>27</v>
      </c>
      <c r="F154" s="136">
        <v>40519</v>
      </c>
      <c r="G154" s="137">
        <v>1792</v>
      </c>
      <c r="H154" s="151">
        <v>301.75</v>
      </c>
    </row>
    <row r="155" spans="1:8">
      <c r="A155" s="86">
        <v>145</v>
      </c>
      <c r="B155" s="135" t="s">
        <v>2832</v>
      </c>
      <c r="C155" s="135" t="s">
        <v>2833</v>
      </c>
      <c r="D155" s="135" t="s">
        <v>2834</v>
      </c>
      <c r="E155" s="135" t="s">
        <v>2835</v>
      </c>
      <c r="F155" s="136">
        <v>40526</v>
      </c>
      <c r="G155" s="137">
        <v>1067.6400000000001</v>
      </c>
      <c r="H155" s="151">
        <v>182.87</v>
      </c>
    </row>
    <row r="156" spans="1:8">
      <c r="A156" s="86">
        <v>146</v>
      </c>
      <c r="B156" s="135" t="s">
        <v>2836</v>
      </c>
      <c r="C156" s="135" t="s">
        <v>2833</v>
      </c>
      <c r="D156" s="135" t="s">
        <v>2837</v>
      </c>
      <c r="E156" s="135" t="s">
        <v>2838</v>
      </c>
      <c r="F156" s="136">
        <v>40526</v>
      </c>
      <c r="G156" s="137">
        <v>1067.6400000000001</v>
      </c>
      <c r="H156" s="151">
        <v>182.87</v>
      </c>
    </row>
    <row r="157" spans="1:8">
      <c r="A157" s="86">
        <v>147</v>
      </c>
      <c r="B157" s="135" t="s">
        <v>2839</v>
      </c>
      <c r="C157" s="135" t="s">
        <v>2833</v>
      </c>
      <c r="D157" s="135" t="s">
        <v>2834</v>
      </c>
      <c r="E157" s="135" t="s">
        <v>2840</v>
      </c>
      <c r="F157" s="136">
        <v>40526</v>
      </c>
      <c r="G157" s="137">
        <v>1067.6400000000001</v>
      </c>
      <c r="H157" s="151">
        <v>182.87</v>
      </c>
    </row>
    <row r="158" spans="1:8">
      <c r="A158" s="86">
        <v>148</v>
      </c>
      <c r="B158" s="135" t="s">
        <v>2841</v>
      </c>
      <c r="C158" s="135" t="s">
        <v>2842</v>
      </c>
      <c r="D158" s="135" t="s">
        <v>2834</v>
      </c>
      <c r="E158" s="135" t="s">
        <v>2843</v>
      </c>
      <c r="F158" s="136">
        <v>40526</v>
      </c>
      <c r="G158" s="137">
        <v>1067.6400000000001</v>
      </c>
      <c r="H158" s="151">
        <v>182.87</v>
      </c>
    </row>
    <row r="159" spans="1:8">
      <c r="A159" s="86">
        <v>149</v>
      </c>
      <c r="B159" s="135" t="s">
        <v>2844</v>
      </c>
      <c r="C159" s="135" t="s">
        <v>2845</v>
      </c>
      <c r="D159" s="135" t="s">
        <v>2834</v>
      </c>
      <c r="E159" s="135" t="s">
        <v>2846</v>
      </c>
      <c r="F159" s="136">
        <v>40526</v>
      </c>
      <c r="G159" s="137">
        <v>1067.6400000000001</v>
      </c>
      <c r="H159" s="151">
        <v>182.87</v>
      </c>
    </row>
    <row r="160" spans="1:8">
      <c r="A160" s="86">
        <v>150</v>
      </c>
      <c r="B160" s="135" t="s">
        <v>2847</v>
      </c>
      <c r="C160" s="135" t="s">
        <v>2833</v>
      </c>
      <c r="D160" s="135" t="s">
        <v>2834</v>
      </c>
      <c r="E160" s="135" t="s">
        <v>2848</v>
      </c>
      <c r="F160" s="136">
        <v>40526</v>
      </c>
      <c r="G160" s="137">
        <v>1067.6400000000001</v>
      </c>
      <c r="H160" s="151">
        <v>182.87</v>
      </c>
    </row>
    <row r="161" spans="1:8">
      <c r="A161" s="86">
        <v>151</v>
      </c>
      <c r="B161" s="135" t="s">
        <v>2849</v>
      </c>
      <c r="C161" s="135" t="s">
        <v>2833</v>
      </c>
      <c r="D161" s="135" t="s">
        <v>2834</v>
      </c>
      <c r="E161" s="135" t="s">
        <v>2850</v>
      </c>
      <c r="F161" s="136">
        <v>40526</v>
      </c>
      <c r="G161" s="137">
        <v>1067.6400000000001</v>
      </c>
      <c r="H161" s="151">
        <v>182.87</v>
      </c>
    </row>
    <row r="162" spans="1:8">
      <c r="A162" s="86">
        <v>152</v>
      </c>
      <c r="B162" s="135" t="s">
        <v>2851</v>
      </c>
      <c r="C162" s="135" t="s">
        <v>2833</v>
      </c>
      <c r="D162" s="135" t="s">
        <v>2834</v>
      </c>
      <c r="E162" s="135" t="s">
        <v>2852</v>
      </c>
      <c r="F162" s="136">
        <v>40526</v>
      </c>
      <c r="G162" s="137">
        <v>1067.6400000000001</v>
      </c>
      <c r="H162" s="151">
        <v>182.87</v>
      </c>
    </row>
    <row r="163" spans="1:8">
      <c r="A163" s="86">
        <v>153</v>
      </c>
      <c r="B163" s="135" t="s">
        <v>2853</v>
      </c>
      <c r="C163" s="135" t="s">
        <v>2833</v>
      </c>
      <c r="D163" s="135" t="s">
        <v>2834</v>
      </c>
      <c r="E163" s="135" t="s">
        <v>2854</v>
      </c>
      <c r="F163" s="136">
        <v>40526</v>
      </c>
      <c r="G163" s="137">
        <v>1067.6400000000001</v>
      </c>
      <c r="H163" s="151">
        <v>182.87</v>
      </c>
    </row>
    <row r="164" spans="1:8">
      <c r="A164" s="86">
        <v>154</v>
      </c>
      <c r="B164" s="135" t="s">
        <v>2855</v>
      </c>
      <c r="C164" s="135" t="s">
        <v>2833</v>
      </c>
      <c r="D164" s="135" t="s">
        <v>2834</v>
      </c>
      <c r="E164" s="135" t="s">
        <v>2856</v>
      </c>
      <c r="F164" s="136">
        <v>40526</v>
      </c>
      <c r="G164" s="137">
        <v>1067.6400000000001</v>
      </c>
      <c r="H164" s="151">
        <v>182.87</v>
      </c>
    </row>
    <row r="165" spans="1:8">
      <c r="A165" s="86">
        <v>155</v>
      </c>
      <c r="B165" s="135" t="s">
        <v>2857</v>
      </c>
      <c r="C165" s="135" t="s">
        <v>2858</v>
      </c>
      <c r="D165" s="135" t="s">
        <v>2834</v>
      </c>
      <c r="E165" s="135" t="s">
        <v>2859</v>
      </c>
      <c r="F165" s="136">
        <v>40526</v>
      </c>
      <c r="G165" s="137">
        <v>1067.6400000000001</v>
      </c>
      <c r="H165" s="151">
        <v>182.87</v>
      </c>
    </row>
    <row r="166" spans="1:8">
      <c r="A166" s="86">
        <v>156</v>
      </c>
      <c r="B166" s="135" t="s">
        <v>2860</v>
      </c>
      <c r="C166" s="135" t="s">
        <v>2566</v>
      </c>
      <c r="D166" s="135" t="s">
        <v>2861</v>
      </c>
      <c r="E166" s="135"/>
      <c r="F166" s="136">
        <v>37581</v>
      </c>
      <c r="G166" s="137">
        <v>1700</v>
      </c>
      <c r="H166" s="138">
        <v>170</v>
      </c>
    </row>
    <row r="167" spans="1:8">
      <c r="A167" s="86">
        <v>157</v>
      </c>
      <c r="B167" s="135" t="s">
        <v>2862</v>
      </c>
      <c r="C167" s="135" t="s">
        <v>2511</v>
      </c>
      <c r="D167" s="135" t="s">
        <v>2863</v>
      </c>
      <c r="E167" s="135" t="s">
        <v>2864</v>
      </c>
      <c r="F167" s="136">
        <v>39601</v>
      </c>
      <c r="G167" s="138">
        <v>2054</v>
      </c>
      <c r="H167" s="138">
        <f>G167*0.1</f>
        <v>205.4</v>
      </c>
    </row>
    <row r="168" spans="1:8">
      <c r="A168" s="86">
        <v>158</v>
      </c>
      <c r="B168" s="135" t="s">
        <v>2865</v>
      </c>
      <c r="C168" s="135" t="s">
        <v>2866</v>
      </c>
      <c r="D168" s="135" t="s">
        <v>2867</v>
      </c>
      <c r="E168" s="135" t="s">
        <v>2868</v>
      </c>
      <c r="F168" s="136">
        <v>39619</v>
      </c>
      <c r="G168" s="138">
        <v>1622.3</v>
      </c>
      <c r="H168" s="138">
        <f t="shared" ref="H168:H179" si="3">G168*0.1</f>
        <v>162.23000000000002</v>
      </c>
    </row>
    <row r="169" spans="1:8">
      <c r="A169" s="86">
        <v>159</v>
      </c>
      <c r="B169" s="135" t="s">
        <v>2869</v>
      </c>
      <c r="C169" s="135" t="s">
        <v>2870</v>
      </c>
      <c r="D169" s="135" t="s">
        <v>2867</v>
      </c>
      <c r="E169" s="135" t="s">
        <v>2871</v>
      </c>
      <c r="F169" s="136">
        <v>39619</v>
      </c>
      <c r="G169" s="138">
        <v>1622.3</v>
      </c>
      <c r="H169" s="138">
        <f t="shared" si="3"/>
        <v>162.23000000000002</v>
      </c>
    </row>
    <row r="170" spans="1:8">
      <c r="A170" s="86">
        <v>160</v>
      </c>
      <c r="B170" s="135" t="s">
        <v>2872</v>
      </c>
      <c r="C170" s="135" t="s">
        <v>2873</v>
      </c>
      <c r="D170" s="135" t="s">
        <v>2867</v>
      </c>
      <c r="E170" s="135" t="s">
        <v>2874</v>
      </c>
      <c r="F170" s="136">
        <v>39619</v>
      </c>
      <c r="G170" s="138">
        <v>1622.3</v>
      </c>
      <c r="H170" s="138">
        <f t="shared" si="3"/>
        <v>162.23000000000002</v>
      </c>
    </row>
    <row r="171" spans="1:8">
      <c r="A171" s="86">
        <v>161</v>
      </c>
      <c r="B171" s="135" t="s">
        <v>2875</v>
      </c>
      <c r="C171" s="135" t="s">
        <v>2753</v>
      </c>
      <c r="D171" s="135" t="s">
        <v>2703</v>
      </c>
      <c r="E171" s="135" t="s">
        <v>2876</v>
      </c>
      <c r="F171" s="136">
        <v>39797</v>
      </c>
      <c r="G171" s="138">
        <v>2008</v>
      </c>
      <c r="H171" s="138">
        <f t="shared" si="3"/>
        <v>200.8</v>
      </c>
    </row>
    <row r="172" spans="1:8">
      <c r="A172" s="86">
        <v>162</v>
      </c>
      <c r="B172" s="135" t="s">
        <v>2877</v>
      </c>
      <c r="C172" s="135" t="s">
        <v>2753</v>
      </c>
      <c r="D172" s="135" t="s">
        <v>2703</v>
      </c>
      <c r="E172" s="135" t="s">
        <v>2878</v>
      </c>
      <c r="F172" s="136">
        <v>39797</v>
      </c>
      <c r="G172" s="138">
        <v>2008</v>
      </c>
      <c r="H172" s="138">
        <f t="shared" si="3"/>
        <v>200.8</v>
      </c>
    </row>
    <row r="173" spans="1:8">
      <c r="A173" s="86">
        <v>163</v>
      </c>
      <c r="B173" s="135" t="s">
        <v>2879</v>
      </c>
      <c r="C173" s="135" t="s">
        <v>2753</v>
      </c>
      <c r="D173" s="135" t="s">
        <v>2703</v>
      </c>
      <c r="E173" s="135" t="s">
        <v>2880</v>
      </c>
      <c r="F173" s="136">
        <v>39797</v>
      </c>
      <c r="G173" s="138">
        <v>2008</v>
      </c>
      <c r="H173" s="138">
        <f t="shared" si="3"/>
        <v>200.8</v>
      </c>
    </row>
    <row r="174" spans="1:8">
      <c r="A174" s="86">
        <v>164</v>
      </c>
      <c r="B174" s="135" t="s">
        <v>2881</v>
      </c>
      <c r="C174" s="135" t="s">
        <v>2753</v>
      </c>
      <c r="D174" s="135" t="s">
        <v>2703</v>
      </c>
      <c r="E174" s="135" t="s">
        <v>2882</v>
      </c>
      <c r="F174" s="136">
        <v>39797</v>
      </c>
      <c r="G174" s="138">
        <v>2008</v>
      </c>
      <c r="H174" s="138">
        <f t="shared" si="3"/>
        <v>200.8</v>
      </c>
    </row>
    <row r="175" spans="1:8">
      <c r="A175" s="86">
        <v>165</v>
      </c>
      <c r="B175" s="135" t="s">
        <v>2883</v>
      </c>
      <c r="C175" s="135" t="s">
        <v>2753</v>
      </c>
      <c r="D175" s="135" t="s">
        <v>2703</v>
      </c>
      <c r="E175" s="135" t="s">
        <v>2884</v>
      </c>
      <c r="F175" s="136">
        <v>39797</v>
      </c>
      <c r="G175" s="138">
        <v>2008</v>
      </c>
      <c r="H175" s="138">
        <f t="shared" si="3"/>
        <v>200.8</v>
      </c>
    </row>
    <row r="176" spans="1:8">
      <c r="A176" s="86">
        <v>166</v>
      </c>
      <c r="B176" s="135" t="s">
        <v>2885</v>
      </c>
      <c r="C176" s="135" t="s">
        <v>2753</v>
      </c>
      <c r="D176" s="135" t="s">
        <v>2703</v>
      </c>
      <c r="E176" s="135"/>
      <c r="F176" s="136">
        <v>40037</v>
      </c>
      <c r="G176" s="138">
        <v>1292</v>
      </c>
      <c r="H176" s="138">
        <f t="shared" si="3"/>
        <v>129.20000000000002</v>
      </c>
    </row>
    <row r="177" spans="1:8">
      <c r="A177" s="86">
        <v>167</v>
      </c>
      <c r="B177" s="135" t="s">
        <v>2886</v>
      </c>
      <c r="C177" s="135" t="s">
        <v>2887</v>
      </c>
      <c r="D177" s="135" t="s">
        <v>2888</v>
      </c>
      <c r="E177" s="135" t="s">
        <v>2889</v>
      </c>
      <c r="F177" s="136">
        <v>40038</v>
      </c>
      <c r="G177" s="138">
        <v>1600</v>
      </c>
      <c r="H177" s="138">
        <f t="shared" si="3"/>
        <v>160</v>
      </c>
    </row>
    <row r="178" spans="1:8">
      <c r="A178" s="86">
        <v>168</v>
      </c>
      <c r="B178" s="135" t="s">
        <v>2890</v>
      </c>
      <c r="C178" s="135" t="s">
        <v>2891</v>
      </c>
      <c r="D178" s="135" t="s">
        <v>2888</v>
      </c>
      <c r="E178" s="135" t="s">
        <v>2892</v>
      </c>
      <c r="F178" s="136">
        <v>40038</v>
      </c>
      <c r="G178" s="138">
        <v>1600</v>
      </c>
      <c r="H178" s="138">
        <f t="shared" si="3"/>
        <v>160</v>
      </c>
    </row>
    <row r="179" spans="1:8">
      <c r="A179" s="86">
        <v>169</v>
      </c>
      <c r="B179" s="135" t="s">
        <v>2893</v>
      </c>
      <c r="C179" s="135" t="s">
        <v>2891</v>
      </c>
      <c r="D179" s="135" t="s">
        <v>2888</v>
      </c>
      <c r="E179" s="135" t="s">
        <v>2889</v>
      </c>
      <c r="F179" s="136">
        <v>40038</v>
      </c>
      <c r="G179" s="138">
        <v>1675</v>
      </c>
      <c r="H179" s="138">
        <f t="shared" si="3"/>
        <v>167.5</v>
      </c>
    </row>
    <row r="180" spans="1:8">
      <c r="A180" s="86">
        <v>170</v>
      </c>
      <c r="B180" s="135" t="s">
        <v>2894</v>
      </c>
      <c r="C180" s="135" t="s">
        <v>2895</v>
      </c>
      <c r="D180" s="135" t="s">
        <v>2896</v>
      </c>
      <c r="E180" s="135" t="s">
        <v>2897</v>
      </c>
      <c r="F180" s="136">
        <v>40210</v>
      </c>
      <c r="G180" s="138">
        <v>1162</v>
      </c>
      <c r="H180" s="138">
        <v>911.01</v>
      </c>
    </row>
    <row r="181" spans="1:8" s="7" customFormat="1">
      <c r="A181" s="86">
        <v>171</v>
      </c>
      <c r="B181" s="135" t="s">
        <v>2898</v>
      </c>
      <c r="C181" s="135" t="s">
        <v>2899</v>
      </c>
      <c r="D181" s="135" t="s">
        <v>2900</v>
      </c>
      <c r="E181" s="135" t="s">
        <v>2901</v>
      </c>
      <c r="F181" s="136">
        <v>37594</v>
      </c>
      <c r="G181" s="138">
        <v>2345.79</v>
      </c>
      <c r="H181" s="138">
        <f>G181*0.1</f>
        <v>234.57900000000001</v>
      </c>
    </row>
    <row r="182" spans="1:8">
      <c r="A182" s="86">
        <v>172</v>
      </c>
      <c r="B182" s="135" t="s">
        <v>2902</v>
      </c>
      <c r="C182" s="135" t="s">
        <v>2903</v>
      </c>
      <c r="D182" s="135" t="s">
        <v>2904</v>
      </c>
      <c r="E182" s="135" t="s">
        <v>2905</v>
      </c>
      <c r="F182" s="136">
        <v>37594</v>
      </c>
      <c r="G182" s="138">
        <v>2956.79</v>
      </c>
      <c r="H182" s="138">
        <f t="shared" ref="H182:H196" si="4">G182*0.1</f>
        <v>295.67900000000003</v>
      </c>
    </row>
    <row r="183" spans="1:8">
      <c r="A183" s="86">
        <v>173</v>
      </c>
      <c r="B183" s="135" t="s">
        <v>2906</v>
      </c>
      <c r="C183" s="135" t="s">
        <v>2903</v>
      </c>
      <c r="D183" s="135" t="s">
        <v>2904</v>
      </c>
      <c r="E183" s="135" t="s">
        <v>27</v>
      </c>
      <c r="F183" s="136">
        <v>37594</v>
      </c>
      <c r="G183" s="138">
        <v>2956.79</v>
      </c>
      <c r="H183" s="138">
        <f t="shared" si="4"/>
        <v>295.67900000000003</v>
      </c>
    </row>
    <row r="184" spans="1:8">
      <c r="A184" s="86">
        <v>174</v>
      </c>
      <c r="B184" s="135" t="s">
        <v>2907</v>
      </c>
      <c r="C184" s="135" t="s">
        <v>2903</v>
      </c>
      <c r="D184" s="135" t="s">
        <v>2904</v>
      </c>
      <c r="E184" s="135" t="s">
        <v>27</v>
      </c>
      <c r="F184" s="136">
        <v>37594</v>
      </c>
      <c r="G184" s="138">
        <v>2956.79</v>
      </c>
      <c r="H184" s="138">
        <f t="shared" si="4"/>
        <v>295.67900000000003</v>
      </c>
    </row>
    <row r="185" spans="1:8">
      <c r="A185" s="86">
        <v>175</v>
      </c>
      <c r="B185" s="135" t="s">
        <v>2908</v>
      </c>
      <c r="C185" s="135" t="s">
        <v>2909</v>
      </c>
      <c r="D185" s="135" t="s">
        <v>2904</v>
      </c>
      <c r="E185" s="135" t="s">
        <v>27</v>
      </c>
      <c r="F185" s="136">
        <v>37594</v>
      </c>
      <c r="G185" s="138">
        <v>2956.79</v>
      </c>
      <c r="H185" s="138">
        <f t="shared" si="4"/>
        <v>295.67900000000003</v>
      </c>
    </row>
    <row r="186" spans="1:8">
      <c r="A186" s="86">
        <v>176</v>
      </c>
      <c r="B186" s="135" t="s">
        <v>2910</v>
      </c>
      <c r="C186" s="135" t="s">
        <v>2810</v>
      </c>
      <c r="D186" s="135" t="s">
        <v>2900</v>
      </c>
      <c r="E186" s="135" t="s">
        <v>2911</v>
      </c>
      <c r="F186" s="136">
        <v>37594</v>
      </c>
      <c r="G186" s="138">
        <v>2156.79</v>
      </c>
      <c r="H186" s="138">
        <f t="shared" si="4"/>
        <v>215.679</v>
      </c>
    </row>
    <row r="187" spans="1:8">
      <c r="A187" s="86">
        <v>177</v>
      </c>
      <c r="B187" s="135" t="s">
        <v>2912</v>
      </c>
      <c r="C187" s="135" t="s">
        <v>2810</v>
      </c>
      <c r="D187" s="135" t="s">
        <v>2900</v>
      </c>
      <c r="E187" s="135" t="s">
        <v>2913</v>
      </c>
      <c r="F187" s="136">
        <v>37594</v>
      </c>
      <c r="G187" s="138">
        <v>2156.79</v>
      </c>
      <c r="H187" s="138">
        <f t="shared" si="4"/>
        <v>215.679</v>
      </c>
    </row>
    <row r="188" spans="1:8">
      <c r="A188" s="86">
        <v>178</v>
      </c>
      <c r="B188" s="135" t="s">
        <v>2914</v>
      </c>
      <c r="C188" s="135" t="s">
        <v>2915</v>
      </c>
      <c r="D188" s="135" t="s">
        <v>2916</v>
      </c>
      <c r="E188" s="135" t="s">
        <v>2917</v>
      </c>
      <c r="F188" s="136">
        <v>37594</v>
      </c>
      <c r="G188" s="138">
        <v>2188</v>
      </c>
      <c r="H188" s="138">
        <f t="shared" si="4"/>
        <v>218.8</v>
      </c>
    </row>
    <row r="189" spans="1:8">
      <c r="A189" s="86">
        <v>179</v>
      </c>
      <c r="B189" s="135" t="s">
        <v>2918</v>
      </c>
      <c r="C189" s="135" t="s">
        <v>2452</v>
      </c>
      <c r="D189" s="135" t="s">
        <v>2919</v>
      </c>
      <c r="E189" s="135" t="s">
        <v>2920</v>
      </c>
      <c r="F189" s="136">
        <v>38686</v>
      </c>
      <c r="G189" s="138">
        <v>669.5</v>
      </c>
      <c r="H189" s="138">
        <f t="shared" si="4"/>
        <v>66.95</v>
      </c>
    </row>
    <row r="190" spans="1:8">
      <c r="A190" s="86">
        <v>180</v>
      </c>
      <c r="B190" s="135" t="s">
        <v>2921</v>
      </c>
      <c r="C190" s="135" t="s">
        <v>2922</v>
      </c>
      <c r="D190" s="135" t="s">
        <v>2671</v>
      </c>
      <c r="E190" s="135" t="s">
        <v>2923</v>
      </c>
      <c r="F190" s="136">
        <v>38698</v>
      </c>
      <c r="G190" s="138">
        <v>959</v>
      </c>
      <c r="H190" s="138">
        <f t="shared" si="4"/>
        <v>95.9</v>
      </c>
    </row>
    <row r="191" spans="1:8">
      <c r="A191" s="86">
        <v>181</v>
      </c>
      <c r="B191" s="135" t="s">
        <v>2924</v>
      </c>
      <c r="C191" s="135" t="s">
        <v>2922</v>
      </c>
      <c r="D191" s="135" t="s">
        <v>2925</v>
      </c>
      <c r="E191" s="135"/>
      <c r="F191" s="136">
        <v>39427</v>
      </c>
      <c r="G191" s="138">
        <v>807.46</v>
      </c>
      <c r="H191" s="138">
        <f t="shared" si="4"/>
        <v>80.746000000000009</v>
      </c>
    </row>
    <row r="192" spans="1:8">
      <c r="A192" s="86">
        <v>182</v>
      </c>
      <c r="B192" s="135" t="s">
        <v>2926</v>
      </c>
      <c r="C192" s="135" t="s">
        <v>2922</v>
      </c>
      <c r="D192" s="135" t="s">
        <v>2925</v>
      </c>
      <c r="E192" s="135"/>
      <c r="F192" s="136">
        <v>39427</v>
      </c>
      <c r="G192" s="138">
        <v>807.46</v>
      </c>
      <c r="H192" s="138">
        <f t="shared" si="4"/>
        <v>80.746000000000009</v>
      </c>
    </row>
    <row r="193" spans="1:8">
      <c r="A193" s="86">
        <v>183</v>
      </c>
      <c r="B193" s="135" t="s">
        <v>2927</v>
      </c>
      <c r="C193" s="135" t="s">
        <v>2922</v>
      </c>
      <c r="D193" s="135" t="s">
        <v>2925</v>
      </c>
      <c r="E193" s="135"/>
      <c r="F193" s="136">
        <v>39427</v>
      </c>
      <c r="G193" s="138">
        <v>807.46</v>
      </c>
      <c r="H193" s="138">
        <f t="shared" si="4"/>
        <v>80.746000000000009</v>
      </c>
    </row>
    <row r="194" spans="1:8">
      <c r="A194" s="86">
        <v>184</v>
      </c>
      <c r="B194" s="135" t="s">
        <v>2928</v>
      </c>
      <c r="C194" s="135" t="s">
        <v>2922</v>
      </c>
      <c r="D194" s="135" t="s">
        <v>2925</v>
      </c>
      <c r="E194" s="135"/>
      <c r="F194" s="136">
        <v>39427</v>
      </c>
      <c r="G194" s="138">
        <v>807.46</v>
      </c>
      <c r="H194" s="138">
        <f t="shared" si="4"/>
        <v>80.746000000000009</v>
      </c>
    </row>
    <row r="195" spans="1:8">
      <c r="A195" s="86">
        <v>185</v>
      </c>
      <c r="B195" s="135" t="s">
        <v>2929</v>
      </c>
      <c r="C195" s="135" t="s">
        <v>2922</v>
      </c>
      <c r="D195" s="135" t="s">
        <v>2925</v>
      </c>
      <c r="E195" s="135"/>
      <c r="F195" s="136">
        <v>39427</v>
      </c>
      <c r="G195" s="138">
        <v>807.46</v>
      </c>
      <c r="H195" s="138">
        <f t="shared" si="4"/>
        <v>80.746000000000009</v>
      </c>
    </row>
    <row r="196" spans="1:8">
      <c r="A196" s="86">
        <v>186</v>
      </c>
      <c r="B196" s="51" t="s">
        <v>2930</v>
      </c>
      <c r="C196" s="51" t="s">
        <v>2664</v>
      </c>
      <c r="D196" s="51" t="s">
        <v>2931</v>
      </c>
      <c r="E196" s="51" t="s">
        <v>2932</v>
      </c>
      <c r="F196" s="52">
        <v>39435</v>
      </c>
      <c r="G196" s="152">
        <v>1475</v>
      </c>
      <c r="H196" s="138">
        <f t="shared" si="4"/>
        <v>147.5</v>
      </c>
    </row>
    <row r="197" spans="1:8">
      <c r="A197" s="86">
        <v>187</v>
      </c>
      <c r="B197" s="135" t="s">
        <v>2933</v>
      </c>
      <c r="C197" s="135" t="s">
        <v>2934</v>
      </c>
      <c r="D197" s="135" t="s">
        <v>2935</v>
      </c>
      <c r="E197" s="135" t="s">
        <v>585</v>
      </c>
      <c r="F197" s="136">
        <v>40598</v>
      </c>
      <c r="G197" s="138">
        <v>1599</v>
      </c>
      <c r="H197" s="138">
        <v>331.51</v>
      </c>
    </row>
    <row r="198" spans="1:8">
      <c r="A198" s="86">
        <v>188</v>
      </c>
      <c r="B198" s="135" t="s">
        <v>2936</v>
      </c>
      <c r="C198" s="135" t="s">
        <v>2937</v>
      </c>
      <c r="D198" s="135" t="s">
        <v>2938</v>
      </c>
      <c r="E198" s="135" t="s">
        <v>2939</v>
      </c>
      <c r="F198" s="136">
        <v>40617</v>
      </c>
      <c r="G198" s="138">
        <v>1169.5</v>
      </c>
      <c r="H198" s="138">
        <v>253.51999999999998</v>
      </c>
    </row>
    <row r="199" spans="1:8">
      <c r="A199" s="86">
        <v>189</v>
      </c>
      <c r="B199" s="135" t="s">
        <v>2940</v>
      </c>
      <c r="C199" s="135" t="s">
        <v>2941</v>
      </c>
      <c r="D199" s="135" t="s">
        <v>2938</v>
      </c>
      <c r="E199" s="135" t="s">
        <v>2942</v>
      </c>
      <c r="F199" s="136">
        <v>40617</v>
      </c>
      <c r="G199" s="138">
        <v>1169.5</v>
      </c>
      <c r="H199" s="138">
        <v>253.51999999999998</v>
      </c>
    </row>
    <row r="200" spans="1:8">
      <c r="A200" s="86">
        <v>190</v>
      </c>
      <c r="B200" s="135" t="s">
        <v>2943</v>
      </c>
      <c r="C200" s="135" t="s">
        <v>2944</v>
      </c>
      <c r="D200" s="135" t="s">
        <v>2945</v>
      </c>
      <c r="E200" s="135" t="s">
        <v>2946</v>
      </c>
      <c r="F200" s="153">
        <v>40689</v>
      </c>
      <c r="G200" s="154">
        <v>1093.3599999999999</v>
      </c>
      <c r="H200" s="154">
        <v>275.65399999999988</v>
      </c>
    </row>
    <row r="201" spans="1:8">
      <c r="A201" s="86">
        <v>191</v>
      </c>
      <c r="B201" s="135" t="s">
        <v>2947</v>
      </c>
      <c r="C201" s="135" t="s">
        <v>2944</v>
      </c>
      <c r="D201" s="135" t="s">
        <v>2945</v>
      </c>
      <c r="E201" s="135" t="s">
        <v>2948</v>
      </c>
      <c r="F201" s="153">
        <v>40689</v>
      </c>
      <c r="G201" s="154">
        <v>1093.3599999999999</v>
      </c>
      <c r="H201" s="154">
        <v>275.65399999999988</v>
      </c>
    </row>
    <row r="202" spans="1:8">
      <c r="A202" s="86">
        <v>192</v>
      </c>
      <c r="B202" s="51" t="s">
        <v>2949</v>
      </c>
      <c r="C202" s="51" t="s">
        <v>2950</v>
      </c>
      <c r="D202" s="51" t="s">
        <v>2951</v>
      </c>
      <c r="E202" s="51" t="s">
        <v>27</v>
      </c>
      <c r="F202" s="52">
        <v>40428</v>
      </c>
      <c r="G202" s="152">
        <v>7254.03</v>
      </c>
      <c r="H202" s="152">
        <v>1420.7600000000002</v>
      </c>
    </row>
    <row r="203" spans="1:8" ht="22.5">
      <c r="A203" s="86">
        <v>193</v>
      </c>
      <c r="B203" s="73" t="s">
        <v>2952</v>
      </c>
      <c r="C203" s="73" t="s">
        <v>2953</v>
      </c>
      <c r="D203" s="73" t="s">
        <v>2954</v>
      </c>
      <c r="E203" s="73" t="s">
        <v>2955</v>
      </c>
      <c r="F203" s="111">
        <v>40931</v>
      </c>
      <c r="G203" s="77">
        <v>1075</v>
      </c>
      <c r="H203" s="155">
        <v>398.44354838709683</v>
      </c>
    </row>
    <row r="204" spans="1:8" ht="22.5">
      <c r="A204" s="86">
        <v>194</v>
      </c>
      <c r="B204" s="73" t="s">
        <v>2956</v>
      </c>
      <c r="C204" s="73" t="s">
        <v>2953</v>
      </c>
      <c r="D204" s="73" t="s">
        <v>2957</v>
      </c>
      <c r="E204" s="73" t="s">
        <v>2958</v>
      </c>
      <c r="F204" s="111">
        <v>40931</v>
      </c>
      <c r="G204" s="77">
        <v>1075</v>
      </c>
      <c r="H204" s="155">
        <v>398.44354838709683</v>
      </c>
    </row>
    <row r="205" spans="1:8" ht="22.5">
      <c r="A205" s="86">
        <v>195</v>
      </c>
      <c r="B205" s="73" t="s">
        <v>2959</v>
      </c>
      <c r="C205" s="73" t="s">
        <v>2895</v>
      </c>
      <c r="D205" s="73" t="s">
        <v>2960</v>
      </c>
      <c r="E205" s="73" t="s">
        <v>2961</v>
      </c>
      <c r="F205" s="111">
        <v>40931</v>
      </c>
      <c r="G205" s="77">
        <v>1110</v>
      </c>
      <c r="H205" s="155">
        <v>411.41612903225791</v>
      </c>
    </row>
    <row r="206" spans="1:8" ht="22.5">
      <c r="A206" s="86">
        <v>196</v>
      </c>
      <c r="B206" s="73" t="s">
        <v>2962</v>
      </c>
      <c r="C206" s="73" t="s">
        <v>2895</v>
      </c>
      <c r="D206" s="73" t="s">
        <v>2960</v>
      </c>
      <c r="E206" s="73" t="s">
        <v>2963</v>
      </c>
      <c r="F206" s="111">
        <v>40931</v>
      </c>
      <c r="G206" s="77">
        <v>1110</v>
      </c>
      <c r="H206" s="155">
        <v>411.41612903225791</v>
      </c>
    </row>
    <row r="207" spans="1:8" s="37" customFormat="1" ht="15.75" customHeight="1">
      <c r="A207" s="86">
        <v>197</v>
      </c>
      <c r="B207" s="73" t="s">
        <v>2964</v>
      </c>
      <c r="C207" s="73" t="s">
        <v>2895</v>
      </c>
      <c r="D207" s="73" t="s">
        <v>2965</v>
      </c>
      <c r="E207" s="73" t="s">
        <v>2966</v>
      </c>
      <c r="F207" s="111">
        <v>40862</v>
      </c>
      <c r="G207" s="77">
        <v>2752.38</v>
      </c>
      <c r="H207" s="66">
        <v>1006.8351612903227</v>
      </c>
    </row>
    <row r="208" spans="1:8" ht="22.5">
      <c r="A208" s="86">
        <v>198</v>
      </c>
      <c r="B208" s="73" t="s">
        <v>2967</v>
      </c>
      <c r="C208" s="73" t="s">
        <v>2968</v>
      </c>
      <c r="D208" s="73" t="s">
        <v>2969</v>
      </c>
      <c r="E208" s="73" t="s">
        <v>2970</v>
      </c>
      <c r="F208" s="111">
        <v>40862</v>
      </c>
      <c r="G208" s="77">
        <v>1376.19</v>
      </c>
      <c r="H208" s="155">
        <v>503.42758064516136</v>
      </c>
    </row>
    <row r="209" spans="1:8" ht="22.5">
      <c r="A209" s="86">
        <v>199</v>
      </c>
      <c r="B209" s="73" t="s">
        <v>2971</v>
      </c>
      <c r="C209" s="73" t="s">
        <v>2968</v>
      </c>
      <c r="D209" s="73" t="s">
        <v>2972</v>
      </c>
      <c r="E209" s="73" t="s">
        <v>2973</v>
      </c>
      <c r="F209" s="111">
        <v>40862</v>
      </c>
      <c r="G209" s="77">
        <v>3147.73</v>
      </c>
      <c r="H209" s="155">
        <v>1151.4627419354838</v>
      </c>
    </row>
    <row r="210" spans="1:8" ht="22.5">
      <c r="A210" s="86">
        <v>200</v>
      </c>
      <c r="B210" s="73" t="s">
        <v>2975</v>
      </c>
      <c r="C210" s="73" t="s">
        <v>2976</v>
      </c>
      <c r="D210" s="73" t="s">
        <v>2977</v>
      </c>
      <c r="E210" s="73" t="s">
        <v>2978</v>
      </c>
      <c r="F210" s="111">
        <v>40862</v>
      </c>
      <c r="G210" s="77">
        <v>2668.7</v>
      </c>
      <c r="H210" s="155">
        <v>976.21967741935487</v>
      </c>
    </row>
    <row r="211" spans="1:8" ht="22.5">
      <c r="A211" s="86">
        <v>201</v>
      </c>
      <c r="B211" s="73" t="s">
        <v>2979</v>
      </c>
      <c r="C211" s="73" t="s">
        <v>2976</v>
      </c>
      <c r="D211" s="73" t="s">
        <v>2977</v>
      </c>
      <c r="E211" s="73" t="s">
        <v>2980</v>
      </c>
      <c r="F211" s="111">
        <v>40862</v>
      </c>
      <c r="G211" s="77">
        <v>2668.7</v>
      </c>
      <c r="H211" s="155">
        <v>976.21967741935487</v>
      </c>
    </row>
    <row r="212" spans="1:8" ht="22.5">
      <c r="A212" s="86">
        <v>202</v>
      </c>
      <c r="B212" s="73" t="s">
        <v>2981</v>
      </c>
      <c r="C212" s="73" t="s">
        <v>2976</v>
      </c>
      <c r="D212" s="73" t="s">
        <v>2977</v>
      </c>
      <c r="E212" s="73" t="s">
        <v>2982</v>
      </c>
      <c r="F212" s="111">
        <v>40862</v>
      </c>
      <c r="G212" s="77">
        <v>2668.7</v>
      </c>
      <c r="H212" s="155">
        <v>976.21967741935487</v>
      </c>
    </row>
    <row r="213" spans="1:8" ht="22.5">
      <c r="A213" s="86">
        <v>203</v>
      </c>
      <c r="B213" s="73" t="s">
        <v>2983</v>
      </c>
      <c r="C213" s="73" t="s">
        <v>2976</v>
      </c>
      <c r="D213" s="73" t="s">
        <v>2977</v>
      </c>
      <c r="E213" s="73" t="s">
        <v>2984</v>
      </c>
      <c r="F213" s="111">
        <v>40862</v>
      </c>
      <c r="G213" s="77">
        <v>1881.59</v>
      </c>
      <c r="H213" s="155">
        <v>688.29016129032266</v>
      </c>
    </row>
    <row r="214" spans="1:8" ht="22.5">
      <c r="A214" s="86">
        <v>204</v>
      </c>
      <c r="B214" s="73" t="s">
        <v>2985</v>
      </c>
      <c r="C214" s="73" t="s">
        <v>2976</v>
      </c>
      <c r="D214" s="73" t="s">
        <v>2977</v>
      </c>
      <c r="E214" s="73" t="s">
        <v>2986</v>
      </c>
      <c r="F214" s="111">
        <v>40862</v>
      </c>
      <c r="G214" s="77">
        <v>1881.59</v>
      </c>
      <c r="H214" s="155">
        <v>688.29016129032266</v>
      </c>
    </row>
    <row r="215" spans="1:8" ht="22.5">
      <c r="A215" s="86">
        <v>205</v>
      </c>
      <c r="B215" s="73" t="s">
        <v>2987</v>
      </c>
      <c r="C215" s="73" t="s">
        <v>2976</v>
      </c>
      <c r="D215" s="73" t="s">
        <v>2977</v>
      </c>
      <c r="E215" s="73" t="s">
        <v>2988</v>
      </c>
      <c r="F215" s="111">
        <v>40862</v>
      </c>
      <c r="G215" s="77">
        <v>1881.59</v>
      </c>
      <c r="H215" s="155">
        <v>688.29016129032266</v>
      </c>
    </row>
    <row r="216" spans="1:8" ht="22.5">
      <c r="A216" s="86">
        <v>206</v>
      </c>
      <c r="B216" s="73" t="s">
        <v>2989</v>
      </c>
      <c r="C216" s="73" t="s">
        <v>2976</v>
      </c>
      <c r="D216" s="73" t="s">
        <v>2977</v>
      </c>
      <c r="E216" s="73" t="s">
        <v>2990</v>
      </c>
      <c r="F216" s="111">
        <v>40862</v>
      </c>
      <c r="G216" s="77">
        <v>1881.59</v>
      </c>
      <c r="H216" s="155">
        <v>688.29016129032266</v>
      </c>
    </row>
    <row r="217" spans="1:8" ht="22.5">
      <c r="A217" s="86">
        <v>207</v>
      </c>
      <c r="B217" s="73" t="s">
        <v>2991</v>
      </c>
      <c r="C217" s="73" t="s">
        <v>2976</v>
      </c>
      <c r="D217" s="73" t="s">
        <v>2977</v>
      </c>
      <c r="E217" s="73" t="s">
        <v>2992</v>
      </c>
      <c r="F217" s="111">
        <v>40862</v>
      </c>
      <c r="G217" s="77">
        <v>1881.59</v>
      </c>
      <c r="H217" s="155">
        <v>688.29016129032266</v>
      </c>
    </row>
    <row r="218" spans="1:8" ht="22.5">
      <c r="A218" s="86">
        <v>208</v>
      </c>
      <c r="B218" s="73" t="s">
        <v>2993</v>
      </c>
      <c r="C218" s="73" t="s">
        <v>2976</v>
      </c>
      <c r="D218" s="73" t="s">
        <v>2977</v>
      </c>
      <c r="E218" s="73" t="s">
        <v>2994</v>
      </c>
      <c r="F218" s="111">
        <v>40862</v>
      </c>
      <c r="G218" s="77">
        <v>1881.59</v>
      </c>
      <c r="H218" s="155">
        <v>688.29016129032266</v>
      </c>
    </row>
    <row r="219" spans="1:8" ht="22.5">
      <c r="A219" s="86">
        <v>209</v>
      </c>
      <c r="B219" s="73" t="s">
        <v>2995</v>
      </c>
      <c r="C219" s="73" t="s">
        <v>2976</v>
      </c>
      <c r="D219" s="73" t="s">
        <v>2977</v>
      </c>
      <c r="E219" s="73" t="s">
        <v>2996</v>
      </c>
      <c r="F219" s="111">
        <v>40862</v>
      </c>
      <c r="G219" s="77">
        <v>1881.59</v>
      </c>
      <c r="H219" s="155">
        <v>688.29016129032266</v>
      </c>
    </row>
    <row r="220" spans="1:8" ht="22.5">
      <c r="A220" s="86">
        <v>210</v>
      </c>
      <c r="B220" s="73" t="s">
        <v>2997</v>
      </c>
      <c r="C220" s="73" t="s">
        <v>2976</v>
      </c>
      <c r="D220" s="73" t="s">
        <v>2977</v>
      </c>
      <c r="E220" s="73" t="s">
        <v>2998</v>
      </c>
      <c r="F220" s="111">
        <v>40862</v>
      </c>
      <c r="G220" s="77">
        <v>1881.59</v>
      </c>
      <c r="H220" s="155">
        <v>688.29016129032266</v>
      </c>
    </row>
    <row r="221" spans="1:8" ht="22.5">
      <c r="A221" s="86">
        <v>211</v>
      </c>
      <c r="B221" s="73" t="s">
        <v>2999</v>
      </c>
      <c r="C221" s="73" t="s">
        <v>2976</v>
      </c>
      <c r="D221" s="73" t="s">
        <v>2977</v>
      </c>
      <c r="E221" s="73" t="s">
        <v>3000</v>
      </c>
      <c r="F221" s="111">
        <v>40862</v>
      </c>
      <c r="G221" s="77">
        <v>1881.59</v>
      </c>
      <c r="H221" s="155">
        <v>688.29016129032266</v>
      </c>
    </row>
    <row r="222" spans="1:8" ht="22.5">
      <c r="A222" s="86">
        <v>212</v>
      </c>
      <c r="B222" s="73" t="s">
        <v>3001</v>
      </c>
      <c r="C222" s="73" t="s">
        <v>2976</v>
      </c>
      <c r="D222" s="73" t="s">
        <v>2977</v>
      </c>
      <c r="E222" s="73" t="s">
        <v>3002</v>
      </c>
      <c r="F222" s="111">
        <v>40862</v>
      </c>
      <c r="G222" s="77">
        <v>1881.59</v>
      </c>
      <c r="H222" s="155">
        <v>688.29016129032266</v>
      </c>
    </row>
    <row r="223" spans="1:8" ht="22.5">
      <c r="A223" s="86">
        <v>213</v>
      </c>
      <c r="B223" s="73" t="s">
        <v>3003</v>
      </c>
      <c r="C223" s="73" t="s">
        <v>2976</v>
      </c>
      <c r="D223" s="73" t="s">
        <v>2977</v>
      </c>
      <c r="E223" s="73" t="s">
        <v>3004</v>
      </c>
      <c r="F223" s="111">
        <v>40862</v>
      </c>
      <c r="G223" s="77">
        <v>1881.59</v>
      </c>
      <c r="H223" s="155">
        <v>688.29016129032266</v>
      </c>
    </row>
    <row r="224" spans="1:8" ht="22.5">
      <c r="A224" s="86">
        <v>214</v>
      </c>
      <c r="B224" s="73" t="s">
        <v>3005</v>
      </c>
      <c r="C224" s="73" t="s">
        <v>2976</v>
      </c>
      <c r="D224" s="73" t="s">
        <v>2977</v>
      </c>
      <c r="E224" s="73" t="s">
        <v>3006</v>
      </c>
      <c r="F224" s="111">
        <v>40862</v>
      </c>
      <c r="G224" s="77">
        <v>1881.59</v>
      </c>
      <c r="H224" s="155">
        <v>688.29016129032266</v>
      </c>
    </row>
    <row r="225" spans="1:8" ht="22.5">
      <c r="A225" s="86">
        <v>215</v>
      </c>
      <c r="B225" s="73" t="s">
        <v>3007</v>
      </c>
      <c r="C225" s="73" t="s">
        <v>2976</v>
      </c>
      <c r="D225" s="73" t="s">
        <v>2977</v>
      </c>
      <c r="E225" s="73" t="s">
        <v>3008</v>
      </c>
      <c r="F225" s="111">
        <v>40862</v>
      </c>
      <c r="G225" s="77">
        <v>1881.59</v>
      </c>
      <c r="H225" s="155">
        <v>688.29016129032266</v>
      </c>
    </row>
    <row r="226" spans="1:8" ht="22.5">
      <c r="A226" s="86">
        <v>216</v>
      </c>
      <c r="B226" s="73" t="s">
        <v>3009</v>
      </c>
      <c r="C226" s="73" t="s">
        <v>2976</v>
      </c>
      <c r="D226" s="73" t="s">
        <v>2977</v>
      </c>
      <c r="E226" s="73" t="s">
        <v>3010</v>
      </c>
      <c r="F226" s="111">
        <v>40862</v>
      </c>
      <c r="G226" s="77">
        <v>1881.59</v>
      </c>
      <c r="H226" s="155">
        <v>688.29016129032266</v>
      </c>
    </row>
    <row r="227" spans="1:8" ht="22.5">
      <c r="A227" s="86">
        <v>217</v>
      </c>
      <c r="B227" s="73" t="s">
        <v>3011</v>
      </c>
      <c r="C227" s="73" t="s">
        <v>2976</v>
      </c>
      <c r="D227" s="73" t="s">
        <v>3012</v>
      </c>
      <c r="E227" s="73" t="s">
        <v>3013</v>
      </c>
      <c r="F227" s="111">
        <v>40862</v>
      </c>
      <c r="G227" s="77">
        <v>1518.55</v>
      </c>
      <c r="H227" s="155">
        <v>555.49338709677431</v>
      </c>
    </row>
    <row r="228" spans="1:8" ht="22.5">
      <c r="A228" s="86">
        <v>218</v>
      </c>
      <c r="B228" s="73" t="s">
        <v>3014</v>
      </c>
      <c r="C228" s="73" t="s">
        <v>2976</v>
      </c>
      <c r="D228" s="73" t="s">
        <v>3012</v>
      </c>
      <c r="E228" s="73" t="s">
        <v>3015</v>
      </c>
      <c r="F228" s="111">
        <v>40862</v>
      </c>
      <c r="G228" s="77">
        <v>1518.55</v>
      </c>
      <c r="H228" s="155">
        <v>555.49338709677431</v>
      </c>
    </row>
    <row r="229" spans="1:8" ht="22.5">
      <c r="A229" s="86">
        <v>219</v>
      </c>
      <c r="B229" s="73" t="s">
        <v>3016</v>
      </c>
      <c r="C229" s="73" t="s">
        <v>2976</v>
      </c>
      <c r="D229" s="73" t="s">
        <v>3012</v>
      </c>
      <c r="E229" s="73" t="s">
        <v>3017</v>
      </c>
      <c r="F229" s="111">
        <v>40862</v>
      </c>
      <c r="G229" s="77">
        <v>1518.55</v>
      </c>
      <c r="H229" s="155">
        <v>555.49338709677431</v>
      </c>
    </row>
    <row r="230" spans="1:8" ht="22.5">
      <c r="A230" s="86">
        <v>220</v>
      </c>
      <c r="B230" s="73" t="s">
        <v>3018</v>
      </c>
      <c r="C230" s="73" t="s">
        <v>2976</v>
      </c>
      <c r="D230" s="73" t="s">
        <v>3012</v>
      </c>
      <c r="E230" s="73" t="s">
        <v>3019</v>
      </c>
      <c r="F230" s="111">
        <v>40862</v>
      </c>
      <c r="G230" s="77">
        <v>1518.55</v>
      </c>
      <c r="H230" s="155">
        <v>555.49338709677431</v>
      </c>
    </row>
    <row r="231" spans="1:8" ht="22.5">
      <c r="A231" s="86">
        <v>221</v>
      </c>
      <c r="B231" s="73" t="s">
        <v>3020</v>
      </c>
      <c r="C231" s="73" t="s">
        <v>2976</v>
      </c>
      <c r="D231" s="73" t="s">
        <v>3012</v>
      </c>
      <c r="E231" s="73" t="s">
        <v>3021</v>
      </c>
      <c r="F231" s="111">
        <v>40862</v>
      </c>
      <c r="G231" s="77">
        <v>1518.55</v>
      </c>
      <c r="H231" s="155">
        <v>555.49338709677431</v>
      </c>
    </row>
    <row r="232" spans="1:8" ht="22.5">
      <c r="A232" s="86">
        <v>222</v>
      </c>
      <c r="B232" s="73" t="s">
        <v>3022</v>
      </c>
      <c r="C232" s="73" t="s">
        <v>2976</v>
      </c>
      <c r="D232" s="73" t="s">
        <v>3023</v>
      </c>
      <c r="E232" s="73" t="s">
        <v>3024</v>
      </c>
      <c r="F232" s="111">
        <v>40862</v>
      </c>
      <c r="G232" s="77">
        <v>2000.56</v>
      </c>
      <c r="H232" s="155">
        <v>731.81935483870939</v>
      </c>
    </row>
    <row r="233" spans="1:8" ht="22.5">
      <c r="A233" s="86">
        <v>223</v>
      </c>
      <c r="B233" s="73" t="s">
        <v>3025</v>
      </c>
      <c r="C233" s="73" t="s">
        <v>2976</v>
      </c>
      <c r="D233" s="73" t="s">
        <v>3026</v>
      </c>
      <c r="E233" s="73" t="s">
        <v>3027</v>
      </c>
      <c r="F233" s="111">
        <v>40862</v>
      </c>
      <c r="G233" s="77">
        <v>2801.08</v>
      </c>
      <c r="H233" s="155">
        <v>1024.6619354838708</v>
      </c>
    </row>
    <row r="234" spans="1:8" ht="22.5">
      <c r="A234" s="86">
        <v>224</v>
      </c>
      <c r="B234" s="73" t="s">
        <v>3028</v>
      </c>
      <c r="C234" s="73" t="s">
        <v>2976</v>
      </c>
      <c r="D234" s="73" t="s">
        <v>3029</v>
      </c>
      <c r="E234" s="73" t="s">
        <v>3030</v>
      </c>
      <c r="F234" s="111">
        <v>40862</v>
      </c>
      <c r="G234" s="77">
        <v>2801.08</v>
      </c>
      <c r="H234" s="155">
        <v>1024.6619354838708</v>
      </c>
    </row>
    <row r="235" spans="1:8" ht="22.5">
      <c r="A235" s="86">
        <v>225</v>
      </c>
      <c r="B235" s="73" t="s">
        <v>3031</v>
      </c>
      <c r="C235" s="73" t="s">
        <v>2976</v>
      </c>
      <c r="D235" s="73" t="s">
        <v>3029</v>
      </c>
      <c r="E235" s="73" t="s">
        <v>3032</v>
      </c>
      <c r="F235" s="111">
        <v>40862</v>
      </c>
      <c r="G235" s="77">
        <v>2801.08</v>
      </c>
      <c r="H235" s="155">
        <v>1024.6619354838708</v>
      </c>
    </row>
    <row r="236" spans="1:8" ht="22.5">
      <c r="A236" s="86">
        <v>226</v>
      </c>
      <c r="B236" s="73" t="s">
        <v>3033</v>
      </c>
      <c r="C236" s="73" t="s">
        <v>2976</v>
      </c>
      <c r="D236" s="73" t="s">
        <v>3034</v>
      </c>
      <c r="E236" s="73" t="s">
        <v>3035</v>
      </c>
      <c r="F236" s="111">
        <v>40862</v>
      </c>
      <c r="G236" s="77">
        <v>1637.2</v>
      </c>
      <c r="H236" s="155">
        <v>598.89032258064503</v>
      </c>
    </row>
    <row r="237" spans="1:8" ht="22.5">
      <c r="A237" s="86">
        <v>227</v>
      </c>
      <c r="B237" s="73" t="s">
        <v>3036</v>
      </c>
      <c r="C237" s="73" t="s">
        <v>2976</v>
      </c>
      <c r="D237" s="73" t="s">
        <v>3034</v>
      </c>
      <c r="E237" s="73" t="s">
        <v>3037</v>
      </c>
      <c r="F237" s="111">
        <v>40862</v>
      </c>
      <c r="G237" s="77">
        <v>1637.2</v>
      </c>
      <c r="H237" s="155">
        <v>598.89032258064503</v>
      </c>
    </row>
    <row r="238" spans="1:8" ht="22.5">
      <c r="A238" s="86">
        <v>228</v>
      </c>
      <c r="B238" s="73" t="s">
        <v>3038</v>
      </c>
      <c r="C238" s="73" t="s">
        <v>2976</v>
      </c>
      <c r="D238" s="73" t="s">
        <v>27</v>
      </c>
      <c r="E238" s="73" t="s">
        <v>3039</v>
      </c>
      <c r="F238" s="111">
        <v>40862</v>
      </c>
      <c r="G238" s="156">
        <v>7394.42</v>
      </c>
      <c r="H238" s="156">
        <v>2704.9177419354837</v>
      </c>
    </row>
    <row r="239" spans="1:8" ht="22.5">
      <c r="A239" s="86">
        <v>229</v>
      </c>
      <c r="B239" s="73" t="s">
        <v>3040</v>
      </c>
      <c r="C239" s="73" t="s">
        <v>3041</v>
      </c>
      <c r="D239" s="73" t="s">
        <v>3042</v>
      </c>
      <c r="E239" s="157">
        <v>200708060285</v>
      </c>
      <c r="F239" s="111">
        <v>40858</v>
      </c>
      <c r="G239" s="156">
        <v>837.24</v>
      </c>
      <c r="H239" s="155">
        <v>306.27419354838707</v>
      </c>
    </row>
    <row r="240" spans="1:8" ht="22.5">
      <c r="A240" s="86">
        <v>230</v>
      </c>
      <c r="B240" s="73" t="s">
        <v>3043</v>
      </c>
      <c r="C240" s="73" t="s">
        <v>3044</v>
      </c>
      <c r="D240" s="73" t="s">
        <v>3045</v>
      </c>
      <c r="E240" s="73" t="s">
        <v>3046</v>
      </c>
      <c r="F240" s="111">
        <v>41134</v>
      </c>
      <c r="G240" s="156">
        <v>3219.21</v>
      </c>
      <c r="H240" s="154">
        <v>1515.6204370967739</v>
      </c>
    </row>
    <row r="241" spans="1:8" ht="22.5">
      <c r="A241" s="86">
        <v>231</v>
      </c>
      <c r="B241" s="73" t="s">
        <v>3047</v>
      </c>
      <c r="C241" s="73" t="s">
        <v>3048</v>
      </c>
      <c r="D241" s="73" t="s">
        <v>3049</v>
      </c>
      <c r="E241" s="73" t="s">
        <v>3050</v>
      </c>
      <c r="F241" s="111">
        <v>41134</v>
      </c>
      <c r="G241" s="156">
        <v>12236.68</v>
      </c>
      <c r="H241" s="154">
        <v>5761.1126903225813</v>
      </c>
    </row>
    <row r="242" spans="1:8" ht="22.5">
      <c r="A242" s="86">
        <v>232</v>
      </c>
      <c r="B242" s="73" t="s">
        <v>3051</v>
      </c>
      <c r="C242" s="73" t="s">
        <v>3052</v>
      </c>
      <c r="D242" s="73" t="s">
        <v>3053</v>
      </c>
      <c r="E242" s="73" t="s">
        <v>3054</v>
      </c>
      <c r="F242" s="111">
        <v>41134</v>
      </c>
      <c r="G242" s="156">
        <v>7405.89</v>
      </c>
      <c r="H242" s="154">
        <v>3486.7411919354845</v>
      </c>
    </row>
    <row r="243" spans="1:8" ht="22.5">
      <c r="A243" s="86">
        <v>233</v>
      </c>
      <c r="B243" s="73" t="s">
        <v>3055</v>
      </c>
      <c r="C243" s="73" t="s">
        <v>3056</v>
      </c>
      <c r="D243" s="73" t="s">
        <v>3057</v>
      </c>
      <c r="E243" s="73" t="s">
        <v>3058</v>
      </c>
      <c r="F243" s="111">
        <v>41134</v>
      </c>
      <c r="G243" s="156">
        <v>1894.19</v>
      </c>
      <c r="H243" s="154">
        <v>891.80527258064512</v>
      </c>
    </row>
    <row r="244" spans="1:8" ht="22.5">
      <c r="A244" s="86">
        <v>234</v>
      </c>
      <c r="B244" s="73" t="s">
        <v>3059</v>
      </c>
      <c r="C244" s="73" t="s">
        <v>3056</v>
      </c>
      <c r="D244" s="73" t="s">
        <v>3060</v>
      </c>
      <c r="E244" s="73" t="s">
        <v>3061</v>
      </c>
      <c r="F244" s="111">
        <v>40981</v>
      </c>
      <c r="G244" s="156">
        <v>1062.1199999999999</v>
      </c>
      <c r="H244" s="154">
        <v>500.05614838709664</v>
      </c>
    </row>
    <row r="245" spans="1:8" ht="22.5">
      <c r="A245" s="86">
        <v>235</v>
      </c>
      <c r="B245" s="73" t="s">
        <v>3062</v>
      </c>
      <c r="C245" s="73" t="s">
        <v>3063</v>
      </c>
      <c r="D245" s="73" t="s">
        <v>3064</v>
      </c>
      <c r="E245" s="73" t="s">
        <v>3065</v>
      </c>
      <c r="F245" s="111">
        <v>41165</v>
      </c>
      <c r="G245" s="156">
        <v>1849.5</v>
      </c>
      <c r="H245" s="154">
        <v>870.75653225806445</v>
      </c>
    </row>
    <row r="246" spans="1:8" ht="22.5">
      <c r="A246" s="86">
        <v>236</v>
      </c>
      <c r="B246" s="73" t="s">
        <v>3066</v>
      </c>
      <c r="C246" s="73" t="s">
        <v>3067</v>
      </c>
      <c r="D246" s="158"/>
      <c r="E246" s="73" t="s">
        <v>3068</v>
      </c>
      <c r="F246" s="111">
        <v>41134</v>
      </c>
      <c r="G246" s="156">
        <v>2488.35</v>
      </c>
      <c r="H246" s="154">
        <v>1171.5372338709676</v>
      </c>
    </row>
    <row r="247" spans="1:8" ht="22.5">
      <c r="A247" s="86">
        <v>237</v>
      </c>
      <c r="B247" s="73" t="s">
        <v>3069</v>
      </c>
      <c r="C247" s="73" t="s">
        <v>3070</v>
      </c>
      <c r="D247" s="158"/>
      <c r="E247" s="73" t="s">
        <v>3071</v>
      </c>
      <c r="F247" s="111">
        <v>41134</v>
      </c>
      <c r="G247" s="156">
        <v>1300.04</v>
      </c>
      <c r="H247" s="154">
        <v>612.06161935483874</v>
      </c>
    </row>
    <row r="248" spans="1:8">
      <c r="A248" s="86">
        <v>238</v>
      </c>
      <c r="B248" s="135" t="s">
        <v>3072</v>
      </c>
      <c r="C248" s="135" t="s">
        <v>3073</v>
      </c>
      <c r="D248" s="135" t="s">
        <v>3074</v>
      </c>
      <c r="E248" s="135" t="s">
        <v>3075</v>
      </c>
      <c r="F248" s="159">
        <v>40617</v>
      </c>
      <c r="G248" s="138">
        <v>1367.06</v>
      </c>
      <c r="H248" s="155">
        <v>296.34492903225805</v>
      </c>
    </row>
    <row r="249" spans="1:8">
      <c r="A249" s="86">
        <v>239</v>
      </c>
      <c r="B249" s="135" t="s">
        <v>3076</v>
      </c>
      <c r="C249" s="135" t="s">
        <v>3077</v>
      </c>
      <c r="D249" s="135" t="s">
        <v>3078</v>
      </c>
      <c r="E249" s="135" t="s">
        <v>3079</v>
      </c>
      <c r="F249" s="159">
        <v>40792</v>
      </c>
      <c r="G249" s="138">
        <v>9721</v>
      </c>
      <c r="H249" s="155">
        <v>2955.1840000000002</v>
      </c>
    </row>
    <row r="250" spans="1:8">
      <c r="A250" s="86">
        <v>240</v>
      </c>
      <c r="B250" s="135" t="s">
        <v>3080</v>
      </c>
      <c r="C250" s="135" t="s">
        <v>3081</v>
      </c>
      <c r="D250" s="135" t="s">
        <v>3082</v>
      </c>
      <c r="E250" s="135" t="s">
        <v>3083</v>
      </c>
      <c r="F250" s="159">
        <v>40704</v>
      </c>
      <c r="G250" s="138">
        <v>1500</v>
      </c>
      <c r="H250" s="155">
        <v>389.25</v>
      </c>
    </row>
    <row r="251" spans="1:8">
      <c r="A251" s="86">
        <v>241</v>
      </c>
      <c r="B251" s="135" t="s">
        <v>3084</v>
      </c>
      <c r="C251" s="135" t="s">
        <v>3081</v>
      </c>
      <c r="D251" s="135" t="s">
        <v>3082</v>
      </c>
      <c r="E251" s="135" t="s">
        <v>3085</v>
      </c>
      <c r="F251" s="159">
        <v>40704</v>
      </c>
      <c r="G251" s="138">
        <v>1500</v>
      </c>
      <c r="H251" s="155">
        <v>389.25</v>
      </c>
    </row>
    <row r="252" spans="1:8">
      <c r="A252" s="86">
        <v>242</v>
      </c>
      <c r="B252" s="135" t="s">
        <v>3086</v>
      </c>
      <c r="C252" s="135" t="s">
        <v>3081</v>
      </c>
      <c r="D252" s="135" t="s">
        <v>3082</v>
      </c>
      <c r="E252" s="135" t="s">
        <v>3087</v>
      </c>
      <c r="F252" s="159">
        <v>40704</v>
      </c>
      <c r="G252" s="138">
        <v>1500</v>
      </c>
      <c r="H252" s="155">
        <v>389.25</v>
      </c>
    </row>
    <row r="253" spans="1:8">
      <c r="A253" s="86">
        <v>243</v>
      </c>
      <c r="B253" s="135" t="s">
        <v>3088</v>
      </c>
      <c r="C253" s="135" t="s">
        <v>3081</v>
      </c>
      <c r="D253" s="135" t="s">
        <v>3082</v>
      </c>
      <c r="E253" s="135" t="s">
        <v>3089</v>
      </c>
      <c r="F253" s="159">
        <v>40704</v>
      </c>
      <c r="G253" s="138">
        <v>1500</v>
      </c>
      <c r="H253" s="155">
        <v>389.25</v>
      </c>
    </row>
    <row r="254" spans="1:8">
      <c r="A254" s="86">
        <v>244</v>
      </c>
      <c r="B254" s="135" t="s">
        <v>3090</v>
      </c>
      <c r="C254" s="135" t="s">
        <v>3091</v>
      </c>
      <c r="D254" s="135" t="s">
        <v>3092</v>
      </c>
      <c r="E254" s="135" t="s">
        <v>3093</v>
      </c>
      <c r="F254" s="159">
        <v>40617</v>
      </c>
      <c r="G254" s="138">
        <v>1397.17</v>
      </c>
      <c r="H254" s="155">
        <v>302.87159999999994</v>
      </c>
    </row>
    <row r="255" spans="1:8">
      <c r="A255" s="86">
        <v>245</v>
      </c>
      <c r="B255" s="135" t="s">
        <v>3094</v>
      </c>
      <c r="C255" s="135" t="s">
        <v>3095</v>
      </c>
      <c r="D255" s="135" t="s">
        <v>3096</v>
      </c>
      <c r="E255" s="135" t="s">
        <v>3097</v>
      </c>
      <c r="F255" s="136">
        <v>40182</v>
      </c>
      <c r="G255" s="155">
        <v>768.42</v>
      </c>
      <c r="H255" s="155">
        <v>17.3900000000001</v>
      </c>
    </row>
    <row r="256" spans="1:8">
      <c r="A256" s="86">
        <v>246</v>
      </c>
      <c r="B256" s="135" t="s">
        <v>3098</v>
      </c>
      <c r="C256" s="135" t="s">
        <v>3099</v>
      </c>
      <c r="D256" s="135" t="s">
        <v>3096</v>
      </c>
      <c r="E256" s="135" t="s">
        <v>3100</v>
      </c>
      <c r="F256" s="136">
        <v>40182</v>
      </c>
      <c r="G256" s="155">
        <v>768.42</v>
      </c>
      <c r="H256" s="155">
        <v>17.3900000000001</v>
      </c>
    </row>
    <row r="257" spans="1:8">
      <c r="A257" s="86">
        <v>247</v>
      </c>
      <c r="B257" s="135" t="s">
        <v>3101</v>
      </c>
      <c r="C257" s="135" t="s">
        <v>3102</v>
      </c>
      <c r="D257" s="135" t="s">
        <v>3096</v>
      </c>
      <c r="E257" s="135" t="s">
        <v>3103</v>
      </c>
      <c r="F257" s="136">
        <v>40182</v>
      </c>
      <c r="G257" s="155">
        <v>768.42</v>
      </c>
      <c r="H257" s="155">
        <v>17.3900000000001</v>
      </c>
    </row>
    <row r="258" spans="1:8">
      <c r="A258" s="86">
        <v>248</v>
      </c>
      <c r="B258" s="135" t="s">
        <v>3104</v>
      </c>
      <c r="C258" s="135" t="s">
        <v>3105</v>
      </c>
      <c r="D258" s="135" t="s">
        <v>3096</v>
      </c>
      <c r="E258" s="135" t="s">
        <v>3106</v>
      </c>
      <c r="F258" s="136">
        <v>40182</v>
      </c>
      <c r="G258" s="155">
        <v>768.42</v>
      </c>
      <c r="H258" s="155">
        <v>17.3900000000001</v>
      </c>
    </row>
    <row r="259" spans="1:8">
      <c r="A259" s="86">
        <v>249</v>
      </c>
      <c r="B259" s="135" t="s">
        <v>3107</v>
      </c>
      <c r="C259" s="135" t="s">
        <v>3108</v>
      </c>
      <c r="D259" s="135" t="s">
        <v>3109</v>
      </c>
      <c r="E259" s="135" t="s">
        <v>3110</v>
      </c>
      <c r="F259" s="136">
        <v>40182</v>
      </c>
      <c r="G259" s="155">
        <v>862.19</v>
      </c>
      <c r="H259" s="155">
        <v>59.610000000000127</v>
      </c>
    </row>
    <row r="260" spans="1:8">
      <c r="A260" s="86">
        <v>250</v>
      </c>
      <c r="B260" s="135" t="s">
        <v>3111</v>
      </c>
      <c r="C260" s="100" t="s">
        <v>2452</v>
      </c>
      <c r="D260" s="100" t="s">
        <v>3112</v>
      </c>
      <c r="E260" s="100" t="s">
        <v>3113</v>
      </c>
      <c r="F260" s="106">
        <v>37552</v>
      </c>
      <c r="G260" s="160">
        <v>620</v>
      </c>
      <c r="H260" s="160">
        <f>G260*0.1</f>
        <v>62</v>
      </c>
    </row>
    <row r="261" spans="1:8">
      <c r="A261" s="86">
        <v>251</v>
      </c>
      <c r="B261" s="135" t="s">
        <v>3114</v>
      </c>
      <c r="C261" s="100" t="s">
        <v>3115</v>
      </c>
      <c r="D261" s="100" t="s">
        <v>3112</v>
      </c>
      <c r="E261" s="100" t="s">
        <v>3116</v>
      </c>
      <c r="F261" s="106">
        <v>37552</v>
      </c>
      <c r="G261" s="160">
        <v>620</v>
      </c>
      <c r="H261" s="160">
        <f t="shared" ref="H261:H310" si="5">G261*0.1</f>
        <v>62</v>
      </c>
    </row>
    <row r="262" spans="1:8">
      <c r="A262" s="86">
        <v>252</v>
      </c>
      <c r="B262" s="135" t="s">
        <v>3117</v>
      </c>
      <c r="C262" s="100" t="s">
        <v>3118</v>
      </c>
      <c r="D262" s="100" t="s">
        <v>3119</v>
      </c>
      <c r="E262" s="100" t="s">
        <v>3120</v>
      </c>
      <c r="F262" s="106">
        <v>37552</v>
      </c>
      <c r="G262" s="160">
        <v>620</v>
      </c>
      <c r="H262" s="160">
        <f t="shared" si="5"/>
        <v>62</v>
      </c>
    </row>
    <row r="263" spans="1:8">
      <c r="A263" s="86">
        <v>253</v>
      </c>
      <c r="B263" s="135" t="s">
        <v>3121</v>
      </c>
      <c r="C263" s="100" t="s">
        <v>3122</v>
      </c>
      <c r="D263" s="100" t="s">
        <v>3123</v>
      </c>
      <c r="E263" s="100" t="s">
        <v>3124</v>
      </c>
      <c r="F263" s="106">
        <v>37552</v>
      </c>
      <c r="G263" s="160">
        <v>2445</v>
      </c>
      <c r="H263" s="160">
        <f t="shared" si="5"/>
        <v>244.5</v>
      </c>
    </row>
    <row r="264" spans="1:8">
      <c r="A264" s="86">
        <v>254</v>
      </c>
      <c r="B264" s="135" t="s">
        <v>3125</v>
      </c>
      <c r="C264" s="100" t="s">
        <v>3122</v>
      </c>
      <c r="D264" s="100" t="s">
        <v>3123</v>
      </c>
      <c r="E264" s="100" t="s">
        <v>3126</v>
      </c>
      <c r="F264" s="106">
        <v>37552</v>
      </c>
      <c r="G264" s="160">
        <v>2445</v>
      </c>
      <c r="H264" s="160">
        <f t="shared" si="5"/>
        <v>244.5</v>
      </c>
    </row>
    <row r="265" spans="1:8">
      <c r="A265" s="86">
        <v>255</v>
      </c>
      <c r="B265" s="135" t="s">
        <v>3127</v>
      </c>
      <c r="C265" s="100" t="s">
        <v>3128</v>
      </c>
      <c r="D265" s="100" t="s">
        <v>3129</v>
      </c>
      <c r="E265" s="100" t="s">
        <v>3130</v>
      </c>
      <c r="F265" s="106">
        <v>37552</v>
      </c>
      <c r="G265" s="160">
        <v>2445</v>
      </c>
      <c r="H265" s="160">
        <f t="shared" si="5"/>
        <v>244.5</v>
      </c>
    </row>
    <row r="266" spans="1:8">
      <c r="A266" s="86">
        <v>256</v>
      </c>
      <c r="B266" s="135" t="s">
        <v>3131</v>
      </c>
      <c r="C266" s="100" t="s">
        <v>3118</v>
      </c>
      <c r="D266" s="100" t="s">
        <v>3132</v>
      </c>
      <c r="E266" s="100" t="s">
        <v>3133</v>
      </c>
      <c r="F266" s="106">
        <v>37552</v>
      </c>
      <c r="G266" s="160">
        <v>3185</v>
      </c>
      <c r="H266" s="160">
        <f t="shared" si="5"/>
        <v>318.5</v>
      </c>
    </row>
    <row r="267" spans="1:8">
      <c r="A267" s="86">
        <v>257</v>
      </c>
      <c r="B267" s="135" t="s">
        <v>3134</v>
      </c>
      <c r="C267" s="100" t="s">
        <v>3118</v>
      </c>
      <c r="D267" s="100" t="s">
        <v>3132</v>
      </c>
      <c r="E267" s="100" t="s">
        <v>3135</v>
      </c>
      <c r="F267" s="106">
        <v>37552</v>
      </c>
      <c r="G267" s="160">
        <v>3185</v>
      </c>
      <c r="H267" s="160">
        <f t="shared" si="5"/>
        <v>318.5</v>
      </c>
    </row>
    <row r="268" spans="1:8">
      <c r="A268" s="86">
        <v>258</v>
      </c>
      <c r="B268" s="135" t="s">
        <v>3136</v>
      </c>
      <c r="C268" s="100" t="s">
        <v>3137</v>
      </c>
      <c r="D268" s="100" t="s">
        <v>3138</v>
      </c>
      <c r="E268" s="100" t="s">
        <v>3139</v>
      </c>
      <c r="F268" s="106">
        <v>37554</v>
      </c>
      <c r="G268" s="160">
        <v>1428.94</v>
      </c>
      <c r="H268" s="160">
        <f t="shared" si="5"/>
        <v>142.89400000000001</v>
      </c>
    </row>
    <row r="269" spans="1:8">
      <c r="A269" s="86">
        <v>259</v>
      </c>
      <c r="B269" s="135" t="s">
        <v>3140</v>
      </c>
      <c r="C269" s="100" t="s">
        <v>3137</v>
      </c>
      <c r="D269" s="100" t="s">
        <v>3138</v>
      </c>
      <c r="E269" s="100" t="s">
        <v>3141</v>
      </c>
      <c r="F269" s="106">
        <v>37554</v>
      </c>
      <c r="G269" s="160">
        <v>1428.94</v>
      </c>
      <c r="H269" s="160">
        <f t="shared" si="5"/>
        <v>142.89400000000001</v>
      </c>
    </row>
    <row r="270" spans="1:8">
      <c r="A270" s="86">
        <v>260</v>
      </c>
      <c r="B270" s="135" t="s">
        <v>3142</v>
      </c>
      <c r="C270" s="100" t="s">
        <v>3137</v>
      </c>
      <c r="D270" s="100" t="s">
        <v>3138</v>
      </c>
      <c r="E270" s="100" t="s">
        <v>3143</v>
      </c>
      <c r="F270" s="106">
        <v>37554</v>
      </c>
      <c r="G270" s="160">
        <v>1428.94</v>
      </c>
      <c r="H270" s="160">
        <f t="shared" si="5"/>
        <v>142.89400000000001</v>
      </c>
    </row>
    <row r="271" spans="1:8">
      <c r="A271" s="86">
        <v>261</v>
      </c>
      <c r="B271" s="135" t="s">
        <v>3144</v>
      </c>
      <c r="C271" s="100" t="s">
        <v>3137</v>
      </c>
      <c r="D271" s="100" t="s">
        <v>3138</v>
      </c>
      <c r="E271" s="100" t="s">
        <v>3145</v>
      </c>
      <c r="F271" s="106">
        <v>37554</v>
      </c>
      <c r="G271" s="160">
        <v>1428.94</v>
      </c>
      <c r="H271" s="160">
        <f t="shared" si="5"/>
        <v>142.89400000000001</v>
      </c>
    </row>
    <row r="272" spans="1:8">
      <c r="A272" s="86">
        <v>262</v>
      </c>
      <c r="B272" s="135" t="s">
        <v>3146</v>
      </c>
      <c r="C272" s="100" t="s">
        <v>3147</v>
      </c>
      <c r="D272" s="100" t="s">
        <v>3148</v>
      </c>
      <c r="E272" s="100" t="s">
        <v>3149</v>
      </c>
      <c r="F272" s="106">
        <v>37554</v>
      </c>
      <c r="G272" s="160">
        <v>1428.94</v>
      </c>
      <c r="H272" s="160">
        <f t="shared" si="5"/>
        <v>142.89400000000001</v>
      </c>
    </row>
    <row r="273" spans="1:8">
      <c r="A273" s="86">
        <v>263</v>
      </c>
      <c r="B273" s="135" t="s">
        <v>3150</v>
      </c>
      <c r="C273" s="100" t="s">
        <v>3147</v>
      </c>
      <c r="D273" s="100" t="s">
        <v>3151</v>
      </c>
      <c r="E273" s="100" t="s">
        <v>3152</v>
      </c>
      <c r="F273" s="106">
        <v>37554</v>
      </c>
      <c r="G273" s="160">
        <v>1428.94</v>
      </c>
      <c r="H273" s="160">
        <f t="shared" si="5"/>
        <v>142.89400000000001</v>
      </c>
    </row>
    <row r="274" spans="1:8">
      <c r="A274" s="86">
        <v>264</v>
      </c>
      <c r="B274" s="135" t="s">
        <v>3153</v>
      </c>
      <c r="C274" s="100" t="s">
        <v>3147</v>
      </c>
      <c r="D274" s="100" t="s">
        <v>3138</v>
      </c>
      <c r="E274" s="100" t="s">
        <v>3154</v>
      </c>
      <c r="F274" s="106">
        <v>37554</v>
      </c>
      <c r="G274" s="160">
        <v>1428.94</v>
      </c>
      <c r="H274" s="160">
        <f t="shared" si="5"/>
        <v>142.89400000000001</v>
      </c>
    </row>
    <row r="275" spans="1:8">
      <c r="A275" s="86">
        <v>265</v>
      </c>
      <c r="B275" s="135" t="s">
        <v>3155</v>
      </c>
      <c r="C275" s="100" t="s">
        <v>3156</v>
      </c>
      <c r="D275" s="100" t="s">
        <v>3157</v>
      </c>
      <c r="E275" s="100" t="s">
        <v>3158</v>
      </c>
      <c r="F275" s="106">
        <v>37740</v>
      </c>
      <c r="G275" s="160">
        <v>1499</v>
      </c>
      <c r="H275" s="160">
        <f t="shared" si="5"/>
        <v>149.9</v>
      </c>
    </row>
    <row r="276" spans="1:8">
      <c r="A276" s="86">
        <v>266</v>
      </c>
      <c r="B276" s="135" t="s">
        <v>3159</v>
      </c>
      <c r="C276" s="100" t="s">
        <v>3160</v>
      </c>
      <c r="D276" s="100" t="s">
        <v>3161</v>
      </c>
      <c r="E276" s="100" t="s">
        <v>3162</v>
      </c>
      <c r="F276" s="106">
        <v>38523</v>
      </c>
      <c r="G276" s="160">
        <v>1265</v>
      </c>
      <c r="H276" s="160">
        <f t="shared" si="5"/>
        <v>126.5</v>
      </c>
    </row>
    <row r="277" spans="1:8">
      <c r="A277" s="86">
        <v>267</v>
      </c>
      <c r="B277" s="135" t="s">
        <v>3163</v>
      </c>
      <c r="C277" s="100" t="s">
        <v>3164</v>
      </c>
      <c r="D277" s="100" t="s">
        <v>3165</v>
      </c>
      <c r="E277" s="100" t="s">
        <v>3166</v>
      </c>
      <c r="F277" s="106">
        <v>38532</v>
      </c>
      <c r="G277" s="160">
        <v>6290.15</v>
      </c>
      <c r="H277" s="160">
        <f t="shared" si="5"/>
        <v>629.01499999999999</v>
      </c>
    </row>
    <row r="278" spans="1:8">
      <c r="A278" s="86">
        <v>268</v>
      </c>
      <c r="B278" s="135" t="s">
        <v>3167</v>
      </c>
      <c r="C278" s="100" t="s">
        <v>2726</v>
      </c>
      <c r="D278" s="100" t="s">
        <v>3168</v>
      </c>
      <c r="E278" s="100" t="s">
        <v>3169</v>
      </c>
      <c r="F278" s="106">
        <v>38709</v>
      </c>
      <c r="G278" s="160">
        <v>3152.7</v>
      </c>
      <c r="H278" s="160">
        <f t="shared" si="5"/>
        <v>315.27</v>
      </c>
    </row>
    <row r="279" spans="1:8">
      <c r="A279" s="86">
        <v>269</v>
      </c>
      <c r="B279" s="135" t="s">
        <v>3170</v>
      </c>
      <c r="C279" s="100" t="s">
        <v>2437</v>
      </c>
      <c r="D279" s="100" t="s">
        <v>3171</v>
      </c>
      <c r="E279" s="100" t="s">
        <v>3172</v>
      </c>
      <c r="F279" s="106">
        <v>39058</v>
      </c>
      <c r="G279" s="160">
        <v>1600</v>
      </c>
      <c r="H279" s="160">
        <f t="shared" si="5"/>
        <v>160</v>
      </c>
    </row>
    <row r="280" spans="1:8">
      <c r="A280" s="86">
        <v>270</v>
      </c>
      <c r="B280" s="135" t="s">
        <v>3173</v>
      </c>
      <c r="C280" s="100" t="s">
        <v>2566</v>
      </c>
      <c r="D280" s="100" t="s">
        <v>3174</v>
      </c>
      <c r="E280" s="100" t="s">
        <v>3175</v>
      </c>
      <c r="F280" s="106">
        <v>39058</v>
      </c>
      <c r="G280" s="160">
        <v>1580</v>
      </c>
      <c r="H280" s="160">
        <f t="shared" si="5"/>
        <v>158</v>
      </c>
    </row>
    <row r="281" spans="1:8">
      <c r="A281" s="86">
        <v>271</v>
      </c>
      <c r="B281" s="135" t="s">
        <v>3176</v>
      </c>
      <c r="C281" s="100" t="s">
        <v>2437</v>
      </c>
      <c r="D281" s="100" t="s">
        <v>3174</v>
      </c>
      <c r="E281" s="100" t="s">
        <v>3177</v>
      </c>
      <c r="F281" s="106">
        <v>39064</v>
      </c>
      <c r="G281" s="160">
        <v>1580</v>
      </c>
      <c r="H281" s="160">
        <f t="shared" si="5"/>
        <v>158</v>
      </c>
    </row>
    <row r="282" spans="1:8">
      <c r="A282" s="86">
        <v>272</v>
      </c>
      <c r="B282" s="135" t="s">
        <v>3178</v>
      </c>
      <c r="C282" s="100" t="s">
        <v>3179</v>
      </c>
      <c r="D282" s="100" t="s">
        <v>27</v>
      </c>
      <c r="E282" s="100" t="s">
        <v>3180</v>
      </c>
      <c r="F282" s="106">
        <v>37802</v>
      </c>
      <c r="G282" s="160">
        <v>8849.99</v>
      </c>
      <c r="H282" s="160">
        <f t="shared" si="5"/>
        <v>884.99900000000002</v>
      </c>
    </row>
    <row r="283" spans="1:8">
      <c r="A283" s="86">
        <v>273</v>
      </c>
      <c r="B283" s="135" t="s">
        <v>3181</v>
      </c>
      <c r="C283" s="100" t="s">
        <v>3182</v>
      </c>
      <c r="D283" s="100" t="s">
        <v>3183</v>
      </c>
      <c r="E283" s="100" t="s">
        <v>3184</v>
      </c>
      <c r="F283" s="106">
        <v>37802</v>
      </c>
      <c r="G283" s="160">
        <v>3390</v>
      </c>
      <c r="H283" s="160">
        <f t="shared" si="5"/>
        <v>339</v>
      </c>
    </row>
    <row r="284" spans="1:8">
      <c r="A284" s="86">
        <v>274</v>
      </c>
      <c r="B284" s="135" t="s">
        <v>3185</v>
      </c>
      <c r="C284" s="100" t="s">
        <v>3186</v>
      </c>
      <c r="D284" s="100" t="s">
        <v>3187</v>
      </c>
      <c r="E284" s="100" t="s">
        <v>3188</v>
      </c>
      <c r="F284" s="106">
        <v>38853</v>
      </c>
      <c r="G284" s="160">
        <v>1044</v>
      </c>
      <c r="H284" s="160">
        <f t="shared" si="5"/>
        <v>104.4</v>
      </c>
    </row>
    <row r="285" spans="1:8">
      <c r="A285" s="86">
        <v>275</v>
      </c>
      <c r="B285" s="135" t="s">
        <v>3189</v>
      </c>
      <c r="C285" s="100" t="s">
        <v>2810</v>
      </c>
      <c r="D285" s="100" t="s">
        <v>3190</v>
      </c>
      <c r="E285" s="100" t="s">
        <v>3191</v>
      </c>
      <c r="F285" s="106">
        <v>38852</v>
      </c>
      <c r="G285" s="160">
        <v>5682</v>
      </c>
      <c r="H285" s="160">
        <f t="shared" si="5"/>
        <v>568.20000000000005</v>
      </c>
    </row>
    <row r="286" spans="1:8">
      <c r="A286" s="86">
        <v>276</v>
      </c>
      <c r="B286" s="135" t="s">
        <v>3192</v>
      </c>
      <c r="C286" s="100" t="s">
        <v>3193</v>
      </c>
      <c r="D286" s="100" t="s">
        <v>3194</v>
      </c>
      <c r="E286" s="100" t="s">
        <v>3195</v>
      </c>
      <c r="F286" s="106">
        <v>38103</v>
      </c>
      <c r="G286" s="160">
        <v>1000</v>
      </c>
      <c r="H286" s="160">
        <f t="shared" si="5"/>
        <v>100</v>
      </c>
    </row>
    <row r="287" spans="1:8">
      <c r="A287" s="86">
        <v>277</v>
      </c>
      <c r="B287" s="135" t="s">
        <v>3196</v>
      </c>
      <c r="C287" s="100" t="s">
        <v>3197</v>
      </c>
      <c r="D287" s="100" t="s">
        <v>3198</v>
      </c>
      <c r="E287" s="100" t="s">
        <v>3199</v>
      </c>
      <c r="F287" s="106">
        <v>38103</v>
      </c>
      <c r="G287" s="160">
        <v>6000</v>
      </c>
      <c r="H287" s="160">
        <f t="shared" si="5"/>
        <v>600</v>
      </c>
    </row>
    <row r="288" spans="1:8">
      <c r="A288" s="86">
        <v>278</v>
      </c>
      <c r="B288" s="135" t="s">
        <v>3200</v>
      </c>
      <c r="C288" s="100" t="s">
        <v>2511</v>
      </c>
      <c r="D288" s="100" t="s">
        <v>3201</v>
      </c>
      <c r="E288" s="100" t="s">
        <v>3202</v>
      </c>
      <c r="F288" s="106">
        <v>38103</v>
      </c>
      <c r="G288" s="160">
        <v>1000</v>
      </c>
      <c r="H288" s="160">
        <f t="shared" si="5"/>
        <v>100</v>
      </c>
    </row>
    <row r="289" spans="1:8">
      <c r="A289" s="86">
        <v>279</v>
      </c>
      <c r="B289" s="135" t="s">
        <v>3203</v>
      </c>
      <c r="C289" s="100" t="s">
        <v>3204</v>
      </c>
      <c r="D289" s="161">
        <v>235</v>
      </c>
      <c r="E289" s="100" t="s">
        <v>3205</v>
      </c>
      <c r="F289" s="106">
        <v>38103</v>
      </c>
      <c r="G289" s="160">
        <v>4191</v>
      </c>
      <c r="H289" s="160">
        <f t="shared" si="5"/>
        <v>419.1</v>
      </c>
    </row>
    <row r="290" spans="1:8">
      <c r="A290" s="86">
        <v>280</v>
      </c>
      <c r="B290" s="135" t="s">
        <v>3206</v>
      </c>
      <c r="C290" s="135" t="s">
        <v>3108</v>
      </c>
      <c r="D290" s="135" t="s">
        <v>3207</v>
      </c>
      <c r="E290" s="162">
        <v>17209701361</v>
      </c>
      <c r="F290" s="136">
        <v>40154</v>
      </c>
      <c r="G290" s="137">
        <v>3528.72</v>
      </c>
      <c r="H290" s="160">
        <f t="shared" si="5"/>
        <v>352.87200000000001</v>
      </c>
    </row>
    <row r="291" spans="1:8">
      <c r="A291" s="86">
        <v>281</v>
      </c>
      <c r="B291" s="135" t="s">
        <v>3208</v>
      </c>
      <c r="C291" s="135" t="s">
        <v>3209</v>
      </c>
      <c r="D291" s="100" t="s">
        <v>3210</v>
      </c>
      <c r="E291" s="100" t="s">
        <v>3211</v>
      </c>
      <c r="F291" s="106">
        <v>39498</v>
      </c>
      <c r="G291" s="163">
        <v>3000</v>
      </c>
      <c r="H291" s="160">
        <f t="shared" si="5"/>
        <v>300</v>
      </c>
    </row>
    <row r="292" spans="1:8">
      <c r="A292" s="86">
        <v>282</v>
      </c>
      <c r="B292" s="135" t="s">
        <v>3212</v>
      </c>
      <c r="C292" s="135" t="s">
        <v>3209</v>
      </c>
      <c r="D292" s="100" t="s">
        <v>3213</v>
      </c>
      <c r="E292" s="100" t="s">
        <v>3214</v>
      </c>
      <c r="F292" s="106">
        <v>39498</v>
      </c>
      <c r="G292" s="163">
        <v>3000</v>
      </c>
      <c r="H292" s="160">
        <f t="shared" si="5"/>
        <v>300</v>
      </c>
    </row>
    <row r="293" spans="1:8">
      <c r="A293" s="86">
        <v>283</v>
      </c>
      <c r="B293" s="135" t="s">
        <v>3215</v>
      </c>
      <c r="C293" s="135" t="s">
        <v>3216</v>
      </c>
      <c r="D293" s="100" t="s">
        <v>3217</v>
      </c>
      <c r="E293" s="100" t="s">
        <v>3218</v>
      </c>
      <c r="F293" s="106">
        <v>39498</v>
      </c>
      <c r="G293" s="163">
        <v>1810</v>
      </c>
      <c r="H293" s="160">
        <f t="shared" si="5"/>
        <v>181</v>
      </c>
    </row>
    <row r="294" spans="1:8">
      <c r="A294" s="86">
        <v>284</v>
      </c>
      <c r="B294" s="135" t="s">
        <v>3219</v>
      </c>
      <c r="C294" s="135" t="s">
        <v>3216</v>
      </c>
      <c r="D294" s="100" t="s">
        <v>3217</v>
      </c>
      <c r="E294" s="100" t="s">
        <v>3220</v>
      </c>
      <c r="F294" s="106">
        <v>39498</v>
      </c>
      <c r="G294" s="163">
        <v>1810</v>
      </c>
      <c r="H294" s="160">
        <f t="shared" si="5"/>
        <v>181</v>
      </c>
    </row>
    <row r="295" spans="1:8">
      <c r="A295" s="86">
        <v>285</v>
      </c>
      <c r="B295" s="135" t="s">
        <v>3221</v>
      </c>
      <c r="C295" s="135" t="s">
        <v>3216</v>
      </c>
      <c r="D295" s="100" t="s">
        <v>3217</v>
      </c>
      <c r="E295" s="100" t="s">
        <v>3222</v>
      </c>
      <c r="F295" s="106">
        <v>39498</v>
      </c>
      <c r="G295" s="163">
        <v>1810</v>
      </c>
      <c r="H295" s="160">
        <f t="shared" si="5"/>
        <v>181</v>
      </c>
    </row>
    <row r="296" spans="1:8">
      <c r="A296" s="86">
        <v>286</v>
      </c>
      <c r="B296" s="135" t="s">
        <v>3223</v>
      </c>
      <c r="C296" s="135" t="s">
        <v>3216</v>
      </c>
      <c r="D296" s="100" t="s">
        <v>3217</v>
      </c>
      <c r="E296" s="100" t="s">
        <v>3224</v>
      </c>
      <c r="F296" s="106">
        <v>39498</v>
      </c>
      <c r="G296" s="163">
        <v>1810</v>
      </c>
      <c r="H296" s="160">
        <f t="shared" si="5"/>
        <v>181</v>
      </c>
    </row>
    <row r="297" spans="1:8">
      <c r="A297" s="86">
        <v>287</v>
      </c>
      <c r="B297" s="135" t="s">
        <v>3225</v>
      </c>
      <c r="C297" s="135" t="s">
        <v>3226</v>
      </c>
      <c r="D297" s="100" t="s">
        <v>3227</v>
      </c>
      <c r="E297" s="100" t="s">
        <v>3228</v>
      </c>
      <c r="F297" s="106">
        <v>39498</v>
      </c>
      <c r="G297" s="163">
        <v>2500</v>
      </c>
      <c r="H297" s="160">
        <f t="shared" si="5"/>
        <v>250</v>
      </c>
    </row>
    <row r="298" spans="1:8">
      <c r="A298" s="86">
        <v>288</v>
      </c>
      <c r="B298" s="135" t="s">
        <v>3229</v>
      </c>
      <c r="C298" s="135" t="s">
        <v>3226</v>
      </c>
      <c r="D298" s="100" t="s">
        <v>3227</v>
      </c>
      <c r="E298" s="100" t="s">
        <v>3230</v>
      </c>
      <c r="F298" s="106">
        <v>39498</v>
      </c>
      <c r="G298" s="163">
        <v>2500</v>
      </c>
      <c r="H298" s="160">
        <f t="shared" si="5"/>
        <v>250</v>
      </c>
    </row>
    <row r="299" spans="1:8">
      <c r="A299" s="86">
        <v>289</v>
      </c>
      <c r="B299" s="135" t="s">
        <v>3231</v>
      </c>
      <c r="C299" s="135" t="s">
        <v>3232</v>
      </c>
      <c r="D299" s="100" t="s">
        <v>3233</v>
      </c>
      <c r="E299" s="100" t="s">
        <v>3234</v>
      </c>
      <c r="F299" s="106">
        <v>39498</v>
      </c>
      <c r="G299" s="163">
        <v>2198</v>
      </c>
      <c r="H299" s="160">
        <f t="shared" si="5"/>
        <v>219.8</v>
      </c>
    </row>
    <row r="300" spans="1:8">
      <c r="A300" s="86">
        <v>290</v>
      </c>
      <c r="B300" s="135" t="s">
        <v>3235</v>
      </c>
      <c r="C300" s="135" t="s">
        <v>3232</v>
      </c>
      <c r="D300" s="100" t="s">
        <v>3233</v>
      </c>
      <c r="E300" s="100" t="s">
        <v>3236</v>
      </c>
      <c r="F300" s="106">
        <v>39498</v>
      </c>
      <c r="G300" s="163">
        <v>2198</v>
      </c>
      <c r="H300" s="160">
        <f t="shared" si="5"/>
        <v>219.8</v>
      </c>
    </row>
    <row r="301" spans="1:8">
      <c r="A301" s="86">
        <v>291</v>
      </c>
      <c r="B301" s="135" t="s">
        <v>3237</v>
      </c>
      <c r="C301" s="135" t="s">
        <v>3232</v>
      </c>
      <c r="D301" s="100" t="s">
        <v>3233</v>
      </c>
      <c r="E301" s="100" t="s">
        <v>3238</v>
      </c>
      <c r="F301" s="106">
        <v>39498</v>
      </c>
      <c r="G301" s="163">
        <v>2198</v>
      </c>
      <c r="H301" s="160">
        <f t="shared" si="5"/>
        <v>219.8</v>
      </c>
    </row>
    <row r="302" spans="1:8">
      <c r="A302" s="86">
        <v>292</v>
      </c>
      <c r="B302" s="135" t="s">
        <v>3239</v>
      </c>
      <c r="C302" s="135" t="s">
        <v>3232</v>
      </c>
      <c r="D302" s="100" t="s">
        <v>3233</v>
      </c>
      <c r="E302" s="100" t="s">
        <v>3240</v>
      </c>
      <c r="F302" s="106">
        <v>39498</v>
      </c>
      <c r="G302" s="163">
        <v>2198</v>
      </c>
      <c r="H302" s="160">
        <f t="shared" si="5"/>
        <v>219.8</v>
      </c>
    </row>
    <row r="303" spans="1:8">
      <c r="A303" s="86">
        <v>293</v>
      </c>
      <c r="B303" s="135" t="s">
        <v>3241</v>
      </c>
      <c r="C303" s="135" t="s">
        <v>3232</v>
      </c>
      <c r="D303" s="100" t="s">
        <v>3233</v>
      </c>
      <c r="E303" s="100" t="s">
        <v>3242</v>
      </c>
      <c r="F303" s="106">
        <v>39498</v>
      </c>
      <c r="G303" s="163">
        <v>2198</v>
      </c>
      <c r="H303" s="160">
        <f t="shared" si="5"/>
        <v>219.8</v>
      </c>
    </row>
    <row r="304" spans="1:8">
      <c r="A304" s="86">
        <v>294</v>
      </c>
      <c r="B304" s="135" t="s">
        <v>3243</v>
      </c>
      <c r="C304" s="135" t="s">
        <v>3232</v>
      </c>
      <c r="D304" s="100" t="s">
        <v>3233</v>
      </c>
      <c r="E304" s="100" t="s">
        <v>3244</v>
      </c>
      <c r="F304" s="106">
        <v>39498</v>
      </c>
      <c r="G304" s="163">
        <v>2198</v>
      </c>
      <c r="H304" s="160">
        <f t="shared" si="5"/>
        <v>219.8</v>
      </c>
    </row>
    <row r="305" spans="1:10">
      <c r="A305" s="86">
        <v>295</v>
      </c>
      <c r="B305" s="135" t="s">
        <v>3245</v>
      </c>
      <c r="C305" s="135" t="s">
        <v>3246</v>
      </c>
      <c r="D305" s="100" t="s">
        <v>3247</v>
      </c>
      <c r="E305" s="100" t="s">
        <v>3248</v>
      </c>
      <c r="F305" s="106">
        <v>39498</v>
      </c>
      <c r="G305" s="163">
        <v>2750</v>
      </c>
      <c r="H305" s="160">
        <f t="shared" si="5"/>
        <v>275</v>
      </c>
    </row>
    <row r="306" spans="1:10">
      <c r="A306" s="86">
        <v>296</v>
      </c>
      <c r="B306" s="135" t="s">
        <v>3249</v>
      </c>
      <c r="C306" s="135" t="s">
        <v>3250</v>
      </c>
      <c r="D306" s="100" t="s">
        <v>3251</v>
      </c>
      <c r="E306" s="100" t="s">
        <v>3252</v>
      </c>
      <c r="F306" s="106">
        <v>39498</v>
      </c>
      <c r="G306" s="163">
        <v>4010</v>
      </c>
      <c r="H306" s="160">
        <f t="shared" si="5"/>
        <v>401</v>
      </c>
    </row>
    <row r="307" spans="1:10">
      <c r="A307" s="86">
        <v>297</v>
      </c>
      <c r="B307" s="135" t="s">
        <v>3253</v>
      </c>
      <c r="C307" s="135" t="s">
        <v>3254</v>
      </c>
      <c r="D307" s="100" t="s">
        <v>3255</v>
      </c>
      <c r="E307" s="100" t="s">
        <v>3256</v>
      </c>
      <c r="F307" s="106">
        <v>39498</v>
      </c>
      <c r="G307" s="163">
        <v>1908</v>
      </c>
      <c r="H307" s="160">
        <f t="shared" si="5"/>
        <v>190.8</v>
      </c>
    </row>
    <row r="308" spans="1:10">
      <c r="A308" s="86">
        <v>298</v>
      </c>
      <c r="B308" s="135" t="s">
        <v>3257</v>
      </c>
      <c r="C308" s="135" t="s">
        <v>3254</v>
      </c>
      <c r="D308" s="100" t="s">
        <v>3255</v>
      </c>
      <c r="E308" s="100" t="s">
        <v>3258</v>
      </c>
      <c r="F308" s="106">
        <v>39498</v>
      </c>
      <c r="G308" s="163">
        <v>1908</v>
      </c>
      <c r="H308" s="160">
        <f t="shared" si="5"/>
        <v>190.8</v>
      </c>
    </row>
    <row r="309" spans="1:10">
      <c r="A309" s="86">
        <v>299</v>
      </c>
      <c r="B309" s="135" t="s">
        <v>3259</v>
      </c>
      <c r="C309" s="135" t="s">
        <v>2726</v>
      </c>
      <c r="D309" s="100" t="s">
        <v>3260</v>
      </c>
      <c r="E309" s="100" t="s">
        <v>3261</v>
      </c>
      <c r="F309" s="106">
        <v>39498</v>
      </c>
      <c r="G309" s="163">
        <v>7150</v>
      </c>
      <c r="H309" s="160">
        <f t="shared" si="5"/>
        <v>715</v>
      </c>
    </row>
    <row r="310" spans="1:10">
      <c r="A310" s="86">
        <v>300</v>
      </c>
      <c r="B310" s="135" t="s">
        <v>3262</v>
      </c>
      <c r="C310" s="135" t="s">
        <v>3263</v>
      </c>
      <c r="D310" s="100" t="s">
        <v>3260</v>
      </c>
      <c r="E310" s="100" t="s">
        <v>3264</v>
      </c>
      <c r="F310" s="106">
        <v>39498</v>
      </c>
      <c r="G310" s="163">
        <v>7150</v>
      </c>
      <c r="H310" s="160">
        <f t="shared" si="5"/>
        <v>715</v>
      </c>
    </row>
    <row r="311" spans="1:10">
      <c r="A311" s="86"/>
      <c r="B311" s="135"/>
      <c r="C311" s="135"/>
      <c r="D311" s="100"/>
      <c r="E311" s="100"/>
      <c r="F311" s="106"/>
      <c r="G311" s="103">
        <f>SUM(G11:G310)</f>
        <v>629283.17000000016</v>
      </c>
      <c r="H311" s="103">
        <f>SUM(H11:H310)</f>
        <v>100906.82346129029</v>
      </c>
    </row>
    <row r="312" spans="1:10">
      <c r="A312" s="259" t="s">
        <v>670</v>
      </c>
      <c r="B312" s="259"/>
      <c r="C312" s="259"/>
      <c r="D312" s="259"/>
      <c r="E312" s="259"/>
      <c r="F312" s="259"/>
      <c r="G312" s="98"/>
      <c r="H312" s="98"/>
    </row>
    <row r="313" spans="1:10" s="7" customFormat="1">
      <c r="A313" s="131">
        <v>301</v>
      </c>
      <c r="B313" s="135" t="s">
        <v>3265</v>
      </c>
      <c r="C313" s="135" t="s">
        <v>2753</v>
      </c>
      <c r="D313" s="135" t="s">
        <v>3034</v>
      </c>
      <c r="E313" s="135" t="s">
        <v>3266</v>
      </c>
      <c r="F313" s="136">
        <v>39477</v>
      </c>
      <c r="G313" s="164">
        <v>217.12</v>
      </c>
      <c r="H313" s="164">
        <f>G313*0.9</f>
        <v>195.40800000000002</v>
      </c>
    </row>
    <row r="314" spans="1:10" s="7" customFormat="1">
      <c r="A314" s="131">
        <v>302</v>
      </c>
      <c r="B314" s="135" t="s">
        <v>3267</v>
      </c>
      <c r="C314" s="135" t="s">
        <v>2753</v>
      </c>
      <c r="D314" s="135" t="s">
        <v>3034</v>
      </c>
      <c r="E314" s="135" t="s">
        <v>3268</v>
      </c>
      <c r="F314" s="136">
        <v>39477</v>
      </c>
      <c r="G314" s="164">
        <v>217.12</v>
      </c>
      <c r="H314" s="164">
        <f t="shared" ref="H314:H326" si="6">G314*0.9</f>
        <v>195.40800000000002</v>
      </c>
    </row>
    <row r="315" spans="1:10" s="7" customFormat="1">
      <c r="A315" s="131">
        <v>303</v>
      </c>
      <c r="B315" s="135" t="s">
        <v>3269</v>
      </c>
      <c r="C315" s="135" t="s">
        <v>2753</v>
      </c>
      <c r="D315" s="135" t="s">
        <v>3034</v>
      </c>
      <c r="E315" s="135" t="s">
        <v>3270</v>
      </c>
      <c r="F315" s="136">
        <v>39477</v>
      </c>
      <c r="G315" s="164">
        <v>217.12</v>
      </c>
      <c r="H315" s="164">
        <f t="shared" si="6"/>
        <v>195.40800000000002</v>
      </c>
    </row>
    <row r="316" spans="1:10" s="7" customFormat="1">
      <c r="A316" s="131">
        <v>304</v>
      </c>
      <c r="B316" s="135" t="s">
        <v>3271</v>
      </c>
      <c r="C316" s="135" t="s">
        <v>2753</v>
      </c>
      <c r="D316" s="135" t="s">
        <v>3034</v>
      </c>
      <c r="E316" s="135" t="s">
        <v>3272</v>
      </c>
      <c r="F316" s="136">
        <v>39477</v>
      </c>
      <c r="G316" s="164">
        <v>217.12</v>
      </c>
      <c r="H316" s="164">
        <f t="shared" si="6"/>
        <v>195.40800000000002</v>
      </c>
    </row>
    <row r="317" spans="1:10" s="7" customFormat="1">
      <c r="A317" s="131">
        <v>305</v>
      </c>
      <c r="B317" s="135" t="s">
        <v>3273</v>
      </c>
      <c r="C317" s="135" t="s">
        <v>2753</v>
      </c>
      <c r="D317" s="135" t="s">
        <v>3034</v>
      </c>
      <c r="E317" s="135" t="s">
        <v>3274</v>
      </c>
      <c r="F317" s="136">
        <v>39477</v>
      </c>
      <c r="G317" s="164">
        <v>217.12</v>
      </c>
      <c r="H317" s="164">
        <f t="shared" si="6"/>
        <v>195.40800000000002</v>
      </c>
    </row>
    <row r="318" spans="1:10" s="7" customFormat="1">
      <c r="A318" s="131">
        <v>306</v>
      </c>
      <c r="B318" s="135" t="s">
        <v>3276</v>
      </c>
      <c r="C318" s="135" t="s">
        <v>3277</v>
      </c>
      <c r="D318" s="135" t="s">
        <v>3275</v>
      </c>
      <c r="E318" s="135" t="s">
        <v>3278</v>
      </c>
      <c r="F318" s="136">
        <v>39485</v>
      </c>
      <c r="G318" s="164">
        <v>202.9</v>
      </c>
      <c r="H318" s="164">
        <f t="shared" si="6"/>
        <v>182.61</v>
      </c>
      <c r="J318" s="22">
        <f>G311+G355</f>
        <v>675634.54000000015</v>
      </c>
    </row>
    <row r="319" spans="1:10" s="7" customFormat="1">
      <c r="A319" s="131">
        <v>307</v>
      </c>
      <c r="B319" s="135" t="s">
        <v>3279</v>
      </c>
      <c r="C319" s="135" t="s">
        <v>3280</v>
      </c>
      <c r="D319" s="135" t="s">
        <v>3275</v>
      </c>
      <c r="E319" s="135" t="s">
        <v>3281</v>
      </c>
      <c r="F319" s="136">
        <v>39485</v>
      </c>
      <c r="G319" s="164">
        <v>202.9</v>
      </c>
      <c r="H319" s="164">
        <f t="shared" si="6"/>
        <v>182.61</v>
      </c>
    </row>
    <row r="320" spans="1:10" s="7" customFormat="1">
      <c r="A320" s="131">
        <v>308</v>
      </c>
      <c r="B320" s="135" t="s">
        <v>3282</v>
      </c>
      <c r="C320" s="135" t="s">
        <v>3283</v>
      </c>
      <c r="D320" s="135" t="s">
        <v>3275</v>
      </c>
      <c r="E320" s="135" t="s">
        <v>3284</v>
      </c>
      <c r="F320" s="136">
        <v>39485</v>
      </c>
      <c r="G320" s="164">
        <v>202.9</v>
      </c>
      <c r="H320" s="164">
        <f t="shared" si="6"/>
        <v>182.61</v>
      </c>
    </row>
    <row r="321" spans="1:9" s="7" customFormat="1">
      <c r="A321" s="131">
        <v>309</v>
      </c>
      <c r="B321" s="135" t="s">
        <v>3285</v>
      </c>
      <c r="C321" s="135" t="s">
        <v>3286</v>
      </c>
      <c r="D321" s="135" t="s">
        <v>3275</v>
      </c>
      <c r="E321" s="135" t="s">
        <v>3287</v>
      </c>
      <c r="F321" s="136">
        <v>39485</v>
      </c>
      <c r="G321" s="164">
        <v>202.9</v>
      </c>
      <c r="H321" s="164">
        <f t="shared" si="6"/>
        <v>182.61</v>
      </c>
    </row>
    <row r="322" spans="1:9" s="7" customFormat="1">
      <c r="A322" s="131">
        <v>310</v>
      </c>
      <c r="B322" s="135" t="s">
        <v>3288</v>
      </c>
      <c r="C322" s="135" t="s">
        <v>3289</v>
      </c>
      <c r="D322" s="135" t="s">
        <v>3290</v>
      </c>
      <c r="E322" s="135" t="s">
        <v>3291</v>
      </c>
      <c r="F322" s="136">
        <v>39500</v>
      </c>
      <c r="G322" s="164">
        <v>296.33999999999997</v>
      </c>
      <c r="H322" s="164">
        <f t="shared" si="6"/>
        <v>266.70599999999996</v>
      </c>
      <c r="I322" s="33"/>
    </row>
    <row r="323" spans="1:9" s="7" customFormat="1">
      <c r="A323" s="131">
        <v>311</v>
      </c>
      <c r="B323" s="135" t="s">
        <v>3292</v>
      </c>
      <c r="C323" s="135" t="s">
        <v>3293</v>
      </c>
      <c r="D323" s="135" t="s">
        <v>3294</v>
      </c>
      <c r="E323" s="135"/>
      <c r="F323" s="136">
        <v>39498</v>
      </c>
      <c r="G323" s="164">
        <v>645.76</v>
      </c>
      <c r="H323" s="164">
        <f t="shared" si="6"/>
        <v>581.18399999999997</v>
      </c>
      <c r="I323" s="17"/>
    </row>
    <row r="324" spans="1:9" s="7" customFormat="1">
      <c r="A324" s="131">
        <v>312</v>
      </c>
      <c r="B324" s="135" t="s">
        <v>3295</v>
      </c>
      <c r="C324" s="135" t="s">
        <v>3296</v>
      </c>
      <c r="D324" s="135" t="s">
        <v>3297</v>
      </c>
      <c r="E324" s="135"/>
      <c r="F324" s="136">
        <v>39497</v>
      </c>
      <c r="G324" s="164">
        <v>252.23</v>
      </c>
      <c r="H324" s="164">
        <f t="shared" si="6"/>
        <v>227.00700000000001</v>
      </c>
      <c r="I324" s="17"/>
    </row>
    <row r="325" spans="1:9" s="7" customFormat="1">
      <c r="A325" s="131">
        <v>313</v>
      </c>
      <c r="B325" s="135" t="s">
        <v>3298</v>
      </c>
      <c r="C325" s="135" t="s">
        <v>3296</v>
      </c>
      <c r="D325" s="135" t="s">
        <v>3297</v>
      </c>
      <c r="E325" s="135"/>
      <c r="F325" s="136">
        <v>39497</v>
      </c>
      <c r="G325" s="164">
        <v>252.23</v>
      </c>
      <c r="H325" s="164">
        <f t="shared" si="6"/>
        <v>227.00700000000001</v>
      </c>
      <c r="I325" s="17"/>
    </row>
    <row r="326" spans="1:9" s="7" customFormat="1">
      <c r="A326" s="131">
        <v>314</v>
      </c>
      <c r="B326" s="135" t="s">
        <v>3299</v>
      </c>
      <c r="C326" s="135" t="s">
        <v>3300</v>
      </c>
      <c r="D326" s="135" t="s">
        <v>3301</v>
      </c>
      <c r="E326" s="135" t="s">
        <v>3302</v>
      </c>
      <c r="F326" s="136">
        <v>39534</v>
      </c>
      <c r="G326" s="164">
        <v>107.36</v>
      </c>
      <c r="H326" s="164">
        <f t="shared" si="6"/>
        <v>96.623999999999995</v>
      </c>
      <c r="I326" s="17"/>
    </row>
    <row r="327" spans="1:9" s="7" customFormat="1">
      <c r="A327" s="131">
        <v>315</v>
      </c>
      <c r="B327" s="135" t="s">
        <v>3303</v>
      </c>
      <c r="C327" s="135" t="s">
        <v>3108</v>
      </c>
      <c r="D327" s="135" t="s">
        <v>3109</v>
      </c>
      <c r="E327" s="135" t="s">
        <v>3304</v>
      </c>
      <c r="F327" s="136">
        <v>40225</v>
      </c>
      <c r="G327" s="164">
        <v>773.1</v>
      </c>
      <c r="H327" s="164">
        <v>36.869000000000256</v>
      </c>
      <c r="I327" s="17"/>
    </row>
    <row r="328" spans="1:9" s="7" customFormat="1">
      <c r="A328" s="131">
        <v>316</v>
      </c>
      <c r="B328" s="135" t="s">
        <v>3305</v>
      </c>
      <c r="C328" s="135" t="s">
        <v>3108</v>
      </c>
      <c r="D328" s="135" t="s">
        <v>3109</v>
      </c>
      <c r="E328" s="135" t="s">
        <v>3306</v>
      </c>
      <c r="F328" s="136">
        <v>40225</v>
      </c>
      <c r="G328" s="164">
        <v>773.1</v>
      </c>
      <c r="H328" s="164">
        <v>36.869000000000256</v>
      </c>
      <c r="I328" s="17"/>
    </row>
    <row r="329" spans="1:9" s="7" customFormat="1">
      <c r="A329" s="131">
        <v>317</v>
      </c>
      <c r="B329" s="135" t="s">
        <v>3307</v>
      </c>
      <c r="C329" s="135" t="s">
        <v>3108</v>
      </c>
      <c r="D329" s="135" t="s">
        <v>3109</v>
      </c>
      <c r="E329" s="135" t="s">
        <v>3308</v>
      </c>
      <c r="F329" s="136">
        <v>40225</v>
      </c>
      <c r="G329" s="164">
        <v>773.1</v>
      </c>
      <c r="H329" s="164">
        <v>36.869000000000256</v>
      </c>
      <c r="I329" s="17"/>
    </row>
    <row r="330" spans="1:9" s="7" customFormat="1">
      <c r="A330" s="131">
        <v>318</v>
      </c>
      <c r="B330" s="135" t="s">
        <v>3309</v>
      </c>
      <c r="C330" s="135" t="s">
        <v>2895</v>
      </c>
      <c r="D330" s="135" t="s">
        <v>3310</v>
      </c>
      <c r="E330" s="135" t="s">
        <v>3311</v>
      </c>
      <c r="F330" s="136">
        <v>40225</v>
      </c>
      <c r="G330" s="164">
        <v>396.09</v>
      </c>
      <c r="H330" s="164">
        <v>18.890000000000043</v>
      </c>
      <c r="I330" s="17"/>
    </row>
    <row r="331" spans="1:9" s="7" customFormat="1">
      <c r="A331" s="131">
        <v>319</v>
      </c>
      <c r="B331" s="135" t="s">
        <v>3312</v>
      </c>
      <c r="C331" s="135" t="s">
        <v>2895</v>
      </c>
      <c r="D331" s="135" t="s">
        <v>3310</v>
      </c>
      <c r="E331" s="135" t="s">
        <v>3311</v>
      </c>
      <c r="F331" s="136">
        <v>40225</v>
      </c>
      <c r="G331" s="164">
        <v>396.09</v>
      </c>
      <c r="H331" s="164">
        <v>18.890000000000043</v>
      </c>
      <c r="I331" s="17"/>
    </row>
    <row r="332" spans="1:9">
      <c r="A332" s="131">
        <v>320</v>
      </c>
      <c r="B332" s="135" t="s">
        <v>3313</v>
      </c>
      <c r="C332" s="100" t="s">
        <v>3314</v>
      </c>
      <c r="D332" s="100" t="s">
        <v>3315</v>
      </c>
      <c r="E332" s="100" t="s">
        <v>3316</v>
      </c>
      <c r="F332" s="106">
        <v>40618</v>
      </c>
      <c r="G332" s="165">
        <v>2748.06</v>
      </c>
      <c r="H332" s="164">
        <v>879.43799999999965</v>
      </c>
      <c r="I332" s="17"/>
    </row>
    <row r="333" spans="1:9">
      <c r="A333" s="131">
        <v>321</v>
      </c>
      <c r="B333" s="135" t="s">
        <v>3317</v>
      </c>
      <c r="C333" s="100" t="s">
        <v>3318</v>
      </c>
      <c r="D333" s="100" t="s">
        <v>3315</v>
      </c>
      <c r="E333" s="100" t="s">
        <v>3319</v>
      </c>
      <c r="F333" s="106">
        <v>40730</v>
      </c>
      <c r="G333" s="165">
        <v>3115.72</v>
      </c>
      <c r="H333" s="164">
        <v>2316.6860000000011</v>
      </c>
      <c r="I333" s="26"/>
    </row>
    <row r="334" spans="1:9">
      <c r="A334" s="131">
        <v>322</v>
      </c>
      <c r="B334" s="135" t="s">
        <v>3320</v>
      </c>
      <c r="C334" s="100" t="s">
        <v>3321</v>
      </c>
      <c r="D334" s="100" t="s">
        <v>3315</v>
      </c>
      <c r="E334" s="100" t="s">
        <v>3322</v>
      </c>
      <c r="F334" s="106">
        <v>40730</v>
      </c>
      <c r="G334" s="165">
        <v>3115.72</v>
      </c>
      <c r="H334" s="164">
        <v>2316.6860000000011</v>
      </c>
      <c r="I334" s="26"/>
    </row>
    <row r="335" spans="1:9" ht="17.25" customHeight="1">
      <c r="A335" s="131">
        <v>323</v>
      </c>
      <c r="B335" s="73" t="s">
        <v>3323</v>
      </c>
      <c r="C335" s="74" t="s">
        <v>3324</v>
      </c>
      <c r="D335" s="74" t="s">
        <v>3325</v>
      </c>
      <c r="E335" s="74" t="s">
        <v>3326</v>
      </c>
      <c r="F335" s="76">
        <v>40919</v>
      </c>
      <c r="G335" s="166">
        <v>4663.74</v>
      </c>
      <c r="H335" s="164">
        <v>2071.9490000000014</v>
      </c>
      <c r="I335" s="17"/>
    </row>
    <row r="336" spans="1:9" ht="18.75" customHeight="1">
      <c r="A336" s="131">
        <v>324</v>
      </c>
      <c r="B336" s="73" t="s">
        <v>3327</v>
      </c>
      <c r="C336" s="74" t="s">
        <v>3328</v>
      </c>
      <c r="D336" s="74" t="s">
        <v>3329</v>
      </c>
      <c r="E336" s="74" t="s">
        <v>3330</v>
      </c>
      <c r="F336" s="76">
        <v>41033</v>
      </c>
      <c r="G336" s="166">
        <v>2908.75</v>
      </c>
      <c r="H336" s="164">
        <v>2774.8040000000001</v>
      </c>
      <c r="I336" s="17"/>
    </row>
    <row r="337" spans="1:9" ht="16.5" customHeight="1">
      <c r="A337" s="131">
        <v>325</v>
      </c>
      <c r="B337" s="73" t="s">
        <v>3331</v>
      </c>
      <c r="C337" s="74" t="s">
        <v>3328</v>
      </c>
      <c r="D337" s="74" t="s">
        <v>3329</v>
      </c>
      <c r="E337" s="74" t="s">
        <v>3332</v>
      </c>
      <c r="F337" s="76">
        <v>41033</v>
      </c>
      <c r="G337" s="166">
        <v>2908.75</v>
      </c>
      <c r="H337" s="164">
        <v>2774.8040000000001</v>
      </c>
      <c r="I337" s="17"/>
    </row>
    <row r="338" spans="1:9">
      <c r="A338" s="131">
        <v>326</v>
      </c>
      <c r="B338" s="135" t="s">
        <v>3333</v>
      </c>
      <c r="C338" s="100" t="s">
        <v>3334</v>
      </c>
      <c r="D338" s="100" t="s">
        <v>3335</v>
      </c>
      <c r="E338" s="100" t="s">
        <v>3336</v>
      </c>
      <c r="F338" s="167">
        <v>41068</v>
      </c>
      <c r="G338" s="165">
        <v>1017.1</v>
      </c>
      <c r="H338" s="164">
        <v>1985.5299999999997</v>
      </c>
      <c r="I338" s="17"/>
    </row>
    <row r="339" spans="1:9">
      <c r="A339" s="131">
        <v>327</v>
      </c>
      <c r="B339" s="135" t="s">
        <v>3337</v>
      </c>
      <c r="C339" s="100" t="s">
        <v>3334</v>
      </c>
      <c r="D339" s="100" t="s">
        <v>3335</v>
      </c>
      <c r="E339" s="100" t="s">
        <v>3338</v>
      </c>
      <c r="F339" s="167">
        <v>41068</v>
      </c>
      <c r="G339" s="165">
        <v>1017.1</v>
      </c>
      <c r="H339" s="164">
        <v>1985.5299999999997</v>
      </c>
      <c r="I339" s="17"/>
    </row>
    <row r="340" spans="1:9">
      <c r="A340" s="131">
        <v>328</v>
      </c>
      <c r="B340" s="135" t="s">
        <v>3339</v>
      </c>
      <c r="C340" s="100" t="s">
        <v>3334</v>
      </c>
      <c r="D340" s="100" t="s">
        <v>3335</v>
      </c>
      <c r="E340" s="100" t="s">
        <v>3340</v>
      </c>
      <c r="F340" s="167">
        <v>41068</v>
      </c>
      <c r="G340" s="165">
        <v>1017.1</v>
      </c>
      <c r="H340" s="164">
        <v>1985.53</v>
      </c>
      <c r="I340" s="17"/>
    </row>
    <row r="341" spans="1:9">
      <c r="A341" s="131">
        <v>329</v>
      </c>
      <c r="B341" s="135" t="s">
        <v>3341</v>
      </c>
      <c r="C341" s="100" t="s">
        <v>3334</v>
      </c>
      <c r="D341" s="100" t="s">
        <v>3335</v>
      </c>
      <c r="E341" s="100" t="s">
        <v>3342</v>
      </c>
      <c r="F341" s="167">
        <v>41068</v>
      </c>
      <c r="G341" s="165">
        <v>1017.1</v>
      </c>
      <c r="H341" s="164">
        <v>1985.53</v>
      </c>
      <c r="I341" s="17"/>
    </row>
    <row r="342" spans="1:9" ht="22.5">
      <c r="A342" s="131">
        <v>330</v>
      </c>
      <c r="B342" s="73" t="s">
        <v>3343</v>
      </c>
      <c r="C342" s="73" t="s">
        <v>3344</v>
      </c>
      <c r="D342" s="73" t="s">
        <v>3345</v>
      </c>
      <c r="E342" s="168">
        <v>731304216827</v>
      </c>
      <c r="F342" s="167">
        <v>41072</v>
      </c>
      <c r="G342" s="165">
        <v>922.44</v>
      </c>
      <c r="H342" s="164">
        <v>451.49999999999994</v>
      </c>
      <c r="I342" s="17"/>
    </row>
    <row r="343" spans="1:9">
      <c r="A343" s="131">
        <v>331</v>
      </c>
      <c r="B343" s="100" t="s">
        <v>3346</v>
      </c>
      <c r="C343" s="100" t="s">
        <v>3216</v>
      </c>
      <c r="D343" s="100" t="s">
        <v>3347</v>
      </c>
      <c r="E343" s="100" t="s">
        <v>3348</v>
      </c>
      <c r="F343" s="106">
        <v>41089</v>
      </c>
      <c r="G343" s="165">
        <v>1055.3499999999999</v>
      </c>
      <c r="H343" s="164">
        <v>1042.5800000000004</v>
      </c>
      <c r="I343" s="17"/>
    </row>
    <row r="344" spans="1:9">
      <c r="A344" s="131">
        <v>332</v>
      </c>
      <c r="B344" s="100" t="s">
        <v>3349</v>
      </c>
      <c r="C344" s="100" t="s">
        <v>3216</v>
      </c>
      <c r="D344" s="100" t="s">
        <v>3347</v>
      </c>
      <c r="E344" s="100" t="s">
        <v>3348</v>
      </c>
      <c r="F344" s="106">
        <v>41089</v>
      </c>
      <c r="G344" s="107">
        <v>1055.3499999999999</v>
      </c>
      <c r="H344" s="164">
        <v>1042.5800000000004</v>
      </c>
      <c r="I344" s="17"/>
    </row>
    <row r="345" spans="1:9" ht="22.5">
      <c r="A345" s="131">
        <v>333</v>
      </c>
      <c r="B345" s="73" t="s">
        <v>3350</v>
      </c>
      <c r="C345" s="73" t="s">
        <v>3351</v>
      </c>
      <c r="D345" s="73" t="s">
        <v>3352</v>
      </c>
      <c r="E345" s="168" t="s">
        <v>3353</v>
      </c>
      <c r="F345" s="167">
        <v>41109</v>
      </c>
      <c r="G345" s="165">
        <v>806.28</v>
      </c>
      <c r="H345" s="164">
        <v>398.25999999999993</v>
      </c>
      <c r="I345" s="17"/>
    </row>
    <row r="346" spans="1:9" ht="22.5">
      <c r="A346" s="131">
        <v>334</v>
      </c>
      <c r="B346" s="73" t="s">
        <v>3354</v>
      </c>
      <c r="C346" s="73" t="s">
        <v>3355</v>
      </c>
      <c r="D346" s="73" t="s">
        <v>3356</v>
      </c>
      <c r="E346" s="169" t="s">
        <v>3357</v>
      </c>
      <c r="F346" s="170">
        <v>41130</v>
      </c>
      <c r="G346" s="171">
        <v>5649.97</v>
      </c>
      <c r="H346" s="164">
        <v>2790.81</v>
      </c>
      <c r="I346" s="17"/>
    </row>
    <row r="347" spans="1:9" ht="22.5">
      <c r="A347" s="131">
        <v>335</v>
      </c>
      <c r="B347" s="73" t="s">
        <v>3358</v>
      </c>
      <c r="C347" s="73" t="s">
        <v>2739</v>
      </c>
      <c r="D347" s="73" t="s">
        <v>3359</v>
      </c>
      <c r="E347" s="168" t="s">
        <v>3360</v>
      </c>
      <c r="F347" s="167">
        <v>41130</v>
      </c>
      <c r="G347" s="165">
        <v>846.28</v>
      </c>
      <c r="H347" s="164">
        <v>418.02</v>
      </c>
      <c r="I347" s="17"/>
    </row>
    <row r="348" spans="1:9" ht="22.5">
      <c r="A348" s="131">
        <v>336</v>
      </c>
      <c r="B348" s="73" t="s">
        <v>3361</v>
      </c>
      <c r="C348" s="73" t="s">
        <v>2739</v>
      </c>
      <c r="D348" s="73" t="s">
        <v>3359</v>
      </c>
      <c r="E348" s="168" t="s">
        <v>3362</v>
      </c>
      <c r="F348" s="167">
        <v>41130</v>
      </c>
      <c r="G348" s="165">
        <v>846.28</v>
      </c>
      <c r="H348" s="164">
        <v>418.02</v>
      </c>
    </row>
    <row r="349" spans="1:9">
      <c r="A349" s="131">
        <v>337</v>
      </c>
      <c r="B349" s="172" t="s">
        <v>3363</v>
      </c>
      <c r="C349" s="73" t="s">
        <v>2739</v>
      </c>
      <c r="D349" s="73" t="s">
        <v>3359</v>
      </c>
      <c r="E349" s="168" t="s">
        <v>3364</v>
      </c>
      <c r="F349" s="167">
        <v>41130</v>
      </c>
      <c r="G349" s="165">
        <v>846.28</v>
      </c>
      <c r="H349" s="164">
        <v>418.02</v>
      </c>
    </row>
    <row r="350" spans="1:9">
      <c r="A350" s="131">
        <v>338</v>
      </c>
      <c r="B350" s="172" t="s">
        <v>3365</v>
      </c>
      <c r="C350" s="73" t="s">
        <v>2739</v>
      </c>
      <c r="D350" s="73" t="s">
        <v>3359</v>
      </c>
      <c r="E350" s="168" t="s">
        <v>3366</v>
      </c>
      <c r="F350" s="167">
        <v>41130</v>
      </c>
      <c r="G350" s="165">
        <v>846.28</v>
      </c>
      <c r="H350" s="164">
        <v>418.02</v>
      </c>
    </row>
    <row r="351" spans="1:9">
      <c r="A351" s="131">
        <v>339</v>
      </c>
      <c r="B351" s="172" t="s">
        <v>3367</v>
      </c>
      <c r="C351" s="73" t="s">
        <v>2739</v>
      </c>
      <c r="D351" s="73" t="s">
        <v>3359</v>
      </c>
      <c r="E351" s="168" t="s">
        <v>3368</v>
      </c>
      <c r="F351" s="167">
        <v>41130</v>
      </c>
      <c r="G351" s="165">
        <v>846.28</v>
      </c>
      <c r="H351" s="164">
        <v>418.02</v>
      </c>
    </row>
    <row r="352" spans="1:9">
      <c r="A352" s="131">
        <v>340</v>
      </c>
      <c r="B352" s="172" t="s">
        <v>3369</v>
      </c>
      <c r="C352" s="73" t="s">
        <v>2739</v>
      </c>
      <c r="D352" s="73" t="s">
        <v>3359</v>
      </c>
      <c r="E352" s="168" t="s">
        <v>3370</v>
      </c>
      <c r="F352" s="167">
        <v>41130</v>
      </c>
      <c r="G352" s="165">
        <v>846.28</v>
      </c>
      <c r="H352" s="164">
        <v>418.02</v>
      </c>
    </row>
    <row r="353" spans="1:9">
      <c r="A353" s="131">
        <v>341</v>
      </c>
      <c r="B353" s="172" t="s">
        <v>3371</v>
      </c>
      <c r="C353" s="73" t="s">
        <v>2739</v>
      </c>
      <c r="D353" s="73" t="s">
        <v>3359</v>
      </c>
      <c r="E353" s="168" t="s">
        <v>3372</v>
      </c>
      <c r="F353" s="167">
        <v>41130</v>
      </c>
      <c r="G353" s="165">
        <v>846.28</v>
      </c>
      <c r="H353" s="164">
        <v>418.02</v>
      </c>
    </row>
    <row r="354" spans="1:9">
      <c r="A354" s="131">
        <v>342</v>
      </c>
      <c r="B354" s="172" t="s">
        <v>3373</v>
      </c>
      <c r="C354" s="73" t="s">
        <v>2739</v>
      </c>
      <c r="D354" s="73" t="s">
        <v>3359</v>
      </c>
      <c r="E354" s="168" t="s">
        <v>3374</v>
      </c>
      <c r="F354" s="167">
        <v>41130</v>
      </c>
      <c r="G354" s="165">
        <v>846.28</v>
      </c>
      <c r="H354" s="164">
        <v>418.02</v>
      </c>
    </row>
    <row r="355" spans="1:9">
      <c r="A355" s="86"/>
      <c r="B355" s="172"/>
      <c r="C355" s="73"/>
      <c r="D355" s="73"/>
      <c r="E355" s="168"/>
      <c r="F355" s="167"/>
      <c r="G355" s="173">
        <f>SUM(G313:G354)</f>
        <v>46351.369999999981</v>
      </c>
      <c r="H355" s="173">
        <f>SUM(H313:H354)</f>
        <v>33400.772000000004</v>
      </c>
    </row>
    <row r="356" spans="1:9">
      <c r="A356" s="259" t="s">
        <v>3375</v>
      </c>
      <c r="B356" s="259"/>
      <c r="C356" s="259"/>
      <c r="D356" s="259"/>
      <c r="E356" s="259"/>
      <c r="F356" s="259"/>
      <c r="G356" s="98"/>
      <c r="H356" s="98"/>
    </row>
    <row r="357" spans="1:9" s="7" customFormat="1" ht="22.5">
      <c r="A357" s="131">
        <v>343</v>
      </c>
      <c r="B357" s="74" t="s">
        <v>3376</v>
      </c>
      <c r="C357" s="74" t="s">
        <v>2953</v>
      </c>
      <c r="D357" s="74" t="s">
        <v>3377</v>
      </c>
      <c r="E357" s="74" t="s">
        <v>3378</v>
      </c>
      <c r="F357" s="174">
        <v>41481</v>
      </c>
      <c r="G357" s="140">
        <v>949.16</v>
      </c>
      <c r="H357" s="140">
        <v>610.83399999999995</v>
      </c>
    </row>
    <row r="358" spans="1:9" s="7" customFormat="1" ht="22.5">
      <c r="A358" s="131">
        <v>344</v>
      </c>
      <c r="B358" s="74" t="s">
        <v>3379</v>
      </c>
      <c r="C358" s="74" t="s">
        <v>2953</v>
      </c>
      <c r="D358" s="74" t="s">
        <v>3377</v>
      </c>
      <c r="E358" s="74" t="s">
        <v>3380</v>
      </c>
      <c r="F358" s="174">
        <v>41481</v>
      </c>
      <c r="G358" s="140">
        <v>949.16</v>
      </c>
      <c r="H358" s="140">
        <v>610.83399999999995</v>
      </c>
    </row>
    <row r="359" spans="1:9" s="7" customFormat="1" ht="22.5">
      <c r="A359" s="131">
        <v>345</v>
      </c>
      <c r="B359" s="74" t="s">
        <v>3381</v>
      </c>
      <c r="C359" s="74" t="s">
        <v>2953</v>
      </c>
      <c r="D359" s="74" t="s">
        <v>3377</v>
      </c>
      <c r="E359" s="74" t="s">
        <v>3382</v>
      </c>
      <c r="F359" s="174">
        <v>41481</v>
      </c>
      <c r="G359" s="140">
        <v>949.16</v>
      </c>
      <c r="H359" s="140">
        <v>610.83399999999995</v>
      </c>
    </row>
    <row r="360" spans="1:9" s="7" customFormat="1" ht="22.5">
      <c r="A360" s="131">
        <v>346</v>
      </c>
      <c r="B360" s="74" t="s">
        <v>3383</v>
      </c>
      <c r="C360" s="74" t="s">
        <v>2953</v>
      </c>
      <c r="D360" s="74" t="s">
        <v>3377</v>
      </c>
      <c r="E360" s="74" t="s">
        <v>3384</v>
      </c>
      <c r="F360" s="174">
        <v>41481</v>
      </c>
      <c r="G360" s="140">
        <v>949.16</v>
      </c>
      <c r="H360" s="140">
        <v>610.83399999999995</v>
      </c>
    </row>
    <row r="361" spans="1:9" s="7" customFormat="1" ht="22.5">
      <c r="A361" s="131">
        <v>347</v>
      </c>
      <c r="B361" s="74" t="s">
        <v>3385</v>
      </c>
      <c r="C361" s="74" t="s">
        <v>2953</v>
      </c>
      <c r="D361" s="74" t="s">
        <v>3377</v>
      </c>
      <c r="E361" s="74" t="s">
        <v>3386</v>
      </c>
      <c r="F361" s="174">
        <v>41481</v>
      </c>
      <c r="G361" s="140">
        <v>949.16</v>
      </c>
      <c r="H361" s="140">
        <v>610.83399999999995</v>
      </c>
    </row>
    <row r="362" spans="1:9" s="7" customFormat="1" ht="22.5">
      <c r="A362" s="131">
        <v>348</v>
      </c>
      <c r="B362" s="74" t="s">
        <v>3387</v>
      </c>
      <c r="C362" s="74" t="s">
        <v>2953</v>
      </c>
      <c r="D362" s="74" t="s">
        <v>3377</v>
      </c>
      <c r="E362" s="74" t="s">
        <v>3388</v>
      </c>
      <c r="F362" s="174">
        <v>41481</v>
      </c>
      <c r="G362" s="140">
        <v>949.16</v>
      </c>
      <c r="H362" s="140">
        <v>610.83399999999995</v>
      </c>
    </row>
    <row r="363" spans="1:9" s="7" customFormat="1" ht="22.5">
      <c r="A363" s="131">
        <v>349</v>
      </c>
      <c r="B363" s="74" t="s">
        <v>3389</v>
      </c>
      <c r="C363" s="74" t="s">
        <v>3390</v>
      </c>
      <c r="D363" s="74" t="s">
        <v>3391</v>
      </c>
      <c r="E363" s="74" t="s">
        <v>3392</v>
      </c>
      <c r="F363" s="174">
        <v>41509</v>
      </c>
      <c r="G363" s="140">
        <v>1950</v>
      </c>
      <c r="H363" s="140">
        <v>586.32300000000009</v>
      </c>
    </row>
    <row r="364" spans="1:9" s="7" customFormat="1" ht="16.5" customHeight="1">
      <c r="A364" s="131">
        <v>350</v>
      </c>
      <c r="B364" s="74" t="s">
        <v>3393</v>
      </c>
      <c r="C364" s="74" t="s">
        <v>3390</v>
      </c>
      <c r="D364" s="74" t="s">
        <v>3391</v>
      </c>
      <c r="E364" s="74" t="s">
        <v>3394</v>
      </c>
      <c r="F364" s="174">
        <v>41509</v>
      </c>
      <c r="G364" s="140">
        <v>1950</v>
      </c>
      <c r="H364" s="140">
        <v>1278.51</v>
      </c>
      <c r="I364" s="39"/>
    </row>
    <row r="365" spans="1:9" s="7" customFormat="1" ht="22.5">
      <c r="A365" s="131">
        <v>351</v>
      </c>
      <c r="B365" s="74" t="s">
        <v>4244</v>
      </c>
      <c r="C365" s="74" t="s">
        <v>4243</v>
      </c>
      <c r="D365" s="74" t="s">
        <v>585</v>
      </c>
      <c r="E365" s="74" t="s">
        <v>585</v>
      </c>
      <c r="F365" s="174">
        <v>41515</v>
      </c>
      <c r="G365" s="140">
        <v>890.97</v>
      </c>
      <c r="H365" s="140">
        <v>1278.51</v>
      </c>
    </row>
    <row r="366" spans="1:9" s="7" customFormat="1" ht="22.5">
      <c r="A366" s="131">
        <v>352</v>
      </c>
      <c r="B366" s="74" t="s">
        <v>3395</v>
      </c>
      <c r="C366" s="74" t="s">
        <v>3396</v>
      </c>
      <c r="D366" s="74" t="s">
        <v>3397</v>
      </c>
      <c r="E366" s="74" t="s">
        <v>3398</v>
      </c>
      <c r="F366" s="174">
        <v>41515</v>
      </c>
      <c r="G366" s="166">
        <v>760.64</v>
      </c>
      <c r="H366" s="166">
        <v>502.4</v>
      </c>
    </row>
    <row r="367" spans="1:9" s="7" customFormat="1" ht="22.5">
      <c r="A367" s="131">
        <v>353</v>
      </c>
      <c r="B367" s="74" t="s">
        <v>3399</v>
      </c>
      <c r="C367" s="74" t="s">
        <v>3396</v>
      </c>
      <c r="D367" s="74" t="s">
        <v>3397</v>
      </c>
      <c r="E367" s="74" t="s">
        <v>3400</v>
      </c>
      <c r="F367" s="174">
        <v>41515</v>
      </c>
      <c r="G367" s="166">
        <v>760.64</v>
      </c>
      <c r="H367" s="166">
        <v>502.4</v>
      </c>
    </row>
    <row r="368" spans="1:9" s="7" customFormat="1" ht="22.5">
      <c r="A368" s="131">
        <v>354</v>
      </c>
      <c r="B368" s="74" t="s">
        <v>3401</v>
      </c>
      <c r="C368" s="74" t="s">
        <v>3396</v>
      </c>
      <c r="D368" s="74" t="s">
        <v>3397</v>
      </c>
      <c r="E368" s="74" t="s">
        <v>3402</v>
      </c>
      <c r="F368" s="174">
        <v>41515</v>
      </c>
      <c r="G368" s="166">
        <v>760.64</v>
      </c>
      <c r="H368" s="166">
        <v>502.4</v>
      </c>
    </row>
    <row r="369" spans="1:10" s="7" customFormat="1" ht="22.5">
      <c r="A369" s="131">
        <v>355</v>
      </c>
      <c r="B369" s="74" t="s">
        <v>3403</v>
      </c>
      <c r="C369" s="74" t="s">
        <v>3396</v>
      </c>
      <c r="D369" s="74" t="s">
        <v>3397</v>
      </c>
      <c r="E369" s="74" t="s">
        <v>3404</v>
      </c>
      <c r="F369" s="174">
        <v>41515</v>
      </c>
      <c r="G369" s="166">
        <v>760.64</v>
      </c>
      <c r="H369" s="166">
        <v>502.4</v>
      </c>
      <c r="J369" s="22"/>
    </row>
    <row r="370" spans="1:10" s="7" customFormat="1" ht="22.5">
      <c r="A370" s="131">
        <v>356</v>
      </c>
      <c r="B370" s="74" t="s">
        <v>3405</v>
      </c>
      <c r="C370" s="74" t="s">
        <v>3396</v>
      </c>
      <c r="D370" s="74" t="s">
        <v>3397</v>
      </c>
      <c r="E370" s="74" t="s">
        <v>3406</v>
      </c>
      <c r="F370" s="174">
        <v>41515</v>
      </c>
      <c r="G370" s="166">
        <v>760.64</v>
      </c>
      <c r="H370" s="166">
        <v>502.4</v>
      </c>
    </row>
    <row r="371" spans="1:10" s="7" customFormat="1" ht="22.5">
      <c r="A371" s="131">
        <v>357</v>
      </c>
      <c r="B371" s="74" t="s">
        <v>3407</v>
      </c>
      <c r="C371" s="74" t="s">
        <v>3396</v>
      </c>
      <c r="D371" s="74" t="s">
        <v>3397</v>
      </c>
      <c r="E371" s="74" t="s">
        <v>3408</v>
      </c>
      <c r="F371" s="174">
        <v>41515</v>
      </c>
      <c r="G371" s="166">
        <v>760.64</v>
      </c>
      <c r="H371" s="166">
        <v>502.4</v>
      </c>
    </row>
    <row r="372" spans="1:10" s="7" customFormat="1" ht="22.5">
      <c r="A372" s="131">
        <v>358</v>
      </c>
      <c r="B372" s="74" t="s">
        <v>3409</v>
      </c>
      <c r="C372" s="74" t="s">
        <v>3396</v>
      </c>
      <c r="D372" s="74" t="s">
        <v>3397</v>
      </c>
      <c r="E372" s="74" t="s">
        <v>3410</v>
      </c>
      <c r="F372" s="174">
        <v>41515</v>
      </c>
      <c r="G372" s="166">
        <v>760.64</v>
      </c>
      <c r="H372" s="166">
        <v>502.4</v>
      </c>
    </row>
    <row r="373" spans="1:10" s="7" customFormat="1" ht="22.5">
      <c r="A373" s="131">
        <v>359</v>
      </c>
      <c r="B373" s="74" t="s">
        <v>3411</v>
      </c>
      <c r="C373" s="74" t="s">
        <v>3396</v>
      </c>
      <c r="D373" s="74" t="s">
        <v>3397</v>
      </c>
      <c r="E373" s="74" t="s">
        <v>3412</v>
      </c>
      <c r="F373" s="174">
        <v>41515</v>
      </c>
      <c r="G373" s="166">
        <v>760.64</v>
      </c>
      <c r="H373" s="166">
        <v>502.4</v>
      </c>
      <c r="I373" s="7" t="s">
        <v>4348</v>
      </c>
    </row>
    <row r="374" spans="1:10" s="7" customFormat="1" ht="22.5">
      <c r="A374" s="131">
        <v>360</v>
      </c>
      <c r="B374" s="74" t="s">
        <v>3413</v>
      </c>
      <c r="C374" s="74" t="s">
        <v>3396</v>
      </c>
      <c r="D374" s="74" t="s">
        <v>3397</v>
      </c>
      <c r="E374" s="74" t="s">
        <v>3414</v>
      </c>
      <c r="F374" s="174">
        <v>41515</v>
      </c>
      <c r="G374" s="166">
        <v>760.64</v>
      </c>
      <c r="H374" s="166">
        <v>502.4</v>
      </c>
    </row>
    <row r="375" spans="1:10" s="7" customFormat="1" ht="22.5">
      <c r="A375" s="131">
        <v>361</v>
      </c>
      <c r="B375" s="74" t="s">
        <v>3415</v>
      </c>
      <c r="C375" s="74" t="s">
        <v>3396</v>
      </c>
      <c r="D375" s="74" t="s">
        <v>3397</v>
      </c>
      <c r="E375" s="74" t="s">
        <v>3416</v>
      </c>
      <c r="F375" s="174">
        <v>41515</v>
      </c>
      <c r="G375" s="166">
        <v>760.64</v>
      </c>
      <c r="H375" s="166">
        <v>502.4</v>
      </c>
    </row>
    <row r="376" spans="1:10" s="7" customFormat="1" ht="22.5">
      <c r="A376" s="131">
        <v>362</v>
      </c>
      <c r="B376" s="74" t="s">
        <v>3417</v>
      </c>
      <c r="C376" s="74" t="s">
        <v>3396</v>
      </c>
      <c r="D376" s="74" t="s">
        <v>3397</v>
      </c>
      <c r="E376" s="74" t="s">
        <v>3418</v>
      </c>
      <c r="F376" s="174">
        <v>41515</v>
      </c>
      <c r="G376" s="166">
        <v>760.64</v>
      </c>
      <c r="H376" s="166">
        <v>502.4</v>
      </c>
    </row>
    <row r="377" spans="1:10" s="7" customFormat="1" ht="22.5">
      <c r="A377" s="131">
        <v>363</v>
      </c>
      <c r="B377" s="74" t="s">
        <v>3419</v>
      </c>
      <c r="C377" s="74" t="s">
        <v>3396</v>
      </c>
      <c r="D377" s="74" t="s">
        <v>3397</v>
      </c>
      <c r="E377" s="74" t="s">
        <v>3420</v>
      </c>
      <c r="F377" s="174">
        <v>41515</v>
      </c>
      <c r="G377" s="166">
        <v>760.64</v>
      </c>
      <c r="H377" s="166">
        <v>502.4</v>
      </c>
    </row>
    <row r="378" spans="1:10" s="7" customFormat="1" ht="22.5">
      <c r="A378" s="131">
        <v>364</v>
      </c>
      <c r="B378" s="74" t="s">
        <v>3421</v>
      </c>
      <c r="C378" s="74" t="s">
        <v>3396</v>
      </c>
      <c r="D378" s="74" t="s">
        <v>3397</v>
      </c>
      <c r="E378" s="74" t="s">
        <v>3422</v>
      </c>
      <c r="F378" s="174">
        <v>41515</v>
      </c>
      <c r="G378" s="166">
        <v>760.64</v>
      </c>
      <c r="H378" s="166">
        <v>502.4</v>
      </c>
    </row>
    <row r="379" spans="1:10" s="7" customFormat="1" ht="22.5">
      <c r="A379" s="131">
        <v>365</v>
      </c>
      <c r="B379" s="74" t="s">
        <v>3423</v>
      </c>
      <c r="C379" s="74" t="s">
        <v>3396</v>
      </c>
      <c r="D379" s="74" t="s">
        <v>3397</v>
      </c>
      <c r="E379" s="74" t="s">
        <v>3424</v>
      </c>
      <c r="F379" s="174">
        <v>41515</v>
      </c>
      <c r="G379" s="166">
        <v>760.64</v>
      </c>
      <c r="H379" s="166">
        <v>502.4</v>
      </c>
    </row>
    <row r="380" spans="1:10" s="7" customFormat="1" ht="22.5">
      <c r="A380" s="131">
        <v>366</v>
      </c>
      <c r="B380" s="74" t="s">
        <v>3425</v>
      </c>
      <c r="C380" s="74" t="s">
        <v>3396</v>
      </c>
      <c r="D380" s="74" t="s">
        <v>3397</v>
      </c>
      <c r="E380" s="74" t="s">
        <v>3426</v>
      </c>
      <c r="F380" s="174">
        <v>41515</v>
      </c>
      <c r="G380" s="166">
        <v>760.64</v>
      </c>
      <c r="H380" s="166">
        <v>502.4</v>
      </c>
    </row>
    <row r="381" spans="1:10" s="7" customFormat="1" ht="22.5">
      <c r="A381" s="131">
        <v>367</v>
      </c>
      <c r="B381" s="74" t="s">
        <v>3427</v>
      </c>
      <c r="C381" s="74" t="s">
        <v>3396</v>
      </c>
      <c r="D381" s="74" t="s">
        <v>3397</v>
      </c>
      <c r="E381" s="74" t="s">
        <v>3428</v>
      </c>
      <c r="F381" s="174">
        <v>41515</v>
      </c>
      <c r="G381" s="166">
        <v>760.64</v>
      </c>
      <c r="H381" s="166">
        <v>502.4</v>
      </c>
    </row>
    <row r="382" spans="1:10" s="7" customFormat="1" ht="22.5">
      <c r="A382" s="131">
        <v>368</v>
      </c>
      <c r="B382" s="74" t="s">
        <v>3429</v>
      </c>
      <c r="C382" s="74" t="s">
        <v>3396</v>
      </c>
      <c r="D382" s="74" t="s">
        <v>3397</v>
      </c>
      <c r="E382" s="74" t="s">
        <v>3430</v>
      </c>
      <c r="F382" s="174">
        <v>41515</v>
      </c>
      <c r="G382" s="166">
        <v>760.64</v>
      </c>
      <c r="H382" s="166">
        <v>502.4</v>
      </c>
    </row>
    <row r="383" spans="1:10" s="7" customFormat="1" ht="22.5">
      <c r="A383" s="131">
        <v>369</v>
      </c>
      <c r="B383" s="74" t="s">
        <v>3431</v>
      </c>
      <c r="C383" s="74" t="s">
        <v>3396</v>
      </c>
      <c r="D383" s="74" t="s">
        <v>3397</v>
      </c>
      <c r="E383" s="74" t="s">
        <v>3422</v>
      </c>
      <c r="F383" s="174">
        <v>41515</v>
      </c>
      <c r="G383" s="166">
        <v>760.64</v>
      </c>
      <c r="H383" s="166">
        <v>502.4</v>
      </c>
    </row>
    <row r="384" spans="1:10" s="7" customFormat="1" ht="22.5">
      <c r="A384" s="131">
        <v>370</v>
      </c>
      <c r="B384" s="74" t="s">
        <v>3432</v>
      </c>
      <c r="C384" s="74" t="s">
        <v>3396</v>
      </c>
      <c r="D384" s="74" t="s">
        <v>3397</v>
      </c>
      <c r="E384" s="74" t="s">
        <v>3433</v>
      </c>
      <c r="F384" s="174">
        <v>41515</v>
      </c>
      <c r="G384" s="166">
        <v>760.64</v>
      </c>
      <c r="H384" s="166">
        <v>502.4</v>
      </c>
    </row>
    <row r="385" spans="1:8" s="7" customFormat="1" ht="22.5">
      <c r="A385" s="131">
        <v>371</v>
      </c>
      <c r="B385" s="74" t="s">
        <v>3434</v>
      </c>
      <c r="C385" s="74" t="s">
        <v>3396</v>
      </c>
      <c r="D385" s="74" t="s">
        <v>3397</v>
      </c>
      <c r="E385" s="74" t="s">
        <v>3435</v>
      </c>
      <c r="F385" s="174">
        <v>41515</v>
      </c>
      <c r="G385" s="166">
        <v>760.64</v>
      </c>
      <c r="H385" s="166">
        <v>502.4</v>
      </c>
    </row>
    <row r="386" spans="1:8" s="7" customFormat="1" ht="22.5">
      <c r="A386" s="131">
        <v>372</v>
      </c>
      <c r="B386" s="74" t="s">
        <v>3436</v>
      </c>
      <c r="C386" s="74" t="s">
        <v>3396</v>
      </c>
      <c r="D386" s="74" t="s">
        <v>3397</v>
      </c>
      <c r="E386" s="74" t="s">
        <v>3437</v>
      </c>
      <c r="F386" s="174">
        <v>41515</v>
      </c>
      <c r="G386" s="166">
        <v>760.64</v>
      </c>
      <c r="H386" s="166">
        <v>502.4</v>
      </c>
    </row>
    <row r="387" spans="1:8" s="7" customFormat="1" ht="22.5">
      <c r="A387" s="131">
        <v>373</v>
      </c>
      <c r="B387" s="74" t="s">
        <v>3438</v>
      </c>
      <c r="C387" s="74" t="s">
        <v>3396</v>
      </c>
      <c r="D387" s="74" t="s">
        <v>3397</v>
      </c>
      <c r="E387" s="74" t="s">
        <v>3439</v>
      </c>
      <c r="F387" s="174">
        <v>41515</v>
      </c>
      <c r="G387" s="166">
        <v>760.43</v>
      </c>
      <c r="H387" s="166">
        <v>502.4</v>
      </c>
    </row>
    <row r="388" spans="1:8" s="7" customFormat="1" ht="22.5">
      <c r="A388" s="131">
        <v>374</v>
      </c>
      <c r="B388" s="74" t="s">
        <v>3440</v>
      </c>
      <c r="C388" s="74" t="s">
        <v>3396</v>
      </c>
      <c r="D388" s="74" t="s">
        <v>3397</v>
      </c>
      <c r="E388" s="74" t="s">
        <v>3441</v>
      </c>
      <c r="F388" s="174">
        <v>41515</v>
      </c>
      <c r="G388" s="166">
        <v>760.64</v>
      </c>
      <c r="H388" s="166">
        <v>502.4</v>
      </c>
    </row>
    <row r="389" spans="1:8" s="7" customFormat="1" ht="22.5">
      <c r="A389" s="131">
        <v>375</v>
      </c>
      <c r="B389" s="74" t="s">
        <v>3442</v>
      </c>
      <c r="C389" s="74" t="s">
        <v>3396</v>
      </c>
      <c r="D389" s="74" t="s">
        <v>3397</v>
      </c>
      <c r="E389" s="74" t="s">
        <v>3443</v>
      </c>
      <c r="F389" s="174">
        <v>41515</v>
      </c>
      <c r="G389" s="166">
        <v>760.64</v>
      </c>
      <c r="H389" s="166">
        <v>502.4</v>
      </c>
    </row>
    <row r="390" spans="1:8" s="7" customFormat="1" ht="22.5">
      <c r="A390" s="131">
        <v>376</v>
      </c>
      <c r="B390" s="74" t="s">
        <v>3444</v>
      </c>
      <c r="C390" s="74" t="s">
        <v>3396</v>
      </c>
      <c r="D390" s="74" t="s">
        <v>3397</v>
      </c>
      <c r="E390" s="74" t="s">
        <v>3445</v>
      </c>
      <c r="F390" s="174">
        <v>41515</v>
      </c>
      <c r="G390" s="166">
        <v>760.64</v>
      </c>
      <c r="H390" s="166">
        <v>502.4</v>
      </c>
    </row>
    <row r="391" spans="1:8" s="7" customFormat="1" ht="22.5">
      <c r="A391" s="131">
        <v>377</v>
      </c>
      <c r="B391" s="74" t="s">
        <v>3446</v>
      </c>
      <c r="C391" s="74" t="s">
        <v>3396</v>
      </c>
      <c r="D391" s="74" t="s">
        <v>3397</v>
      </c>
      <c r="E391" s="74" t="s">
        <v>3447</v>
      </c>
      <c r="F391" s="174">
        <v>41515</v>
      </c>
      <c r="G391" s="166">
        <v>760.64</v>
      </c>
      <c r="H391" s="166">
        <v>502.4</v>
      </c>
    </row>
    <row r="392" spans="1:8" s="7" customFormat="1" ht="22.5">
      <c r="A392" s="131">
        <v>378</v>
      </c>
      <c r="B392" s="74" t="s">
        <v>3448</v>
      </c>
      <c r="C392" s="74" t="s">
        <v>3396</v>
      </c>
      <c r="D392" s="74" t="s">
        <v>3397</v>
      </c>
      <c r="E392" s="74" t="s">
        <v>3449</v>
      </c>
      <c r="F392" s="174">
        <v>41515</v>
      </c>
      <c r="G392" s="166">
        <v>760.64</v>
      </c>
      <c r="H392" s="166">
        <v>502.4</v>
      </c>
    </row>
    <row r="393" spans="1:8" s="7" customFormat="1" ht="22.5">
      <c r="A393" s="131">
        <v>379</v>
      </c>
      <c r="B393" s="74" t="s">
        <v>3450</v>
      </c>
      <c r="C393" s="74" t="s">
        <v>3396</v>
      </c>
      <c r="D393" s="74" t="s">
        <v>3397</v>
      </c>
      <c r="E393" s="74" t="s">
        <v>3451</v>
      </c>
      <c r="F393" s="174">
        <v>41515</v>
      </c>
      <c r="G393" s="166">
        <v>760.64</v>
      </c>
      <c r="H393" s="166">
        <v>502.4</v>
      </c>
    </row>
    <row r="394" spans="1:8" s="7" customFormat="1">
      <c r="A394" s="175"/>
      <c r="B394" s="175"/>
      <c r="C394" s="175"/>
      <c r="D394" s="175"/>
      <c r="E394" s="175"/>
      <c r="F394" s="175"/>
      <c r="G394" s="142">
        <f>SUM(G357:G393)</f>
        <v>31783.639999999985</v>
      </c>
      <c r="H394" s="142">
        <f>SUM(H357:H393)</f>
        <v>20875.547000000006</v>
      </c>
    </row>
    <row r="395" spans="1:8">
      <c r="A395" s="259" t="s">
        <v>718</v>
      </c>
      <c r="B395" s="259"/>
      <c r="C395" s="259"/>
      <c r="D395" s="259"/>
      <c r="E395" s="259"/>
      <c r="F395" s="259"/>
      <c r="G395" s="98"/>
      <c r="H395" s="98"/>
    </row>
    <row r="396" spans="1:8">
      <c r="A396" s="86">
        <v>380</v>
      </c>
      <c r="B396" s="51" t="s">
        <v>3452</v>
      </c>
      <c r="C396" s="51" t="s">
        <v>3453</v>
      </c>
      <c r="D396" s="51" t="s">
        <v>3454</v>
      </c>
      <c r="E396" s="51" t="s">
        <v>3455</v>
      </c>
      <c r="F396" s="92">
        <v>40417</v>
      </c>
      <c r="G396" s="93">
        <v>696.42</v>
      </c>
      <c r="H396" s="176">
        <v>167.94159999999999</v>
      </c>
    </row>
    <row r="397" spans="1:8">
      <c r="A397" s="86">
        <v>381</v>
      </c>
      <c r="B397" s="51" t="s">
        <v>3456</v>
      </c>
      <c r="C397" s="51" t="s">
        <v>3457</v>
      </c>
      <c r="D397" s="51" t="s">
        <v>3454</v>
      </c>
      <c r="E397" s="51" t="s">
        <v>3458</v>
      </c>
      <c r="F397" s="92">
        <v>40417</v>
      </c>
      <c r="G397" s="93">
        <v>696.42</v>
      </c>
      <c r="H397" s="176">
        <v>167.94159999999999</v>
      </c>
    </row>
    <row r="398" spans="1:8">
      <c r="A398" s="86">
        <v>382</v>
      </c>
      <c r="B398" s="51" t="s">
        <v>3459</v>
      </c>
      <c r="C398" s="51" t="s">
        <v>3460</v>
      </c>
      <c r="D398" s="51" t="s">
        <v>3454</v>
      </c>
      <c r="E398" s="51" t="s">
        <v>3461</v>
      </c>
      <c r="F398" s="92">
        <v>40417</v>
      </c>
      <c r="G398" s="93">
        <v>696.42</v>
      </c>
      <c r="H398" s="176">
        <v>167.94159999999999</v>
      </c>
    </row>
    <row r="399" spans="1:8">
      <c r="A399" s="86">
        <v>383</v>
      </c>
      <c r="B399" s="51" t="s">
        <v>3462</v>
      </c>
      <c r="C399" s="51" t="s">
        <v>3463</v>
      </c>
      <c r="D399" s="51" t="s">
        <v>3454</v>
      </c>
      <c r="E399" s="51" t="s">
        <v>3464</v>
      </c>
      <c r="F399" s="92">
        <v>40417</v>
      </c>
      <c r="G399" s="93">
        <v>696.42</v>
      </c>
      <c r="H399" s="176">
        <v>167.94159999999999</v>
      </c>
    </row>
    <row r="400" spans="1:8">
      <c r="A400" s="86">
        <v>384</v>
      </c>
      <c r="B400" s="51" t="s">
        <v>3465</v>
      </c>
      <c r="C400" s="51" t="s">
        <v>3466</v>
      </c>
      <c r="D400" s="51" t="s">
        <v>3454</v>
      </c>
      <c r="E400" s="51" t="s">
        <v>3467</v>
      </c>
      <c r="F400" s="92">
        <v>40417</v>
      </c>
      <c r="G400" s="93">
        <v>696.42</v>
      </c>
      <c r="H400" s="176">
        <v>167.94159999999999</v>
      </c>
    </row>
    <row r="401" spans="1:8">
      <c r="A401" s="86">
        <v>385</v>
      </c>
      <c r="B401" s="51" t="s">
        <v>3468</v>
      </c>
      <c r="C401" s="51" t="s">
        <v>3469</v>
      </c>
      <c r="D401" s="51" t="s">
        <v>3454</v>
      </c>
      <c r="E401" s="51" t="s">
        <v>3470</v>
      </c>
      <c r="F401" s="92">
        <v>40417</v>
      </c>
      <c r="G401" s="93">
        <v>696.42</v>
      </c>
      <c r="H401" s="176">
        <v>167.94159999999999</v>
      </c>
    </row>
    <row r="402" spans="1:8">
      <c r="A402" s="86">
        <v>386</v>
      </c>
      <c r="B402" s="51" t="s">
        <v>3471</v>
      </c>
      <c r="C402" s="51" t="s">
        <v>3472</v>
      </c>
      <c r="D402" s="51" t="s">
        <v>3454</v>
      </c>
      <c r="E402" s="51" t="s">
        <v>3473</v>
      </c>
      <c r="F402" s="92">
        <v>40417</v>
      </c>
      <c r="G402" s="93">
        <v>696.42</v>
      </c>
      <c r="H402" s="176">
        <v>167.94159999999999</v>
      </c>
    </row>
    <row r="403" spans="1:8">
      <c r="A403" s="86">
        <v>387</v>
      </c>
      <c r="B403" s="51" t="s">
        <v>3474</v>
      </c>
      <c r="C403" s="51" t="s">
        <v>3475</v>
      </c>
      <c r="D403" s="51" t="s">
        <v>3454</v>
      </c>
      <c r="E403" s="51" t="s">
        <v>3476</v>
      </c>
      <c r="F403" s="92">
        <v>40417</v>
      </c>
      <c r="G403" s="93">
        <v>696.42</v>
      </c>
      <c r="H403" s="176">
        <v>167.94159999999999</v>
      </c>
    </row>
    <row r="404" spans="1:8">
      <c r="A404" s="86">
        <v>388</v>
      </c>
      <c r="B404" s="51" t="s">
        <v>3477</v>
      </c>
      <c r="C404" s="51" t="s">
        <v>3478</v>
      </c>
      <c r="D404" s="51" t="s">
        <v>3454</v>
      </c>
      <c r="E404" s="51" t="s">
        <v>3479</v>
      </c>
      <c r="F404" s="92">
        <v>40417</v>
      </c>
      <c r="G404" s="93">
        <v>696.42</v>
      </c>
      <c r="H404" s="176">
        <v>167.94159999999999</v>
      </c>
    </row>
    <row r="405" spans="1:8">
      <c r="A405" s="86">
        <v>389</v>
      </c>
      <c r="B405" s="51" t="s">
        <v>3480</v>
      </c>
      <c r="C405" s="51" t="s">
        <v>3481</v>
      </c>
      <c r="D405" s="51" t="s">
        <v>3454</v>
      </c>
      <c r="E405" s="51" t="s">
        <v>3482</v>
      </c>
      <c r="F405" s="92">
        <v>40417</v>
      </c>
      <c r="G405" s="93">
        <v>696.42</v>
      </c>
      <c r="H405" s="176">
        <v>167.94159999999999</v>
      </c>
    </row>
    <row r="406" spans="1:8">
      <c r="A406" s="86">
        <v>390</v>
      </c>
      <c r="B406" s="51" t="s">
        <v>3483</v>
      </c>
      <c r="C406" s="51" t="s">
        <v>3484</v>
      </c>
      <c r="D406" s="51" t="s">
        <v>3454</v>
      </c>
      <c r="E406" s="51" t="s">
        <v>3485</v>
      </c>
      <c r="F406" s="92">
        <v>40417</v>
      </c>
      <c r="G406" s="93">
        <v>696.42</v>
      </c>
      <c r="H406" s="176">
        <v>167.94159999999999</v>
      </c>
    </row>
    <row r="407" spans="1:8">
      <c r="A407" s="86">
        <v>391</v>
      </c>
      <c r="B407" s="51" t="s">
        <v>3486</v>
      </c>
      <c r="C407" s="51" t="s">
        <v>3487</v>
      </c>
      <c r="D407" s="51" t="s">
        <v>3454</v>
      </c>
      <c r="E407" s="51" t="s">
        <v>3488</v>
      </c>
      <c r="F407" s="92">
        <v>40417</v>
      </c>
      <c r="G407" s="93">
        <v>696.42</v>
      </c>
      <c r="H407" s="176">
        <v>167.94159999999999</v>
      </c>
    </row>
    <row r="408" spans="1:8">
      <c r="A408" s="86">
        <v>392</v>
      </c>
      <c r="B408" s="51" t="s">
        <v>3489</v>
      </c>
      <c r="C408" s="51" t="s">
        <v>3490</v>
      </c>
      <c r="D408" s="51" t="s">
        <v>3454</v>
      </c>
      <c r="E408" s="51" t="s">
        <v>3491</v>
      </c>
      <c r="F408" s="92">
        <v>40417</v>
      </c>
      <c r="G408" s="93">
        <v>696.42</v>
      </c>
      <c r="H408" s="176">
        <v>167.94159999999999</v>
      </c>
    </row>
    <row r="409" spans="1:8">
      <c r="A409" s="86">
        <v>393</v>
      </c>
      <c r="B409" s="51" t="s">
        <v>3492</v>
      </c>
      <c r="C409" s="51" t="s">
        <v>3493</v>
      </c>
      <c r="D409" s="51" t="s">
        <v>3454</v>
      </c>
      <c r="E409" s="51" t="s">
        <v>3494</v>
      </c>
      <c r="F409" s="92">
        <v>40417</v>
      </c>
      <c r="G409" s="93">
        <v>696.42</v>
      </c>
      <c r="H409" s="176">
        <v>167.94159999999999</v>
      </c>
    </row>
    <row r="410" spans="1:8">
      <c r="A410" s="86">
        <v>394</v>
      </c>
      <c r="B410" s="51" t="s">
        <v>3495</v>
      </c>
      <c r="C410" s="51" t="s">
        <v>3496</v>
      </c>
      <c r="D410" s="51" t="s">
        <v>3454</v>
      </c>
      <c r="E410" s="51" t="s">
        <v>3497</v>
      </c>
      <c r="F410" s="92">
        <v>40417</v>
      </c>
      <c r="G410" s="93">
        <v>696.42</v>
      </c>
      <c r="H410" s="176">
        <v>167.94159999999999</v>
      </c>
    </row>
    <row r="411" spans="1:8">
      <c r="A411" s="86">
        <v>395</v>
      </c>
      <c r="B411" s="51" t="s">
        <v>3498</v>
      </c>
      <c r="C411" s="51" t="s">
        <v>3499</v>
      </c>
      <c r="D411" s="51" t="s">
        <v>3454</v>
      </c>
      <c r="E411" s="51" t="s">
        <v>3500</v>
      </c>
      <c r="F411" s="92">
        <v>40417</v>
      </c>
      <c r="G411" s="93">
        <v>696.42</v>
      </c>
      <c r="H411" s="176">
        <v>167.94159999999999</v>
      </c>
    </row>
    <row r="412" spans="1:8">
      <c r="A412" s="86">
        <v>396</v>
      </c>
      <c r="B412" s="51" t="s">
        <v>3501</v>
      </c>
      <c r="C412" s="51" t="s">
        <v>3502</v>
      </c>
      <c r="D412" s="51" t="s">
        <v>3454</v>
      </c>
      <c r="E412" s="51" t="s">
        <v>3503</v>
      </c>
      <c r="F412" s="92">
        <v>40417</v>
      </c>
      <c r="G412" s="93">
        <v>696.42</v>
      </c>
      <c r="H412" s="176">
        <v>167.94159999999999</v>
      </c>
    </row>
    <row r="413" spans="1:8">
      <c r="A413" s="86">
        <v>397</v>
      </c>
      <c r="B413" s="51" t="s">
        <v>3504</v>
      </c>
      <c r="C413" s="51" t="s">
        <v>3505</v>
      </c>
      <c r="D413" s="51" t="s">
        <v>3454</v>
      </c>
      <c r="E413" s="51" t="s">
        <v>3506</v>
      </c>
      <c r="F413" s="92">
        <v>40417</v>
      </c>
      <c r="G413" s="93">
        <v>696.42</v>
      </c>
      <c r="H413" s="176">
        <v>167.94159999999999</v>
      </c>
    </row>
    <row r="414" spans="1:8">
      <c r="A414" s="86">
        <v>398</v>
      </c>
      <c r="B414" s="51" t="s">
        <v>3507</v>
      </c>
      <c r="C414" s="51" t="s">
        <v>3508</v>
      </c>
      <c r="D414" s="51" t="s">
        <v>3454</v>
      </c>
      <c r="E414" s="51" t="s">
        <v>3509</v>
      </c>
      <c r="F414" s="92">
        <v>40417</v>
      </c>
      <c r="G414" s="93">
        <v>696.42</v>
      </c>
      <c r="H414" s="176">
        <v>167.94159999999999</v>
      </c>
    </row>
    <row r="415" spans="1:8">
      <c r="A415" s="86">
        <v>399</v>
      </c>
      <c r="B415" s="51" t="s">
        <v>3510</v>
      </c>
      <c r="C415" s="51" t="s">
        <v>3511</v>
      </c>
      <c r="D415" s="51" t="s">
        <v>3454</v>
      </c>
      <c r="E415" s="51" t="s">
        <v>3512</v>
      </c>
      <c r="F415" s="92">
        <v>40417</v>
      </c>
      <c r="G415" s="93">
        <v>696.42</v>
      </c>
      <c r="H415" s="176">
        <v>167.94159999999999</v>
      </c>
    </row>
    <row r="416" spans="1:8">
      <c r="A416" s="86">
        <v>400</v>
      </c>
      <c r="B416" s="51" t="s">
        <v>3513</v>
      </c>
      <c r="C416" s="51" t="s">
        <v>3514</v>
      </c>
      <c r="D416" s="51" t="s">
        <v>3454</v>
      </c>
      <c r="E416" s="51" t="s">
        <v>3515</v>
      </c>
      <c r="F416" s="92">
        <v>40417</v>
      </c>
      <c r="G416" s="93">
        <v>696.42</v>
      </c>
      <c r="H416" s="176">
        <v>167.94159999999999</v>
      </c>
    </row>
    <row r="417" spans="1:8">
      <c r="A417" s="86">
        <v>401</v>
      </c>
      <c r="B417" s="51" t="s">
        <v>3516</v>
      </c>
      <c r="C417" s="51" t="s">
        <v>3514</v>
      </c>
      <c r="D417" s="51" t="s">
        <v>3454</v>
      </c>
      <c r="E417" s="51" t="s">
        <v>3515</v>
      </c>
      <c r="F417" s="92">
        <v>40418</v>
      </c>
      <c r="G417" s="93">
        <v>696.42</v>
      </c>
      <c r="H417" s="176">
        <v>167.94159999999999</v>
      </c>
    </row>
    <row r="418" spans="1:8">
      <c r="A418" s="86">
        <v>402</v>
      </c>
      <c r="B418" s="51" t="s">
        <v>3517</v>
      </c>
      <c r="C418" s="51" t="s">
        <v>3518</v>
      </c>
      <c r="D418" s="51" t="s">
        <v>3454</v>
      </c>
      <c r="E418" s="51" t="s">
        <v>3519</v>
      </c>
      <c r="F418" s="92">
        <v>40417</v>
      </c>
      <c r="G418" s="93">
        <v>696.42</v>
      </c>
      <c r="H418" s="176">
        <v>167.94159999999999</v>
      </c>
    </row>
    <row r="419" spans="1:8">
      <c r="A419" s="86">
        <v>403</v>
      </c>
      <c r="B419" s="51" t="s">
        <v>3520</v>
      </c>
      <c r="C419" s="51" t="s">
        <v>3521</v>
      </c>
      <c r="D419" s="51" t="s">
        <v>3454</v>
      </c>
      <c r="E419" s="51" t="s">
        <v>3522</v>
      </c>
      <c r="F419" s="92">
        <v>40417</v>
      </c>
      <c r="G419" s="93">
        <v>696.42</v>
      </c>
      <c r="H419" s="176">
        <v>167.94159999999999</v>
      </c>
    </row>
    <row r="420" spans="1:8">
      <c r="A420" s="86">
        <v>404</v>
      </c>
      <c r="B420" s="51" t="s">
        <v>3523</v>
      </c>
      <c r="C420" s="51" t="s">
        <v>3524</v>
      </c>
      <c r="D420" s="51" t="s">
        <v>3454</v>
      </c>
      <c r="E420" s="51" t="s">
        <v>3525</v>
      </c>
      <c r="F420" s="92">
        <v>40417</v>
      </c>
      <c r="G420" s="93">
        <v>696.42</v>
      </c>
      <c r="H420" s="176">
        <v>167.94159999999999</v>
      </c>
    </row>
    <row r="421" spans="1:8">
      <c r="A421" s="86">
        <v>405</v>
      </c>
      <c r="B421" s="51" t="s">
        <v>3526</v>
      </c>
      <c r="C421" s="51" t="s">
        <v>3527</v>
      </c>
      <c r="D421" s="51" t="s">
        <v>3454</v>
      </c>
      <c r="E421" s="51" t="s">
        <v>3528</v>
      </c>
      <c r="F421" s="92">
        <v>40417</v>
      </c>
      <c r="G421" s="93">
        <v>696.42</v>
      </c>
      <c r="H421" s="176">
        <v>167.94159999999999</v>
      </c>
    </row>
    <row r="422" spans="1:8">
      <c r="A422" s="86">
        <v>406</v>
      </c>
      <c r="B422" s="51" t="s">
        <v>3529</v>
      </c>
      <c r="C422" s="51" t="s">
        <v>3530</v>
      </c>
      <c r="D422" s="51" t="s">
        <v>3454</v>
      </c>
      <c r="E422" s="51" t="s">
        <v>3531</v>
      </c>
      <c r="F422" s="92">
        <v>40417</v>
      </c>
      <c r="G422" s="93">
        <v>696.42</v>
      </c>
      <c r="H422" s="176">
        <v>167.94159999999999</v>
      </c>
    </row>
    <row r="423" spans="1:8">
      <c r="A423" s="86">
        <v>407</v>
      </c>
      <c r="B423" s="51" t="s">
        <v>3532</v>
      </c>
      <c r="C423" s="51" t="s">
        <v>3533</v>
      </c>
      <c r="D423" s="51" t="s">
        <v>3454</v>
      </c>
      <c r="E423" s="51" t="s">
        <v>3534</v>
      </c>
      <c r="F423" s="92">
        <v>40417</v>
      </c>
      <c r="G423" s="93">
        <v>696.42</v>
      </c>
      <c r="H423" s="176">
        <v>167.94159999999999</v>
      </c>
    </row>
    <row r="424" spans="1:8">
      <c r="A424" s="86">
        <v>408</v>
      </c>
      <c r="B424" s="51" t="s">
        <v>3535</v>
      </c>
      <c r="C424" s="51" t="s">
        <v>3536</v>
      </c>
      <c r="D424" s="51" t="s">
        <v>3454</v>
      </c>
      <c r="E424" s="51" t="s">
        <v>3537</v>
      </c>
      <c r="F424" s="92">
        <v>40417</v>
      </c>
      <c r="G424" s="93">
        <v>696.42</v>
      </c>
      <c r="H424" s="176">
        <v>167.94159999999999</v>
      </c>
    </row>
    <row r="425" spans="1:8">
      <c r="A425" s="86">
        <v>409</v>
      </c>
      <c r="B425" s="51" t="s">
        <v>3538</v>
      </c>
      <c r="C425" s="51" t="s">
        <v>3539</v>
      </c>
      <c r="D425" s="51" t="s">
        <v>3454</v>
      </c>
      <c r="E425" s="51" t="s">
        <v>3540</v>
      </c>
      <c r="F425" s="92">
        <v>40417</v>
      </c>
      <c r="G425" s="93">
        <v>696.42</v>
      </c>
      <c r="H425" s="176">
        <v>167.94159999999999</v>
      </c>
    </row>
    <row r="426" spans="1:8">
      <c r="A426" s="86">
        <v>410</v>
      </c>
      <c r="B426" s="51" t="s">
        <v>3541</v>
      </c>
      <c r="C426" s="51" t="s">
        <v>3542</v>
      </c>
      <c r="D426" s="51" t="s">
        <v>3454</v>
      </c>
      <c r="E426" s="51" t="s">
        <v>3543</v>
      </c>
      <c r="F426" s="92">
        <v>40417</v>
      </c>
      <c r="G426" s="93">
        <v>696.42</v>
      </c>
      <c r="H426" s="176">
        <v>167.94159999999999</v>
      </c>
    </row>
    <row r="427" spans="1:8">
      <c r="A427" s="86">
        <v>411</v>
      </c>
      <c r="B427" s="51" t="s">
        <v>3544</v>
      </c>
      <c r="C427" s="51" t="s">
        <v>3545</v>
      </c>
      <c r="D427" s="51" t="s">
        <v>3454</v>
      </c>
      <c r="E427" s="51" t="s">
        <v>3546</v>
      </c>
      <c r="F427" s="92">
        <v>40417</v>
      </c>
      <c r="G427" s="93">
        <v>696.42</v>
      </c>
      <c r="H427" s="176">
        <v>167.94159999999999</v>
      </c>
    </row>
    <row r="428" spans="1:8">
      <c r="A428" s="86">
        <v>412</v>
      </c>
      <c r="B428" s="51" t="s">
        <v>3547</v>
      </c>
      <c r="C428" s="51" t="s">
        <v>3548</v>
      </c>
      <c r="D428" s="51" t="s">
        <v>3454</v>
      </c>
      <c r="E428" s="51" t="s">
        <v>3549</v>
      </c>
      <c r="F428" s="92">
        <v>40417</v>
      </c>
      <c r="G428" s="93">
        <v>696.42</v>
      </c>
      <c r="H428" s="176">
        <v>167.94159999999999</v>
      </c>
    </row>
    <row r="429" spans="1:8">
      <c r="A429" s="86">
        <v>413</v>
      </c>
      <c r="B429" s="51" t="s">
        <v>3550</v>
      </c>
      <c r="C429" s="51" t="s">
        <v>3551</v>
      </c>
      <c r="D429" s="51" t="s">
        <v>3454</v>
      </c>
      <c r="E429" s="51" t="s">
        <v>3552</v>
      </c>
      <c r="F429" s="92">
        <v>40417</v>
      </c>
      <c r="G429" s="93">
        <v>696.42</v>
      </c>
      <c r="H429" s="176">
        <v>167.94159999999999</v>
      </c>
    </row>
    <row r="430" spans="1:8">
      <c r="A430" s="86">
        <v>414</v>
      </c>
      <c r="B430" s="51" t="s">
        <v>3553</v>
      </c>
      <c r="C430" s="51" t="s">
        <v>3554</v>
      </c>
      <c r="D430" s="51" t="s">
        <v>3454</v>
      </c>
      <c r="E430" s="51" t="s">
        <v>3555</v>
      </c>
      <c r="F430" s="92">
        <v>40417</v>
      </c>
      <c r="G430" s="93">
        <v>696.42</v>
      </c>
      <c r="H430" s="176">
        <v>167.94159999999999</v>
      </c>
    </row>
    <row r="431" spans="1:8">
      <c r="A431" s="86">
        <v>415</v>
      </c>
      <c r="B431" s="51" t="s">
        <v>3556</v>
      </c>
      <c r="C431" s="51" t="s">
        <v>3557</v>
      </c>
      <c r="D431" s="51" t="s">
        <v>3454</v>
      </c>
      <c r="E431" s="51" t="s">
        <v>3558</v>
      </c>
      <c r="F431" s="92">
        <v>40417</v>
      </c>
      <c r="G431" s="93">
        <v>696.42</v>
      </c>
      <c r="H431" s="176">
        <v>167.94159999999999</v>
      </c>
    </row>
    <row r="432" spans="1:8">
      <c r="A432" s="86">
        <v>416</v>
      </c>
      <c r="B432" s="51" t="s">
        <v>3559</v>
      </c>
      <c r="C432" s="51" t="s">
        <v>3560</v>
      </c>
      <c r="D432" s="51" t="s">
        <v>3454</v>
      </c>
      <c r="E432" s="51" t="s">
        <v>3561</v>
      </c>
      <c r="F432" s="92">
        <v>40417</v>
      </c>
      <c r="G432" s="93">
        <v>696.42</v>
      </c>
      <c r="H432" s="176">
        <v>167.94159999999999</v>
      </c>
    </row>
    <row r="433" spans="1:8">
      <c r="A433" s="86">
        <v>417</v>
      </c>
      <c r="B433" s="51" t="s">
        <v>3562</v>
      </c>
      <c r="C433" s="51" t="s">
        <v>3563</v>
      </c>
      <c r="D433" s="51" t="s">
        <v>3454</v>
      </c>
      <c r="E433" s="51" t="s">
        <v>3564</v>
      </c>
      <c r="F433" s="92">
        <v>40417</v>
      </c>
      <c r="G433" s="93">
        <v>696.42</v>
      </c>
      <c r="H433" s="176">
        <v>167.94159999999999</v>
      </c>
    </row>
    <row r="434" spans="1:8">
      <c r="A434" s="86">
        <v>418</v>
      </c>
      <c r="B434" s="51" t="s">
        <v>3565</v>
      </c>
      <c r="C434" s="51" t="s">
        <v>3566</v>
      </c>
      <c r="D434" s="51" t="s">
        <v>3454</v>
      </c>
      <c r="E434" s="51" t="s">
        <v>3567</v>
      </c>
      <c r="F434" s="92">
        <v>40417</v>
      </c>
      <c r="G434" s="93">
        <v>696.42</v>
      </c>
      <c r="H434" s="176">
        <v>167.94159999999999</v>
      </c>
    </row>
    <row r="435" spans="1:8">
      <c r="A435" s="86">
        <v>419</v>
      </c>
      <c r="B435" s="51" t="s">
        <v>3568</v>
      </c>
      <c r="C435" s="51" t="s">
        <v>3569</v>
      </c>
      <c r="D435" s="51" t="s">
        <v>3454</v>
      </c>
      <c r="E435" s="51" t="s">
        <v>3570</v>
      </c>
      <c r="F435" s="92">
        <v>40417</v>
      </c>
      <c r="G435" s="93">
        <v>696.42</v>
      </c>
      <c r="H435" s="176">
        <v>167.94159999999999</v>
      </c>
    </row>
    <row r="436" spans="1:8">
      <c r="A436" s="86">
        <v>420</v>
      </c>
      <c r="B436" s="51" t="s">
        <v>3571</v>
      </c>
      <c r="C436" s="51" t="s">
        <v>3572</v>
      </c>
      <c r="D436" s="51" t="s">
        <v>3454</v>
      </c>
      <c r="E436" s="51" t="s">
        <v>3573</v>
      </c>
      <c r="F436" s="92">
        <v>40417</v>
      </c>
      <c r="G436" s="93">
        <v>696.42</v>
      </c>
      <c r="H436" s="176">
        <v>167.94159999999999</v>
      </c>
    </row>
    <row r="437" spans="1:8">
      <c r="A437" s="86">
        <v>421</v>
      </c>
      <c r="B437" s="51" t="s">
        <v>3574</v>
      </c>
      <c r="C437" s="51" t="s">
        <v>3575</v>
      </c>
      <c r="D437" s="51" t="s">
        <v>3454</v>
      </c>
      <c r="E437" s="51" t="s">
        <v>3576</v>
      </c>
      <c r="F437" s="92">
        <v>40417</v>
      </c>
      <c r="G437" s="93">
        <v>696.42</v>
      </c>
      <c r="H437" s="176">
        <v>167.94159999999999</v>
      </c>
    </row>
    <row r="438" spans="1:8">
      <c r="A438" s="86">
        <v>422</v>
      </c>
      <c r="B438" s="51" t="s">
        <v>3577</v>
      </c>
      <c r="C438" s="51" t="s">
        <v>3578</v>
      </c>
      <c r="D438" s="51" t="s">
        <v>3454</v>
      </c>
      <c r="E438" s="51" t="s">
        <v>3579</v>
      </c>
      <c r="F438" s="92">
        <v>40417</v>
      </c>
      <c r="G438" s="93">
        <v>696.42</v>
      </c>
      <c r="H438" s="176">
        <v>167.94159999999999</v>
      </c>
    </row>
    <row r="439" spans="1:8">
      <c r="A439" s="86">
        <v>423</v>
      </c>
      <c r="B439" s="51" t="s">
        <v>3580</v>
      </c>
      <c r="C439" s="51" t="s">
        <v>3581</v>
      </c>
      <c r="D439" s="51" t="s">
        <v>3454</v>
      </c>
      <c r="E439" s="51" t="s">
        <v>3582</v>
      </c>
      <c r="F439" s="92">
        <v>40417</v>
      </c>
      <c r="G439" s="93">
        <v>696.42</v>
      </c>
      <c r="H439" s="176">
        <v>167.94159999999999</v>
      </c>
    </row>
    <row r="440" spans="1:8">
      <c r="A440" s="86">
        <v>424</v>
      </c>
      <c r="B440" s="51" t="s">
        <v>3583</v>
      </c>
      <c r="C440" s="51" t="s">
        <v>3584</v>
      </c>
      <c r="D440" s="51" t="s">
        <v>3454</v>
      </c>
      <c r="E440" s="51" t="s">
        <v>3585</v>
      </c>
      <c r="F440" s="92">
        <v>40417</v>
      </c>
      <c r="G440" s="93">
        <v>696.42</v>
      </c>
      <c r="H440" s="176">
        <v>167.94159999999999</v>
      </c>
    </row>
    <row r="441" spans="1:8">
      <c r="A441" s="86">
        <v>425</v>
      </c>
      <c r="B441" s="51" t="s">
        <v>3586</v>
      </c>
      <c r="C441" s="51" t="s">
        <v>3587</v>
      </c>
      <c r="D441" s="51" t="s">
        <v>3454</v>
      </c>
      <c r="E441" s="51" t="s">
        <v>3588</v>
      </c>
      <c r="F441" s="92">
        <v>40417</v>
      </c>
      <c r="G441" s="93">
        <v>696.42</v>
      </c>
      <c r="H441" s="176">
        <v>167.94159999999999</v>
      </c>
    </row>
    <row r="442" spans="1:8">
      <c r="A442" s="86">
        <v>426</v>
      </c>
      <c r="B442" s="51" t="s">
        <v>3589</v>
      </c>
      <c r="C442" s="51" t="s">
        <v>3590</v>
      </c>
      <c r="D442" s="51" t="s">
        <v>3454</v>
      </c>
      <c r="E442" s="51" t="s">
        <v>3591</v>
      </c>
      <c r="F442" s="92">
        <v>40417</v>
      </c>
      <c r="G442" s="93">
        <v>696.42</v>
      </c>
      <c r="H442" s="176">
        <v>167.94159999999999</v>
      </c>
    </row>
    <row r="443" spans="1:8">
      <c r="A443" s="86">
        <v>427</v>
      </c>
      <c r="B443" s="51" t="s">
        <v>3592</v>
      </c>
      <c r="C443" s="51" t="s">
        <v>3593</v>
      </c>
      <c r="D443" s="51" t="s">
        <v>3454</v>
      </c>
      <c r="E443" s="51" t="s">
        <v>3594</v>
      </c>
      <c r="F443" s="92">
        <v>40417</v>
      </c>
      <c r="G443" s="93">
        <v>696.42</v>
      </c>
      <c r="H443" s="176">
        <v>167.94159999999999</v>
      </c>
    </row>
    <row r="444" spans="1:8">
      <c r="A444" s="86">
        <v>428</v>
      </c>
      <c r="B444" s="51" t="s">
        <v>3595</v>
      </c>
      <c r="C444" s="51" t="s">
        <v>3596</v>
      </c>
      <c r="D444" s="51" t="s">
        <v>3454</v>
      </c>
      <c r="E444" s="51" t="s">
        <v>3597</v>
      </c>
      <c r="F444" s="92">
        <v>40417</v>
      </c>
      <c r="G444" s="93">
        <v>696.42</v>
      </c>
      <c r="H444" s="176">
        <v>167.94159999999999</v>
      </c>
    </row>
    <row r="445" spans="1:8">
      <c r="A445" s="86">
        <v>429</v>
      </c>
      <c r="B445" s="51" t="s">
        <v>3598</v>
      </c>
      <c r="C445" s="51" t="s">
        <v>3599</v>
      </c>
      <c r="D445" s="51" t="s">
        <v>3454</v>
      </c>
      <c r="E445" s="51" t="s">
        <v>3461</v>
      </c>
      <c r="F445" s="92">
        <v>40417</v>
      </c>
      <c r="G445" s="93">
        <v>696.42</v>
      </c>
      <c r="H445" s="176">
        <v>167.94159999999999</v>
      </c>
    </row>
    <row r="446" spans="1:8">
      <c r="A446" s="86">
        <v>430</v>
      </c>
      <c r="B446" s="51" t="s">
        <v>3600</v>
      </c>
      <c r="C446" s="51" t="s">
        <v>3601</v>
      </c>
      <c r="D446" s="51" t="s">
        <v>3454</v>
      </c>
      <c r="E446" s="51" t="s">
        <v>3602</v>
      </c>
      <c r="F446" s="92">
        <v>40417</v>
      </c>
      <c r="G446" s="93">
        <v>696.42</v>
      </c>
      <c r="H446" s="176">
        <v>167.94159999999999</v>
      </c>
    </row>
    <row r="447" spans="1:8">
      <c r="A447" s="86">
        <v>431</v>
      </c>
      <c r="B447" s="51" t="s">
        <v>3603</v>
      </c>
      <c r="C447" s="51" t="s">
        <v>3604</v>
      </c>
      <c r="D447" s="51" t="s">
        <v>3454</v>
      </c>
      <c r="E447" s="51" t="s">
        <v>3605</v>
      </c>
      <c r="F447" s="92">
        <v>40417</v>
      </c>
      <c r="G447" s="93">
        <v>696.42</v>
      </c>
      <c r="H447" s="176">
        <v>167.94159999999999</v>
      </c>
    </row>
    <row r="448" spans="1:8">
      <c r="A448" s="86">
        <v>432</v>
      </c>
      <c r="B448" s="51" t="s">
        <v>3606</v>
      </c>
      <c r="C448" s="51" t="s">
        <v>3607</v>
      </c>
      <c r="D448" s="51" t="s">
        <v>3454</v>
      </c>
      <c r="E448" s="51" t="s">
        <v>3608</v>
      </c>
      <c r="F448" s="92">
        <v>40417</v>
      </c>
      <c r="G448" s="93">
        <v>696.42</v>
      </c>
      <c r="H448" s="176">
        <v>167.94159999999999</v>
      </c>
    </row>
    <row r="449" spans="1:8">
      <c r="A449" s="86">
        <v>433</v>
      </c>
      <c r="B449" s="51" t="s">
        <v>3609</v>
      </c>
      <c r="C449" s="51" t="s">
        <v>3610</v>
      </c>
      <c r="D449" s="51" t="s">
        <v>3454</v>
      </c>
      <c r="E449" s="51" t="s">
        <v>3611</v>
      </c>
      <c r="F449" s="92">
        <v>40417</v>
      </c>
      <c r="G449" s="93">
        <v>696.42</v>
      </c>
      <c r="H449" s="176">
        <v>167.94159999999999</v>
      </c>
    </row>
    <row r="450" spans="1:8">
      <c r="A450" s="86">
        <v>434</v>
      </c>
      <c r="B450" s="51" t="s">
        <v>3612</v>
      </c>
      <c r="C450" s="51" t="s">
        <v>3613</v>
      </c>
      <c r="D450" s="51" t="s">
        <v>3454</v>
      </c>
      <c r="E450" s="51" t="s">
        <v>3614</v>
      </c>
      <c r="F450" s="92">
        <v>40417</v>
      </c>
      <c r="G450" s="93">
        <v>934.99</v>
      </c>
      <c r="H450" s="176">
        <v>225.47430000000008</v>
      </c>
    </row>
    <row r="451" spans="1:8">
      <c r="A451" s="86">
        <v>435</v>
      </c>
      <c r="B451" s="51" t="s">
        <v>3615</v>
      </c>
      <c r="C451" s="51" t="s">
        <v>3616</v>
      </c>
      <c r="D451" s="51" t="s">
        <v>3454</v>
      </c>
      <c r="E451" s="51" t="s">
        <v>3617</v>
      </c>
      <c r="F451" s="92">
        <v>40417</v>
      </c>
      <c r="G451" s="93">
        <v>934.99</v>
      </c>
      <c r="H451" s="176">
        <v>225.47430000000008</v>
      </c>
    </row>
    <row r="452" spans="1:8">
      <c r="A452" s="86">
        <v>436</v>
      </c>
      <c r="B452" s="51" t="s">
        <v>3618</v>
      </c>
      <c r="C452" s="51" t="s">
        <v>3619</v>
      </c>
      <c r="D452" s="51" t="s">
        <v>3454</v>
      </c>
      <c r="E452" s="51" t="s">
        <v>3620</v>
      </c>
      <c r="F452" s="92">
        <v>40417</v>
      </c>
      <c r="G452" s="93">
        <v>934.99</v>
      </c>
      <c r="H452" s="176">
        <v>225.47430000000008</v>
      </c>
    </row>
    <row r="453" spans="1:8">
      <c r="A453" s="86">
        <v>437</v>
      </c>
      <c r="B453" s="51" t="s">
        <v>3621</v>
      </c>
      <c r="C453" s="51" t="s">
        <v>3622</v>
      </c>
      <c r="D453" s="51" t="s">
        <v>3454</v>
      </c>
      <c r="E453" s="51" t="s">
        <v>3623</v>
      </c>
      <c r="F453" s="92">
        <v>40417</v>
      </c>
      <c r="G453" s="93">
        <v>934.99</v>
      </c>
      <c r="H453" s="176">
        <v>225.47430000000008</v>
      </c>
    </row>
    <row r="454" spans="1:8">
      <c r="A454" s="86">
        <v>438</v>
      </c>
      <c r="B454" s="51" t="s">
        <v>3624</v>
      </c>
      <c r="C454" s="51" t="s">
        <v>3625</v>
      </c>
      <c r="D454" s="51" t="s">
        <v>3454</v>
      </c>
      <c r="E454" s="51" t="s">
        <v>3626</v>
      </c>
      <c r="F454" s="92">
        <v>40417</v>
      </c>
      <c r="G454" s="93">
        <v>934.99</v>
      </c>
      <c r="H454" s="176">
        <v>225.47430000000008</v>
      </c>
    </row>
    <row r="455" spans="1:8">
      <c r="A455" s="86">
        <v>439</v>
      </c>
      <c r="B455" s="51" t="s">
        <v>3627</v>
      </c>
      <c r="C455" s="51" t="s">
        <v>3628</v>
      </c>
      <c r="D455" s="51" t="s">
        <v>3454</v>
      </c>
      <c r="E455" s="51" t="s">
        <v>3629</v>
      </c>
      <c r="F455" s="92">
        <v>40417</v>
      </c>
      <c r="G455" s="93">
        <v>934.99</v>
      </c>
      <c r="H455" s="176">
        <v>225.47430000000008</v>
      </c>
    </row>
    <row r="456" spans="1:8">
      <c r="A456" s="86">
        <v>440</v>
      </c>
      <c r="B456" s="51" t="s">
        <v>3630</v>
      </c>
      <c r="C456" s="51" t="s">
        <v>2753</v>
      </c>
      <c r="D456" s="51" t="s">
        <v>3631</v>
      </c>
      <c r="E456" s="51" t="s">
        <v>3632</v>
      </c>
      <c r="F456" s="92">
        <v>40417</v>
      </c>
      <c r="G456" s="93">
        <v>963.09</v>
      </c>
      <c r="H456" s="176">
        <v>232.25120000000004</v>
      </c>
    </row>
    <row r="457" spans="1:8">
      <c r="A457" s="86">
        <v>441</v>
      </c>
      <c r="B457" s="51" t="s">
        <v>3633</v>
      </c>
      <c r="C457" s="51" t="s">
        <v>2753</v>
      </c>
      <c r="D457" s="51" t="s">
        <v>3631</v>
      </c>
      <c r="E457" s="51" t="s">
        <v>3634</v>
      </c>
      <c r="F457" s="92">
        <v>40417</v>
      </c>
      <c r="G457" s="93">
        <v>963.09</v>
      </c>
      <c r="H457" s="176">
        <v>232.25120000000004</v>
      </c>
    </row>
    <row r="458" spans="1:8">
      <c r="A458" s="86">
        <v>442</v>
      </c>
      <c r="B458" s="51" t="s">
        <v>3635</v>
      </c>
      <c r="C458" s="51" t="s">
        <v>2753</v>
      </c>
      <c r="D458" s="51" t="s">
        <v>3631</v>
      </c>
      <c r="E458" s="51" t="s">
        <v>3636</v>
      </c>
      <c r="F458" s="92">
        <v>40417</v>
      </c>
      <c r="G458" s="93">
        <v>963.09</v>
      </c>
      <c r="H458" s="176">
        <v>232.25120000000004</v>
      </c>
    </row>
    <row r="459" spans="1:8">
      <c r="A459" s="86">
        <v>443</v>
      </c>
      <c r="B459" s="51" t="s">
        <v>3637</v>
      </c>
      <c r="C459" s="51" t="s">
        <v>2753</v>
      </c>
      <c r="D459" s="51" t="s">
        <v>3631</v>
      </c>
      <c r="E459" s="51" t="s">
        <v>3638</v>
      </c>
      <c r="F459" s="92">
        <v>40417</v>
      </c>
      <c r="G459" s="93">
        <v>963.09</v>
      </c>
      <c r="H459" s="176">
        <v>232.25120000000004</v>
      </c>
    </row>
    <row r="460" spans="1:8">
      <c r="A460" s="86">
        <v>444</v>
      </c>
      <c r="B460" s="51" t="s">
        <v>3639</v>
      </c>
      <c r="C460" s="51" t="s">
        <v>2753</v>
      </c>
      <c r="D460" s="51" t="s">
        <v>3640</v>
      </c>
      <c r="E460" s="51" t="s">
        <v>3641</v>
      </c>
      <c r="F460" s="92">
        <v>40417</v>
      </c>
      <c r="G460" s="93">
        <v>754.82</v>
      </c>
      <c r="H460" s="176">
        <v>182.02299999999997</v>
      </c>
    </row>
    <row r="461" spans="1:8">
      <c r="A461" s="86">
        <v>445</v>
      </c>
      <c r="B461" s="51" t="s">
        <v>3642</v>
      </c>
      <c r="C461" s="51" t="s">
        <v>2753</v>
      </c>
      <c r="D461" s="51" t="s">
        <v>3643</v>
      </c>
      <c r="E461" s="51" t="s">
        <v>3644</v>
      </c>
      <c r="F461" s="92">
        <v>40417</v>
      </c>
      <c r="G461" s="93">
        <v>754.82</v>
      </c>
      <c r="H461" s="176">
        <v>182.02299999999997</v>
      </c>
    </row>
    <row r="462" spans="1:8">
      <c r="A462" s="86">
        <v>446</v>
      </c>
      <c r="B462" s="51" t="s">
        <v>3645</v>
      </c>
      <c r="C462" s="51" t="s">
        <v>2753</v>
      </c>
      <c r="D462" s="51" t="s">
        <v>3643</v>
      </c>
      <c r="E462" s="51" t="s">
        <v>3646</v>
      </c>
      <c r="F462" s="92">
        <v>40417</v>
      </c>
      <c r="G462" s="93">
        <v>754.82</v>
      </c>
      <c r="H462" s="176">
        <v>182.02299999999997</v>
      </c>
    </row>
    <row r="463" spans="1:8">
      <c r="A463" s="86">
        <v>447</v>
      </c>
      <c r="B463" s="51" t="s">
        <v>3647</v>
      </c>
      <c r="C463" s="51" t="s">
        <v>2753</v>
      </c>
      <c r="D463" s="51" t="s">
        <v>3643</v>
      </c>
      <c r="E463" s="51" t="s">
        <v>3648</v>
      </c>
      <c r="F463" s="92">
        <v>40417</v>
      </c>
      <c r="G463" s="93">
        <v>754.82</v>
      </c>
      <c r="H463" s="176">
        <v>182.02299999999997</v>
      </c>
    </row>
    <row r="464" spans="1:8">
      <c r="A464" s="86">
        <v>448</v>
      </c>
      <c r="B464" s="51" t="s">
        <v>3649</v>
      </c>
      <c r="C464" s="51" t="s">
        <v>2753</v>
      </c>
      <c r="D464" s="51" t="s">
        <v>3643</v>
      </c>
      <c r="E464" s="51" t="s">
        <v>3650</v>
      </c>
      <c r="F464" s="92">
        <v>40417</v>
      </c>
      <c r="G464" s="93">
        <v>754.82</v>
      </c>
      <c r="H464" s="176">
        <v>182.02299999999997</v>
      </c>
    </row>
    <row r="465" spans="1:8">
      <c r="A465" s="86">
        <v>449</v>
      </c>
      <c r="B465" s="51" t="s">
        <v>3651</v>
      </c>
      <c r="C465" s="51" t="s">
        <v>2753</v>
      </c>
      <c r="D465" s="51" t="s">
        <v>3643</v>
      </c>
      <c r="E465" s="51" t="s">
        <v>3652</v>
      </c>
      <c r="F465" s="92">
        <v>40417</v>
      </c>
      <c r="G465" s="93">
        <v>754.82</v>
      </c>
      <c r="H465" s="176">
        <v>182.02299999999997</v>
      </c>
    </row>
    <row r="466" spans="1:8">
      <c r="A466" s="86">
        <v>450</v>
      </c>
      <c r="B466" s="51" t="s">
        <v>3653</v>
      </c>
      <c r="C466" s="51" t="s">
        <v>2753</v>
      </c>
      <c r="D466" s="51" t="s">
        <v>3643</v>
      </c>
      <c r="E466" s="51" t="s">
        <v>3654</v>
      </c>
      <c r="F466" s="92">
        <v>40417</v>
      </c>
      <c r="G466" s="93">
        <v>754.82</v>
      </c>
      <c r="H466" s="176">
        <v>182.02299999999997</v>
      </c>
    </row>
    <row r="467" spans="1:8">
      <c r="A467" s="86">
        <v>451</v>
      </c>
      <c r="B467" s="51" t="s">
        <v>3655</v>
      </c>
      <c r="C467" s="51" t="s">
        <v>2753</v>
      </c>
      <c r="D467" s="51" t="s">
        <v>3643</v>
      </c>
      <c r="E467" s="51" t="s">
        <v>3656</v>
      </c>
      <c r="F467" s="92">
        <v>40417</v>
      </c>
      <c r="G467" s="93">
        <v>754.82</v>
      </c>
      <c r="H467" s="176">
        <v>182.02299999999997</v>
      </c>
    </row>
    <row r="468" spans="1:8">
      <c r="A468" s="86">
        <v>452</v>
      </c>
      <c r="B468" s="51" t="s">
        <v>3657</v>
      </c>
      <c r="C468" s="51" t="s">
        <v>2753</v>
      </c>
      <c r="D468" s="51" t="s">
        <v>3643</v>
      </c>
      <c r="E468" s="51" t="s">
        <v>3658</v>
      </c>
      <c r="F468" s="92">
        <v>40417</v>
      </c>
      <c r="G468" s="93">
        <v>754.82</v>
      </c>
      <c r="H468" s="176">
        <v>182.02299999999997</v>
      </c>
    </row>
    <row r="469" spans="1:8">
      <c r="A469" s="86">
        <v>453</v>
      </c>
      <c r="B469" s="51" t="s">
        <v>3659</v>
      </c>
      <c r="C469" s="51" t="s">
        <v>211</v>
      </c>
      <c r="D469" s="51" t="s">
        <v>3660</v>
      </c>
      <c r="E469" s="51" t="s">
        <v>3661</v>
      </c>
      <c r="F469" s="92">
        <v>40403</v>
      </c>
      <c r="G469" s="93">
        <v>560.62</v>
      </c>
      <c r="H469" s="176">
        <v>129.19999999999993</v>
      </c>
    </row>
    <row r="470" spans="1:8">
      <c r="A470" s="86">
        <v>454</v>
      </c>
      <c r="B470" s="51" t="s">
        <v>3662</v>
      </c>
      <c r="C470" s="51" t="s">
        <v>211</v>
      </c>
      <c r="D470" s="51" t="s">
        <v>3660</v>
      </c>
      <c r="E470" s="51" t="s">
        <v>3663</v>
      </c>
      <c r="F470" s="92">
        <v>40403</v>
      </c>
      <c r="G470" s="93">
        <v>560.62</v>
      </c>
      <c r="H470" s="176">
        <v>129.19999999999993</v>
      </c>
    </row>
    <row r="471" spans="1:8">
      <c r="A471" s="86">
        <v>455</v>
      </c>
      <c r="B471" s="51" t="s">
        <v>3664</v>
      </c>
      <c r="C471" s="51" t="s">
        <v>3665</v>
      </c>
      <c r="D471" s="51" t="s">
        <v>3660</v>
      </c>
      <c r="E471" s="51" t="s">
        <v>3666</v>
      </c>
      <c r="F471" s="92">
        <v>40403</v>
      </c>
      <c r="G471" s="93">
        <v>560.62</v>
      </c>
      <c r="H471" s="176">
        <v>129.19999999999993</v>
      </c>
    </row>
    <row r="472" spans="1:8">
      <c r="A472" s="86">
        <v>456</v>
      </c>
      <c r="B472" s="51" t="s">
        <v>3667</v>
      </c>
      <c r="C472" s="51" t="s">
        <v>3665</v>
      </c>
      <c r="D472" s="51" t="s">
        <v>3660</v>
      </c>
      <c r="E472" s="51" t="s">
        <v>3668</v>
      </c>
      <c r="F472" s="92">
        <v>40403</v>
      </c>
      <c r="G472" s="93">
        <v>560.62</v>
      </c>
      <c r="H472" s="176">
        <v>129.19999999999993</v>
      </c>
    </row>
    <row r="473" spans="1:8">
      <c r="A473" s="86">
        <v>457</v>
      </c>
      <c r="B473" s="51" t="s">
        <v>3669</v>
      </c>
      <c r="C473" s="51" t="s">
        <v>3670</v>
      </c>
      <c r="D473" s="51" t="s">
        <v>3671</v>
      </c>
      <c r="E473" s="51" t="s">
        <v>3672</v>
      </c>
      <c r="F473" s="92">
        <v>40428</v>
      </c>
      <c r="G473" s="93">
        <v>456.02</v>
      </c>
      <c r="H473" s="176">
        <v>113.76999999999998</v>
      </c>
    </row>
    <row r="474" spans="1:8">
      <c r="A474" s="86">
        <v>458</v>
      </c>
      <c r="B474" s="51" t="s">
        <v>3673</v>
      </c>
      <c r="C474" s="51" t="s">
        <v>3674</v>
      </c>
      <c r="D474" s="51" t="s">
        <v>3675</v>
      </c>
      <c r="E474" s="51" t="s">
        <v>3676</v>
      </c>
      <c r="F474" s="92">
        <v>40435</v>
      </c>
      <c r="G474" s="93">
        <v>332.65</v>
      </c>
      <c r="H474" s="176">
        <v>84.749999999999972</v>
      </c>
    </row>
    <row r="475" spans="1:8">
      <c r="A475" s="86">
        <v>459</v>
      </c>
      <c r="B475" s="51" t="s">
        <v>3677</v>
      </c>
      <c r="C475" s="51" t="s">
        <v>3674</v>
      </c>
      <c r="D475" s="51" t="s">
        <v>3675</v>
      </c>
      <c r="E475" s="51" t="s">
        <v>3678</v>
      </c>
      <c r="F475" s="92">
        <v>40435</v>
      </c>
      <c r="G475" s="93">
        <v>332.65</v>
      </c>
      <c r="H475" s="176">
        <v>84.749999999999972</v>
      </c>
    </row>
    <row r="476" spans="1:8">
      <c r="A476" s="86">
        <v>460</v>
      </c>
      <c r="B476" s="51" t="s">
        <v>3679</v>
      </c>
      <c r="C476" s="51" t="s">
        <v>3674</v>
      </c>
      <c r="D476" s="51" t="s">
        <v>3675</v>
      </c>
      <c r="E476" s="51" t="s">
        <v>4248</v>
      </c>
      <c r="F476" s="92">
        <v>40435</v>
      </c>
      <c r="G476" s="93">
        <v>332.65</v>
      </c>
      <c r="H476" s="176">
        <v>84.749999999999972</v>
      </c>
    </row>
    <row r="477" spans="1:8">
      <c r="A477" s="86">
        <v>461</v>
      </c>
      <c r="B477" s="51" t="s">
        <v>3680</v>
      </c>
      <c r="C477" s="51" t="s">
        <v>3674</v>
      </c>
      <c r="D477" s="51" t="s">
        <v>3675</v>
      </c>
      <c r="E477" s="51" t="s">
        <v>3681</v>
      </c>
      <c r="F477" s="92">
        <v>40435</v>
      </c>
      <c r="G477" s="93">
        <v>332.65</v>
      </c>
      <c r="H477" s="176">
        <v>84.749999999999972</v>
      </c>
    </row>
    <row r="478" spans="1:8">
      <c r="A478" s="86">
        <v>462</v>
      </c>
      <c r="B478" s="51" t="s">
        <v>3682</v>
      </c>
      <c r="C478" s="51" t="s">
        <v>3683</v>
      </c>
      <c r="D478" s="51" t="s">
        <v>3684</v>
      </c>
      <c r="E478" s="51" t="s">
        <v>3685</v>
      </c>
      <c r="F478" s="92">
        <v>40437</v>
      </c>
      <c r="G478" s="93">
        <v>730.83</v>
      </c>
      <c r="H478" s="176">
        <v>187.30000000000007</v>
      </c>
    </row>
    <row r="479" spans="1:8">
      <c r="A479" s="86">
        <v>463</v>
      </c>
      <c r="B479" s="51" t="s">
        <v>3686</v>
      </c>
      <c r="C479" s="51" t="s">
        <v>3687</v>
      </c>
      <c r="D479" s="51" t="s">
        <v>27</v>
      </c>
      <c r="E479" s="51" t="s">
        <v>27</v>
      </c>
      <c r="F479" s="92">
        <v>40353</v>
      </c>
      <c r="G479" s="93">
        <v>6831.86</v>
      </c>
      <c r="H479" s="176">
        <v>1294.5324999999998</v>
      </c>
    </row>
    <row r="480" spans="1:8">
      <c r="A480" s="86">
        <v>464</v>
      </c>
      <c r="B480" s="51" t="s">
        <v>3688</v>
      </c>
      <c r="C480" s="51" t="s">
        <v>3689</v>
      </c>
      <c r="D480" s="51" t="s">
        <v>3690</v>
      </c>
      <c r="E480" s="51" t="s">
        <v>3691</v>
      </c>
      <c r="F480" s="92">
        <v>40519</v>
      </c>
      <c r="G480" s="93">
        <v>559.41999999999996</v>
      </c>
      <c r="H480" s="176">
        <v>174.61999999999995</v>
      </c>
    </row>
    <row r="481" spans="1:8">
      <c r="A481" s="86">
        <v>465</v>
      </c>
      <c r="B481" s="51" t="s">
        <v>3692</v>
      </c>
      <c r="C481" s="51" t="s">
        <v>3689</v>
      </c>
      <c r="D481" s="51" t="s">
        <v>3690</v>
      </c>
      <c r="E481" s="51" t="s">
        <v>3693</v>
      </c>
      <c r="F481" s="92">
        <v>40519</v>
      </c>
      <c r="G481" s="93">
        <v>559.41999999999996</v>
      </c>
      <c r="H481" s="176">
        <v>174.61999999999995</v>
      </c>
    </row>
    <row r="482" spans="1:8">
      <c r="A482" s="86">
        <v>466</v>
      </c>
      <c r="B482" s="51" t="s">
        <v>3694</v>
      </c>
      <c r="C482" s="51" t="s">
        <v>3689</v>
      </c>
      <c r="D482" s="51" t="s">
        <v>3690</v>
      </c>
      <c r="E482" s="51" t="s">
        <v>3695</v>
      </c>
      <c r="F482" s="92">
        <v>40519</v>
      </c>
      <c r="G482" s="93">
        <v>559.41999999999996</v>
      </c>
      <c r="H482" s="176">
        <v>174.61999999999995</v>
      </c>
    </row>
    <row r="483" spans="1:8">
      <c r="A483" s="86">
        <v>467</v>
      </c>
      <c r="B483" s="51" t="s">
        <v>3696</v>
      </c>
      <c r="C483" s="51" t="s">
        <v>2433</v>
      </c>
      <c r="D483" s="51" t="s">
        <v>3697</v>
      </c>
      <c r="E483" s="51" t="s">
        <v>3698</v>
      </c>
      <c r="F483" s="92">
        <v>40546</v>
      </c>
      <c r="G483" s="93">
        <v>475.71</v>
      </c>
      <c r="H483" s="176">
        <v>156.24459999999999</v>
      </c>
    </row>
    <row r="484" spans="1:8">
      <c r="A484" s="86">
        <v>468</v>
      </c>
      <c r="B484" s="51" t="s">
        <v>3699</v>
      </c>
      <c r="C484" s="51" t="s">
        <v>3700</v>
      </c>
      <c r="D484" s="51" t="s">
        <v>3697</v>
      </c>
      <c r="E484" s="51" t="s">
        <v>3701</v>
      </c>
      <c r="F484" s="92">
        <v>40546</v>
      </c>
      <c r="G484" s="93">
        <v>475.71</v>
      </c>
      <c r="H484" s="176">
        <v>156.24459999999999</v>
      </c>
    </row>
    <row r="485" spans="1:8">
      <c r="A485" s="86">
        <v>469</v>
      </c>
      <c r="B485" s="51" t="s">
        <v>3702</v>
      </c>
      <c r="C485" s="51" t="s">
        <v>3700</v>
      </c>
      <c r="D485" s="51" t="s">
        <v>3697</v>
      </c>
      <c r="E485" s="51" t="s">
        <v>3703</v>
      </c>
      <c r="F485" s="92">
        <v>40546</v>
      </c>
      <c r="G485" s="93">
        <v>475.71</v>
      </c>
      <c r="H485" s="176">
        <v>156.24459999999999</v>
      </c>
    </row>
    <row r="486" spans="1:8">
      <c r="A486" s="86">
        <v>470</v>
      </c>
      <c r="B486" s="51" t="s">
        <v>3704</v>
      </c>
      <c r="C486" s="51" t="s">
        <v>3700</v>
      </c>
      <c r="D486" s="51" t="s">
        <v>3697</v>
      </c>
      <c r="E486" s="51" t="s">
        <v>3705</v>
      </c>
      <c r="F486" s="92">
        <v>40546</v>
      </c>
      <c r="G486" s="93">
        <v>475.71</v>
      </c>
      <c r="H486" s="176">
        <v>156.24459999999999</v>
      </c>
    </row>
    <row r="487" spans="1:8">
      <c r="A487" s="86">
        <v>471</v>
      </c>
      <c r="B487" s="51" t="s">
        <v>3706</v>
      </c>
      <c r="C487" s="51" t="s">
        <v>3707</v>
      </c>
      <c r="D487" s="51" t="s">
        <v>3708</v>
      </c>
      <c r="E487" s="51" t="s">
        <v>3709</v>
      </c>
      <c r="F487" s="92">
        <v>40556</v>
      </c>
      <c r="G487" s="93">
        <v>467.43</v>
      </c>
      <c r="H487" s="176">
        <v>156.26</v>
      </c>
    </row>
    <row r="488" spans="1:8">
      <c r="A488" s="86">
        <v>472</v>
      </c>
      <c r="B488" s="51" t="s">
        <v>3710</v>
      </c>
      <c r="C488" s="51" t="s">
        <v>3707</v>
      </c>
      <c r="D488" s="51" t="s">
        <v>3708</v>
      </c>
      <c r="E488" s="51" t="s">
        <v>3711</v>
      </c>
      <c r="F488" s="92">
        <v>40556</v>
      </c>
      <c r="G488" s="93">
        <v>467.43</v>
      </c>
      <c r="H488" s="176">
        <v>156.26</v>
      </c>
    </row>
    <row r="489" spans="1:8">
      <c r="A489" s="86">
        <v>473</v>
      </c>
      <c r="B489" s="51" t="s">
        <v>3712</v>
      </c>
      <c r="C489" s="51" t="s">
        <v>3707</v>
      </c>
      <c r="D489" s="51" t="s">
        <v>3708</v>
      </c>
      <c r="E489" s="51" t="s">
        <v>3713</v>
      </c>
      <c r="F489" s="92">
        <v>40556</v>
      </c>
      <c r="G489" s="93">
        <v>467.43</v>
      </c>
      <c r="H489" s="176">
        <v>156.26</v>
      </c>
    </row>
    <row r="490" spans="1:8">
      <c r="A490" s="86">
        <v>474</v>
      </c>
      <c r="B490" s="51" t="s">
        <v>3714</v>
      </c>
      <c r="C490" s="51" t="s">
        <v>3707</v>
      </c>
      <c r="D490" s="51" t="s">
        <v>3708</v>
      </c>
      <c r="E490" s="51" t="s">
        <v>3715</v>
      </c>
      <c r="F490" s="92">
        <v>40556</v>
      </c>
      <c r="G490" s="93">
        <v>467.43</v>
      </c>
      <c r="H490" s="176">
        <v>156.26</v>
      </c>
    </row>
    <row r="491" spans="1:8">
      <c r="A491" s="86">
        <v>475</v>
      </c>
      <c r="B491" s="51" t="s">
        <v>3716</v>
      </c>
      <c r="C491" s="51" t="s">
        <v>3707</v>
      </c>
      <c r="D491" s="51" t="s">
        <v>3708</v>
      </c>
      <c r="E491" s="51" t="s">
        <v>3717</v>
      </c>
      <c r="F491" s="92">
        <v>40556</v>
      </c>
      <c r="G491" s="93">
        <v>467.43</v>
      </c>
      <c r="H491" s="176">
        <v>156.26</v>
      </c>
    </row>
    <row r="492" spans="1:8">
      <c r="A492" s="86">
        <v>476</v>
      </c>
      <c r="B492" s="51" t="s">
        <v>3718</v>
      </c>
      <c r="C492" s="51" t="s">
        <v>3707</v>
      </c>
      <c r="D492" s="51" t="s">
        <v>3708</v>
      </c>
      <c r="E492" s="51" t="s">
        <v>3719</v>
      </c>
      <c r="F492" s="92">
        <v>40556</v>
      </c>
      <c r="G492" s="93">
        <v>467.43</v>
      </c>
      <c r="H492" s="176">
        <v>156.26</v>
      </c>
    </row>
    <row r="493" spans="1:8">
      <c r="A493" s="86">
        <v>477</v>
      </c>
      <c r="B493" s="51" t="s">
        <v>3720</v>
      </c>
      <c r="C493" s="51" t="s">
        <v>3707</v>
      </c>
      <c r="D493" s="51" t="s">
        <v>3708</v>
      </c>
      <c r="E493" s="51" t="s">
        <v>3721</v>
      </c>
      <c r="F493" s="92">
        <v>40556</v>
      </c>
      <c r="G493" s="93">
        <v>467.43</v>
      </c>
      <c r="H493" s="176">
        <v>156.26</v>
      </c>
    </row>
    <row r="494" spans="1:8">
      <c r="A494" s="86">
        <v>478</v>
      </c>
      <c r="B494" s="51" t="s">
        <v>3722</v>
      </c>
      <c r="C494" s="51" t="s">
        <v>3723</v>
      </c>
      <c r="D494" s="51" t="s">
        <v>3724</v>
      </c>
      <c r="E494" s="51" t="s">
        <v>3725</v>
      </c>
      <c r="F494" s="92">
        <v>40556</v>
      </c>
      <c r="G494" s="93">
        <v>1379.51</v>
      </c>
      <c r="H494" s="176">
        <v>461.16999999999985</v>
      </c>
    </row>
    <row r="495" spans="1:8">
      <c r="A495" s="86">
        <v>479</v>
      </c>
      <c r="B495" s="51" t="s">
        <v>3726</v>
      </c>
      <c r="C495" s="51" t="s">
        <v>3723</v>
      </c>
      <c r="D495" s="51" t="s">
        <v>3727</v>
      </c>
      <c r="E495" s="51" t="s">
        <v>3728</v>
      </c>
      <c r="F495" s="92">
        <v>40556</v>
      </c>
      <c r="G495" s="93">
        <v>1379.51</v>
      </c>
      <c r="H495" s="176">
        <v>461.16999999999985</v>
      </c>
    </row>
    <row r="496" spans="1:8">
      <c r="A496" s="86">
        <v>480</v>
      </c>
      <c r="B496" s="51" t="s">
        <v>3729</v>
      </c>
      <c r="C496" s="51" t="s">
        <v>3723</v>
      </c>
      <c r="D496" s="51" t="s">
        <v>3730</v>
      </c>
      <c r="E496" s="51" t="s">
        <v>3731</v>
      </c>
      <c r="F496" s="92">
        <v>40556</v>
      </c>
      <c r="G496" s="93">
        <v>1379.51</v>
      </c>
      <c r="H496" s="176">
        <v>461.16999999999985</v>
      </c>
    </row>
    <row r="497" spans="1:8">
      <c r="A497" s="86">
        <v>481</v>
      </c>
      <c r="B497" s="51" t="s">
        <v>3732</v>
      </c>
      <c r="C497" s="51" t="s">
        <v>3723</v>
      </c>
      <c r="D497" s="51" t="s">
        <v>3733</v>
      </c>
      <c r="E497" s="51" t="s">
        <v>3734</v>
      </c>
      <c r="F497" s="92">
        <v>40556</v>
      </c>
      <c r="G497" s="93">
        <v>1379.51</v>
      </c>
      <c r="H497" s="176">
        <v>461.16999999999985</v>
      </c>
    </row>
    <row r="498" spans="1:8">
      <c r="A498" s="86">
        <v>482</v>
      </c>
      <c r="B498" s="51" t="s">
        <v>3735</v>
      </c>
      <c r="C498" s="51" t="s">
        <v>3723</v>
      </c>
      <c r="D498" s="51" t="s">
        <v>3736</v>
      </c>
      <c r="E498" s="51" t="s">
        <v>3737</v>
      </c>
      <c r="F498" s="92">
        <v>40556</v>
      </c>
      <c r="G498" s="93">
        <v>1379.51</v>
      </c>
      <c r="H498" s="176">
        <v>461.16999999999985</v>
      </c>
    </row>
    <row r="499" spans="1:8">
      <c r="A499" s="86">
        <v>483</v>
      </c>
      <c r="B499" s="51" t="s">
        <v>3738</v>
      </c>
      <c r="C499" s="51" t="s">
        <v>3723</v>
      </c>
      <c r="D499" s="51" t="s">
        <v>3739</v>
      </c>
      <c r="E499" s="51" t="s">
        <v>3740</v>
      </c>
      <c r="F499" s="92">
        <v>40556</v>
      </c>
      <c r="G499" s="93">
        <v>1379.51</v>
      </c>
      <c r="H499" s="176">
        <v>461.16999999999985</v>
      </c>
    </row>
    <row r="500" spans="1:8">
      <c r="A500" s="86">
        <v>484</v>
      </c>
      <c r="B500" s="51" t="s">
        <v>3741</v>
      </c>
      <c r="C500" s="51" t="s">
        <v>3723</v>
      </c>
      <c r="D500" s="51" t="s">
        <v>3742</v>
      </c>
      <c r="E500" s="51" t="s">
        <v>3743</v>
      </c>
      <c r="F500" s="92">
        <v>40556</v>
      </c>
      <c r="G500" s="93">
        <v>1379.51</v>
      </c>
      <c r="H500" s="176">
        <v>461.16999999999985</v>
      </c>
    </row>
    <row r="501" spans="1:8">
      <c r="A501" s="86">
        <v>485</v>
      </c>
      <c r="B501" s="51" t="s">
        <v>3744</v>
      </c>
      <c r="C501" s="51" t="s">
        <v>3723</v>
      </c>
      <c r="D501" s="51" t="s">
        <v>3745</v>
      </c>
      <c r="E501" s="51" t="s">
        <v>3746</v>
      </c>
      <c r="F501" s="92">
        <v>40556</v>
      </c>
      <c r="G501" s="93">
        <v>1379.51</v>
      </c>
      <c r="H501" s="176">
        <v>461.16999999999985</v>
      </c>
    </row>
    <row r="502" spans="1:8">
      <c r="A502" s="86">
        <v>486</v>
      </c>
      <c r="B502" s="51" t="s">
        <v>3747</v>
      </c>
      <c r="C502" s="51" t="s">
        <v>3723</v>
      </c>
      <c r="D502" s="51" t="s">
        <v>3748</v>
      </c>
      <c r="E502" s="51" t="s">
        <v>3749</v>
      </c>
      <c r="F502" s="92">
        <v>40556</v>
      </c>
      <c r="G502" s="93">
        <v>1379.51</v>
      </c>
      <c r="H502" s="176">
        <v>461.16999999999985</v>
      </c>
    </row>
    <row r="503" spans="1:8">
      <c r="A503" s="86">
        <v>487</v>
      </c>
      <c r="B503" s="51" t="s">
        <v>3750</v>
      </c>
      <c r="C503" s="51" t="s">
        <v>3723</v>
      </c>
      <c r="D503" s="51" t="s">
        <v>3751</v>
      </c>
      <c r="E503" s="51" t="s">
        <v>3752</v>
      </c>
      <c r="F503" s="92">
        <v>40556</v>
      </c>
      <c r="G503" s="93">
        <v>1379.51</v>
      </c>
      <c r="H503" s="176">
        <v>461.16999999999985</v>
      </c>
    </row>
    <row r="504" spans="1:8">
      <c r="A504" s="86">
        <v>488</v>
      </c>
      <c r="B504" s="51" t="s">
        <v>3753</v>
      </c>
      <c r="C504" s="51" t="s">
        <v>3723</v>
      </c>
      <c r="D504" s="51" t="s">
        <v>3754</v>
      </c>
      <c r="E504" s="51" t="s">
        <v>3755</v>
      </c>
      <c r="F504" s="92">
        <v>40556</v>
      </c>
      <c r="G504" s="93">
        <v>1379.51</v>
      </c>
      <c r="H504" s="176">
        <v>461.16999999999985</v>
      </c>
    </row>
    <row r="505" spans="1:8">
      <c r="A505" s="86">
        <v>489</v>
      </c>
      <c r="B505" s="51" t="s">
        <v>3756</v>
      </c>
      <c r="C505" s="51" t="s">
        <v>3723</v>
      </c>
      <c r="D505" s="51" t="s">
        <v>3757</v>
      </c>
      <c r="E505" s="51" t="s">
        <v>3758</v>
      </c>
      <c r="F505" s="92">
        <v>40556</v>
      </c>
      <c r="G505" s="93">
        <v>1379.51</v>
      </c>
      <c r="H505" s="176">
        <v>461.16999999999985</v>
      </c>
    </row>
    <row r="506" spans="1:8">
      <c r="A506" s="86">
        <v>490</v>
      </c>
      <c r="B506" s="51" t="s">
        <v>3759</v>
      </c>
      <c r="C506" s="51" t="s">
        <v>3723</v>
      </c>
      <c r="D506" s="51" t="s">
        <v>3760</v>
      </c>
      <c r="E506" s="51" t="s">
        <v>3761</v>
      </c>
      <c r="F506" s="92">
        <v>40556</v>
      </c>
      <c r="G506" s="93">
        <v>1379.51</v>
      </c>
      <c r="H506" s="176">
        <v>461.16999999999985</v>
      </c>
    </row>
    <row r="507" spans="1:8">
      <c r="A507" s="86">
        <v>491</v>
      </c>
      <c r="B507" s="51" t="s">
        <v>3762</v>
      </c>
      <c r="C507" s="51" t="s">
        <v>3723</v>
      </c>
      <c r="D507" s="51" t="s">
        <v>3763</v>
      </c>
      <c r="E507" s="51" t="s">
        <v>3764</v>
      </c>
      <c r="F507" s="92">
        <v>40556</v>
      </c>
      <c r="G507" s="93">
        <v>1379.51</v>
      </c>
      <c r="H507" s="176">
        <v>461.16999999999985</v>
      </c>
    </row>
    <row r="508" spans="1:8">
      <c r="A508" s="86">
        <v>492</v>
      </c>
      <c r="B508" s="51" t="s">
        <v>3765</v>
      </c>
      <c r="C508" s="51" t="s">
        <v>3723</v>
      </c>
      <c r="D508" s="51" t="s">
        <v>3766</v>
      </c>
      <c r="E508" s="51" t="s">
        <v>3767</v>
      </c>
      <c r="F508" s="92">
        <v>40556</v>
      </c>
      <c r="G508" s="93">
        <v>1379.51</v>
      </c>
      <c r="H508" s="176">
        <v>461.16999999999985</v>
      </c>
    </row>
    <row r="509" spans="1:8">
      <c r="A509" s="86">
        <v>493</v>
      </c>
      <c r="B509" s="51" t="s">
        <v>3768</v>
      </c>
      <c r="C509" s="51" t="s">
        <v>3723</v>
      </c>
      <c r="D509" s="51" t="s">
        <v>3769</v>
      </c>
      <c r="E509" s="51" t="s">
        <v>3770</v>
      </c>
      <c r="F509" s="92">
        <v>40556</v>
      </c>
      <c r="G509" s="93">
        <v>1379.51</v>
      </c>
      <c r="H509" s="176">
        <v>461.16999999999985</v>
      </c>
    </row>
    <row r="510" spans="1:8">
      <c r="A510" s="86">
        <v>494</v>
      </c>
      <c r="B510" s="51" t="s">
        <v>3771</v>
      </c>
      <c r="C510" s="51" t="s">
        <v>3723</v>
      </c>
      <c r="D510" s="51" t="s">
        <v>3772</v>
      </c>
      <c r="E510" s="51" t="s">
        <v>3773</v>
      </c>
      <c r="F510" s="92">
        <v>40556</v>
      </c>
      <c r="G510" s="93">
        <v>1379.51</v>
      </c>
      <c r="H510" s="176">
        <v>461.16999999999985</v>
      </c>
    </row>
    <row r="511" spans="1:8">
      <c r="A511" s="86">
        <v>495</v>
      </c>
      <c r="B511" s="51" t="s">
        <v>3774</v>
      </c>
      <c r="C511" s="51" t="s">
        <v>3723</v>
      </c>
      <c r="D511" s="51" t="s">
        <v>3775</v>
      </c>
      <c r="E511" s="51" t="s">
        <v>3776</v>
      </c>
      <c r="F511" s="92">
        <v>40556</v>
      </c>
      <c r="G511" s="93">
        <v>1379.51</v>
      </c>
      <c r="H511" s="176">
        <v>461.16999999999985</v>
      </c>
    </row>
    <row r="512" spans="1:8">
      <c r="A512" s="86">
        <v>496</v>
      </c>
      <c r="B512" s="51" t="s">
        <v>3777</v>
      </c>
      <c r="C512" s="51" t="s">
        <v>3723</v>
      </c>
      <c r="D512" s="51" t="s">
        <v>3778</v>
      </c>
      <c r="E512" s="51" t="s">
        <v>3779</v>
      </c>
      <c r="F512" s="92">
        <v>40556</v>
      </c>
      <c r="G512" s="93">
        <v>1379.51</v>
      </c>
      <c r="H512" s="176">
        <v>461.16999999999985</v>
      </c>
    </row>
    <row r="513" spans="1:8">
      <c r="A513" s="86">
        <v>497</v>
      </c>
      <c r="B513" s="51" t="s">
        <v>3780</v>
      </c>
      <c r="C513" s="51" t="s">
        <v>3781</v>
      </c>
      <c r="D513" s="51" t="s">
        <v>3782</v>
      </c>
      <c r="E513" s="51" t="s">
        <v>3783</v>
      </c>
      <c r="F513" s="92">
        <v>40556</v>
      </c>
      <c r="G513" s="93">
        <v>1575.16</v>
      </c>
      <c r="H513" s="176">
        <v>526.57999999999993</v>
      </c>
    </row>
    <row r="514" spans="1:8">
      <c r="A514" s="86">
        <v>498</v>
      </c>
      <c r="B514" s="51" t="s">
        <v>3784</v>
      </c>
      <c r="C514" s="51" t="s">
        <v>3781</v>
      </c>
      <c r="D514" s="51" t="s">
        <v>3785</v>
      </c>
      <c r="E514" s="51" t="s">
        <v>3786</v>
      </c>
      <c r="F514" s="92">
        <v>40556</v>
      </c>
      <c r="G514" s="93">
        <v>1575.16</v>
      </c>
      <c r="H514" s="176">
        <v>526.57999999999993</v>
      </c>
    </row>
    <row r="515" spans="1:8">
      <c r="A515" s="86">
        <v>499</v>
      </c>
      <c r="B515" s="51" t="s">
        <v>3787</v>
      </c>
      <c r="C515" s="51" t="s">
        <v>3781</v>
      </c>
      <c r="D515" s="51" t="s">
        <v>3782</v>
      </c>
      <c r="E515" s="51" t="s">
        <v>3788</v>
      </c>
      <c r="F515" s="92">
        <v>40556</v>
      </c>
      <c r="G515" s="93">
        <v>1575.16</v>
      </c>
      <c r="H515" s="176">
        <v>526.57999999999993</v>
      </c>
    </row>
    <row r="516" spans="1:8">
      <c r="A516" s="86">
        <v>500</v>
      </c>
      <c r="B516" s="51" t="s">
        <v>3789</v>
      </c>
      <c r="C516" s="51" t="s">
        <v>3781</v>
      </c>
      <c r="D516" s="51" t="s">
        <v>3782</v>
      </c>
      <c r="E516" s="51" t="s">
        <v>3790</v>
      </c>
      <c r="F516" s="92">
        <v>40556</v>
      </c>
      <c r="G516" s="93">
        <v>1575.16</v>
      </c>
      <c r="H516" s="176">
        <v>526.57999999999993</v>
      </c>
    </row>
    <row r="517" spans="1:8">
      <c r="A517" s="86">
        <v>501</v>
      </c>
      <c r="B517" s="51" t="s">
        <v>3791</v>
      </c>
      <c r="C517" s="51" t="s">
        <v>3781</v>
      </c>
      <c r="D517" s="51" t="s">
        <v>3792</v>
      </c>
      <c r="E517" s="51" t="s">
        <v>3793</v>
      </c>
      <c r="F517" s="92">
        <v>40556</v>
      </c>
      <c r="G517" s="93">
        <v>1575.16</v>
      </c>
      <c r="H517" s="176">
        <v>526.57999999999993</v>
      </c>
    </row>
    <row r="518" spans="1:8">
      <c r="A518" s="86">
        <v>502</v>
      </c>
      <c r="B518" s="51" t="s">
        <v>3794</v>
      </c>
      <c r="C518" s="51" t="s">
        <v>3795</v>
      </c>
      <c r="D518" s="51" t="s">
        <v>3315</v>
      </c>
      <c r="E518" s="51" t="s">
        <v>3796</v>
      </c>
      <c r="F518" s="92">
        <v>40556</v>
      </c>
      <c r="G518" s="93">
        <v>1462.88</v>
      </c>
      <c r="H518" s="176">
        <v>489.03999999999996</v>
      </c>
    </row>
    <row r="519" spans="1:8">
      <c r="A519" s="86">
        <v>503</v>
      </c>
      <c r="B519" s="51" t="s">
        <v>3797</v>
      </c>
      <c r="C519" s="51" t="s">
        <v>3795</v>
      </c>
      <c r="D519" s="51" t="s">
        <v>3315</v>
      </c>
      <c r="E519" s="51" t="s">
        <v>3798</v>
      </c>
      <c r="F519" s="92">
        <v>40556</v>
      </c>
      <c r="G519" s="93">
        <v>1462.88</v>
      </c>
      <c r="H519" s="176">
        <v>489.03999999999996</v>
      </c>
    </row>
    <row r="520" spans="1:8">
      <c r="A520" s="86">
        <v>504</v>
      </c>
      <c r="B520" s="51" t="s">
        <v>3799</v>
      </c>
      <c r="C520" s="51" t="s">
        <v>3795</v>
      </c>
      <c r="D520" s="51" t="s">
        <v>3315</v>
      </c>
      <c r="E520" s="51" t="s">
        <v>3800</v>
      </c>
      <c r="F520" s="92">
        <v>40556</v>
      </c>
      <c r="G520" s="93">
        <v>1462.88</v>
      </c>
      <c r="H520" s="176">
        <v>489.03999999999996</v>
      </c>
    </row>
    <row r="521" spans="1:8">
      <c r="A521" s="86">
        <v>505</v>
      </c>
      <c r="B521" s="51" t="s">
        <v>3801</v>
      </c>
      <c r="C521" s="51" t="s">
        <v>3795</v>
      </c>
      <c r="D521" s="51" t="s">
        <v>3315</v>
      </c>
      <c r="E521" s="51" t="s">
        <v>3802</v>
      </c>
      <c r="F521" s="92">
        <v>40556</v>
      </c>
      <c r="G521" s="93">
        <v>1462.88</v>
      </c>
      <c r="H521" s="176">
        <v>489.03999999999996</v>
      </c>
    </row>
    <row r="522" spans="1:8">
      <c r="A522" s="86">
        <v>506</v>
      </c>
      <c r="B522" s="51" t="s">
        <v>3803</v>
      </c>
      <c r="C522" s="51" t="s">
        <v>3795</v>
      </c>
      <c r="D522" s="51" t="s">
        <v>3315</v>
      </c>
      <c r="E522" s="51" t="s">
        <v>3804</v>
      </c>
      <c r="F522" s="92">
        <v>40556</v>
      </c>
      <c r="G522" s="93">
        <v>1462.88</v>
      </c>
      <c r="H522" s="176">
        <v>489.03999999999996</v>
      </c>
    </row>
    <row r="523" spans="1:8">
      <c r="A523" s="86">
        <v>507</v>
      </c>
      <c r="B523" s="51" t="s">
        <v>3805</v>
      </c>
      <c r="C523" s="51" t="s">
        <v>3795</v>
      </c>
      <c r="D523" s="51" t="s">
        <v>3315</v>
      </c>
      <c r="E523" s="51" t="s">
        <v>3806</v>
      </c>
      <c r="F523" s="92">
        <v>40556</v>
      </c>
      <c r="G523" s="93">
        <v>1462.88</v>
      </c>
      <c r="H523" s="176">
        <v>489.03999999999996</v>
      </c>
    </row>
    <row r="524" spans="1:8">
      <c r="A524" s="86">
        <v>508</v>
      </c>
      <c r="B524" s="51" t="s">
        <v>3807</v>
      </c>
      <c r="C524" s="51" t="s">
        <v>3795</v>
      </c>
      <c r="D524" s="51" t="s">
        <v>3315</v>
      </c>
      <c r="E524" s="51" t="s">
        <v>3808</v>
      </c>
      <c r="F524" s="92">
        <v>40556</v>
      </c>
      <c r="G524" s="93">
        <v>1462.88</v>
      </c>
      <c r="H524" s="176">
        <v>489.03999999999996</v>
      </c>
    </row>
    <row r="525" spans="1:8">
      <c r="A525" s="86">
        <v>509</v>
      </c>
      <c r="B525" s="51" t="s">
        <v>3809</v>
      </c>
      <c r="C525" s="51" t="s">
        <v>3795</v>
      </c>
      <c r="D525" s="51" t="s">
        <v>3315</v>
      </c>
      <c r="E525" s="51" t="s">
        <v>3810</v>
      </c>
      <c r="F525" s="92">
        <v>40556</v>
      </c>
      <c r="G525" s="93">
        <v>1462.88</v>
      </c>
      <c r="H525" s="176">
        <v>489.03999999999996</v>
      </c>
    </row>
    <row r="526" spans="1:8">
      <c r="A526" s="86">
        <v>510</v>
      </c>
      <c r="B526" s="51" t="s">
        <v>3811</v>
      </c>
      <c r="C526" s="51" t="s">
        <v>3795</v>
      </c>
      <c r="D526" s="51" t="s">
        <v>3315</v>
      </c>
      <c r="E526" s="51" t="s">
        <v>3812</v>
      </c>
      <c r="F526" s="92">
        <v>40556</v>
      </c>
      <c r="G526" s="93">
        <v>1462.88</v>
      </c>
      <c r="H526" s="176">
        <v>489.03999999999996</v>
      </c>
    </row>
    <row r="527" spans="1:8">
      <c r="A527" s="86">
        <v>511</v>
      </c>
      <c r="B527" s="51" t="s">
        <v>3813</v>
      </c>
      <c r="C527" s="51" t="s">
        <v>3795</v>
      </c>
      <c r="D527" s="51" t="s">
        <v>3315</v>
      </c>
      <c r="E527" s="51" t="s">
        <v>3814</v>
      </c>
      <c r="F527" s="92">
        <v>40556</v>
      </c>
      <c r="G527" s="93">
        <v>1462.88</v>
      </c>
      <c r="H527" s="176">
        <v>489.03999999999996</v>
      </c>
    </row>
    <row r="528" spans="1:8">
      <c r="A528" s="86">
        <v>512</v>
      </c>
      <c r="B528" s="51" t="s">
        <v>3815</v>
      </c>
      <c r="C528" s="51" t="s">
        <v>3795</v>
      </c>
      <c r="D528" s="51" t="s">
        <v>3315</v>
      </c>
      <c r="E528" s="51" t="s">
        <v>3816</v>
      </c>
      <c r="F528" s="92">
        <v>40556</v>
      </c>
      <c r="G528" s="93">
        <v>1462.88</v>
      </c>
      <c r="H528" s="176">
        <v>489.03999999999996</v>
      </c>
    </row>
    <row r="529" spans="1:8">
      <c r="A529" s="86">
        <v>513</v>
      </c>
      <c r="B529" s="51" t="s">
        <v>3817</v>
      </c>
      <c r="C529" s="51" t="s">
        <v>3795</v>
      </c>
      <c r="D529" s="51" t="s">
        <v>3315</v>
      </c>
      <c r="E529" s="51" t="s">
        <v>3818</v>
      </c>
      <c r="F529" s="92">
        <v>40556</v>
      </c>
      <c r="G529" s="93">
        <v>1462.88</v>
      </c>
      <c r="H529" s="176">
        <v>489.03999999999996</v>
      </c>
    </row>
    <row r="530" spans="1:8">
      <c r="A530" s="86">
        <v>514</v>
      </c>
      <c r="B530" s="51" t="s">
        <v>3819</v>
      </c>
      <c r="C530" s="51" t="s">
        <v>3795</v>
      </c>
      <c r="D530" s="51" t="s">
        <v>3315</v>
      </c>
      <c r="E530" s="51" t="s">
        <v>3820</v>
      </c>
      <c r="F530" s="92">
        <v>40556</v>
      </c>
      <c r="G530" s="93">
        <v>1462.88</v>
      </c>
      <c r="H530" s="176">
        <v>489.03999999999996</v>
      </c>
    </row>
    <row r="531" spans="1:8">
      <c r="A531" s="86">
        <v>515</v>
      </c>
      <c r="B531" s="51" t="s">
        <v>3821</v>
      </c>
      <c r="C531" s="51" t="s">
        <v>3795</v>
      </c>
      <c r="D531" s="51" t="s">
        <v>3315</v>
      </c>
      <c r="E531" s="51" t="s">
        <v>3822</v>
      </c>
      <c r="F531" s="92">
        <v>40556</v>
      </c>
      <c r="G531" s="93">
        <v>1462.88</v>
      </c>
      <c r="H531" s="176">
        <v>489.03999999999996</v>
      </c>
    </row>
    <row r="532" spans="1:8">
      <c r="A532" s="86">
        <v>516</v>
      </c>
      <c r="B532" s="51" t="s">
        <v>3823</v>
      </c>
      <c r="C532" s="51" t="s">
        <v>3795</v>
      </c>
      <c r="D532" s="51" t="s">
        <v>3315</v>
      </c>
      <c r="E532" s="51" t="s">
        <v>3824</v>
      </c>
      <c r="F532" s="92">
        <v>40556</v>
      </c>
      <c r="G532" s="93">
        <v>1462.88</v>
      </c>
      <c r="H532" s="176">
        <v>489.03999999999996</v>
      </c>
    </row>
    <row r="533" spans="1:8">
      <c r="A533" s="86">
        <v>517</v>
      </c>
      <c r="B533" s="51" t="s">
        <v>3825</v>
      </c>
      <c r="C533" s="51" t="s">
        <v>3826</v>
      </c>
      <c r="D533" s="51" t="s">
        <v>3827</v>
      </c>
      <c r="E533" s="51" t="s">
        <v>3828</v>
      </c>
      <c r="F533" s="92">
        <v>40556</v>
      </c>
      <c r="G533" s="93">
        <v>1045.47</v>
      </c>
      <c r="H533" s="176">
        <v>349.49999999999994</v>
      </c>
    </row>
    <row r="534" spans="1:8">
      <c r="A534" s="86">
        <v>518</v>
      </c>
      <c r="B534" s="51" t="s">
        <v>3829</v>
      </c>
      <c r="C534" s="51" t="s">
        <v>3826</v>
      </c>
      <c r="D534" s="51" t="s">
        <v>3827</v>
      </c>
      <c r="E534" s="51" t="s">
        <v>3830</v>
      </c>
      <c r="F534" s="92">
        <v>40556</v>
      </c>
      <c r="G534" s="93">
        <v>1045.47</v>
      </c>
      <c r="H534" s="176">
        <v>349.49999999999994</v>
      </c>
    </row>
    <row r="535" spans="1:8">
      <c r="A535" s="86">
        <v>519</v>
      </c>
      <c r="B535" s="51" t="s">
        <v>3831</v>
      </c>
      <c r="C535" s="51" t="s">
        <v>3826</v>
      </c>
      <c r="D535" s="51" t="s">
        <v>3827</v>
      </c>
      <c r="E535" s="51" t="s">
        <v>3832</v>
      </c>
      <c r="F535" s="92">
        <v>40556</v>
      </c>
      <c r="G535" s="93">
        <v>1045.47</v>
      </c>
      <c r="H535" s="176">
        <v>349.49999999999994</v>
      </c>
    </row>
    <row r="536" spans="1:8">
      <c r="A536" s="86">
        <v>520</v>
      </c>
      <c r="B536" s="51" t="s">
        <v>3833</v>
      </c>
      <c r="C536" s="51" t="s">
        <v>3834</v>
      </c>
      <c r="D536" s="51" t="s">
        <v>3835</v>
      </c>
      <c r="E536" s="51" t="s">
        <v>3836</v>
      </c>
      <c r="F536" s="92">
        <v>40556</v>
      </c>
      <c r="G536" s="93">
        <v>1727.45</v>
      </c>
      <c r="H536" s="176">
        <v>577.49000000000024</v>
      </c>
    </row>
    <row r="537" spans="1:8">
      <c r="A537" s="86">
        <v>521</v>
      </c>
      <c r="B537" s="51" t="s">
        <v>3837</v>
      </c>
      <c r="C537" s="51" t="s">
        <v>3834</v>
      </c>
      <c r="D537" s="51" t="s">
        <v>3835</v>
      </c>
      <c r="E537" s="51" t="s">
        <v>3838</v>
      </c>
      <c r="F537" s="92">
        <v>40556</v>
      </c>
      <c r="G537" s="93">
        <v>1727.45</v>
      </c>
      <c r="H537" s="176">
        <v>577.49000000000024</v>
      </c>
    </row>
    <row r="538" spans="1:8">
      <c r="A538" s="86">
        <v>522</v>
      </c>
      <c r="B538" s="51" t="s">
        <v>3839</v>
      </c>
      <c r="C538" s="51" t="s">
        <v>3840</v>
      </c>
      <c r="D538" s="51" t="s">
        <v>3841</v>
      </c>
      <c r="E538" s="51" t="s">
        <v>3842</v>
      </c>
      <c r="F538" s="92">
        <v>40588</v>
      </c>
      <c r="G538" s="93">
        <v>1066.71</v>
      </c>
      <c r="H538" s="176">
        <v>376.65999999999997</v>
      </c>
    </row>
    <row r="539" spans="1:8">
      <c r="A539" s="86">
        <v>523</v>
      </c>
      <c r="B539" s="51" t="s">
        <v>3843</v>
      </c>
      <c r="C539" s="51" t="s">
        <v>3844</v>
      </c>
      <c r="D539" s="51" t="s">
        <v>3841</v>
      </c>
      <c r="E539" s="51" t="s">
        <v>3845</v>
      </c>
      <c r="F539" s="92">
        <v>40588</v>
      </c>
      <c r="G539" s="93">
        <v>1066.71</v>
      </c>
      <c r="H539" s="176">
        <v>376.65999999999997</v>
      </c>
    </row>
    <row r="540" spans="1:8">
      <c r="A540" s="86">
        <v>524</v>
      </c>
      <c r="B540" s="51" t="s">
        <v>3846</v>
      </c>
      <c r="C540" s="51" t="s">
        <v>3847</v>
      </c>
      <c r="D540" s="51" t="s">
        <v>3841</v>
      </c>
      <c r="E540" s="51" t="s">
        <v>3848</v>
      </c>
      <c r="F540" s="92">
        <v>40588</v>
      </c>
      <c r="G540" s="93">
        <v>1066.71</v>
      </c>
      <c r="H540" s="176">
        <v>376.65999999999997</v>
      </c>
    </row>
    <row r="541" spans="1:8">
      <c r="A541" s="86">
        <v>525</v>
      </c>
      <c r="B541" s="51" t="s">
        <v>3849</v>
      </c>
      <c r="C541" s="51" t="s">
        <v>3850</v>
      </c>
      <c r="D541" s="51" t="s">
        <v>3841</v>
      </c>
      <c r="E541" s="51" t="s">
        <v>3851</v>
      </c>
      <c r="F541" s="92">
        <v>40588</v>
      </c>
      <c r="G541" s="93">
        <v>1066.71</v>
      </c>
      <c r="H541" s="176">
        <v>376.65999999999997</v>
      </c>
    </row>
    <row r="542" spans="1:8">
      <c r="A542" s="86">
        <v>526</v>
      </c>
      <c r="B542" s="51" t="s">
        <v>3852</v>
      </c>
      <c r="C542" s="51" t="s">
        <v>3853</v>
      </c>
      <c r="D542" s="51" t="s">
        <v>3841</v>
      </c>
      <c r="E542" s="51" t="s">
        <v>3854</v>
      </c>
      <c r="F542" s="92">
        <v>40588</v>
      </c>
      <c r="G542" s="93">
        <v>1066.71</v>
      </c>
      <c r="H542" s="176">
        <v>376.65999999999997</v>
      </c>
    </row>
    <row r="543" spans="1:8">
      <c r="A543" s="86">
        <v>527</v>
      </c>
      <c r="B543" s="51" t="s">
        <v>3855</v>
      </c>
      <c r="C543" s="51" t="s">
        <v>3856</v>
      </c>
      <c r="D543" s="51" t="s">
        <v>3841</v>
      </c>
      <c r="E543" s="51" t="s">
        <v>3841</v>
      </c>
      <c r="F543" s="92">
        <v>40588</v>
      </c>
      <c r="G543" s="93">
        <v>1066.71</v>
      </c>
      <c r="H543" s="176">
        <v>376.65999999999997</v>
      </c>
    </row>
    <row r="544" spans="1:8">
      <c r="A544" s="86">
        <v>528</v>
      </c>
      <c r="B544" s="51" t="s">
        <v>3857</v>
      </c>
      <c r="C544" s="51" t="s">
        <v>2511</v>
      </c>
      <c r="D544" s="51" t="s">
        <v>3858</v>
      </c>
      <c r="E544" s="51" t="s">
        <v>3859</v>
      </c>
      <c r="F544" s="92">
        <v>40588</v>
      </c>
      <c r="G544" s="93">
        <v>989.5</v>
      </c>
      <c r="H544" s="176">
        <v>349.4</v>
      </c>
    </row>
    <row r="545" spans="1:8">
      <c r="A545" s="86">
        <v>529</v>
      </c>
      <c r="B545" s="51" t="s">
        <v>3860</v>
      </c>
      <c r="C545" s="51" t="s">
        <v>2511</v>
      </c>
      <c r="D545" s="51" t="s">
        <v>3858</v>
      </c>
      <c r="E545" s="51" t="s">
        <v>3861</v>
      </c>
      <c r="F545" s="92">
        <v>40588</v>
      </c>
      <c r="G545" s="93">
        <v>989.5</v>
      </c>
      <c r="H545" s="176">
        <v>349.4</v>
      </c>
    </row>
    <row r="546" spans="1:8">
      <c r="A546" s="86">
        <v>530</v>
      </c>
      <c r="B546" s="51" t="s">
        <v>3862</v>
      </c>
      <c r="C546" s="51" t="s">
        <v>2511</v>
      </c>
      <c r="D546" s="51" t="s">
        <v>3858</v>
      </c>
      <c r="E546" s="51" t="s">
        <v>3863</v>
      </c>
      <c r="F546" s="92">
        <v>40588</v>
      </c>
      <c r="G546" s="93">
        <v>989.5</v>
      </c>
      <c r="H546" s="176">
        <v>349.4</v>
      </c>
    </row>
    <row r="547" spans="1:8">
      <c r="A547" s="86">
        <v>531</v>
      </c>
      <c r="B547" s="51" t="s">
        <v>3864</v>
      </c>
      <c r="C547" s="51" t="s">
        <v>3865</v>
      </c>
      <c r="D547" s="51" t="s">
        <v>3858</v>
      </c>
      <c r="E547" s="51" t="s">
        <v>3866</v>
      </c>
      <c r="F547" s="92">
        <v>40588</v>
      </c>
      <c r="G547" s="93">
        <v>989.5</v>
      </c>
      <c r="H547" s="176">
        <v>349.4</v>
      </c>
    </row>
    <row r="548" spans="1:8">
      <c r="A548" s="86">
        <v>532</v>
      </c>
      <c r="B548" s="51" t="s">
        <v>3867</v>
      </c>
      <c r="C548" s="51" t="s">
        <v>2511</v>
      </c>
      <c r="D548" s="51" t="s">
        <v>3858</v>
      </c>
      <c r="E548" s="51" t="s">
        <v>3868</v>
      </c>
      <c r="F548" s="92">
        <v>40588</v>
      </c>
      <c r="G548" s="93">
        <v>989.5</v>
      </c>
      <c r="H548" s="176">
        <v>349.4</v>
      </c>
    </row>
    <row r="549" spans="1:8">
      <c r="A549" s="86">
        <v>533</v>
      </c>
      <c r="B549" s="51" t="s">
        <v>3869</v>
      </c>
      <c r="C549" s="51" t="s">
        <v>2511</v>
      </c>
      <c r="D549" s="51" t="s">
        <v>3858</v>
      </c>
      <c r="E549" s="51" t="s">
        <v>3870</v>
      </c>
      <c r="F549" s="92">
        <v>40588</v>
      </c>
      <c r="G549" s="93">
        <v>989.5</v>
      </c>
      <c r="H549" s="176">
        <v>349.4</v>
      </c>
    </row>
    <row r="550" spans="1:8">
      <c r="A550" s="86">
        <v>534</v>
      </c>
      <c r="B550" s="51" t="s">
        <v>3871</v>
      </c>
      <c r="C550" s="51" t="s">
        <v>2511</v>
      </c>
      <c r="D550" s="51" t="s">
        <v>3858</v>
      </c>
      <c r="E550" s="51" t="s">
        <v>3872</v>
      </c>
      <c r="F550" s="92">
        <v>40588</v>
      </c>
      <c r="G550" s="93">
        <v>989.5</v>
      </c>
      <c r="H550" s="176">
        <v>349.4</v>
      </c>
    </row>
    <row r="551" spans="1:8">
      <c r="A551" s="86">
        <v>535</v>
      </c>
      <c r="B551" s="51" t="s">
        <v>3873</v>
      </c>
      <c r="C551" s="51" t="s">
        <v>2511</v>
      </c>
      <c r="D551" s="51" t="s">
        <v>3858</v>
      </c>
      <c r="E551" s="51" t="s">
        <v>3874</v>
      </c>
      <c r="F551" s="92">
        <v>40588</v>
      </c>
      <c r="G551" s="93">
        <v>989.5</v>
      </c>
      <c r="H551" s="176">
        <v>349.4</v>
      </c>
    </row>
    <row r="552" spans="1:8">
      <c r="A552" s="86">
        <v>536</v>
      </c>
      <c r="B552" s="51" t="s">
        <v>3875</v>
      </c>
      <c r="C552" s="51" t="s">
        <v>2511</v>
      </c>
      <c r="D552" s="51" t="s">
        <v>3858</v>
      </c>
      <c r="E552" s="51" t="s">
        <v>3876</v>
      </c>
      <c r="F552" s="92">
        <v>40588</v>
      </c>
      <c r="G552" s="93">
        <v>989.5</v>
      </c>
      <c r="H552" s="176">
        <v>349.4</v>
      </c>
    </row>
    <row r="553" spans="1:8">
      <c r="A553" s="86">
        <v>537</v>
      </c>
      <c r="B553" s="51" t="s">
        <v>3877</v>
      </c>
      <c r="C553" s="51" t="s">
        <v>2511</v>
      </c>
      <c r="D553" s="51" t="s">
        <v>3858</v>
      </c>
      <c r="E553" s="51" t="s">
        <v>3878</v>
      </c>
      <c r="F553" s="92">
        <v>40588</v>
      </c>
      <c r="G553" s="93">
        <v>989.5</v>
      </c>
      <c r="H553" s="176">
        <v>349.4</v>
      </c>
    </row>
    <row r="554" spans="1:8">
      <c r="A554" s="86">
        <v>538</v>
      </c>
      <c r="B554" s="51" t="s">
        <v>3879</v>
      </c>
      <c r="C554" s="51" t="s">
        <v>2511</v>
      </c>
      <c r="D554" s="51" t="s">
        <v>3858</v>
      </c>
      <c r="E554" s="51" t="s">
        <v>3880</v>
      </c>
      <c r="F554" s="92">
        <v>40588</v>
      </c>
      <c r="G554" s="93">
        <v>989.5</v>
      </c>
      <c r="H554" s="176">
        <v>349.4</v>
      </c>
    </row>
    <row r="555" spans="1:8">
      <c r="A555" s="86">
        <v>539</v>
      </c>
      <c r="B555" s="51" t="s">
        <v>3881</v>
      </c>
      <c r="C555" s="51" t="s">
        <v>2511</v>
      </c>
      <c r="D555" s="51" t="s">
        <v>3858</v>
      </c>
      <c r="E555" s="51" t="s">
        <v>3882</v>
      </c>
      <c r="F555" s="92">
        <v>40588</v>
      </c>
      <c r="G555" s="93">
        <v>989.5</v>
      </c>
      <c r="H555" s="176">
        <v>349.4</v>
      </c>
    </row>
    <row r="556" spans="1:8">
      <c r="A556" s="86">
        <v>540</v>
      </c>
      <c r="B556" s="51" t="s">
        <v>3883</v>
      </c>
      <c r="C556" s="51" t="s">
        <v>2511</v>
      </c>
      <c r="D556" s="51" t="s">
        <v>3858</v>
      </c>
      <c r="E556" s="51" t="s">
        <v>3884</v>
      </c>
      <c r="F556" s="92">
        <v>40588</v>
      </c>
      <c r="G556" s="93">
        <v>989.5</v>
      </c>
      <c r="H556" s="176">
        <v>349.4</v>
      </c>
    </row>
    <row r="557" spans="1:8">
      <c r="A557" s="86">
        <v>541</v>
      </c>
      <c r="B557" s="51" t="s">
        <v>3885</v>
      </c>
      <c r="C557" s="51" t="s">
        <v>2511</v>
      </c>
      <c r="D557" s="51" t="s">
        <v>3858</v>
      </c>
      <c r="E557" s="51" t="s">
        <v>3886</v>
      </c>
      <c r="F557" s="92">
        <v>40588</v>
      </c>
      <c r="G557" s="93">
        <v>989.5</v>
      </c>
      <c r="H557" s="176">
        <v>349.4</v>
      </c>
    </row>
    <row r="558" spans="1:8">
      <c r="A558" s="86">
        <v>542</v>
      </c>
      <c r="B558" s="51" t="s">
        <v>3887</v>
      </c>
      <c r="C558" s="51" t="s">
        <v>2511</v>
      </c>
      <c r="D558" s="51" t="s">
        <v>3858</v>
      </c>
      <c r="E558" s="51" t="s">
        <v>3888</v>
      </c>
      <c r="F558" s="92">
        <v>40588</v>
      </c>
      <c r="G558" s="93">
        <v>989.5</v>
      </c>
      <c r="H558" s="176">
        <v>349.4</v>
      </c>
    </row>
    <row r="559" spans="1:8">
      <c r="A559" s="86">
        <v>543</v>
      </c>
      <c r="B559" s="51" t="s">
        <v>3889</v>
      </c>
      <c r="C559" s="51" t="s">
        <v>2511</v>
      </c>
      <c r="D559" s="51" t="s">
        <v>3858</v>
      </c>
      <c r="E559" s="51" t="s">
        <v>3890</v>
      </c>
      <c r="F559" s="92">
        <v>40588</v>
      </c>
      <c r="G559" s="93">
        <v>989.5</v>
      </c>
      <c r="H559" s="176">
        <v>349.4</v>
      </c>
    </row>
    <row r="560" spans="1:8">
      <c r="A560" s="86">
        <v>544</v>
      </c>
      <c r="B560" s="51" t="s">
        <v>3891</v>
      </c>
      <c r="C560" s="51" t="s">
        <v>2511</v>
      </c>
      <c r="D560" s="51" t="s">
        <v>3858</v>
      </c>
      <c r="E560" s="51" t="s">
        <v>3892</v>
      </c>
      <c r="F560" s="92">
        <v>40588</v>
      </c>
      <c r="G560" s="93">
        <v>989.5</v>
      </c>
      <c r="H560" s="176">
        <v>349.4</v>
      </c>
    </row>
    <row r="561" spans="1:8">
      <c r="A561" s="86">
        <v>545</v>
      </c>
      <c r="B561" s="51" t="s">
        <v>3893</v>
      </c>
      <c r="C561" s="51" t="s">
        <v>2511</v>
      </c>
      <c r="D561" s="51" t="s">
        <v>3858</v>
      </c>
      <c r="E561" s="51" t="s">
        <v>3894</v>
      </c>
      <c r="F561" s="92">
        <v>40588</v>
      </c>
      <c r="G561" s="93">
        <v>989.5</v>
      </c>
      <c r="H561" s="176">
        <v>349.4</v>
      </c>
    </row>
    <row r="562" spans="1:8">
      <c r="A562" s="86">
        <v>546</v>
      </c>
      <c r="B562" s="51" t="s">
        <v>3895</v>
      </c>
      <c r="C562" s="51" t="s">
        <v>3896</v>
      </c>
      <c r="D562" s="51" t="s">
        <v>3897</v>
      </c>
      <c r="E562" s="51" t="s">
        <v>3898</v>
      </c>
      <c r="F562" s="92">
        <v>40585</v>
      </c>
      <c r="G562" s="93">
        <v>818.47</v>
      </c>
      <c r="H562" s="176">
        <v>293.92099999999999</v>
      </c>
    </row>
    <row r="563" spans="1:8">
      <c r="A563" s="86">
        <v>547</v>
      </c>
      <c r="B563" s="51" t="s">
        <v>3899</v>
      </c>
      <c r="C563" s="51" t="s">
        <v>3896</v>
      </c>
      <c r="D563" s="51" t="s">
        <v>3897</v>
      </c>
      <c r="E563" s="51" t="s">
        <v>3900</v>
      </c>
      <c r="F563" s="92">
        <v>40585</v>
      </c>
      <c r="G563" s="93">
        <v>818.47</v>
      </c>
      <c r="H563" s="176">
        <v>293.92099999999999</v>
      </c>
    </row>
    <row r="564" spans="1:8">
      <c r="A564" s="86">
        <v>548</v>
      </c>
      <c r="B564" s="51" t="s">
        <v>3901</v>
      </c>
      <c r="C564" s="51" t="s">
        <v>3896</v>
      </c>
      <c r="D564" s="51" t="s">
        <v>3897</v>
      </c>
      <c r="E564" s="51" t="s">
        <v>3902</v>
      </c>
      <c r="F564" s="92">
        <v>40626</v>
      </c>
      <c r="G564" s="93">
        <v>818.47</v>
      </c>
      <c r="H564" s="176">
        <v>293.92099999999999</v>
      </c>
    </row>
    <row r="565" spans="1:8">
      <c r="A565" s="86">
        <v>549</v>
      </c>
      <c r="B565" s="51" t="s">
        <v>3903</v>
      </c>
      <c r="C565" s="51" t="s">
        <v>3896</v>
      </c>
      <c r="D565" s="51" t="s">
        <v>3897</v>
      </c>
      <c r="E565" s="51" t="s">
        <v>3904</v>
      </c>
      <c r="F565" s="92">
        <v>40598</v>
      </c>
      <c r="G565" s="93">
        <v>818.47</v>
      </c>
      <c r="H565" s="176">
        <v>293.92099999999999</v>
      </c>
    </row>
    <row r="566" spans="1:8">
      <c r="A566" s="86">
        <v>550</v>
      </c>
      <c r="B566" s="51" t="s">
        <v>3905</v>
      </c>
      <c r="C566" s="51" t="s">
        <v>3906</v>
      </c>
      <c r="D566" s="51" t="s">
        <v>3897</v>
      </c>
      <c r="E566" s="51" t="s">
        <v>3907</v>
      </c>
      <c r="F566" s="92">
        <v>40598</v>
      </c>
      <c r="G566" s="93">
        <v>818.47</v>
      </c>
      <c r="H566" s="176">
        <v>293.92099999999999</v>
      </c>
    </row>
    <row r="567" spans="1:8">
      <c r="A567" s="86">
        <v>551</v>
      </c>
      <c r="B567" s="51" t="s">
        <v>3908</v>
      </c>
      <c r="C567" s="51" t="s">
        <v>3906</v>
      </c>
      <c r="D567" s="51" t="s">
        <v>3897</v>
      </c>
      <c r="E567" s="51" t="s">
        <v>3909</v>
      </c>
      <c r="F567" s="92">
        <v>40598</v>
      </c>
      <c r="G567" s="93">
        <v>818.47</v>
      </c>
      <c r="H567" s="176">
        <v>293.92099999999999</v>
      </c>
    </row>
    <row r="568" spans="1:8">
      <c r="A568" s="86">
        <v>552</v>
      </c>
      <c r="B568" s="51" t="s">
        <v>3910</v>
      </c>
      <c r="C568" s="51" t="s">
        <v>3906</v>
      </c>
      <c r="D568" s="51" t="s">
        <v>3897</v>
      </c>
      <c r="E568" s="51" t="s">
        <v>3911</v>
      </c>
      <c r="F568" s="92">
        <v>40598</v>
      </c>
      <c r="G568" s="93">
        <v>818.47</v>
      </c>
      <c r="H568" s="176">
        <v>293.92099999999999</v>
      </c>
    </row>
    <row r="569" spans="1:8">
      <c r="A569" s="86">
        <v>553</v>
      </c>
      <c r="B569" s="51" t="s">
        <v>3912</v>
      </c>
      <c r="C569" s="51" t="s">
        <v>3906</v>
      </c>
      <c r="D569" s="51" t="s">
        <v>3897</v>
      </c>
      <c r="E569" s="51" t="s">
        <v>3913</v>
      </c>
      <c r="F569" s="92">
        <v>40598</v>
      </c>
      <c r="G569" s="93">
        <v>818.47</v>
      </c>
      <c r="H569" s="176">
        <v>293.92099999999999</v>
      </c>
    </row>
    <row r="570" spans="1:8">
      <c r="A570" s="86">
        <v>554</v>
      </c>
      <c r="B570" s="51" t="s">
        <v>3914</v>
      </c>
      <c r="C570" s="51" t="s">
        <v>3906</v>
      </c>
      <c r="D570" s="51" t="s">
        <v>3897</v>
      </c>
      <c r="E570" s="51" t="s">
        <v>3915</v>
      </c>
      <c r="F570" s="92">
        <v>40598</v>
      </c>
      <c r="G570" s="93">
        <v>818.47</v>
      </c>
      <c r="H570" s="176">
        <v>293.92099999999999</v>
      </c>
    </row>
    <row r="571" spans="1:8">
      <c r="A571" s="86">
        <v>555</v>
      </c>
      <c r="B571" s="51" t="s">
        <v>3916</v>
      </c>
      <c r="C571" s="51" t="s">
        <v>3906</v>
      </c>
      <c r="D571" s="51" t="s">
        <v>3897</v>
      </c>
      <c r="E571" s="51" t="s">
        <v>3917</v>
      </c>
      <c r="F571" s="92">
        <v>40598</v>
      </c>
      <c r="G571" s="93">
        <v>818.47</v>
      </c>
      <c r="H571" s="176">
        <v>293.92099999999999</v>
      </c>
    </row>
    <row r="572" spans="1:8">
      <c r="A572" s="86">
        <v>556</v>
      </c>
      <c r="B572" s="51" t="s">
        <v>3918</v>
      </c>
      <c r="C572" s="51" t="s">
        <v>3906</v>
      </c>
      <c r="D572" s="51" t="s">
        <v>3897</v>
      </c>
      <c r="E572" s="51" t="s">
        <v>3919</v>
      </c>
      <c r="F572" s="92">
        <v>40598</v>
      </c>
      <c r="G572" s="93">
        <v>818.47</v>
      </c>
      <c r="H572" s="176">
        <v>293.92099999999999</v>
      </c>
    </row>
    <row r="573" spans="1:8">
      <c r="A573" s="86">
        <v>557</v>
      </c>
      <c r="B573" s="51" t="s">
        <v>3920</v>
      </c>
      <c r="C573" s="51" t="s">
        <v>3906</v>
      </c>
      <c r="D573" s="51" t="s">
        <v>3897</v>
      </c>
      <c r="E573" s="51" t="s">
        <v>3921</v>
      </c>
      <c r="F573" s="92">
        <v>40598</v>
      </c>
      <c r="G573" s="93">
        <v>818.47</v>
      </c>
      <c r="H573" s="176">
        <v>293.92099999999999</v>
      </c>
    </row>
    <row r="574" spans="1:8">
      <c r="A574" s="86">
        <v>558</v>
      </c>
      <c r="B574" s="51" t="s">
        <v>3922</v>
      </c>
      <c r="C574" s="51" t="s">
        <v>3906</v>
      </c>
      <c r="D574" s="51" t="s">
        <v>3897</v>
      </c>
      <c r="E574" s="51" t="s">
        <v>3923</v>
      </c>
      <c r="F574" s="92">
        <v>40598</v>
      </c>
      <c r="G574" s="93">
        <v>818.47</v>
      </c>
      <c r="H574" s="176">
        <v>293.92099999999999</v>
      </c>
    </row>
    <row r="575" spans="1:8">
      <c r="A575" s="86">
        <v>559</v>
      </c>
      <c r="B575" s="51" t="s">
        <v>3924</v>
      </c>
      <c r="C575" s="51" t="s">
        <v>3906</v>
      </c>
      <c r="D575" s="51" t="s">
        <v>3897</v>
      </c>
      <c r="E575" s="51" t="s">
        <v>3925</v>
      </c>
      <c r="F575" s="92">
        <v>40598</v>
      </c>
      <c r="G575" s="93">
        <v>818.47</v>
      </c>
      <c r="H575" s="176">
        <v>293.92099999999999</v>
      </c>
    </row>
    <row r="576" spans="1:8">
      <c r="A576" s="86">
        <v>560</v>
      </c>
      <c r="B576" s="51" t="s">
        <v>3926</v>
      </c>
      <c r="C576" s="51" t="s">
        <v>3906</v>
      </c>
      <c r="D576" s="51" t="s">
        <v>3897</v>
      </c>
      <c r="E576" s="51" t="s">
        <v>3927</v>
      </c>
      <c r="F576" s="92">
        <v>40598</v>
      </c>
      <c r="G576" s="93">
        <v>818.47</v>
      </c>
      <c r="H576" s="176">
        <v>293.92099999999999</v>
      </c>
    </row>
    <row r="577" spans="1:8">
      <c r="A577" s="86">
        <v>561</v>
      </c>
      <c r="B577" s="51" t="s">
        <v>3928</v>
      </c>
      <c r="C577" s="51" t="s">
        <v>3906</v>
      </c>
      <c r="D577" s="51" t="s">
        <v>3897</v>
      </c>
      <c r="E577" s="51" t="s">
        <v>3929</v>
      </c>
      <c r="F577" s="92">
        <v>40598</v>
      </c>
      <c r="G577" s="93">
        <v>818.47</v>
      </c>
      <c r="H577" s="176">
        <v>293.92099999999999</v>
      </c>
    </row>
    <row r="578" spans="1:8">
      <c r="A578" s="86">
        <v>562</v>
      </c>
      <c r="B578" s="51" t="s">
        <v>3930</v>
      </c>
      <c r="C578" s="51" t="s">
        <v>3906</v>
      </c>
      <c r="D578" s="51" t="s">
        <v>3897</v>
      </c>
      <c r="E578" s="51" t="s">
        <v>3931</v>
      </c>
      <c r="F578" s="92">
        <v>40598</v>
      </c>
      <c r="G578" s="93">
        <v>818.47</v>
      </c>
      <c r="H578" s="176">
        <v>293.92099999999999</v>
      </c>
    </row>
    <row r="579" spans="1:8">
      <c r="A579" s="86">
        <v>563</v>
      </c>
      <c r="B579" s="51" t="s">
        <v>3932</v>
      </c>
      <c r="C579" s="51" t="s">
        <v>3906</v>
      </c>
      <c r="D579" s="51" t="s">
        <v>3897</v>
      </c>
      <c r="E579" s="51" t="s">
        <v>3933</v>
      </c>
      <c r="F579" s="92">
        <v>40598</v>
      </c>
      <c r="G579" s="93">
        <v>818.47</v>
      </c>
      <c r="H579" s="176">
        <v>293.92099999999999</v>
      </c>
    </row>
    <row r="580" spans="1:8">
      <c r="A580" s="86">
        <v>564</v>
      </c>
      <c r="B580" s="51" t="s">
        <v>3934</v>
      </c>
      <c r="C580" s="51" t="s">
        <v>3906</v>
      </c>
      <c r="D580" s="51" t="s">
        <v>3897</v>
      </c>
      <c r="E580" s="51" t="s">
        <v>3935</v>
      </c>
      <c r="F580" s="92">
        <v>40598</v>
      </c>
      <c r="G580" s="93">
        <v>818.47</v>
      </c>
      <c r="H580" s="176">
        <v>293.92099999999999</v>
      </c>
    </row>
    <row r="581" spans="1:8">
      <c r="A581" s="86">
        <v>565</v>
      </c>
      <c r="B581" s="51" t="s">
        <v>3936</v>
      </c>
      <c r="C581" s="51" t="s">
        <v>3906</v>
      </c>
      <c r="D581" s="51" t="s">
        <v>3897</v>
      </c>
      <c r="E581" s="51" t="s">
        <v>3937</v>
      </c>
      <c r="F581" s="92">
        <v>40598</v>
      </c>
      <c r="G581" s="93">
        <v>818.47</v>
      </c>
      <c r="H581" s="176">
        <v>293.92099999999999</v>
      </c>
    </row>
    <row r="582" spans="1:8">
      <c r="A582" s="86">
        <v>566</v>
      </c>
      <c r="B582" s="51" t="s">
        <v>3938</v>
      </c>
      <c r="C582" s="51" t="s">
        <v>3906</v>
      </c>
      <c r="D582" s="51" t="s">
        <v>3897</v>
      </c>
      <c r="E582" s="51" t="s">
        <v>3939</v>
      </c>
      <c r="F582" s="92">
        <v>40598</v>
      </c>
      <c r="G582" s="93">
        <v>818.47</v>
      </c>
      <c r="H582" s="176">
        <v>293.92099999999999</v>
      </c>
    </row>
    <row r="583" spans="1:8">
      <c r="A583" s="86">
        <v>567</v>
      </c>
      <c r="B583" s="51" t="s">
        <v>3940</v>
      </c>
      <c r="C583" s="51" t="s">
        <v>3906</v>
      </c>
      <c r="D583" s="51" t="s">
        <v>3897</v>
      </c>
      <c r="E583" s="51" t="s">
        <v>3941</v>
      </c>
      <c r="F583" s="92">
        <v>40598</v>
      </c>
      <c r="G583" s="93">
        <v>818.47</v>
      </c>
      <c r="H583" s="176">
        <v>293.92099999999999</v>
      </c>
    </row>
    <row r="584" spans="1:8">
      <c r="A584" s="86">
        <v>568</v>
      </c>
      <c r="B584" s="51" t="s">
        <v>3942</v>
      </c>
      <c r="C584" s="51" t="s">
        <v>3906</v>
      </c>
      <c r="D584" s="51" t="s">
        <v>3897</v>
      </c>
      <c r="E584" s="51" t="s">
        <v>3941</v>
      </c>
      <c r="F584" s="92">
        <v>40598</v>
      </c>
      <c r="G584" s="93">
        <v>818.47</v>
      </c>
      <c r="H584" s="176">
        <v>293.92099999999999</v>
      </c>
    </row>
    <row r="585" spans="1:8">
      <c r="A585" s="86">
        <v>569</v>
      </c>
      <c r="B585" s="51" t="s">
        <v>3943</v>
      </c>
      <c r="C585" s="51" t="s">
        <v>3906</v>
      </c>
      <c r="D585" s="51" t="s">
        <v>3897</v>
      </c>
      <c r="E585" s="51" t="s">
        <v>3944</v>
      </c>
      <c r="F585" s="92">
        <v>40598</v>
      </c>
      <c r="G585" s="93">
        <v>818.47</v>
      </c>
      <c r="H585" s="176">
        <v>293.92099999999999</v>
      </c>
    </row>
    <row r="586" spans="1:8">
      <c r="A586" s="86">
        <v>570</v>
      </c>
      <c r="B586" s="51" t="s">
        <v>3945</v>
      </c>
      <c r="C586" s="51" t="s">
        <v>3906</v>
      </c>
      <c r="D586" s="51" t="s">
        <v>3897</v>
      </c>
      <c r="E586" s="51" t="s">
        <v>3946</v>
      </c>
      <c r="F586" s="92">
        <v>40598</v>
      </c>
      <c r="G586" s="93">
        <v>818.47</v>
      </c>
      <c r="H586" s="176">
        <v>293.92099999999999</v>
      </c>
    </row>
    <row r="587" spans="1:8">
      <c r="A587" s="86">
        <v>571</v>
      </c>
      <c r="B587" s="51" t="s">
        <v>3947</v>
      </c>
      <c r="C587" s="51" t="s">
        <v>3906</v>
      </c>
      <c r="D587" s="51" t="s">
        <v>3897</v>
      </c>
      <c r="E587" s="51" t="s">
        <v>3948</v>
      </c>
      <c r="F587" s="92">
        <v>40598</v>
      </c>
      <c r="G587" s="93">
        <v>818.47</v>
      </c>
      <c r="H587" s="176">
        <v>293.92099999999999</v>
      </c>
    </row>
    <row r="588" spans="1:8">
      <c r="A588" s="86">
        <v>572</v>
      </c>
      <c r="B588" s="51" t="s">
        <v>3949</v>
      </c>
      <c r="C588" s="51" t="s">
        <v>3906</v>
      </c>
      <c r="D588" s="51" t="s">
        <v>3897</v>
      </c>
      <c r="E588" s="51" t="s">
        <v>3950</v>
      </c>
      <c r="F588" s="92">
        <v>40598</v>
      </c>
      <c r="G588" s="93">
        <v>818.47</v>
      </c>
      <c r="H588" s="176">
        <v>293.92099999999999</v>
      </c>
    </row>
    <row r="589" spans="1:8">
      <c r="A589" s="86">
        <v>573</v>
      </c>
      <c r="B589" s="51" t="s">
        <v>3951</v>
      </c>
      <c r="C589" s="51" t="s">
        <v>3906</v>
      </c>
      <c r="D589" s="51" t="s">
        <v>3897</v>
      </c>
      <c r="E589" s="51" t="s">
        <v>3952</v>
      </c>
      <c r="F589" s="92">
        <v>40598</v>
      </c>
      <c r="G589" s="93">
        <v>818.47</v>
      </c>
      <c r="H589" s="176">
        <v>293.92099999999999</v>
      </c>
    </row>
    <row r="590" spans="1:8">
      <c r="A590" s="86">
        <v>574</v>
      </c>
      <c r="B590" s="51" t="s">
        <v>3953</v>
      </c>
      <c r="C590" s="51" t="s">
        <v>3906</v>
      </c>
      <c r="D590" s="51" t="s">
        <v>3897</v>
      </c>
      <c r="E590" s="51" t="s">
        <v>3954</v>
      </c>
      <c r="F590" s="92">
        <v>40598</v>
      </c>
      <c r="G590" s="93">
        <v>818.47</v>
      </c>
      <c r="H590" s="176">
        <v>293.92099999999999</v>
      </c>
    </row>
    <row r="591" spans="1:8">
      <c r="A591" s="86">
        <v>575</v>
      </c>
      <c r="B591" s="51" t="s">
        <v>3955</v>
      </c>
      <c r="C591" s="51" t="s">
        <v>3906</v>
      </c>
      <c r="D591" s="51" t="s">
        <v>3897</v>
      </c>
      <c r="E591" s="51" t="s">
        <v>3956</v>
      </c>
      <c r="F591" s="92">
        <v>40598</v>
      </c>
      <c r="G591" s="93">
        <v>818.47</v>
      </c>
      <c r="H591" s="176">
        <v>293.92099999999999</v>
      </c>
    </row>
    <row r="592" spans="1:8">
      <c r="A592" s="86">
        <v>576</v>
      </c>
      <c r="B592" s="51" t="s">
        <v>3957</v>
      </c>
      <c r="C592" s="51" t="s">
        <v>3906</v>
      </c>
      <c r="D592" s="51" t="s">
        <v>3897</v>
      </c>
      <c r="E592" s="51" t="s">
        <v>3958</v>
      </c>
      <c r="F592" s="92">
        <v>40598</v>
      </c>
      <c r="G592" s="93">
        <v>818.47</v>
      </c>
      <c r="H592" s="176">
        <v>293.92099999999999</v>
      </c>
    </row>
    <row r="593" spans="1:8">
      <c r="A593" s="86">
        <v>577</v>
      </c>
      <c r="B593" s="51" t="s">
        <v>3959</v>
      </c>
      <c r="C593" s="51" t="s">
        <v>3906</v>
      </c>
      <c r="D593" s="51" t="s">
        <v>3897</v>
      </c>
      <c r="E593" s="51" t="s">
        <v>3960</v>
      </c>
      <c r="F593" s="92">
        <v>40598</v>
      </c>
      <c r="G593" s="93">
        <v>818.47</v>
      </c>
      <c r="H593" s="176">
        <v>293.92099999999999</v>
      </c>
    </row>
    <row r="594" spans="1:8">
      <c r="A594" s="86">
        <v>578</v>
      </c>
      <c r="B594" s="51" t="s">
        <v>3961</v>
      </c>
      <c r="C594" s="51" t="s">
        <v>3906</v>
      </c>
      <c r="D594" s="51" t="s">
        <v>3897</v>
      </c>
      <c r="E594" s="51" t="s">
        <v>3962</v>
      </c>
      <c r="F594" s="92">
        <v>40598</v>
      </c>
      <c r="G594" s="93">
        <v>818.47</v>
      </c>
      <c r="H594" s="176">
        <v>293.92099999999999</v>
      </c>
    </row>
    <row r="595" spans="1:8">
      <c r="A595" s="86">
        <v>579</v>
      </c>
      <c r="B595" s="51" t="s">
        <v>3963</v>
      </c>
      <c r="C595" s="51" t="s">
        <v>3906</v>
      </c>
      <c r="D595" s="51" t="s">
        <v>3897</v>
      </c>
      <c r="E595" s="51" t="s">
        <v>3964</v>
      </c>
      <c r="F595" s="92">
        <v>40598</v>
      </c>
      <c r="G595" s="93">
        <v>818.47</v>
      </c>
      <c r="H595" s="176">
        <v>293.92099999999999</v>
      </c>
    </row>
    <row r="596" spans="1:8">
      <c r="A596" s="86">
        <v>580</v>
      </c>
      <c r="B596" s="51" t="s">
        <v>3965</v>
      </c>
      <c r="C596" s="51" t="s">
        <v>3906</v>
      </c>
      <c r="D596" s="51" t="s">
        <v>3897</v>
      </c>
      <c r="E596" s="51" t="s">
        <v>3966</v>
      </c>
      <c r="F596" s="92">
        <v>40598</v>
      </c>
      <c r="G596" s="93">
        <v>818.47</v>
      </c>
      <c r="H596" s="176">
        <v>293.92099999999999</v>
      </c>
    </row>
    <row r="597" spans="1:8">
      <c r="A597" s="86">
        <v>581</v>
      </c>
      <c r="B597" s="51" t="s">
        <v>3967</v>
      </c>
      <c r="C597" s="51" t="s">
        <v>3906</v>
      </c>
      <c r="D597" s="51" t="s">
        <v>3897</v>
      </c>
      <c r="E597" s="51" t="s">
        <v>3968</v>
      </c>
      <c r="F597" s="92">
        <v>40598</v>
      </c>
      <c r="G597" s="93">
        <v>818.47</v>
      </c>
      <c r="H597" s="176">
        <v>293.92099999999999</v>
      </c>
    </row>
    <row r="598" spans="1:8">
      <c r="A598" s="86">
        <v>582</v>
      </c>
      <c r="B598" s="51" t="s">
        <v>3969</v>
      </c>
      <c r="C598" s="51" t="s">
        <v>3906</v>
      </c>
      <c r="D598" s="51" t="s">
        <v>3897</v>
      </c>
      <c r="E598" s="51" t="s">
        <v>3970</v>
      </c>
      <c r="F598" s="92">
        <v>40598</v>
      </c>
      <c r="G598" s="93">
        <v>818.47</v>
      </c>
      <c r="H598" s="176">
        <v>293.92099999999999</v>
      </c>
    </row>
    <row r="599" spans="1:8">
      <c r="A599" s="86">
        <v>583</v>
      </c>
      <c r="B599" s="51" t="s">
        <v>3971</v>
      </c>
      <c r="C599" s="51" t="s">
        <v>3972</v>
      </c>
      <c r="D599" s="51" t="s">
        <v>3973</v>
      </c>
      <c r="E599" s="51" t="s">
        <v>3974</v>
      </c>
      <c r="F599" s="92">
        <v>40596</v>
      </c>
      <c r="G599" s="93">
        <v>13697.99</v>
      </c>
      <c r="H599" s="176">
        <v>5264.9499999999989</v>
      </c>
    </row>
    <row r="600" spans="1:8">
      <c r="A600" s="86">
        <v>584</v>
      </c>
      <c r="B600" s="51" t="s">
        <v>3975</v>
      </c>
      <c r="C600" s="51" t="s">
        <v>3324</v>
      </c>
      <c r="D600" s="51" t="s">
        <v>3976</v>
      </c>
      <c r="E600" s="177"/>
      <c r="F600" s="178" t="s">
        <v>3977</v>
      </c>
      <c r="G600" s="93">
        <v>6655.47</v>
      </c>
      <c r="H600" s="176">
        <v>2558.0899999999992</v>
      </c>
    </row>
    <row r="601" spans="1:8">
      <c r="A601" s="86">
        <v>585</v>
      </c>
      <c r="B601" s="133" t="s">
        <v>3978</v>
      </c>
      <c r="C601" s="179" t="s">
        <v>3979</v>
      </c>
      <c r="D601" s="133" t="s">
        <v>3980</v>
      </c>
      <c r="E601" s="133"/>
      <c r="F601" s="180">
        <v>40767</v>
      </c>
      <c r="G601" s="59">
        <v>108878.34</v>
      </c>
      <c r="H601" s="176">
        <v>47870.305399999997</v>
      </c>
    </row>
    <row r="602" spans="1:8">
      <c r="A602" s="86">
        <v>586</v>
      </c>
      <c r="B602" s="51" t="s">
        <v>3981</v>
      </c>
      <c r="C602" s="51" t="s">
        <v>3982</v>
      </c>
      <c r="D602" s="51" t="s">
        <v>3983</v>
      </c>
      <c r="E602" s="51" t="s">
        <v>3984</v>
      </c>
      <c r="F602" s="92">
        <v>40777</v>
      </c>
      <c r="G602" s="93">
        <v>690.56</v>
      </c>
      <c r="H602" s="176">
        <v>306.44</v>
      </c>
    </row>
    <row r="603" spans="1:8">
      <c r="A603" s="86">
        <v>587</v>
      </c>
      <c r="B603" s="51" t="s">
        <v>3985</v>
      </c>
      <c r="C603" s="51" t="s">
        <v>3986</v>
      </c>
      <c r="D603" s="51" t="s">
        <v>3987</v>
      </c>
      <c r="E603" s="51" t="s">
        <v>3988</v>
      </c>
      <c r="F603" s="92">
        <v>40777</v>
      </c>
      <c r="G603" s="93">
        <v>690.56</v>
      </c>
      <c r="H603" s="176">
        <v>306.44</v>
      </c>
    </row>
    <row r="604" spans="1:8">
      <c r="A604" s="86">
        <v>588</v>
      </c>
      <c r="B604" s="51" t="s">
        <v>3989</v>
      </c>
      <c r="C604" s="51" t="s">
        <v>3982</v>
      </c>
      <c r="D604" s="51" t="s">
        <v>3990</v>
      </c>
      <c r="E604" s="51" t="s">
        <v>3991</v>
      </c>
      <c r="F604" s="92">
        <v>40777</v>
      </c>
      <c r="G604" s="93">
        <v>690.56</v>
      </c>
      <c r="H604" s="176">
        <v>306.44</v>
      </c>
    </row>
    <row r="605" spans="1:8">
      <c r="A605" s="86">
        <v>589</v>
      </c>
      <c r="B605" s="51" t="s">
        <v>3992</v>
      </c>
      <c r="C605" s="51" t="s">
        <v>3993</v>
      </c>
      <c r="D605" s="51" t="s">
        <v>3994</v>
      </c>
      <c r="E605" s="51" t="s">
        <v>3995</v>
      </c>
      <c r="F605" s="92">
        <v>40791</v>
      </c>
      <c r="G605" s="93">
        <v>4482.1099999999997</v>
      </c>
      <c r="H605" s="176">
        <v>2014.2765999999997</v>
      </c>
    </row>
    <row r="606" spans="1:8">
      <c r="A606" s="86">
        <v>590</v>
      </c>
      <c r="B606" s="51" t="s">
        <v>3996</v>
      </c>
      <c r="C606" s="51" t="s">
        <v>3997</v>
      </c>
      <c r="D606" s="51" t="s">
        <v>27</v>
      </c>
      <c r="E606" s="51" t="s">
        <v>585</v>
      </c>
      <c r="F606" s="92">
        <v>40792</v>
      </c>
      <c r="G606" s="93">
        <v>5928.05</v>
      </c>
      <c r="H606" s="176">
        <v>2666.5185000000001</v>
      </c>
    </row>
    <row r="607" spans="1:8">
      <c r="A607" s="86">
        <v>591</v>
      </c>
      <c r="B607" s="51" t="s">
        <v>3998</v>
      </c>
      <c r="C607" s="51" t="s">
        <v>3997</v>
      </c>
      <c r="D607" s="51" t="s">
        <v>27</v>
      </c>
      <c r="E607" s="51" t="s">
        <v>585</v>
      </c>
      <c r="F607" s="92">
        <v>40792</v>
      </c>
      <c r="G607" s="93">
        <v>5928.05</v>
      </c>
      <c r="H607" s="176">
        <v>2666.5185000000001</v>
      </c>
    </row>
    <row r="608" spans="1:8">
      <c r="A608" s="86">
        <v>592</v>
      </c>
      <c r="B608" s="51" t="s">
        <v>3999</v>
      </c>
      <c r="C608" s="51" t="s">
        <v>3997</v>
      </c>
      <c r="D608" s="51" t="s">
        <v>27</v>
      </c>
      <c r="E608" s="51" t="s">
        <v>27</v>
      </c>
      <c r="F608" s="92">
        <v>40792</v>
      </c>
      <c r="G608" s="93">
        <v>5928.05</v>
      </c>
      <c r="H608" s="176">
        <v>2666.5185000000001</v>
      </c>
    </row>
    <row r="609" spans="1:8">
      <c r="A609" s="86">
        <v>593</v>
      </c>
      <c r="B609" s="51" t="s">
        <v>4000</v>
      </c>
      <c r="C609" s="51" t="s">
        <v>3997</v>
      </c>
      <c r="D609" s="51" t="s">
        <v>27</v>
      </c>
      <c r="E609" s="51" t="s">
        <v>585</v>
      </c>
      <c r="F609" s="92">
        <v>40792</v>
      </c>
      <c r="G609" s="93">
        <v>5928.05</v>
      </c>
      <c r="H609" s="176">
        <v>2666.5185000000001</v>
      </c>
    </row>
    <row r="610" spans="1:8">
      <c r="A610" s="86">
        <v>594</v>
      </c>
      <c r="B610" s="51" t="s">
        <v>4001</v>
      </c>
      <c r="C610" s="51" t="s">
        <v>4002</v>
      </c>
      <c r="D610" s="51" t="s">
        <v>27</v>
      </c>
      <c r="E610" s="51" t="s">
        <v>585</v>
      </c>
      <c r="F610" s="92">
        <v>40792</v>
      </c>
      <c r="G610" s="93">
        <v>16058.73</v>
      </c>
      <c r="H610" s="176">
        <v>7223.4444999999978</v>
      </c>
    </row>
    <row r="611" spans="1:8">
      <c r="A611" s="86">
        <v>595</v>
      </c>
      <c r="B611" s="133" t="s">
        <v>3978</v>
      </c>
      <c r="C611" s="179" t="s">
        <v>4003</v>
      </c>
      <c r="D611" s="133" t="s">
        <v>3980</v>
      </c>
      <c r="E611" s="177"/>
      <c r="F611" s="180">
        <v>40823</v>
      </c>
      <c r="G611" s="59">
        <v>41660.53</v>
      </c>
      <c r="H611" s="176">
        <v>19252.734299999996</v>
      </c>
    </row>
    <row r="612" spans="1:8">
      <c r="A612" s="86">
        <v>596</v>
      </c>
      <c r="B612" s="133" t="s">
        <v>3978</v>
      </c>
      <c r="C612" s="179" t="s">
        <v>4003</v>
      </c>
      <c r="D612" s="133" t="s">
        <v>3980</v>
      </c>
      <c r="E612" s="177"/>
      <c r="F612" s="180">
        <v>40823</v>
      </c>
      <c r="G612" s="59">
        <v>36471.35</v>
      </c>
      <c r="H612" s="176">
        <v>16840.829799999996</v>
      </c>
    </row>
    <row r="613" spans="1:8">
      <c r="A613" s="86">
        <v>597</v>
      </c>
      <c r="B613" s="133" t="s">
        <v>4004</v>
      </c>
      <c r="C613" s="51" t="s">
        <v>4005</v>
      </c>
      <c r="D613" s="51" t="s">
        <v>27</v>
      </c>
      <c r="E613" s="51" t="s">
        <v>585</v>
      </c>
      <c r="F613" s="180">
        <v>40822</v>
      </c>
      <c r="G613" s="59">
        <v>5013.25</v>
      </c>
      <c r="H613" s="176">
        <v>2314.8917999999999</v>
      </c>
    </row>
    <row r="614" spans="1:8">
      <c r="A614" s="86">
        <v>598</v>
      </c>
      <c r="B614" s="133" t="s">
        <v>4006</v>
      </c>
      <c r="C614" s="51" t="s">
        <v>4005</v>
      </c>
      <c r="D614" s="51" t="s">
        <v>27</v>
      </c>
      <c r="E614" s="51" t="s">
        <v>585</v>
      </c>
      <c r="F614" s="180">
        <v>40822</v>
      </c>
      <c r="G614" s="59">
        <v>5013.25</v>
      </c>
      <c r="H614" s="176">
        <v>2314.8917999999999</v>
      </c>
    </row>
    <row r="615" spans="1:8">
      <c r="A615" s="86">
        <v>599</v>
      </c>
      <c r="B615" s="133" t="s">
        <v>4007</v>
      </c>
      <c r="C615" s="51" t="s">
        <v>4005</v>
      </c>
      <c r="D615" s="51" t="s">
        <v>27</v>
      </c>
      <c r="E615" s="51" t="s">
        <v>585</v>
      </c>
      <c r="F615" s="180">
        <v>40822</v>
      </c>
      <c r="G615" s="59">
        <v>5013.25</v>
      </c>
      <c r="H615" s="176">
        <v>2314.8917999999999</v>
      </c>
    </row>
    <row r="616" spans="1:8">
      <c r="A616" s="86">
        <v>600</v>
      </c>
      <c r="B616" s="133" t="s">
        <v>4008</v>
      </c>
      <c r="C616" s="51" t="s">
        <v>4005</v>
      </c>
      <c r="D616" s="51" t="s">
        <v>27</v>
      </c>
      <c r="E616" s="51" t="s">
        <v>585</v>
      </c>
      <c r="F616" s="180">
        <v>40822</v>
      </c>
      <c r="G616" s="59">
        <v>5013.25</v>
      </c>
      <c r="H616" s="176">
        <v>2314.8917999999999</v>
      </c>
    </row>
    <row r="617" spans="1:8">
      <c r="A617" s="86">
        <v>601</v>
      </c>
      <c r="B617" s="133" t="s">
        <v>4009</v>
      </c>
      <c r="C617" s="51" t="s">
        <v>4005</v>
      </c>
      <c r="D617" s="51" t="s">
        <v>27</v>
      </c>
      <c r="E617" s="51" t="s">
        <v>585</v>
      </c>
      <c r="F617" s="180">
        <v>40822</v>
      </c>
      <c r="G617" s="59">
        <v>5013.25</v>
      </c>
      <c r="H617" s="176">
        <v>2314.8917999999999</v>
      </c>
    </row>
    <row r="618" spans="1:8" ht="13.5" customHeight="1">
      <c r="A618" s="86">
        <v>602</v>
      </c>
      <c r="B618" s="133" t="s">
        <v>4010</v>
      </c>
      <c r="C618" s="51" t="s">
        <v>4005</v>
      </c>
      <c r="D618" s="51" t="s">
        <v>27</v>
      </c>
      <c r="E618" s="51" t="s">
        <v>585</v>
      </c>
      <c r="F618" s="180">
        <v>40822</v>
      </c>
      <c r="G618" s="59">
        <v>5013.25</v>
      </c>
      <c r="H618" s="176">
        <v>2314.8917999999999</v>
      </c>
    </row>
    <row r="619" spans="1:8" ht="13.5" customHeight="1">
      <c r="A619" s="86">
        <v>603</v>
      </c>
      <c r="B619" s="133" t="s">
        <v>4011</v>
      </c>
      <c r="C619" s="51" t="s">
        <v>4005</v>
      </c>
      <c r="D619" s="51" t="s">
        <v>27</v>
      </c>
      <c r="E619" s="51" t="s">
        <v>585</v>
      </c>
      <c r="F619" s="180">
        <v>40822</v>
      </c>
      <c r="G619" s="59">
        <v>5013.25</v>
      </c>
      <c r="H619" s="176">
        <v>2314.8917999999999</v>
      </c>
    </row>
    <row r="620" spans="1:8" ht="13.5" customHeight="1">
      <c r="A620" s="86">
        <v>604</v>
      </c>
      <c r="B620" s="133" t="s">
        <v>4012</v>
      </c>
      <c r="C620" s="51" t="s">
        <v>4005</v>
      </c>
      <c r="D620" s="51" t="s">
        <v>27</v>
      </c>
      <c r="E620" s="51" t="s">
        <v>585</v>
      </c>
      <c r="F620" s="180">
        <v>40822</v>
      </c>
      <c r="G620" s="59">
        <v>5013.25</v>
      </c>
      <c r="H620" s="176">
        <v>2314.8917999999999</v>
      </c>
    </row>
    <row r="621" spans="1:8" ht="13.5" customHeight="1">
      <c r="A621" s="86">
        <v>605</v>
      </c>
      <c r="B621" s="51" t="s">
        <v>4013</v>
      </c>
      <c r="C621" s="51" t="s">
        <v>4014</v>
      </c>
      <c r="D621" s="51" t="s">
        <v>4015</v>
      </c>
      <c r="E621" s="51" t="s">
        <v>4016</v>
      </c>
      <c r="F621" s="92">
        <v>40875</v>
      </c>
      <c r="G621" s="93">
        <v>1176.56</v>
      </c>
      <c r="H621" s="176">
        <v>569.76369999999997</v>
      </c>
    </row>
    <row r="622" spans="1:8" ht="13.5" customHeight="1">
      <c r="A622" s="86">
        <v>606</v>
      </c>
      <c r="B622" s="51" t="s">
        <v>4017</v>
      </c>
      <c r="C622" s="51" t="s">
        <v>4018</v>
      </c>
      <c r="D622" s="51" t="s">
        <v>4015</v>
      </c>
      <c r="E622" s="51" t="s">
        <v>4019</v>
      </c>
      <c r="F622" s="92">
        <v>40875</v>
      </c>
      <c r="G622" s="93">
        <v>1176.56</v>
      </c>
      <c r="H622" s="176">
        <v>569.76369999999997</v>
      </c>
    </row>
    <row r="623" spans="1:8" ht="13.5" customHeight="1">
      <c r="A623" s="86">
        <v>607</v>
      </c>
      <c r="B623" s="51" t="s">
        <v>4020</v>
      </c>
      <c r="C623" s="51" t="s">
        <v>4021</v>
      </c>
      <c r="D623" s="51" t="s">
        <v>584</v>
      </c>
      <c r="E623" s="51" t="s">
        <v>585</v>
      </c>
      <c r="F623" s="92">
        <v>40882</v>
      </c>
      <c r="G623" s="115">
        <v>3635.03</v>
      </c>
      <c r="H623" s="176">
        <v>1837.1999999999998</v>
      </c>
    </row>
    <row r="624" spans="1:8" ht="13.5" customHeight="1">
      <c r="A624" s="86">
        <v>608</v>
      </c>
      <c r="B624" s="51" t="s">
        <v>4022</v>
      </c>
      <c r="C624" s="51" t="s">
        <v>4023</v>
      </c>
      <c r="D624" s="51" t="s">
        <v>584</v>
      </c>
      <c r="E624" s="51" t="s">
        <v>585</v>
      </c>
      <c r="F624" s="92">
        <v>40882</v>
      </c>
      <c r="G624" s="93">
        <v>619.95000000000005</v>
      </c>
      <c r="H624" s="176">
        <v>313.3347</v>
      </c>
    </row>
    <row r="625" spans="1:8" ht="13.5" customHeight="1">
      <c r="A625" s="86">
        <v>609</v>
      </c>
      <c r="B625" s="51" t="s">
        <v>4024</v>
      </c>
      <c r="C625" s="51" t="s">
        <v>4023</v>
      </c>
      <c r="D625" s="51" t="s">
        <v>584</v>
      </c>
      <c r="E625" s="51" t="s">
        <v>585</v>
      </c>
      <c r="F625" s="92">
        <v>40882</v>
      </c>
      <c r="G625" s="93">
        <v>619.95000000000005</v>
      </c>
      <c r="H625" s="176">
        <v>313.3347</v>
      </c>
    </row>
    <row r="626" spans="1:8" ht="13.5" customHeight="1">
      <c r="A626" s="86"/>
      <c r="B626" s="51"/>
      <c r="C626" s="51"/>
      <c r="D626" s="51"/>
      <c r="E626" s="51"/>
      <c r="F626" s="92"/>
      <c r="G626" s="84">
        <f>SUM(G396:G625)</f>
        <v>490445.35999999987</v>
      </c>
      <c r="H626" s="84">
        <f>SUM(H396:H625)</f>
        <v>192773.96770000027</v>
      </c>
    </row>
    <row r="627" spans="1:8">
      <c r="A627" s="259" t="s">
        <v>4025</v>
      </c>
      <c r="B627" s="259"/>
      <c r="C627" s="259"/>
      <c r="D627" s="259"/>
      <c r="E627" s="259"/>
      <c r="F627" s="259"/>
      <c r="G627" s="98"/>
      <c r="H627" s="98"/>
    </row>
    <row r="628" spans="1:8">
      <c r="A628" s="131">
        <v>610</v>
      </c>
      <c r="B628" s="100" t="s">
        <v>4026</v>
      </c>
      <c r="C628" s="100" t="s">
        <v>4027</v>
      </c>
      <c r="D628" s="181" t="s">
        <v>4028</v>
      </c>
      <c r="E628" s="181" t="s">
        <v>4029</v>
      </c>
      <c r="F628" s="182">
        <v>40693</v>
      </c>
      <c r="G628" s="163">
        <v>516.21</v>
      </c>
      <c r="H628" s="163">
        <v>220.75000000000003</v>
      </c>
    </row>
    <row r="629" spans="1:8" ht="13.5" customHeight="1">
      <c r="A629" s="86">
        <v>611</v>
      </c>
      <c r="B629" s="100" t="s">
        <v>4030</v>
      </c>
      <c r="C629" s="100" t="s">
        <v>4031</v>
      </c>
      <c r="D629" s="100" t="s">
        <v>4032</v>
      </c>
      <c r="E629" s="100" t="s">
        <v>4033</v>
      </c>
      <c r="F629" s="182">
        <v>40751</v>
      </c>
      <c r="G629" s="163">
        <v>994.88</v>
      </c>
      <c r="H629" s="163">
        <v>451.56</v>
      </c>
    </row>
    <row r="630" spans="1:8" ht="13.5" customHeight="1">
      <c r="A630" s="131">
        <v>612</v>
      </c>
      <c r="B630" s="100" t="s">
        <v>4034</v>
      </c>
      <c r="C630" s="100" t="s">
        <v>4035</v>
      </c>
      <c r="D630" s="100" t="s">
        <v>4036</v>
      </c>
      <c r="E630" s="100" t="s">
        <v>4037</v>
      </c>
      <c r="F630" s="182">
        <v>40751</v>
      </c>
      <c r="G630" s="163">
        <v>939.47</v>
      </c>
      <c r="H630" s="163">
        <v>426.40999999999991</v>
      </c>
    </row>
    <row r="631" spans="1:8" ht="13.5" customHeight="1">
      <c r="A631" s="86">
        <v>613</v>
      </c>
      <c r="B631" s="100" t="s">
        <v>4038</v>
      </c>
      <c r="C631" s="100" t="s">
        <v>4035</v>
      </c>
      <c r="D631" s="100" t="s">
        <v>4036</v>
      </c>
      <c r="E631" s="100" t="s">
        <v>4039</v>
      </c>
      <c r="F631" s="182">
        <v>40751</v>
      </c>
      <c r="G631" s="163">
        <v>939.47</v>
      </c>
      <c r="H631" s="163">
        <v>426.40999999999991</v>
      </c>
    </row>
    <row r="632" spans="1:8" ht="13.5" customHeight="1">
      <c r="A632" s="131">
        <v>614</v>
      </c>
      <c r="B632" s="100" t="s">
        <v>4040</v>
      </c>
      <c r="C632" s="100" t="s">
        <v>4041</v>
      </c>
      <c r="D632" s="100" t="s">
        <v>3315</v>
      </c>
      <c r="E632" s="100" t="s">
        <v>4042</v>
      </c>
      <c r="F632" s="182">
        <v>40779</v>
      </c>
      <c r="G632" s="163">
        <v>2302.25</v>
      </c>
      <c r="H632" s="163">
        <v>1099.8433999999997</v>
      </c>
    </row>
    <row r="633" spans="1:8" ht="13.5" customHeight="1">
      <c r="A633" s="86">
        <v>615</v>
      </c>
      <c r="B633" s="100" t="s">
        <v>4043</v>
      </c>
      <c r="C633" s="100" t="s">
        <v>4044</v>
      </c>
      <c r="D633" s="100" t="s">
        <v>4045</v>
      </c>
      <c r="E633" s="100" t="s">
        <v>4046</v>
      </c>
      <c r="F633" s="182">
        <v>41157</v>
      </c>
      <c r="G633" s="163">
        <v>922.47</v>
      </c>
      <c r="H633" s="163">
        <v>560.68959999999993</v>
      </c>
    </row>
    <row r="634" spans="1:8">
      <c r="A634" s="131">
        <v>616</v>
      </c>
      <c r="B634" s="100" t="s">
        <v>4047</v>
      </c>
      <c r="C634" s="100" t="s">
        <v>4027</v>
      </c>
      <c r="D634" s="181" t="s">
        <v>4028</v>
      </c>
      <c r="E634" s="181" t="s">
        <v>4048</v>
      </c>
      <c r="F634" s="182">
        <v>41159</v>
      </c>
      <c r="G634" s="163">
        <v>938.91</v>
      </c>
      <c r="H634" s="163">
        <v>554.76099999999997</v>
      </c>
    </row>
    <row r="635" spans="1:8">
      <c r="A635" s="131"/>
      <c r="B635" s="100"/>
      <c r="C635" s="100"/>
      <c r="D635" s="181"/>
      <c r="E635" s="181"/>
      <c r="F635" s="182"/>
      <c r="G635" s="103">
        <f>SUM(G628:G634)</f>
        <v>7553.6600000000008</v>
      </c>
      <c r="H635" s="103">
        <f>SUM(H628:H634)</f>
        <v>3740.4239999999995</v>
      </c>
    </row>
    <row r="636" spans="1:8">
      <c r="A636" s="259" t="s">
        <v>4049</v>
      </c>
      <c r="B636" s="259"/>
      <c r="C636" s="259"/>
      <c r="D636" s="259"/>
      <c r="E636" s="259"/>
      <c r="F636" s="259"/>
      <c r="G636" s="98"/>
      <c r="H636" s="98"/>
    </row>
    <row r="637" spans="1:8" ht="13.5" customHeight="1">
      <c r="A637" s="86">
        <v>617</v>
      </c>
      <c r="B637" s="74" t="s">
        <v>4050</v>
      </c>
      <c r="C637" s="74" t="s">
        <v>3328</v>
      </c>
      <c r="D637" s="74" t="s">
        <v>4051</v>
      </c>
      <c r="E637" s="74" t="s">
        <v>4052</v>
      </c>
      <c r="F637" s="183">
        <v>41346</v>
      </c>
      <c r="G637" s="140">
        <v>1470.71</v>
      </c>
      <c r="H637" s="163">
        <v>950.71</v>
      </c>
    </row>
    <row r="638" spans="1:8" ht="13.5" customHeight="1">
      <c r="A638" s="86">
        <v>618</v>
      </c>
      <c r="B638" s="74" t="s">
        <v>4053</v>
      </c>
      <c r="C638" s="74" t="s">
        <v>2953</v>
      </c>
      <c r="D638" s="74" t="s">
        <v>4054</v>
      </c>
      <c r="E638" s="74" t="s">
        <v>4055</v>
      </c>
      <c r="F638" s="183">
        <v>41353</v>
      </c>
      <c r="G638" s="140">
        <v>1518.37</v>
      </c>
      <c r="H638" s="163">
        <v>981.23840000000018</v>
      </c>
    </row>
    <row r="639" spans="1:8" ht="13.5" customHeight="1">
      <c r="A639" s="86"/>
      <c r="B639" s="74"/>
      <c r="C639" s="74"/>
      <c r="D639" s="74"/>
      <c r="E639" s="74"/>
      <c r="F639" s="183"/>
      <c r="G639" s="184">
        <f>SUM(G637:G638)</f>
        <v>2989.08</v>
      </c>
      <c r="H639" s="184">
        <f>SUM(H637:H638)</f>
        <v>1931.9484000000002</v>
      </c>
    </row>
    <row r="640" spans="1:8">
      <c r="A640" s="259" t="s">
        <v>4056</v>
      </c>
      <c r="B640" s="259"/>
      <c r="C640" s="259"/>
      <c r="D640" s="259"/>
      <c r="E640" s="259"/>
      <c r="F640" s="259"/>
      <c r="G640" s="98"/>
      <c r="H640" s="98"/>
    </row>
    <row r="641" spans="1:8" ht="13.5" customHeight="1">
      <c r="A641" s="86">
        <v>619</v>
      </c>
      <c r="B641" s="100" t="s">
        <v>4057</v>
      </c>
      <c r="C641" s="100" t="s">
        <v>4058</v>
      </c>
      <c r="D641" s="100" t="s">
        <v>4059</v>
      </c>
      <c r="E641" s="100" t="s">
        <v>4060</v>
      </c>
      <c r="F641" s="102">
        <v>39797</v>
      </c>
      <c r="G641" s="116">
        <v>201.19</v>
      </c>
      <c r="H641" s="163">
        <v>201.19</v>
      </c>
    </row>
    <row r="642" spans="1:8" ht="13.5" customHeight="1">
      <c r="A642" s="86">
        <v>620</v>
      </c>
      <c r="B642" s="100" t="s">
        <v>4061</v>
      </c>
      <c r="C642" s="100" t="s">
        <v>2810</v>
      </c>
      <c r="D642" s="100" t="s">
        <v>2867</v>
      </c>
      <c r="E642" s="100" t="s">
        <v>4062</v>
      </c>
      <c r="F642" s="102">
        <v>39925</v>
      </c>
      <c r="G642" s="116">
        <v>333.88</v>
      </c>
      <c r="H642" s="163">
        <v>333.88</v>
      </c>
    </row>
    <row r="643" spans="1:8" ht="13.5" customHeight="1">
      <c r="A643" s="86">
        <v>621</v>
      </c>
      <c r="B643" s="74" t="s">
        <v>4063</v>
      </c>
      <c r="C643" s="74" t="s">
        <v>4064</v>
      </c>
      <c r="D643" s="74" t="s">
        <v>4065</v>
      </c>
      <c r="E643" s="74"/>
      <c r="F643" s="183">
        <v>41515</v>
      </c>
      <c r="G643" s="140">
        <v>1230.06</v>
      </c>
      <c r="H643" s="163">
        <v>836.3599999999999</v>
      </c>
    </row>
    <row r="644" spans="1:8" ht="13.5" customHeight="1">
      <c r="A644" s="86"/>
      <c r="B644" s="74"/>
      <c r="C644" s="74"/>
      <c r="D644" s="74"/>
      <c r="E644" s="74"/>
      <c r="F644" s="183"/>
      <c r="G644" s="184">
        <f>SUM(G641:G643)</f>
        <v>1765.1299999999999</v>
      </c>
      <c r="H644" s="184">
        <f>SUM(H641:H643)</f>
        <v>1371.4299999999998</v>
      </c>
    </row>
    <row r="645" spans="1:8">
      <c r="A645" s="259" t="s">
        <v>2374</v>
      </c>
      <c r="B645" s="259"/>
      <c r="C645" s="259"/>
      <c r="D645" s="259"/>
      <c r="E645" s="259"/>
      <c r="F645" s="259"/>
      <c r="G645" s="98"/>
      <c r="H645" s="98"/>
    </row>
    <row r="646" spans="1:8" ht="13.5" customHeight="1">
      <c r="A646" s="86">
        <v>622</v>
      </c>
      <c r="B646" s="135" t="s">
        <v>4066</v>
      </c>
      <c r="C646" s="135" t="s">
        <v>2429</v>
      </c>
      <c r="D646" s="185" t="s">
        <v>4067</v>
      </c>
      <c r="E646" s="185" t="s">
        <v>4068</v>
      </c>
      <c r="F646" s="136">
        <v>39420</v>
      </c>
      <c r="G646" s="140">
        <v>140.51</v>
      </c>
      <c r="H646" s="163">
        <f>G646</f>
        <v>140.51</v>
      </c>
    </row>
    <row r="647" spans="1:8" ht="13.5" customHeight="1">
      <c r="A647" s="86">
        <v>623</v>
      </c>
      <c r="B647" s="135" t="s">
        <v>4069</v>
      </c>
      <c r="C647" s="135" t="s">
        <v>2429</v>
      </c>
      <c r="D647" s="185" t="s">
        <v>4067</v>
      </c>
      <c r="E647" s="185" t="s">
        <v>4070</v>
      </c>
      <c r="F647" s="136">
        <v>39420</v>
      </c>
      <c r="G647" s="140">
        <v>140.51</v>
      </c>
      <c r="H647" s="163">
        <f t="shared" ref="H647:H673" si="7">G647</f>
        <v>140.51</v>
      </c>
    </row>
    <row r="648" spans="1:8" ht="13.5" customHeight="1">
      <c r="A648" s="86">
        <v>624</v>
      </c>
      <c r="B648" s="135" t="s">
        <v>4071</v>
      </c>
      <c r="C648" s="135" t="s">
        <v>2429</v>
      </c>
      <c r="D648" s="185" t="s">
        <v>4067</v>
      </c>
      <c r="E648" s="185" t="s">
        <v>4072</v>
      </c>
      <c r="F648" s="136">
        <v>39420</v>
      </c>
      <c r="G648" s="140">
        <v>140.51</v>
      </c>
      <c r="H648" s="163">
        <f t="shared" si="7"/>
        <v>140.51</v>
      </c>
    </row>
    <row r="649" spans="1:8" ht="13.5" customHeight="1">
      <c r="A649" s="86">
        <v>625</v>
      </c>
      <c r="B649" s="135" t="s">
        <v>4073</v>
      </c>
      <c r="C649" s="135" t="s">
        <v>2429</v>
      </c>
      <c r="D649" s="185" t="s">
        <v>4067</v>
      </c>
      <c r="E649" s="185" t="s">
        <v>4074</v>
      </c>
      <c r="F649" s="136">
        <v>39420</v>
      </c>
      <c r="G649" s="140">
        <v>140.51</v>
      </c>
      <c r="H649" s="163">
        <f t="shared" si="7"/>
        <v>140.51</v>
      </c>
    </row>
    <row r="650" spans="1:8">
      <c r="A650" s="86">
        <v>626</v>
      </c>
      <c r="B650" s="135" t="s">
        <v>4075</v>
      </c>
      <c r="C650" s="135" t="s">
        <v>2429</v>
      </c>
      <c r="D650" s="185" t="s">
        <v>4067</v>
      </c>
      <c r="E650" s="185"/>
      <c r="F650" s="136">
        <v>39420</v>
      </c>
      <c r="G650" s="140">
        <v>140.51</v>
      </c>
      <c r="H650" s="163">
        <f t="shared" si="7"/>
        <v>140.51</v>
      </c>
    </row>
    <row r="651" spans="1:8">
      <c r="A651" s="86">
        <v>627</v>
      </c>
      <c r="B651" s="135" t="s">
        <v>4076</v>
      </c>
      <c r="C651" s="135" t="s">
        <v>2429</v>
      </c>
      <c r="D651" s="185" t="s">
        <v>4067</v>
      </c>
      <c r="E651" s="185" t="s">
        <v>4077</v>
      </c>
      <c r="F651" s="136">
        <v>39420</v>
      </c>
      <c r="G651" s="140">
        <v>140.51</v>
      </c>
      <c r="H651" s="163">
        <f t="shared" si="7"/>
        <v>140.51</v>
      </c>
    </row>
    <row r="652" spans="1:8">
      <c r="A652" s="86">
        <v>628</v>
      </c>
      <c r="B652" s="135" t="s">
        <v>4078</v>
      </c>
      <c r="C652" s="135" t="s">
        <v>4079</v>
      </c>
      <c r="D652" s="185" t="s">
        <v>4080</v>
      </c>
      <c r="E652" s="185" t="s">
        <v>4081</v>
      </c>
      <c r="F652" s="136">
        <v>39413</v>
      </c>
      <c r="G652" s="140">
        <v>282.5</v>
      </c>
      <c r="H652" s="163">
        <f t="shared" si="7"/>
        <v>282.5</v>
      </c>
    </row>
    <row r="653" spans="1:8">
      <c r="A653" s="86">
        <v>629</v>
      </c>
      <c r="B653" s="135" t="s">
        <v>4082</v>
      </c>
      <c r="C653" s="135" t="s">
        <v>4079</v>
      </c>
      <c r="D653" s="185" t="s">
        <v>4080</v>
      </c>
      <c r="E653" s="185" t="s">
        <v>4083</v>
      </c>
      <c r="F653" s="136">
        <v>39413</v>
      </c>
      <c r="G653" s="140">
        <v>282.5</v>
      </c>
      <c r="H653" s="163">
        <f t="shared" si="7"/>
        <v>282.5</v>
      </c>
    </row>
    <row r="654" spans="1:8">
      <c r="A654" s="86">
        <v>630</v>
      </c>
      <c r="B654" s="135" t="s">
        <v>4084</v>
      </c>
      <c r="C654" s="135" t="s">
        <v>4085</v>
      </c>
      <c r="D654" s="185" t="s">
        <v>4086</v>
      </c>
      <c r="E654" s="185" t="s">
        <v>4087</v>
      </c>
      <c r="F654" s="136">
        <v>39413</v>
      </c>
      <c r="G654" s="140">
        <v>282.5</v>
      </c>
      <c r="H654" s="163">
        <f t="shared" si="7"/>
        <v>282.5</v>
      </c>
    </row>
    <row r="655" spans="1:8">
      <c r="A655" s="86">
        <v>631</v>
      </c>
      <c r="B655" s="135" t="s">
        <v>4088</v>
      </c>
      <c r="C655" s="135" t="s">
        <v>4079</v>
      </c>
      <c r="D655" s="185" t="s">
        <v>4080</v>
      </c>
      <c r="E655" s="185" t="s">
        <v>4089</v>
      </c>
      <c r="F655" s="136">
        <v>39413</v>
      </c>
      <c r="G655" s="140">
        <v>282.5</v>
      </c>
      <c r="H655" s="163">
        <f t="shared" si="7"/>
        <v>282.5</v>
      </c>
    </row>
    <row r="656" spans="1:8">
      <c r="A656" s="86">
        <v>632</v>
      </c>
      <c r="B656" s="135" t="s">
        <v>4090</v>
      </c>
      <c r="C656" s="135" t="s">
        <v>2511</v>
      </c>
      <c r="D656" s="185" t="s">
        <v>4091</v>
      </c>
      <c r="E656" s="185" t="s">
        <v>4092</v>
      </c>
      <c r="F656" s="136">
        <v>39427</v>
      </c>
      <c r="G656" s="140">
        <v>226.5</v>
      </c>
      <c r="H656" s="163">
        <f t="shared" si="7"/>
        <v>226.5</v>
      </c>
    </row>
    <row r="657" spans="1:8">
      <c r="A657" s="86">
        <v>633</v>
      </c>
      <c r="B657" s="135" t="s">
        <v>4093</v>
      </c>
      <c r="C657" s="135" t="s">
        <v>2511</v>
      </c>
      <c r="D657" s="185" t="s">
        <v>4091</v>
      </c>
      <c r="E657" s="185" t="s">
        <v>4094</v>
      </c>
      <c r="F657" s="136">
        <v>39427</v>
      </c>
      <c r="G657" s="140">
        <v>226.5</v>
      </c>
      <c r="H657" s="163">
        <f t="shared" si="7"/>
        <v>226.5</v>
      </c>
    </row>
    <row r="658" spans="1:8">
      <c r="A658" s="86">
        <v>634</v>
      </c>
      <c r="B658" s="135" t="s">
        <v>4095</v>
      </c>
      <c r="C658" s="135" t="s">
        <v>2511</v>
      </c>
      <c r="D658" s="185" t="s">
        <v>4091</v>
      </c>
      <c r="E658" s="185" t="s">
        <v>4096</v>
      </c>
      <c r="F658" s="136">
        <v>39427</v>
      </c>
      <c r="G658" s="140">
        <v>226.5</v>
      </c>
      <c r="H658" s="163">
        <f t="shared" si="7"/>
        <v>226.5</v>
      </c>
    </row>
    <row r="659" spans="1:8">
      <c r="A659" s="86">
        <v>635</v>
      </c>
      <c r="B659" s="135" t="s">
        <v>4097</v>
      </c>
      <c r="C659" s="135" t="s">
        <v>4098</v>
      </c>
      <c r="D659" s="185" t="s">
        <v>4099</v>
      </c>
      <c r="E659" s="185" t="s">
        <v>4100</v>
      </c>
      <c r="F659" s="136">
        <v>39427</v>
      </c>
      <c r="G659" s="140">
        <v>170</v>
      </c>
      <c r="H659" s="163">
        <f t="shared" si="7"/>
        <v>170</v>
      </c>
    </row>
    <row r="660" spans="1:8">
      <c r="A660" s="86">
        <v>636</v>
      </c>
      <c r="B660" s="135" t="s">
        <v>4101</v>
      </c>
      <c r="C660" s="135" t="s">
        <v>4098</v>
      </c>
      <c r="D660" s="185" t="s">
        <v>4099</v>
      </c>
      <c r="E660" s="185" t="s">
        <v>4102</v>
      </c>
      <c r="F660" s="136">
        <v>39427</v>
      </c>
      <c r="G660" s="140">
        <v>170</v>
      </c>
      <c r="H660" s="163">
        <f t="shared" si="7"/>
        <v>170</v>
      </c>
    </row>
    <row r="661" spans="1:8">
      <c r="A661" s="86">
        <v>637</v>
      </c>
      <c r="B661" s="135" t="s">
        <v>4103</v>
      </c>
      <c r="C661" s="135" t="s">
        <v>4098</v>
      </c>
      <c r="D661" s="185" t="s">
        <v>4099</v>
      </c>
      <c r="E661" s="185" t="s">
        <v>4104</v>
      </c>
      <c r="F661" s="136">
        <v>39427</v>
      </c>
      <c r="G661" s="140">
        <v>170</v>
      </c>
      <c r="H661" s="163">
        <f t="shared" si="7"/>
        <v>170</v>
      </c>
    </row>
    <row r="662" spans="1:8">
      <c r="A662" s="86">
        <v>638</v>
      </c>
      <c r="B662" s="135" t="s">
        <v>4105</v>
      </c>
      <c r="C662" s="135" t="s">
        <v>4098</v>
      </c>
      <c r="D662" s="185" t="s">
        <v>4099</v>
      </c>
      <c r="E662" s="185" t="s">
        <v>4106</v>
      </c>
      <c r="F662" s="136">
        <v>39427</v>
      </c>
      <c r="G662" s="140">
        <v>170</v>
      </c>
      <c r="H662" s="163">
        <f t="shared" si="7"/>
        <v>170</v>
      </c>
    </row>
    <row r="663" spans="1:8">
      <c r="A663" s="86">
        <v>639</v>
      </c>
      <c r="B663" s="135" t="s">
        <v>4107</v>
      </c>
      <c r="C663" s="135" t="s">
        <v>4098</v>
      </c>
      <c r="D663" s="185" t="s">
        <v>4099</v>
      </c>
      <c r="E663" s="185" t="s">
        <v>4108</v>
      </c>
      <c r="F663" s="136">
        <v>39427</v>
      </c>
      <c r="G663" s="140">
        <v>170</v>
      </c>
      <c r="H663" s="163">
        <f t="shared" si="7"/>
        <v>170</v>
      </c>
    </row>
    <row r="664" spans="1:8">
      <c r="A664" s="86">
        <v>640</v>
      </c>
      <c r="B664" s="135" t="s">
        <v>4109</v>
      </c>
      <c r="C664" s="135" t="s">
        <v>4098</v>
      </c>
      <c r="D664" s="185" t="s">
        <v>4099</v>
      </c>
      <c r="E664" s="185" t="s">
        <v>585</v>
      </c>
      <c r="F664" s="136">
        <v>39428</v>
      </c>
      <c r="G664" s="140">
        <v>170</v>
      </c>
      <c r="H664" s="163">
        <f t="shared" si="7"/>
        <v>170</v>
      </c>
    </row>
    <row r="665" spans="1:8">
      <c r="A665" s="86">
        <v>641</v>
      </c>
      <c r="B665" s="135" t="s">
        <v>4110</v>
      </c>
      <c r="C665" s="135" t="s">
        <v>2511</v>
      </c>
      <c r="D665" s="185" t="s">
        <v>4091</v>
      </c>
      <c r="E665" s="185" t="s">
        <v>4111</v>
      </c>
      <c r="F665" s="136">
        <v>39673</v>
      </c>
      <c r="G665" s="140">
        <v>199.5</v>
      </c>
      <c r="H665" s="163">
        <f t="shared" si="7"/>
        <v>199.5</v>
      </c>
    </row>
    <row r="666" spans="1:8">
      <c r="A666" s="86">
        <v>642</v>
      </c>
      <c r="B666" s="135" t="s">
        <v>4112</v>
      </c>
      <c r="C666" s="135" t="s">
        <v>2511</v>
      </c>
      <c r="D666" s="185" t="s">
        <v>4091</v>
      </c>
      <c r="E666" s="185" t="s">
        <v>4113</v>
      </c>
      <c r="F666" s="136">
        <v>39673</v>
      </c>
      <c r="G666" s="140">
        <v>199.5</v>
      </c>
      <c r="H666" s="163">
        <f t="shared" si="7"/>
        <v>199.5</v>
      </c>
    </row>
    <row r="667" spans="1:8">
      <c r="A667" s="86">
        <v>643</v>
      </c>
      <c r="B667" s="135" t="s">
        <v>4114</v>
      </c>
      <c r="C667" s="135" t="s">
        <v>2810</v>
      </c>
      <c r="D667" s="185" t="s">
        <v>4115</v>
      </c>
      <c r="E667" s="185" t="s">
        <v>4116</v>
      </c>
      <c r="F667" s="136">
        <v>39832</v>
      </c>
      <c r="G667" s="140">
        <v>158.29</v>
      </c>
      <c r="H667" s="163">
        <f t="shared" si="7"/>
        <v>158.29</v>
      </c>
    </row>
    <row r="668" spans="1:8">
      <c r="A668" s="86">
        <v>644</v>
      </c>
      <c r="B668" s="135" t="s">
        <v>4117</v>
      </c>
      <c r="C668" s="135" t="s">
        <v>2810</v>
      </c>
      <c r="D668" s="185" t="s">
        <v>4115</v>
      </c>
      <c r="E668" s="185" t="s">
        <v>4118</v>
      </c>
      <c r="F668" s="136">
        <v>39832</v>
      </c>
      <c r="G668" s="140">
        <v>158.29</v>
      </c>
      <c r="H668" s="163">
        <f t="shared" si="7"/>
        <v>158.29</v>
      </c>
    </row>
    <row r="669" spans="1:8">
      <c r="A669" s="86">
        <v>645</v>
      </c>
      <c r="B669" s="135" t="s">
        <v>4119</v>
      </c>
      <c r="C669" s="135" t="s">
        <v>2810</v>
      </c>
      <c r="D669" s="185" t="s">
        <v>4115</v>
      </c>
      <c r="E669" s="185" t="s">
        <v>4120</v>
      </c>
      <c r="F669" s="136">
        <v>39832</v>
      </c>
      <c r="G669" s="140">
        <v>158.29</v>
      </c>
      <c r="H669" s="163">
        <f t="shared" si="7"/>
        <v>158.29</v>
      </c>
    </row>
    <row r="670" spans="1:8">
      <c r="A670" s="86">
        <v>646</v>
      </c>
      <c r="B670" s="135" t="s">
        <v>4121</v>
      </c>
      <c r="C670" s="135" t="s">
        <v>2810</v>
      </c>
      <c r="D670" s="185" t="s">
        <v>4115</v>
      </c>
      <c r="E670" s="185" t="s">
        <v>4122</v>
      </c>
      <c r="F670" s="136">
        <v>39832</v>
      </c>
      <c r="G670" s="140">
        <v>158.29</v>
      </c>
      <c r="H670" s="163">
        <f t="shared" si="7"/>
        <v>158.29</v>
      </c>
    </row>
    <row r="671" spans="1:8">
      <c r="A671" s="86">
        <v>647</v>
      </c>
      <c r="B671" s="135" t="s">
        <v>4123</v>
      </c>
      <c r="C671" s="135" t="s">
        <v>2810</v>
      </c>
      <c r="D671" s="185" t="s">
        <v>4115</v>
      </c>
      <c r="E671" s="185" t="s">
        <v>4124</v>
      </c>
      <c r="F671" s="136">
        <v>39832</v>
      </c>
      <c r="G671" s="140">
        <v>158.29</v>
      </c>
      <c r="H671" s="163">
        <f t="shared" si="7"/>
        <v>158.29</v>
      </c>
    </row>
    <row r="672" spans="1:8">
      <c r="A672" s="86">
        <v>648</v>
      </c>
      <c r="B672" s="135" t="s">
        <v>4125</v>
      </c>
      <c r="C672" s="135" t="s">
        <v>2810</v>
      </c>
      <c r="D672" s="185" t="s">
        <v>4115</v>
      </c>
      <c r="E672" s="185" t="s">
        <v>4126</v>
      </c>
      <c r="F672" s="136">
        <v>39832</v>
      </c>
      <c r="G672" s="140">
        <v>158.29</v>
      </c>
      <c r="H672" s="163">
        <f t="shared" si="7"/>
        <v>158.29</v>
      </c>
    </row>
    <row r="673" spans="1:8">
      <c r="A673" s="86">
        <v>649</v>
      </c>
      <c r="B673" s="100" t="s">
        <v>4127</v>
      </c>
      <c r="C673" s="100" t="s">
        <v>4128</v>
      </c>
      <c r="D673" s="186" t="s">
        <v>4129</v>
      </c>
      <c r="E673" s="100" t="s">
        <v>4130</v>
      </c>
      <c r="F673" s="106">
        <v>40737</v>
      </c>
      <c r="G673" s="140">
        <v>2815.96</v>
      </c>
      <c r="H673" s="163">
        <f t="shared" si="7"/>
        <v>2815.96</v>
      </c>
    </row>
    <row r="674" spans="1:8">
      <c r="A674" s="86"/>
      <c r="B674" s="100"/>
      <c r="C674" s="100"/>
      <c r="D674" s="186"/>
      <c r="E674" s="100"/>
      <c r="F674" s="106"/>
      <c r="G674" s="184">
        <f>SUM(G646:G673)</f>
        <v>7837.26</v>
      </c>
      <c r="H674" s="184">
        <f>SUM(H646:H673)</f>
        <v>7837.26</v>
      </c>
    </row>
    <row r="675" spans="1:8">
      <c r="A675" s="259" t="s">
        <v>4131</v>
      </c>
      <c r="B675" s="259"/>
      <c r="C675" s="259"/>
      <c r="D675" s="259"/>
      <c r="E675" s="259"/>
      <c r="F675" s="259"/>
      <c r="G675" s="98"/>
      <c r="H675" s="98"/>
    </row>
    <row r="676" spans="1:8" s="7" customFormat="1" ht="22.5">
      <c r="A676" s="131">
        <v>650</v>
      </c>
      <c r="B676" s="73" t="s">
        <v>4132</v>
      </c>
      <c r="C676" s="73" t="s">
        <v>2895</v>
      </c>
      <c r="D676" s="73" t="s">
        <v>4133</v>
      </c>
      <c r="E676" s="73" t="s">
        <v>4134</v>
      </c>
      <c r="F676" s="187">
        <v>41149</v>
      </c>
      <c r="G676" s="145">
        <v>657.1</v>
      </c>
      <c r="H676" s="145">
        <v>406.35</v>
      </c>
    </row>
    <row r="677" spans="1:8" s="7" customFormat="1" ht="22.5">
      <c r="A677" s="131">
        <v>651</v>
      </c>
      <c r="B677" s="73" t="s">
        <v>4135</v>
      </c>
      <c r="C677" s="73" t="s">
        <v>3396</v>
      </c>
      <c r="D677" s="73" t="s">
        <v>4136</v>
      </c>
      <c r="E677" s="73" t="s">
        <v>4137</v>
      </c>
      <c r="F677" s="187">
        <v>41162</v>
      </c>
      <c r="G677" s="145">
        <v>678.16</v>
      </c>
      <c r="H677" s="145">
        <v>421.50999999999993</v>
      </c>
    </row>
    <row r="678" spans="1:8" s="7" customFormat="1" ht="22.5">
      <c r="A678" s="131">
        <v>652</v>
      </c>
      <c r="B678" s="73" t="s">
        <v>4138</v>
      </c>
      <c r="C678" s="73" t="s">
        <v>3396</v>
      </c>
      <c r="D678" s="73" t="s">
        <v>4136</v>
      </c>
      <c r="E678" s="73" t="s">
        <v>4139</v>
      </c>
      <c r="F678" s="187">
        <v>41162</v>
      </c>
      <c r="G678" s="145">
        <v>678.16</v>
      </c>
      <c r="H678" s="145">
        <v>421.50999999999993</v>
      </c>
    </row>
    <row r="679" spans="1:8" s="7" customFormat="1" ht="22.5">
      <c r="A679" s="131">
        <v>653</v>
      </c>
      <c r="B679" s="73" t="s">
        <v>4140</v>
      </c>
      <c r="C679" s="73" t="s">
        <v>3396</v>
      </c>
      <c r="D679" s="73" t="s">
        <v>4136</v>
      </c>
      <c r="E679" s="73" t="s">
        <v>4141</v>
      </c>
      <c r="F679" s="187">
        <v>41162</v>
      </c>
      <c r="G679" s="145">
        <v>678.16</v>
      </c>
      <c r="H679" s="145">
        <v>421.50999999999993</v>
      </c>
    </row>
    <row r="680" spans="1:8" s="7" customFormat="1" ht="22.5">
      <c r="A680" s="131">
        <v>654</v>
      </c>
      <c r="B680" s="73" t="s">
        <v>4142</v>
      </c>
      <c r="C680" s="73" t="s">
        <v>3396</v>
      </c>
      <c r="D680" s="73" t="s">
        <v>4136</v>
      </c>
      <c r="E680" s="73" t="s">
        <v>4143</v>
      </c>
      <c r="F680" s="187">
        <v>41162</v>
      </c>
      <c r="G680" s="145">
        <v>678.16</v>
      </c>
      <c r="H680" s="145">
        <v>421.50999999999993</v>
      </c>
    </row>
    <row r="681" spans="1:8" s="7" customFormat="1" ht="22.5">
      <c r="A681" s="131">
        <v>655</v>
      </c>
      <c r="B681" s="73" t="s">
        <v>4144</v>
      </c>
      <c r="C681" s="73" t="s">
        <v>3396</v>
      </c>
      <c r="D681" s="73" t="s">
        <v>4136</v>
      </c>
      <c r="E681" s="73" t="s">
        <v>4145</v>
      </c>
      <c r="F681" s="187">
        <v>41162</v>
      </c>
      <c r="G681" s="145">
        <v>678.16</v>
      </c>
      <c r="H681" s="145">
        <v>421.50999999999993</v>
      </c>
    </row>
    <row r="682" spans="1:8" s="7" customFormat="1" ht="22.5">
      <c r="A682" s="131">
        <v>656</v>
      </c>
      <c r="B682" s="73" t="s">
        <v>4146</v>
      </c>
      <c r="C682" s="73" t="s">
        <v>2953</v>
      </c>
      <c r="D682" s="73" t="s">
        <v>4136</v>
      </c>
      <c r="E682" s="73" t="s">
        <v>4147</v>
      </c>
      <c r="F682" s="187">
        <v>41204</v>
      </c>
      <c r="G682" s="145">
        <v>669.33</v>
      </c>
      <c r="H682" s="145">
        <v>422.5625</v>
      </c>
    </row>
    <row r="683" spans="1:8" s="7" customFormat="1" ht="22.5">
      <c r="A683" s="131">
        <v>657</v>
      </c>
      <c r="B683" s="73" t="s">
        <v>4148</v>
      </c>
      <c r="C683" s="73" t="s">
        <v>2953</v>
      </c>
      <c r="D683" s="73" t="s">
        <v>4136</v>
      </c>
      <c r="E683" s="73" t="s">
        <v>4149</v>
      </c>
      <c r="F683" s="187">
        <v>41204</v>
      </c>
      <c r="G683" s="145">
        <v>669.34</v>
      </c>
      <c r="H683" s="145">
        <v>422.5625</v>
      </c>
    </row>
    <row r="684" spans="1:8" s="7" customFormat="1" ht="22.5">
      <c r="A684" s="131">
        <v>658</v>
      </c>
      <c r="B684" s="73" t="s">
        <v>4150</v>
      </c>
      <c r="C684" s="73" t="s">
        <v>2953</v>
      </c>
      <c r="D684" s="73" t="s">
        <v>4136</v>
      </c>
      <c r="E684" s="73" t="s">
        <v>4151</v>
      </c>
      <c r="F684" s="187">
        <v>41204</v>
      </c>
      <c r="G684" s="145">
        <v>669.34</v>
      </c>
      <c r="H684" s="145">
        <v>422.56150000000002</v>
      </c>
    </row>
    <row r="685" spans="1:8" s="7" customFormat="1" ht="22.5">
      <c r="A685" s="131">
        <v>659</v>
      </c>
      <c r="B685" s="73" t="s">
        <v>4152</v>
      </c>
      <c r="C685" s="73" t="s">
        <v>2953</v>
      </c>
      <c r="D685" s="73" t="s">
        <v>4153</v>
      </c>
      <c r="E685" s="73" t="s">
        <v>4154</v>
      </c>
      <c r="F685" s="187">
        <v>41204</v>
      </c>
      <c r="G685" s="145">
        <v>669.34</v>
      </c>
      <c r="H685" s="145">
        <v>422.5625</v>
      </c>
    </row>
    <row r="686" spans="1:8" s="7" customFormat="1" ht="22.5">
      <c r="A686" s="131">
        <v>660</v>
      </c>
      <c r="B686" s="73" t="s">
        <v>4155</v>
      </c>
      <c r="C686" s="73" t="s">
        <v>3396</v>
      </c>
      <c r="D686" s="73" t="s">
        <v>4136</v>
      </c>
      <c r="E686" s="73" t="s">
        <v>4154</v>
      </c>
      <c r="F686" s="187">
        <v>41204</v>
      </c>
      <c r="G686" s="145">
        <v>669.34</v>
      </c>
      <c r="H686" s="145">
        <v>422.5625</v>
      </c>
    </row>
    <row r="687" spans="1:8" s="7" customFormat="1" ht="22.5">
      <c r="A687" s="131">
        <v>661</v>
      </c>
      <c r="B687" s="73" t="s">
        <v>4156</v>
      </c>
      <c r="C687" s="73" t="s">
        <v>2953</v>
      </c>
      <c r="D687" s="73">
        <v>450</v>
      </c>
      <c r="E687" s="73" t="s">
        <v>4157</v>
      </c>
      <c r="F687" s="187">
        <v>41228</v>
      </c>
      <c r="G687" s="145">
        <v>881.03</v>
      </c>
      <c r="H687" s="145">
        <v>560.94499999999994</v>
      </c>
    </row>
    <row r="688" spans="1:8" s="7" customFormat="1" ht="22.5">
      <c r="A688" s="131">
        <v>662</v>
      </c>
      <c r="B688" s="73" t="s">
        <v>4158</v>
      </c>
      <c r="C688" s="73" t="s">
        <v>2953</v>
      </c>
      <c r="D688" s="73">
        <v>450</v>
      </c>
      <c r="E688" s="73" t="s">
        <v>4159</v>
      </c>
      <c r="F688" s="187">
        <v>41228</v>
      </c>
      <c r="G688" s="145">
        <v>881.03</v>
      </c>
      <c r="H688" s="145">
        <v>560.94499999999994</v>
      </c>
    </row>
    <row r="689" spans="1:14" s="7" customFormat="1" ht="22.5">
      <c r="A689" s="131">
        <v>663</v>
      </c>
      <c r="B689" s="73" t="s">
        <v>4160</v>
      </c>
      <c r="C689" s="73" t="s">
        <v>2953</v>
      </c>
      <c r="D689" s="73">
        <v>450</v>
      </c>
      <c r="E689" s="73" t="s">
        <v>4161</v>
      </c>
      <c r="F689" s="187">
        <v>41228</v>
      </c>
      <c r="G689" s="145">
        <v>881.03</v>
      </c>
      <c r="H689" s="145">
        <v>560.94499999999994</v>
      </c>
    </row>
    <row r="690" spans="1:14" s="7" customFormat="1" ht="22.5">
      <c r="A690" s="131">
        <v>664</v>
      </c>
      <c r="B690" s="73" t="s">
        <v>4162</v>
      </c>
      <c r="C690" s="73" t="s">
        <v>2953</v>
      </c>
      <c r="D690" s="73">
        <v>450</v>
      </c>
      <c r="E690" s="73" t="s">
        <v>4163</v>
      </c>
      <c r="F690" s="187">
        <v>41228</v>
      </c>
      <c r="G690" s="145">
        <v>881.03</v>
      </c>
      <c r="H690" s="145">
        <v>560.94499999999994</v>
      </c>
    </row>
    <row r="691" spans="1:14" s="7" customFormat="1" ht="22.5">
      <c r="A691" s="131">
        <v>665</v>
      </c>
      <c r="B691" s="73" t="s">
        <v>4164</v>
      </c>
      <c r="C691" s="73" t="s">
        <v>2953</v>
      </c>
      <c r="D691" s="73">
        <v>450</v>
      </c>
      <c r="E691" s="73" t="s">
        <v>4159</v>
      </c>
      <c r="F691" s="187">
        <v>41228</v>
      </c>
      <c r="G691" s="145">
        <v>881.03</v>
      </c>
      <c r="H691" s="145">
        <v>560.94499999999994</v>
      </c>
    </row>
    <row r="692" spans="1:14" s="7" customFormat="1" ht="22.5">
      <c r="A692" s="131">
        <v>666</v>
      </c>
      <c r="B692" s="73" t="s">
        <v>4165</v>
      </c>
      <c r="C692" s="73" t="s">
        <v>2953</v>
      </c>
      <c r="D692" s="73">
        <v>450</v>
      </c>
      <c r="E692" s="73" t="s">
        <v>4163</v>
      </c>
      <c r="F692" s="187">
        <v>41228</v>
      </c>
      <c r="G692" s="145">
        <v>881.03</v>
      </c>
      <c r="H692" s="145">
        <v>560.94499999999994</v>
      </c>
    </row>
    <row r="693" spans="1:14" s="7" customFormat="1" ht="22.5">
      <c r="A693" s="131">
        <v>667</v>
      </c>
      <c r="B693" s="73" t="s">
        <v>4166</v>
      </c>
      <c r="C693" s="73" t="s">
        <v>2953</v>
      </c>
      <c r="D693" s="73" t="s">
        <v>4167</v>
      </c>
      <c r="E693" s="73" t="s">
        <v>4168</v>
      </c>
      <c r="F693" s="187">
        <v>41333</v>
      </c>
      <c r="G693" s="145">
        <v>1558.63</v>
      </c>
      <c r="H693" s="145">
        <v>1026.7449999999999</v>
      </c>
    </row>
    <row r="694" spans="1:14" s="7" customFormat="1" ht="22.5">
      <c r="A694" s="131">
        <v>668</v>
      </c>
      <c r="B694" s="73" t="s">
        <v>4169</v>
      </c>
      <c r="C694" s="73" t="s">
        <v>2953</v>
      </c>
      <c r="D694" s="73"/>
      <c r="E694" s="73" t="s">
        <v>4170</v>
      </c>
      <c r="F694" s="187">
        <v>41333</v>
      </c>
      <c r="G694" s="156">
        <v>1558.63</v>
      </c>
      <c r="H694" s="145">
        <v>1026.7449999999999</v>
      </c>
    </row>
    <row r="695" spans="1:14" s="7" customFormat="1" ht="15.75" thickBot="1">
      <c r="A695" s="131"/>
      <c r="B695" s="135"/>
      <c r="C695" s="135"/>
      <c r="D695" s="185"/>
      <c r="E695" s="135"/>
      <c r="F695" s="136"/>
      <c r="G695" s="184">
        <f>SUM(G676:G694)</f>
        <v>15798.030000000006</v>
      </c>
      <c r="H695" s="184">
        <f>SUM(H676:H694)</f>
        <v>10045.871499999997</v>
      </c>
    </row>
    <row r="696" spans="1:14" ht="15.75" thickBot="1">
      <c r="A696" s="259" t="s">
        <v>2017</v>
      </c>
      <c r="B696" s="259"/>
      <c r="C696" s="259"/>
      <c r="D696" s="259"/>
      <c r="E696" s="259"/>
      <c r="F696" s="259"/>
      <c r="G696" s="98"/>
      <c r="H696" s="98"/>
      <c r="I696" s="279" t="s">
        <v>4245</v>
      </c>
      <c r="J696" s="278"/>
      <c r="K696" s="277" t="s">
        <v>4246</v>
      </c>
      <c r="L696" s="278"/>
      <c r="M696" s="23" t="s">
        <v>4247</v>
      </c>
    </row>
    <row r="697" spans="1:14">
      <c r="A697" s="86">
        <v>669</v>
      </c>
      <c r="B697" s="100" t="s">
        <v>4172</v>
      </c>
      <c r="C697" s="100" t="s">
        <v>2562</v>
      </c>
      <c r="D697" s="100" t="s">
        <v>4171</v>
      </c>
      <c r="E697" s="100" t="s">
        <v>4173</v>
      </c>
      <c r="F697" s="102">
        <v>38031</v>
      </c>
      <c r="G697" s="140">
        <f t="shared" ref="G697:G725" si="8">N697</f>
        <v>142.23000000000002</v>
      </c>
      <c r="H697" s="163">
        <f t="shared" ref="H697:H727" si="9">0.9*G697</f>
        <v>128.00700000000003</v>
      </c>
      <c r="I697">
        <v>125.87</v>
      </c>
      <c r="M697">
        <v>16.36</v>
      </c>
      <c r="N697">
        <f t="shared" ref="N697:N726" si="10">I697+J697+K697+L697+M697</f>
        <v>142.23000000000002</v>
      </c>
    </row>
    <row r="698" spans="1:14">
      <c r="A698" s="86">
        <v>670</v>
      </c>
      <c r="B698" s="100" t="s">
        <v>4174</v>
      </c>
      <c r="C698" s="100" t="s">
        <v>2562</v>
      </c>
      <c r="D698" s="100" t="s">
        <v>4171</v>
      </c>
      <c r="E698" s="100"/>
      <c r="F698" s="102">
        <v>38031</v>
      </c>
      <c r="G698" s="140">
        <f t="shared" si="8"/>
        <v>142.23000000000002</v>
      </c>
      <c r="H698" s="163">
        <f t="shared" si="9"/>
        <v>128.00700000000003</v>
      </c>
      <c r="I698">
        <v>125.87</v>
      </c>
      <c r="M698">
        <v>16.36</v>
      </c>
      <c r="N698">
        <f t="shared" si="10"/>
        <v>142.23000000000002</v>
      </c>
    </row>
    <row r="699" spans="1:14">
      <c r="A699" s="86">
        <v>671</v>
      </c>
      <c r="B699" s="100" t="s">
        <v>4175</v>
      </c>
      <c r="C699" s="100" t="s">
        <v>2562</v>
      </c>
      <c r="D699" s="100" t="s">
        <v>4171</v>
      </c>
      <c r="E699" s="100" t="s">
        <v>4176</v>
      </c>
      <c r="F699" s="102">
        <v>38023</v>
      </c>
      <c r="G699" s="140">
        <f t="shared" si="8"/>
        <v>142.23000000000002</v>
      </c>
      <c r="H699" s="163">
        <f t="shared" si="9"/>
        <v>128.00700000000003</v>
      </c>
      <c r="I699">
        <v>125.87</v>
      </c>
      <c r="M699">
        <v>16.36</v>
      </c>
      <c r="N699">
        <f t="shared" si="10"/>
        <v>142.23000000000002</v>
      </c>
    </row>
    <row r="700" spans="1:14">
      <c r="A700" s="86">
        <v>672</v>
      </c>
      <c r="B700" s="100" t="s">
        <v>4177</v>
      </c>
      <c r="C700" s="100" t="s">
        <v>2562</v>
      </c>
      <c r="D700" s="100" t="s">
        <v>4171</v>
      </c>
      <c r="E700" s="100" t="s">
        <v>4178</v>
      </c>
      <c r="F700" s="102">
        <v>38023</v>
      </c>
      <c r="G700" s="140">
        <f t="shared" si="8"/>
        <v>142.23000000000002</v>
      </c>
      <c r="H700" s="163">
        <f t="shared" si="9"/>
        <v>128.00700000000003</v>
      </c>
      <c r="I700">
        <v>125.87</v>
      </c>
      <c r="M700">
        <v>16.36</v>
      </c>
      <c r="N700">
        <f t="shared" si="10"/>
        <v>142.23000000000002</v>
      </c>
    </row>
    <row r="701" spans="1:14">
      <c r="A701" s="86">
        <v>673</v>
      </c>
      <c r="B701" s="100" t="s">
        <v>4179</v>
      </c>
      <c r="C701" s="100" t="s">
        <v>2562</v>
      </c>
      <c r="D701" s="100" t="s">
        <v>4171</v>
      </c>
      <c r="E701" s="100" t="s">
        <v>4180</v>
      </c>
      <c r="F701" s="102">
        <v>38023</v>
      </c>
      <c r="G701" s="140">
        <f t="shared" si="8"/>
        <v>142.23000000000002</v>
      </c>
      <c r="H701" s="163">
        <f t="shared" si="9"/>
        <v>128.00700000000003</v>
      </c>
      <c r="I701">
        <v>125.87</v>
      </c>
      <c r="M701">
        <v>16.36</v>
      </c>
      <c r="N701">
        <f t="shared" si="10"/>
        <v>142.23000000000002</v>
      </c>
    </row>
    <row r="702" spans="1:14">
      <c r="A702" s="86">
        <v>674</v>
      </c>
      <c r="B702" s="100" t="s">
        <v>4181</v>
      </c>
      <c r="C702" s="100" t="s">
        <v>2429</v>
      </c>
      <c r="D702" s="100" t="s">
        <v>4182</v>
      </c>
      <c r="E702" s="100" t="s">
        <v>4183</v>
      </c>
      <c r="F702" s="102">
        <v>38257</v>
      </c>
      <c r="G702" s="140">
        <f t="shared" si="8"/>
        <v>109.5</v>
      </c>
      <c r="H702" s="163">
        <f t="shared" si="9"/>
        <v>98.55</v>
      </c>
      <c r="I702">
        <v>96.9</v>
      </c>
      <c r="M702">
        <v>12.6</v>
      </c>
      <c r="N702">
        <f t="shared" si="10"/>
        <v>109.5</v>
      </c>
    </row>
    <row r="703" spans="1:14">
      <c r="A703" s="86">
        <v>675</v>
      </c>
      <c r="B703" s="100" t="s">
        <v>4184</v>
      </c>
      <c r="C703" s="100" t="s">
        <v>2429</v>
      </c>
      <c r="D703" s="100" t="s">
        <v>4182</v>
      </c>
      <c r="E703" s="100" t="s">
        <v>4185</v>
      </c>
      <c r="F703" s="102">
        <v>38257</v>
      </c>
      <c r="G703" s="140">
        <f t="shared" si="8"/>
        <v>109.5</v>
      </c>
      <c r="H703" s="163">
        <f t="shared" si="9"/>
        <v>98.55</v>
      </c>
      <c r="I703">
        <v>96.9</v>
      </c>
      <c r="M703">
        <v>12.6</v>
      </c>
      <c r="N703">
        <f t="shared" si="10"/>
        <v>109.5</v>
      </c>
    </row>
    <row r="704" spans="1:14">
      <c r="A704" s="86">
        <v>676</v>
      </c>
      <c r="B704" s="100" t="s">
        <v>4186</v>
      </c>
      <c r="C704" s="100" t="s">
        <v>4187</v>
      </c>
      <c r="D704" s="100" t="s">
        <v>4182</v>
      </c>
      <c r="E704" s="100" t="s">
        <v>4188</v>
      </c>
      <c r="F704" s="102">
        <v>38257</v>
      </c>
      <c r="G704" s="140">
        <f t="shared" si="8"/>
        <v>109.5</v>
      </c>
      <c r="H704" s="163">
        <f t="shared" si="9"/>
        <v>98.55</v>
      </c>
      <c r="I704">
        <v>96.9</v>
      </c>
      <c r="M704">
        <v>12.6</v>
      </c>
      <c r="N704">
        <f t="shared" si="10"/>
        <v>109.5</v>
      </c>
    </row>
    <row r="705" spans="1:14">
      <c r="A705" s="86">
        <v>677</v>
      </c>
      <c r="B705" s="100" t="s">
        <v>4189</v>
      </c>
      <c r="C705" s="100" t="s">
        <v>2429</v>
      </c>
      <c r="D705" s="100" t="s">
        <v>4182</v>
      </c>
      <c r="E705" s="100" t="s">
        <v>4190</v>
      </c>
      <c r="F705" s="102">
        <v>38257</v>
      </c>
      <c r="G705" s="140">
        <f t="shared" si="8"/>
        <v>109.5</v>
      </c>
      <c r="H705" s="163">
        <f t="shared" si="9"/>
        <v>98.55</v>
      </c>
      <c r="I705">
        <v>96.9</v>
      </c>
      <c r="M705">
        <v>12.6</v>
      </c>
      <c r="N705">
        <f t="shared" si="10"/>
        <v>109.5</v>
      </c>
    </row>
    <row r="706" spans="1:14">
      <c r="A706" s="86">
        <v>678</v>
      </c>
      <c r="B706" s="100" t="s">
        <v>4191</v>
      </c>
      <c r="C706" s="100" t="s">
        <v>4192</v>
      </c>
      <c r="D706" s="100" t="s">
        <v>4193</v>
      </c>
      <c r="E706" s="100" t="s">
        <v>4194</v>
      </c>
      <c r="F706" s="102">
        <v>38329</v>
      </c>
      <c r="G706" s="140">
        <f t="shared" si="8"/>
        <v>690.82</v>
      </c>
      <c r="H706" s="163">
        <v>468.78</v>
      </c>
      <c r="I706">
        <v>611.34</v>
      </c>
      <c r="M706">
        <v>79.48</v>
      </c>
      <c r="N706">
        <f t="shared" si="10"/>
        <v>690.82</v>
      </c>
    </row>
    <row r="707" spans="1:14">
      <c r="A707" s="86">
        <v>679</v>
      </c>
      <c r="B707" s="100" t="s">
        <v>4195</v>
      </c>
      <c r="C707" s="100" t="s">
        <v>2511</v>
      </c>
      <c r="D707" s="100" t="s">
        <v>4196</v>
      </c>
      <c r="E707" s="100" t="s">
        <v>4197</v>
      </c>
      <c r="F707" s="102">
        <v>38455</v>
      </c>
      <c r="G707" s="140">
        <f t="shared" si="8"/>
        <v>256.51</v>
      </c>
      <c r="H707" s="163">
        <f t="shared" si="9"/>
        <v>230.85900000000001</v>
      </c>
      <c r="I707">
        <v>227</v>
      </c>
      <c r="M707">
        <v>29.51</v>
      </c>
      <c r="N707">
        <f t="shared" si="10"/>
        <v>256.51</v>
      </c>
    </row>
    <row r="708" spans="1:14">
      <c r="A708" s="86">
        <v>680</v>
      </c>
      <c r="B708" s="100" t="s">
        <v>4198</v>
      </c>
      <c r="C708" s="100" t="s">
        <v>2511</v>
      </c>
      <c r="D708" s="100" t="s">
        <v>4196</v>
      </c>
      <c r="E708" s="100" t="s">
        <v>4199</v>
      </c>
      <c r="F708" s="102">
        <v>38455</v>
      </c>
      <c r="G708" s="140">
        <f t="shared" si="8"/>
        <v>256.51</v>
      </c>
      <c r="H708" s="163">
        <f t="shared" si="9"/>
        <v>230.85900000000001</v>
      </c>
      <c r="I708">
        <v>227</v>
      </c>
      <c r="M708">
        <v>29.51</v>
      </c>
      <c r="N708">
        <f t="shared" si="10"/>
        <v>256.51</v>
      </c>
    </row>
    <row r="709" spans="1:14">
      <c r="A709" s="86">
        <v>681</v>
      </c>
      <c r="B709" s="100" t="s">
        <v>4200</v>
      </c>
      <c r="C709" s="100" t="s">
        <v>2511</v>
      </c>
      <c r="D709" s="100" t="s">
        <v>4196</v>
      </c>
      <c r="E709" s="100" t="s">
        <v>4201</v>
      </c>
      <c r="F709" s="102">
        <v>38455</v>
      </c>
      <c r="G709" s="140">
        <f t="shared" si="8"/>
        <v>256.51</v>
      </c>
      <c r="H709" s="163">
        <f t="shared" si="9"/>
        <v>230.85900000000001</v>
      </c>
      <c r="I709">
        <v>227</v>
      </c>
      <c r="M709">
        <v>29.51</v>
      </c>
      <c r="N709">
        <f t="shared" si="10"/>
        <v>256.51</v>
      </c>
    </row>
    <row r="710" spans="1:14">
      <c r="A710" s="86">
        <v>682</v>
      </c>
      <c r="B710" s="100" t="s">
        <v>4202</v>
      </c>
      <c r="C710" s="100" t="s">
        <v>2429</v>
      </c>
      <c r="D710" s="100" t="s">
        <v>2591</v>
      </c>
      <c r="E710" s="100" t="s">
        <v>4203</v>
      </c>
      <c r="F710" s="102">
        <v>38467</v>
      </c>
      <c r="G710" s="140">
        <f t="shared" si="8"/>
        <v>159.67000000000002</v>
      </c>
      <c r="H710" s="163">
        <f t="shared" si="9"/>
        <v>143.70300000000003</v>
      </c>
      <c r="I710">
        <v>141.30000000000001</v>
      </c>
      <c r="K710">
        <v>18.37</v>
      </c>
      <c r="N710">
        <f t="shared" si="10"/>
        <v>159.67000000000002</v>
      </c>
    </row>
    <row r="711" spans="1:14">
      <c r="A711" s="86">
        <v>683</v>
      </c>
      <c r="B711" s="100" t="s">
        <v>4204</v>
      </c>
      <c r="C711" s="100" t="s">
        <v>2429</v>
      </c>
      <c r="D711" s="100" t="s">
        <v>2591</v>
      </c>
      <c r="E711" s="100" t="s">
        <v>4205</v>
      </c>
      <c r="F711" s="102">
        <v>38467</v>
      </c>
      <c r="G711" s="140">
        <f t="shared" si="8"/>
        <v>159.67000000000002</v>
      </c>
      <c r="H711" s="163">
        <f t="shared" si="9"/>
        <v>143.70300000000003</v>
      </c>
      <c r="I711">
        <v>141.30000000000001</v>
      </c>
      <c r="K711">
        <v>18.37</v>
      </c>
      <c r="N711">
        <f t="shared" si="10"/>
        <v>159.67000000000002</v>
      </c>
    </row>
    <row r="712" spans="1:14">
      <c r="A712" s="86">
        <v>684</v>
      </c>
      <c r="B712" s="100" t="s">
        <v>4206</v>
      </c>
      <c r="C712" s="100" t="s">
        <v>4207</v>
      </c>
      <c r="D712" s="100" t="s">
        <v>4208</v>
      </c>
      <c r="E712" s="100" t="s">
        <v>4209</v>
      </c>
      <c r="F712" s="102">
        <v>38911</v>
      </c>
      <c r="G712" s="140">
        <f t="shared" si="8"/>
        <v>139</v>
      </c>
      <c r="H712" s="163">
        <f t="shared" si="9"/>
        <v>125.10000000000001</v>
      </c>
      <c r="I712">
        <v>123.01</v>
      </c>
      <c r="K712">
        <v>15.99</v>
      </c>
      <c r="N712">
        <f t="shared" si="10"/>
        <v>139</v>
      </c>
    </row>
    <row r="713" spans="1:14">
      <c r="A713" s="86">
        <v>685</v>
      </c>
      <c r="B713" s="100" t="s">
        <v>4210</v>
      </c>
      <c r="C713" s="100" t="s">
        <v>4211</v>
      </c>
      <c r="D713" s="100" t="s">
        <v>4212</v>
      </c>
      <c r="E713" s="100" t="s">
        <v>4213</v>
      </c>
      <c r="F713" s="102">
        <v>39237</v>
      </c>
      <c r="G713" s="140">
        <v>105.01</v>
      </c>
      <c r="H713" s="163">
        <f t="shared" si="9"/>
        <v>94.509</v>
      </c>
      <c r="I713">
        <v>92.93</v>
      </c>
      <c r="K713">
        <v>12.08</v>
      </c>
      <c r="N713">
        <f t="shared" si="10"/>
        <v>105.01</v>
      </c>
    </row>
    <row r="714" spans="1:14">
      <c r="A714" s="86">
        <v>686</v>
      </c>
      <c r="B714" s="100" t="s">
        <v>4214</v>
      </c>
      <c r="C714" s="100" t="s">
        <v>4215</v>
      </c>
      <c r="D714" s="100" t="s">
        <v>4216</v>
      </c>
      <c r="E714" s="100" t="s">
        <v>4217</v>
      </c>
      <c r="F714" s="102">
        <v>40220</v>
      </c>
      <c r="G714" s="140">
        <f>N714</f>
        <v>2549.6200000000003</v>
      </c>
      <c r="H714" s="163">
        <v>1254.23</v>
      </c>
      <c r="I714">
        <v>490.5</v>
      </c>
      <c r="J714">
        <v>1765.8</v>
      </c>
      <c r="K714">
        <v>63.77</v>
      </c>
      <c r="L714">
        <v>229.55</v>
      </c>
      <c r="N714">
        <f t="shared" si="10"/>
        <v>2549.6200000000003</v>
      </c>
    </row>
    <row r="715" spans="1:14">
      <c r="A715" s="86">
        <v>687</v>
      </c>
      <c r="B715" s="100" t="s">
        <v>4218</v>
      </c>
      <c r="C715" s="100" t="s">
        <v>4219</v>
      </c>
      <c r="D715" s="100" t="s">
        <v>4220</v>
      </c>
      <c r="E715" s="100" t="s">
        <v>4102</v>
      </c>
      <c r="F715" s="102">
        <v>39512</v>
      </c>
      <c r="G715" s="140">
        <f>N715</f>
        <v>188.51</v>
      </c>
      <c r="H715" s="163">
        <f t="shared" si="9"/>
        <v>169.65899999999999</v>
      </c>
      <c r="K715">
        <v>143.82</v>
      </c>
      <c r="L715">
        <v>44.69</v>
      </c>
      <c r="N715">
        <f t="shared" si="10"/>
        <v>188.51</v>
      </c>
    </row>
    <row r="716" spans="1:14">
      <c r="A716" s="86">
        <v>688</v>
      </c>
      <c r="B716" s="100" t="s">
        <v>4221</v>
      </c>
      <c r="C716" s="100" t="s">
        <v>4219</v>
      </c>
      <c r="D716" s="100" t="s">
        <v>4220</v>
      </c>
      <c r="E716" s="100" t="s">
        <v>4222</v>
      </c>
      <c r="F716" s="102">
        <v>39512</v>
      </c>
      <c r="G716" s="140">
        <f t="shared" si="8"/>
        <v>188.51</v>
      </c>
      <c r="H716" s="163">
        <f t="shared" si="9"/>
        <v>169.65899999999999</v>
      </c>
      <c r="K716">
        <v>143.82</v>
      </c>
      <c r="L716">
        <v>44.69</v>
      </c>
      <c r="N716">
        <f t="shared" si="10"/>
        <v>188.51</v>
      </c>
    </row>
    <row r="717" spans="1:14">
      <c r="A717" s="86">
        <v>689</v>
      </c>
      <c r="B717" s="100" t="s">
        <v>4223</v>
      </c>
      <c r="C717" s="100" t="s">
        <v>4219</v>
      </c>
      <c r="D717" s="100" t="s">
        <v>4220</v>
      </c>
      <c r="E717" s="100" t="s">
        <v>4100</v>
      </c>
      <c r="F717" s="102">
        <v>39512</v>
      </c>
      <c r="G717" s="140">
        <f t="shared" si="8"/>
        <v>188.51</v>
      </c>
      <c r="H717" s="163">
        <f t="shared" si="9"/>
        <v>169.65899999999999</v>
      </c>
      <c r="K717">
        <v>143.82</v>
      </c>
      <c r="L717">
        <v>44.69</v>
      </c>
      <c r="N717">
        <f t="shared" si="10"/>
        <v>188.51</v>
      </c>
    </row>
    <row r="718" spans="1:14">
      <c r="A718" s="86">
        <v>690</v>
      </c>
      <c r="B718" s="100" t="s">
        <v>4224</v>
      </c>
      <c r="C718" s="100" t="s">
        <v>4219</v>
      </c>
      <c r="D718" s="100" t="s">
        <v>4220</v>
      </c>
      <c r="E718" s="100" t="s">
        <v>4225</v>
      </c>
      <c r="F718" s="102">
        <v>39512</v>
      </c>
      <c r="G718" s="140">
        <f t="shared" si="8"/>
        <v>188.51</v>
      </c>
      <c r="H718" s="163">
        <f t="shared" si="9"/>
        <v>169.65899999999999</v>
      </c>
      <c r="K718">
        <v>143.82</v>
      </c>
      <c r="L718">
        <v>44.69</v>
      </c>
      <c r="N718">
        <f t="shared" si="10"/>
        <v>188.51</v>
      </c>
    </row>
    <row r="719" spans="1:14">
      <c r="A719" s="86">
        <v>691</v>
      </c>
      <c r="B719" s="100" t="s">
        <v>4226</v>
      </c>
      <c r="C719" s="100" t="s">
        <v>4219</v>
      </c>
      <c r="D719" s="100" t="s">
        <v>4220</v>
      </c>
      <c r="E719" s="100" t="s">
        <v>4106</v>
      </c>
      <c r="F719" s="102">
        <v>39512</v>
      </c>
      <c r="G719" s="140">
        <f t="shared" si="8"/>
        <v>188.51</v>
      </c>
      <c r="H719" s="163">
        <f t="shared" si="9"/>
        <v>169.65899999999999</v>
      </c>
      <c r="K719">
        <v>143.82</v>
      </c>
      <c r="L719">
        <v>44.69</v>
      </c>
      <c r="N719">
        <f t="shared" si="10"/>
        <v>188.51</v>
      </c>
    </row>
    <row r="720" spans="1:14">
      <c r="A720" s="86">
        <v>692</v>
      </c>
      <c r="B720" s="100" t="s">
        <v>4227</v>
      </c>
      <c r="C720" s="100" t="s">
        <v>2511</v>
      </c>
      <c r="D720" s="100" t="s">
        <v>4228</v>
      </c>
      <c r="E720" s="100" t="s">
        <v>4229</v>
      </c>
      <c r="F720" s="102">
        <v>39393</v>
      </c>
      <c r="G720" s="140">
        <f t="shared" si="8"/>
        <v>768.03</v>
      </c>
      <c r="H720" s="163">
        <v>468.32</v>
      </c>
      <c r="K720">
        <v>303.72000000000003</v>
      </c>
      <c r="L720">
        <v>464.31</v>
      </c>
      <c r="N720">
        <f t="shared" si="10"/>
        <v>768.03</v>
      </c>
    </row>
    <row r="721" spans="1:14">
      <c r="A721" s="86">
        <v>693</v>
      </c>
      <c r="B721" s="100" t="s">
        <v>4230</v>
      </c>
      <c r="C721" s="100" t="s">
        <v>2437</v>
      </c>
      <c r="D721" s="100" t="s">
        <v>4231</v>
      </c>
      <c r="E721" s="100" t="s">
        <v>4232</v>
      </c>
      <c r="F721" s="102">
        <v>39759</v>
      </c>
      <c r="G721" s="140">
        <f t="shared" si="8"/>
        <v>396.69</v>
      </c>
      <c r="H721" s="163">
        <f t="shared" si="9"/>
        <v>357.02100000000002</v>
      </c>
      <c r="K721">
        <v>156.87</v>
      </c>
      <c r="L721">
        <v>239.82</v>
      </c>
      <c r="N721">
        <f t="shared" si="10"/>
        <v>396.69</v>
      </c>
    </row>
    <row r="722" spans="1:14">
      <c r="A722" s="86">
        <v>694</v>
      </c>
      <c r="B722" s="100" t="s">
        <v>4233</v>
      </c>
      <c r="C722" s="100" t="s">
        <v>2437</v>
      </c>
      <c r="D722" s="100" t="s">
        <v>4231</v>
      </c>
      <c r="E722" s="100" t="s">
        <v>4234</v>
      </c>
      <c r="F722" s="102">
        <v>39759</v>
      </c>
      <c r="G722" s="140">
        <f t="shared" si="8"/>
        <v>396.69</v>
      </c>
      <c r="H722" s="163">
        <v>299.56</v>
      </c>
      <c r="K722">
        <v>156.87</v>
      </c>
      <c r="L722">
        <v>239.82</v>
      </c>
      <c r="N722">
        <f t="shared" si="10"/>
        <v>396.69</v>
      </c>
    </row>
    <row r="723" spans="1:14">
      <c r="A723" s="86">
        <v>695</v>
      </c>
      <c r="B723" s="100" t="s">
        <v>4235</v>
      </c>
      <c r="C723" s="100" t="s">
        <v>2437</v>
      </c>
      <c r="D723" s="100" t="s">
        <v>4231</v>
      </c>
      <c r="E723" s="100" t="s">
        <v>4236</v>
      </c>
      <c r="F723" s="102">
        <v>39759</v>
      </c>
      <c r="G723" s="140">
        <f t="shared" si="8"/>
        <v>396.69</v>
      </c>
      <c r="H723" s="163">
        <v>299.56</v>
      </c>
      <c r="K723">
        <v>156.87</v>
      </c>
      <c r="L723">
        <v>239.82</v>
      </c>
      <c r="N723">
        <f t="shared" si="10"/>
        <v>396.69</v>
      </c>
    </row>
    <row r="724" spans="1:14">
      <c r="A724" s="86">
        <v>696</v>
      </c>
      <c r="B724" s="100" t="s">
        <v>4237</v>
      </c>
      <c r="C724" s="100" t="s">
        <v>2437</v>
      </c>
      <c r="D724" s="100" t="s">
        <v>4231</v>
      </c>
      <c r="E724" s="100" t="s">
        <v>4238</v>
      </c>
      <c r="F724" s="102">
        <v>39759</v>
      </c>
      <c r="G724" s="140">
        <f t="shared" si="8"/>
        <v>396.69</v>
      </c>
      <c r="H724" s="163">
        <v>299.56</v>
      </c>
      <c r="K724">
        <v>156.87</v>
      </c>
      <c r="L724">
        <v>239.82</v>
      </c>
      <c r="N724">
        <f t="shared" si="10"/>
        <v>396.69</v>
      </c>
    </row>
    <row r="725" spans="1:14">
      <c r="A725" s="86">
        <v>697</v>
      </c>
      <c r="B725" s="100" t="s">
        <v>4239</v>
      </c>
      <c r="C725" s="100" t="s">
        <v>2437</v>
      </c>
      <c r="D725" s="100" t="s">
        <v>4231</v>
      </c>
      <c r="E725" s="100" t="s">
        <v>4240</v>
      </c>
      <c r="F725" s="102">
        <v>39759</v>
      </c>
      <c r="G725" s="140">
        <f t="shared" si="8"/>
        <v>396.69</v>
      </c>
      <c r="H725" s="163">
        <v>299.56</v>
      </c>
      <c r="K725">
        <v>156.87</v>
      </c>
      <c r="L725">
        <v>239.82</v>
      </c>
      <c r="N725">
        <f t="shared" si="10"/>
        <v>396.69</v>
      </c>
    </row>
    <row r="726" spans="1:14">
      <c r="A726" s="86"/>
      <c r="B726" s="188"/>
      <c r="C726" s="188"/>
      <c r="D726" s="188"/>
      <c r="E726" s="189"/>
      <c r="F726" s="190"/>
      <c r="G726" s="184">
        <f>SUM(G697:G725)</f>
        <v>9416.5000000000036</v>
      </c>
      <c r="H726" s="103">
        <f t="shared" si="9"/>
        <v>8474.850000000004</v>
      </c>
      <c r="N726">
        <f t="shared" si="10"/>
        <v>0</v>
      </c>
    </row>
    <row r="727" spans="1:14">
      <c r="A727" s="274" t="s">
        <v>4266</v>
      </c>
      <c r="B727" s="274"/>
      <c r="C727" s="274"/>
      <c r="D727" s="274"/>
      <c r="E727" s="274"/>
      <c r="F727" s="274"/>
      <c r="G727" s="147">
        <f>G311+G355+G394+G626+G635+G639+G644+G674+G695+G726</f>
        <v>1243223.2</v>
      </c>
      <c r="H727" s="147">
        <f t="shared" si="9"/>
        <v>1118900.8799999999</v>
      </c>
    </row>
    <row r="728" spans="1:14" ht="4.5" customHeight="1">
      <c r="A728" s="191"/>
      <c r="B728" s="191"/>
      <c r="C728" s="191"/>
      <c r="D728" s="191"/>
      <c r="E728" s="191"/>
      <c r="F728" s="192"/>
      <c r="G728" s="191"/>
      <c r="H728" s="191"/>
    </row>
    <row r="729" spans="1:14" ht="21">
      <c r="A729" s="276">
        <v>2014</v>
      </c>
      <c r="B729" s="276"/>
      <c r="C729" s="276"/>
      <c r="D729" s="276"/>
      <c r="E729" s="276"/>
      <c r="F729" s="276"/>
      <c r="G729" s="276"/>
      <c r="H729" s="276"/>
      <c r="K729" s="11"/>
    </row>
    <row r="730" spans="1:14">
      <c r="A730" s="259" t="s">
        <v>4249</v>
      </c>
      <c r="B730" s="259"/>
      <c r="C730" s="259"/>
      <c r="D730" s="259"/>
      <c r="E730" s="259"/>
      <c r="F730" s="259"/>
      <c r="G730" s="98"/>
      <c r="H730" s="98"/>
    </row>
    <row r="731" spans="1:14" ht="22.5">
      <c r="A731" s="131">
        <v>698</v>
      </c>
      <c r="B731" s="74" t="s">
        <v>4259</v>
      </c>
      <c r="C731" s="74" t="s">
        <v>2895</v>
      </c>
      <c r="D731" s="74" t="s">
        <v>4250</v>
      </c>
      <c r="E731" s="74" t="s">
        <v>4251</v>
      </c>
      <c r="F731" s="183">
        <v>40959</v>
      </c>
      <c r="G731" s="115">
        <v>1008.71</v>
      </c>
      <c r="H731" s="176">
        <v>645.86</v>
      </c>
      <c r="I731" s="11"/>
    </row>
    <row r="732" spans="1:14" ht="22.5">
      <c r="A732" s="131">
        <v>699</v>
      </c>
      <c r="B732" s="74" t="s">
        <v>4260</v>
      </c>
      <c r="C732" s="74" t="s">
        <v>2974</v>
      </c>
      <c r="D732" s="74" t="s">
        <v>4252</v>
      </c>
      <c r="E732" s="74" t="s">
        <v>4253</v>
      </c>
      <c r="F732" s="183">
        <v>40953</v>
      </c>
      <c r="G732" s="115">
        <v>908.98</v>
      </c>
      <c r="H732" s="176">
        <v>582</v>
      </c>
      <c r="I732" s="11"/>
      <c r="J732" s="11"/>
    </row>
    <row r="733" spans="1:14" ht="22.5">
      <c r="A733" s="131">
        <v>700</v>
      </c>
      <c r="B733" s="74" t="s">
        <v>4261</v>
      </c>
      <c r="C733" s="74" t="s">
        <v>3396</v>
      </c>
      <c r="D733" s="74" t="s">
        <v>4153</v>
      </c>
      <c r="E733" s="74" t="s">
        <v>4254</v>
      </c>
      <c r="F733" s="183">
        <v>40918</v>
      </c>
      <c r="G733" s="115">
        <v>484.1</v>
      </c>
      <c r="H733" s="176">
        <v>316</v>
      </c>
      <c r="I733" s="11"/>
    </row>
    <row r="734" spans="1:14" ht="22.5">
      <c r="A734" s="131">
        <v>701</v>
      </c>
      <c r="B734" s="74" t="s">
        <v>4262</v>
      </c>
      <c r="C734" s="74" t="s">
        <v>2953</v>
      </c>
      <c r="D734" s="74" t="s">
        <v>4255</v>
      </c>
      <c r="E734" s="74" t="s">
        <v>4256</v>
      </c>
      <c r="F734" s="183">
        <v>40918</v>
      </c>
      <c r="G734" s="115">
        <v>1118.1400000000001</v>
      </c>
      <c r="H734" s="176">
        <v>727.81999999999994</v>
      </c>
      <c r="I734" s="11"/>
    </row>
    <row r="735" spans="1:14" ht="22.5">
      <c r="A735" s="131">
        <v>702</v>
      </c>
      <c r="B735" s="74" t="s">
        <v>4263</v>
      </c>
      <c r="C735" s="74" t="s">
        <v>2953</v>
      </c>
      <c r="D735" s="74" t="s">
        <v>4257</v>
      </c>
      <c r="E735" s="74" t="s">
        <v>4258</v>
      </c>
      <c r="F735" s="183">
        <v>40966</v>
      </c>
      <c r="G735" s="115">
        <v>1214.7</v>
      </c>
      <c r="H735" s="176">
        <v>795.47</v>
      </c>
      <c r="I735" s="11"/>
    </row>
    <row r="736" spans="1:14">
      <c r="A736" s="86"/>
      <c r="B736" s="188"/>
      <c r="C736" s="188"/>
      <c r="D736" s="188"/>
      <c r="E736" s="189"/>
      <c r="F736" s="190"/>
      <c r="G736" s="184">
        <f>SUM(G731:G735)</f>
        <v>4734.63</v>
      </c>
      <c r="H736" s="184">
        <f>SUM(H731:H735)</f>
        <v>3067.1500000000005</v>
      </c>
      <c r="I736" s="11"/>
    </row>
    <row r="737" spans="1:14">
      <c r="A737" s="259" t="s">
        <v>4326</v>
      </c>
      <c r="B737" s="259"/>
      <c r="C737" s="259"/>
      <c r="D737" s="259"/>
      <c r="E737" s="259"/>
      <c r="F737" s="259"/>
      <c r="G737" s="98"/>
      <c r="H737" s="98"/>
    </row>
    <row r="738" spans="1:14">
      <c r="A738" s="86">
        <v>703</v>
      </c>
      <c r="B738" s="78" t="s">
        <v>4329</v>
      </c>
      <c r="C738" s="64" t="s">
        <v>4327</v>
      </c>
      <c r="D738" s="78" t="s">
        <v>4255</v>
      </c>
      <c r="E738" s="86" t="s">
        <v>4328</v>
      </c>
      <c r="F738" s="58">
        <v>41135</v>
      </c>
      <c r="G738" s="77">
        <v>748.79</v>
      </c>
      <c r="H738" s="77">
        <v>627.29</v>
      </c>
    </row>
    <row r="739" spans="1:14">
      <c r="A739" s="259" t="s">
        <v>4330</v>
      </c>
      <c r="B739" s="259"/>
      <c r="C739" s="259"/>
      <c r="D739" s="259"/>
      <c r="E739" s="259"/>
      <c r="F739" s="259"/>
      <c r="G739" s="98"/>
      <c r="H739" s="98"/>
    </row>
    <row r="740" spans="1:14">
      <c r="A740" s="86">
        <v>704</v>
      </c>
      <c r="B740" s="100" t="s">
        <v>4332</v>
      </c>
      <c r="C740" s="100" t="s">
        <v>4215</v>
      </c>
      <c r="D740" s="181" t="s">
        <v>4331</v>
      </c>
      <c r="E740" s="101">
        <v>719400118</v>
      </c>
      <c r="F740" s="193">
        <v>41961</v>
      </c>
      <c r="G740" s="156">
        <v>1315</v>
      </c>
      <c r="H740" s="156">
        <v>1155.23</v>
      </c>
    </row>
    <row r="741" spans="1:14">
      <c r="A741" s="86">
        <v>705</v>
      </c>
      <c r="B741" s="100" t="s">
        <v>4333</v>
      </c>
      <c r="C741" s="100" t="s">
        <v>4215</v>
      </c>
      <c r="D741" s="181" t="s">
        <v>4331</v>
      </c>
      <c r="E741" s="101">
        <v>719400019</v>
      </c>
      <c r="F741" s="193">
        <v>41961</v>
      </c>
      <c r="G741" s="156">
        <v>1315</v>
      </c>
      <c r="H741" s="156">
        <v>1155.23</v>
      </c>
    </row>
    <row r="742" spans="1:14">
      <c r="A742" s="86">
        <v>706</v>
      </c>
      <c r="B742" s="100" t="s">
        <v>4334</v>
      </c>
      <c r="C742" s="100" t="s">
        <v>4215</v>
      </c>
      <c r="D742" s="181" t="s">
        <v>4331</v>
      </c>
      <c r="E742" s="101">
        <v>719400020</v>
      </c>
      <c r="F742" s="193">
        <v>41961</v>
      </c>
      <c r="G742" s="156">
        <v>1315</v>
      </c>
      <c r="H742" s="156">
        <v>1155.23</v>
      </c>
    </row>
    <row r="743" spans="1:14">
      <c r="A743" s="86">
        <v>707</v>
      </c>
      <c r="B743" s="100" t="s">
        <v>4335</v>
      </c>
      <c r="C743" s="100" t="s">
        <v>4215</v>
      </c>
      <c r="D743" s="181" t="s">
        <v>4331</v>
      </c>
      <c r="E743" s="101">
        <v>719400021</v>
      </c>
      <c r="F743" s="193">
        <v>41961</v>
      </c>
      <c r="G743" s="156">
        <v>1315</v>
      </c>
      <c r="H743" s="156">
        <v>1155.23</v>
      </c>
    </row>
    <row r="744" spans="1:14">
      <c r="A744" s="86">
        <v>708</v>
      </c>
      <c r="B744" s="100" t="s">
        <v>4336</v>
      </c>
      <c r="C744" s="100" t="s">
        <v>4215</v>
      </c>
      <c r="D744" s="181" t="s">
        <v>4331</v>
      </c>
      <c r="E744" s="101">
        <v>719400122</v>
      </c>
      <c r="F744" s="193">
        <v>41961</v>
      </c>
      <c r="G744" s="156">
        <v>1315</v>
      </c>
      <c r="H744" s="156">
        <v>1155.23</v>
      </c>
    </row>
    <row r="745" spans="1:14">
      <c r="A745" s="86">
        <v>709</v>
      </c>
      <c r="B745" s="100" t="s">
        <v>4337</v>
      </c>
      <c r="C745" s="100" t="s">
        <v>4215</v>
      </c>
      <c r="D745" s="181" t="s">
        <v>4331</v>
      </c>
      <c r="E745" s="101">
        <v>719400044</v>
      </c>
      <c r="F745" s="193">
        <v>41961</v>
      </c>
      <c r="G745" s="156">
        <v>1315</v>
      </c>
      <c r="H745" s="156">
        <v>1155.23</v>
      </c>
    </row>
    <row r="746" spans="1:14">
      <c r="A746" s="86">
        <v>710</v>
      </c>
      <c r="B746" s="100" t="s">
        <v>4344</v>
      </c>
      <c r="C746" s="100" t="s">
        <v>4338</v>
      </c>
      <c r="D746" s="181" t="s">
        <v>4340</v>
      </c>
      <c r="E746" s="101" t="s">
        <v>4341</v>
      </c>
      <c r="F746" s="193">
        <v>41985</v>
      </c>
      <c r="G746" s="156">
        <v>1065</v>
      </c>
      <c r="H746" s="156">
        <v>947.16</v>
      </c>
    </row>
    <row r="747" spans="1:14">
      <c r="A747" s="86"/>
      <c r="B747" s="100"/>
      <c r="C747" s="100"/>
      <c r="D747" s="181"/>
      <c r="E747" s="101"/>
      <c r="F747" s="193"/>
      <c r="G747" s="184">
        <f>SUM(G740:G746)</f>
        <v>8955</v>
      </c>
      <c r="H747" s="184">
        <f>SUM(H740:H746)</f>
        <v>7878.5399999999991</v>
      </c>
    </row>
    <row r="748" spans="1:14">
      <c r="A748" s="274" t="s">
        <v>4267</v>
      </c>
      <c r="B748" s="274"/>
      <c r="C748" s="274"/>
      <c r="D748" s="274"/>
      <c r="E748" s="274"/>
      <c r="F748" s="274"/>
      <c r="G748" s="147">
        <f>G727+G736+G738+G747</f>
        <v>1257661.6199999999</v>
      </c>
      <c r="H748" s="147">
        <f>H726+H695+H674+H644+H639+H635+H626+H355+H394+H311+H736</f>
        <v>384426.04406129057</v>
      </c>
      <c r="I748">
        <f>SUM(I697:I745)</f>
        <v>3298.3300000000004</v>
      </c>
      <c r="K748">
        <f>SUM(K697:K745)</f>
        <v>1935.7499999999995</v>
      </c>
      <c r="L748">
        <f>SUM(L697:L745)</f>
        <v>2116.41</v>
      </c>
      <c r="M748">
        <f>SUM(M697:M745)</f>
        <v>300.20999999999998</v>
      </c>
      <c r="N748">
        <f>I748+J748+K748+L748+M748</f>
        <v>7650.7</v>
      </c>
    </row>
    <row r="749" spans="1:14" ht="4.5" customHeight="1">
      <c r="A749" s="191"/>
      <c r="B749" s="191"/>
      <c r="C749" s="191"/>
      <c r="D749" s="191"/>
      <c r="E749" s="191"/>
      <c r="F749" s="192"/>
      <c r="G749" s="191"/>
      <c r="H749" s="191"/>
    </row>
    <row r="750" spans="1:14" ht="21">
      <c r="A750" s="276">
        <v>2015</v>
      </c>
      <c r="B750" s="276"/>
      <c r="C750" s="276"/>
      <c r="D750" s="276"/>
      <c r="E750" s="276"/>
      <c r="F750" s="276"/>
      <c r="G750" s="276"/>
      <c r="H750" s="276"/>
      <c r="K750" s="11"/>
    </row>
    <row r="751" spans="1:14">
      <c r="A751" s="259" t="s">
        <v>4355</v>
      </c>
      <c r="B751" s="259"/>
      <c r="C751" s="259"/>
      <c r="D751" s="259"/>
      <c r="E751" s="259"/>
      <c r="F751" s="259"/>
      <c r="G751" s="98"/>
      <c r="H751" s="98"/>
    </row>
    <row r="752" spans="1:14">
      <c r="A752" s="86">
        <v>711</v>
      </c>
      <c r="B752" s="194" t="s">
        <v>4356</v>
      </c>
      <c r="C752" s="64" t="s">
        <v>3216</v>
      </c>
      <c r="D752" s="64" t="s">
        <v>4362</v>
      </c>
      <c r="E752" s="64"/>
      <c r="F752" s="58">
        <v>42143</v>
      </c>
      <c r="G752" s="140">
        <v>750.25</v>
      </c>
      <c r="H752" s="65">
        <f>735.64</f>
        <v>735.64</v>
      </c>
    </row>
    <row r="753" spans="1:8">
      <c r="A753" s="86">
        <v>712</v>
      </c>
      <c r="B753" s="194" t="s">
        <v>4357</v>
      </c>
      <c r="C753" s="64" t="s">
        <v>3216</v>
      </c>
      <c r="D753" s="64" t="s">
        <v>4362</v>
      </c>
      <c r="E753" s="64"/>
      <c r="F753" s="58">
        <v>42143</v>
      </c>
      <c r="G753" s="140">
        <v>750.25</v>
      </c>
      <c r="H753" s="65">
        <f>735.64</f>
        <v>735.64</v>
      </c>
    </row>
    <row r="754" spans="1:8">
      <c r="A754" s="86">
        <v>713</v>
      </c>
      <c r="B754" s="194" t="s">
        <v>4358</v>
      </c>
      <c r="C754" s="64" t="s">
        <v>3216</v>
      </c>
      <c r="D754" s="64" t="s">
        <v>4362</v>
      </c>
      <c r="E754" s="64"/>
      <c r="F754" s="58">
        <v>42143</v>
      </c>
      <c r="G754" s="140">
        <v>750.25</v>
      </c>
      <c r="H754" s="65">
        <f t="shared" ref="H754:H757" si="11">735.64</f>
        <v>735.64</v>
      </c>
    </row>
    <row r="755" spans="1:8">
      <c r="A755" s="86">
        <v>714</v>
      </c>
      <c r="B755" s="194" t="s">
        <v>4359</v>
      </c>
      <c r="C755" s="64" t="s">
        <v>3216</v>
      </c>
      <c r="D755" s="64" t="s">
        <v>4362</v>
      </c>
      <c r="E755" s="195"/>
      <c r="F755" s="58">
        <v>42143</v>
      </c>
      <c r="G755" s="140">
        <v>750.25</v>
      </c>
      <c r="H755" s="65">
        <f t="shared" si="11"/>
        <v>735.64</v>
      </c>
    </row>
    <row r="756" spans="1:8">
      <c r="A756" s="86">
        <v>715</v>
      </c>
      <c r="B756" s="194" t="s">
        <v>4360</v>
      </c>
      <c r="C756" s="64" t="s">
        <v>3216</v>
      </c>
      <c r="D756" s="64" t="s">
        <v>4362</v>
      </c>
      <c r="E756" s="195"/>
      <c r="F756" s="58">
        <v>42143</v>
      </c>
      <c r="G756" s="140">
        <v>750.25</v>
      </c>
      <c r="H756" s="65">
        <f t="shared" si="11"/>
        <v>735.64</v>
      </c>
    </row>
    <row r="757" spans="1:8">
      <c r="A757" s="86">
        <v>716</v>
      </c>
      <c r="B757" s="194" t="s">
        <v>4361</v>
      </c>
      <c r="C757" s="64" t="s">
        <v>3216</v>
      </c>
      <c r="D757" s="64" t="s">
        <v>4362</v>
      </c>
      <c r="E757" s="195"/>
      <c r="F757" s="58">
        <v>42143</v>
      </c>
      <c r="G757" s="140">
        <v>750.25</v>
      </c>
      <c r="H757" s="65">
        <f t="shared" si="11"/>
        <v>735.64</v>
      </c>
    </row>
    <row r="758" spans="1:8">
      <c r="A758" s="86">
        <v>717</v>
      </c>
      <c r="B758" s="194" t="s">
        <v>4363</v>
      </c>
      <c r="C758" s="179" t="s">
        <v>3334</v>
      </c>
      <c r="D758" s="67" t="s">
        <v>4376</v>
      </c>
      <c r="E758" s="118"/>
      <c r="F758" s="149">
        <v>42165</v>
      </c>
      <c r="G758" s="156">
        <v>751.45</v>
      </c>
      <c r="H758" s="115">
        <v>737.24</v>
      </c>
    </row>
    <row r="759" spans="1:8">
      <c r="A759" s="86">
        <v>718</v>
      </c>
      <c r="B759" s="194" t="s">
        <v>4364</v>
      </c>
      <c r="C759" s="179" t="s">
        <v>3334</v>
      </c>
      <c r="D759" s="67" t="s">
        <v>4376</v>
      </c>
      <c r="E759" s="118"/>
      <c r="F759" s="149">
        <v>42165</v>
      </c>
      <c r="G759" s="156">
        <v>751.45</v>
      </c>
      <c r="H759" s="115">
        <v>737.24</v>
      </c>
    </row>
    <row r="760" spans="1:8">
      <c r="A760" s="86">
        <v>719</v>
      </c>
      <c r="B760" s="194" t="s">
        <v>4365</v>
      </c>
      <c r="C760" s="179" t="s">
        <v>3334</v>
      </c>
      <c r="D760" s="67" t="s">
        <v>4376</v>
      </c>
      <c r="E760" s="118"/>
      <c r="F760" s="149">
        <v>42165</v>
      </c>
      <c r="G760" s="156">
        <v>751.45</v>
      </c>
      <c r="H760" s="115">
        <v>737.24</v>
      </c>
    </row>
    <row r="761" spans="1:8">
      <c r="A761" s="86">
        <v>720</v>
      </c>
      <c r="B761" s="194" t="s">
        <v>4366</v>
      </c>
      <c r="C761" s="179" t="s">
        <v>3334</v>
      </c>
      <c r="D761" s="67" t="s">
        <v>4376</v>
      </c>
      <c r="E761" s="118"/>
      <c r="F761" s="149">
        <v>42165</v>
      </c>
      <c r="G761" s="156">
        <v>751.45</v>
      </c>
      <c r="H761" s="115">
        <v>737.24</v>
      </c>
    </row>
    <row r="762" spans="1:8">
      <c r="A762" s="86">
        <v>721</v>
      </c>
      <c r="B762" s="194" t="s">
        <v>4367</v>
      </c>
      <c r="C762" s="179" t="s">
        <v>3334</v>
      </c>
      <c r="D762" s="67" t="s">
        <v>4376</v>
      </c>
      <c r="E762" s="118"/>
      <c r="F762" s="149">
        <v>42165</v>
      </c>
      <c r="G762" s="156">
        <v>751.45</v>
      </c>
      <c r="H762" s="115">
        <v>737.24</v>
      </c>
    </row>
    <row r="763" spans="1:8">
      <c r="A763" s="86">
        <v>722</v>
      </c>
      <c r="B763" s="194" t="s">
        <v>4368</v>
      </c>
      <c r="C763" s="179" t="s">
        <v>3334</v>
      </c>
      <c r="D763" s="67" t="s">
        <v>4376</v>
      </c>
      <c r="E763" s="118"/>
      <c r="F763" s="149">
        <v>42165</v>
      </c>
      <c r="G763" s="156">
        <v>751.45</v>
      </c>
      <c r="H763" s="115">
        <v>737.24</v>
      </c>
    </row>
    <row r="764" spans="1:8">
      <c r="A764" s="86">
        <v>723</v>
      </c>
      <c r="B764" s="194" t="s">
        <v>4369</v>
      </c>
      <c r="C764" s="179" t="s">
        <v>3334</v>
      </c>
      <c r="D764" s="67" t="s">
        <v>4376</v>
      </c>
      <c r="E764" s="118"/>
      <c r="F764" s="149">
        <v>42165</v>
      </c>
      <c r="G764" s="156">
        <v>751.45</v>
      </c>
      <c r="H764" s="115">
        <v>737.24</v>
      </c>
    </row>
    <row r="765" spans="1:8">
      <c r="A765" s="86">
        <v>724</v>
      </c>
      <c r="B765" s="194" t="s">
        <v>4370</v>
      </c>
      <c r="C765" s="179" t="s">
        <v>3334</v>
      </c>
      <c r="D765" s="67" t="s">
        <v>4376</v>
      </c>
      <c r="E765" s="118"/>
      <c r="F765" s="149">
        <v>42165</v>
      </c>
      <c r="G765" s="156">
        <v>751.45</v>
      </c>
      <c r="H765" s="115">
        <v>737.24</v>
      </c>
    </row>
    <row r="766" spans="1:8">
      <c r="A766" s="86">
        <v>725</v>
      </c>
      <c r="B766" s="194" t="s">
        <v>4371</v>
      </c>
      <c r="C766" s="179" t="s">
        <v>3334</v>
      </c>
      <c r="D766" s="67" t="s">
        <v>4376</v>
      </c>
      <c r="E766" s="118"/>
      <c r="F766" s="149">
        <v>42165</v>
      </c>
      <c r="G766" s="156">
        <v>751.45</v>
      </c>
      <c r="H766" s="115">
        <v>737.24</v>
      </c>
    </row>
    <row r="767" spans="1:8">
      <c r="A767" s="86">
        <v>726</v>
      </c>
      <c r="B767" s="194" t="s">
        <v>4372</v>
      </c>
      <c r="C767" s="179" t="s">
        <v>3334</v>
      </c>
      <c r="D767" s="67" t="s">
        <v>4376</v>
      </c>
      <c r="E767" s="118"/>
      <c r="F767" s="149">
        <v>42165</v>
      </c>
      <c r="G767" s="156">
        <v>751.45</v>
      </c>
      <c r="H767" s="115">
        <v>737.24</v>
      </c>
    </row>
    <row r="768" spans="1:8">
      <c r="A768" s="86">
        <v>727</v>
      </c>
      <c r="B768" s="194" t="s">
        <v>4373</v>
      </c>
      <c r="C768" s="179" t="s">
        <v>3334</v>
      </c>
      <c r="D768" s="67" t="s">
        <v>4376</v>
      </c>
      <c r="E768" s="118"/>
      <c r="F768" s="149">
        <v>42165</v>
      </c>
      <c r="G768" s="156">
        <v>751.45</v>
      </c>
      <c r="H768" s="115">
        <v>737.24</v>
      </c>
    </row>
    <row r="769" spans="1:8">
      <c r="A769" s="86">
        <v>728</v>
      </c>
      <c r="B769" s="194" t="s">
        <v>4374</v>
      </c>
      <c r="C769" s="179" t="s">
        <v>3334</v>
      </c>
      <c r="D769" s="67" t="s">
        <v>4376</v>
      </c>
      <c r="E769" s="118"/>
      <c r="F769" s="149">
        <v>42165</v>
      </c>
      <c r="G769" s="156">
        <v>751.45</v>
      </c>
      <c r="H769" s="115">
        <v>737.24</v>
      </c>
    </row>
    <row r="770" spans="1:8">
      <c r="A770" s="86">
        <v>729</v>
      </c>
      <c r="B770" s="194" t="s">
        <v>4375</v>
      </c>
      <c r="C770" s="179" t="s">
        <v>3334</v>
      </c>
      <c r="D770" s="67" t="s">
        <v>4376</v>
      </c>
      <c r="E770" s="118"/>
      <c r="F770" s="149">
        <v>42165</v>
      </c>
      <c r="G770" s="156">
        <v>751.45</v>
      </c>
      <c r="H770" s="115">
        <v>737.24</v>
      </c>
    </row>
    <row r="771" spans="1:8">
      <c r="A771" s="86">
        <v>730</v>
      </c>
      <c r="B771" s="194" t="s">
        <v>4378</v>
      </c>
      <c r="C771" s="179" t="s">
        <v>4390</v>
      </c>
      <c r="D771" s="67" t="s">
        <v>3976</v>
      </c>
      <c r="E771" s="118"/>
      <c r="F771" s="149">
        <v>42166</v>
      </c>
      <c r="G771" s="156">
        <v>859</v>
      </c>
      <c r="H771" s="115">
        <v>826.21</v>
      </c>
    </row>
    <row r="772" spans="1:8">
      <c r="A772" s="86">
        <v>731</v>
      </c>
      <c r="B772" s="194" t="s">
        <v>4379</v>
      </c>
      <c r="C772" s="179" t="s">
        <v>4390</v>
      </c>
      <c r="D772" s="67" t="s">
        <v>3976</v>
      </c>
      <c r="E772" s="118"/>
      <c r="F772" s="149">
        <v>42166</v>
      </c>
      <c r="G772" s="156">
        <v>859</v>
      </c>
      <c r="H772" s="115">
        <v>826.21</v>
      </c>
    </row>
    <row r="773" spans="1:8">
      <c r="A773" s="118"/>
      <c r="B773" s="118"/>
      <c r="C773" s="118"/>
      <c r="D773" s="118"/>
      <c r="E773" s="118"/>
      <c r="F773" s="196"/>
      <c r="G773" s="144">
        <f>SUM(G752:G772)</f>
        <v>15988.350000000006</v>
      </c>
      <c r="H773" s="144">
        <f>SUM(H752:H772)</f>
        <v>15650.379999999997</v>
      </c>
    </row>
    <row r="774" spans="1:8">
      <c r="A774" s="274" t="s">
        <v>4377</v>
      </c>
      <c r="B774" s="274"/>
      <c r="C774" s="274"/>
      <c r="D774" s="274"/>
      <c r="E774" s="274"/>
      <c r="F774" s="274"/>
      <c r="G774" s="147">
        <f>G773+G748</f>
        <v>1273649.97</v>
      </c>
      <c r="H774" s="147">
        <f>H773+H748</f>
        <v>400076.42406129057</v>
      </c>
    </row>
  </sheetData>
  <mergeCells count="36">
    <mergeCell ref="A750:H750"/>
    <mergeCell ref="A751:F751"/>
    <mergeCell ref="A774:F774"/>
    <mergeCell ref="A1:H1"/>
    <mergeCell ref="A2:H2"/>
    <mergeCell ref="A3:H3"/>
    <mergeCell ref="A4:H4"/>
    <mergeCell ref="A5:B5"/>
    <mergeCell ref="A356:F356"/>
    <mergeCell ref="A748:F748"/>
    <mergeCell ref="A395:F395"/>
    <mergeCell ref="A9:A10"/>
    <mergeCell ref="B9:B10"/>
    <mergeCell ref="C9:C10"/>
    <mergeCell ref="D9:D10"/>
    <mergeCell ref="A737:F737"/>
    <mergeCell ref="K696:L696"/>
    <mergeCell ref="A627:F627"/>
    <mergeCell ref="A636:F636"/>
    <mergeCell ref="A640:F640"/>
    <mergeCell ref="A645:F645"/>
    <mergeCell ref="A675:F675"/>
    <mergeCell ref="A696:F696"/>
    <mergeCell ref="I696:J696"/>
    <mergeCell ref="A739:F739"/>
    <mergeCell ref="A6:H6"/>
    <mergeCell ref="A7:H7"/>
    <mergeCell ref="A8:G8"/>
    <mergeCell ref="H9:H10"/>
    <mergeCell ref="A312:F312"/>
    <mergeCell ref="F9:F10"/>
    <mergeCell ref="G9:G10"/>
    <mergeCell ref="A730:F730"/>
    <mergeCell ref="A727:F727"/>
    <mergeCell ref="A729:H729"/>
    <mergeCell ref="E9:E10"/>
  </mergeCells>
  <pageMargins left="0.27559055118110237" right="0.15748031496062992" top="0.31496062992125984" bottom="0.31496062992125984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J20" sqref="J20"/>
    </sheetView>
  </sheetViews>
  <sheetFormatPr baseColWidth="10" defaultRowHeight="15"/>
  <cols>
    <col min="1" max="1" width="4.140625" bestFit="1" customWidth="1"/>
    <col min="2" max="2" width="18.140625" customWidth="1"/>
    <col min="3" max="3" width="49.28515625" customWidth="1"/>
    <col min="4" max="4" width="16.28515625" customWidth="1"/>
    <col min="5" max="5" width="17.5703125" customWidth="1"/>
    <col min="6" max="6" width="13.42578125" customWidth="1"/>
    <col min="7" max="7" width="13.7109375" customWidth="1"/>
    <col min="8" max="8" width="13.140625" customWidth="1"/>
    <col min="10" max="10" width="11.5703125" bestFit="1" customWidth="1"/>
  </cols>
  <sheetData>
    <row r="1" spans="1:9">
      <c r="A1" s="260" t="s">
        <v>4308</v>
      </c>
      <c r="B1" s="260"/>
      <c r="C1" s="260"/>
      <c r="D1" s="260"/>
      <c r="E1" s="260"/>
      <c r="F1" s="260"/>
      <c r="G1" s="260"/>
      <c r="H1" s="260"/>
      <c r="I1" s="30"/>
    </row>
    <row r="2" spans="1:9">
      <c r="A2" s="261" t="s">
        <v>4309</v>
      </c>
      <c r="B2" s="261"/>
      <c r="C2" s="261"/>
      <c r="D2" s="261"/>
      <c r="E2" s="261"/>
      <c r="F2" s="261"/>
      <c r="G2" s="261"/>
      <c r="H2" s="261"/>
      <c r="I2" s="31"/>
    </row>
    <row r="3" spans="1:9">
      <c r="A3" s="260" t="s">
        <v>4310</v>
      </c>
      <c r="B3" s="260"/>
      <c r="C3" s="260"/>
      <c r="D3" s="260"/>
      <c r="E3" s="260"/>
      <c r="F3" s="260"/>
      <c r="G3" s="260"/>
      <c r="H3" s="260"/>
      <c r="I3" s="30"/>
    </row>
    <row r="4" spans="1:9">
      <c r="A4" s="253" t="s">
        <v>4313</v>
      </c>
      <c r="B4" s="253"/>
      <c r="C4" s="253"/>
      <c r="D4" s="253"/>
      <c r="E4" s="253"/>
      <c r="F4" s="253"/>
      <c r="G4" s="253"/>
      <c r="H4" s="253"/>
      <c r="I4" s="32"/>
    </row>
    <row r="5" spans="1:9">
      <c r="A5" s="255"/>
      <c r="B5" s="255"/>
      <c r="C5" s="28"/>
      <c r="D5" s="28"/>
      <c r="E5" s="28"/>
      <c r="F5" s="28"/>
      <c r="G5" s="28"/>
      <c r="H5" s="28"/>
      <c r="I5" s="28"/>
    </row>
    <row r="6" spans="1:9">
      <c r="A6" s="253" t="s">
        <v>4400</v>
      </c>
      <c r="B6" s="253"/>
      <c r="C6" s="253"/>
      <c r="D6" s="253"/>
      <c r="E6" s="253"/>
      <c r="F6" s="253"/>
      <c r="G6" s="253"/>
      <c r="H6" s="253"/>
      <c r="I6" s="32"/>
    </row>
    <row r="7" spans="1:9">
      <c r="A7" s="254" t="s">
        <v>4311</v>
      </c>
      <c r="B7" s="254"/>
      <c r="C7" s="254"/>
      <c r="D7" s="254"/>
      <c r="E7" s="254"/>
      <c r="F7" s="254"/>
      <c r="G7" s="254"/>
      <c r="H7" s="254"/>
      <c r="I7" s="28"/>
    </row>
    <row r="8" spans="1:9">
      <c r="A8" s="255"/>
      <c r="B8" s="255"/>
      <c r="C8" s="255"/>
      <c r="D8" s="255"/>
      <c r="E8" s="255"/>
      <c r="F8" s="255"/>
      <c r="G8" s="255"/>
      <c r="H8" s="29"/>
      <c r="I8" s="29"/>
    </row>
    <row r="9" spans="1:9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9">
      <c r="A10" s="256"/>
      <c r="B10" s="256"/>
      <c r="C10" s="256"/>
      <c r="D10" s="256"/>
      <c r="E10" s="256"/>
      <c r="F10" s="256"/>
      <c r="G10" s="256"/>
      <c r="H10" s="256"/>
    </row>
    <row r="11" spans="1:9">
      <c r="A11" s="86">
        <v>1</v>
      </c>
      <c r="B11" s="51" t="s">
        <v>1997</v>
      </c>
      <c r="C11" s="135" t="s">
        <v>1998</v>
      </c>
      <c r="D11" s="135" t="s">
        <v>1999</v>
      </c>
      <c r="E11" s="135" t="s">
        <v>2000</v>
      </c>
      <c r="F11" s="136">
        <v>39380</v>
      </c>
      <c r="G11" s="137">
        <v>885</v>
      </c>
      <c r="H11" s="137">
        <v>375.68</v>
      </c>
    </row>
    <row r="12" spans="1:9">
      <c r="A12" s="86">
        <v>2</v>
      </c>
      <c r="B12" s="51" t="s">
        <v>2001</v>
      </c>
      <c r="C12" s="135" t="s">
        <v>2002</v>
      </c>
      <c r="D12" s="135" t="s">
        <v>2003</v>
      </c>
      <c r="E12" s="135" t="s">
        <v>2004</v>
      </c>
      <c r="F12" s="136">
        <v>39380</v>
      </c>
      <c r="G12" s="137">
        <v>1135.55</v>
      </c>
      <c r="H12" s="137">
        <v>482.03</v>
      </c>
    </row>
    <row r="13" spans="1:9">
      <c r="A13" s="86">
        <v>3</v>
      </c>
      <c r="B13" s="56" t="s">
        <v>2005</v>
      </c>
      <c r="C13" s="100" t="s">
        <v>2006</v>
      </c>
      <c r="D13" s="100" t="s">
        <v>27</v>
      </c>
      <c r="E13" s="100" t="s">
        <v>27</v>
      </c>
      <c r="F13" s="106">
        <v>37593</v>
      </c>
      <c r="G13" s="163">
        <v>875</v>
      </c>
      <c r="H13" s="163">
        <v>87.5</v>
      </c>
    </row>
    <row r="14" spans="1:9">
      <c r="A14" s="131">
        <v>4</v>
      </c>
      <c r="B14" s="51" t="s">
        <v>2007</v>
      </c>
      <c r="C14" s="100" t="s">
        <v>2008</v>
      </c>
      <c r="D14" s="100" t="s">
        <v>2009</v>
      </c>
      <c r="E14" s="181">
        <v>200299</v>
      </c>
      <c r="F14" s="106" t="s">
        <v>2010</v>
      </c>
      <c r="G14" s="163">
        <v>2579.1799999999998</v>
      </c>
      <c r="H14" s="163">
        <v>1562.4795999999997</v>
      </c>
    </row>
    <row r="15" spans="1:9">
      <c r="A15" s="131">
        <v>5</v>
      </c>
      <c r="B15" s="51" t="s">
        <v>2011</v>
      </c>
      <c r="C15" s="135" t="s">
        <v>2012</v>
      </c>
      <c r="D15" s="135" t="s">
        <v>2013</v>
      </c>
      <c r="E15" s="135"/>
      <c r="F15" s="149">
        <v>41400</v>
      </c>
      <c r="G15" s="115">
        <v>1583.51</v>
      </c>
      <c r="H15" s="115">
        <v>953.93720000000008</v>
      </c>
    </row>
    <row r="16" spans="1:9">
      <c r="A16" s="131">
        <v>6</v>
      </c>
      <c r="B16" s="51" t="s">
        <v>2014</v>
      </c>
      <c r="C16" s="135" t="s">
        <v>2015</v>
      </c>
      <c r="D16" s="135" t="s">
        <v>2016</v>
      </c>
      <c r="E16" s="197">
        <v>160400401</v>
      </c>
      <c r="F16" s="149">
        <v>41586</v>
      </c>
      <c r="G16" s="115">
        <v>836.31</v>
      </c>
      <c r="H16" s="115">
        <v>579.98320000000001</v>
      </c>
    </row>
    <row r="17" spans="1:11">
      <c r="A17" s="131"/>
      <c r="B17" s="51"/>
      <c r="C17" s="135"/>
      <c r="D17" s="135"/>
      <c r="E17" s="197"/>
      <c r="F17" s="149"/>
      <c r="G17" s="198">
        <f>SUM(G11:G16)</f>
        <v>7894.5499999999993</v>
      </c>
      <c r="H17" s="198">
        <f>SUM(H11:H16)</f>
        <v>4041.61</v>
      </c>
    </row>
    <row r="18" spans="1:11">
      <c r="A18" s="259" t="s">
        <v>2017</v>
      </c>
      <c r="B18" s="259"/>
      <c r="C18" s="259"/>
      <c r="D18" s="259"/>
      <c r="E18" s="259"/>
      <c r="F18" s="259"/>
      <c r="G18" s="98"/>
      <c r="H18" s="98"/>
    </row>
    <row r="19" spans="1:11">
      <c r="A19" s="131">
        <v>7</v>
      </c>
      <c r="B19" s="51" t="s">
        <v>2018</v>
      </c>
      <c r="C19" s="135" t="s">
        <v>2019</v>
      </c>
      <c r="D19" s="135" t="s">
        <v>2020</v>
      </c>
      <c r="E19" s="197" t="s">
        <v>2021</v>
      </c>
      <c r="F19" s="149">
        <v>38583</v>
      </c>
      <c r="G19" s="115">
        <v>385</v>
      </c>
      <c r="H19" s="115">
        <f>G19*0.9</f>
        <v>346.5</v>
      </c>
    </row>
    <row r="20" spans="1:11" ht="24" customHeight="1">
      <c r="A20" s="274" t="s">
        <v>4266</v>
      </c>
      <c r="B20" s="274"/>
      <c r="C20" s="274"/>
      <c r="D20" s="274"/>
      <c r="E20" s="274"/>
      <c r="F20" s="274"/>
      <c r="G20" s="147">
        <f>G19+G17</f>
        <v>8279.5499999999993</v>
      </c>
      <c r="H20" s="147">
        <f>H19+H17</f>
        <v>4388.1100000000006</v>
      </c>
    </row>
    <row r="21" spans="1:11" ht="4.5" customHeight="1">
      <c r="A21" s="191"/>
      <c r="B21" s="191"/>
      <c r="C21" s="191"/>
      <c r="D21" s="191"/>
      <c r="E21" s="191"/>
      <c r="F21" s="192"/>
      <c r="G21" s="191"/>
      <c r="H21" s="191"/>
    </row>
    <row r="22" spans="1:11" ht="21">
      <c r="A22" s="276">
        <v>2014</v>
      </c>
      <c r="B22" s="276"/>
      <c r="C22" s="276"/>
      <c r="D22" s="276"/>
      <c r="E22" s="276"/>
      <c r="F22" s="276"/>
      <c r="G22" s="276"/>
      <c r="H22" s="276"/>
      <c r="K22" s="11"/>
    </row>
    <row r="23" spans="1:11">
      <c r="A23" s="259" t="s">
        <v>4302</v>
      </c>
      <c r="B23" s="259"/>
      <c r="C23" s="259"/>
      <c r="D23" s="259"/>
      <c r="E23" s="259"/>
      <c r="F23" s="259"/>
      <c r="G23" s="259"/>
      <c r="H23" s="259"/>
    </row>
    <row r="24" spans="1:11">
      <c r="A24" s="148">
        <v>8</v>
      </c>
      <c r="B24" s="148" t="s">
        <v>4303</v>
      </c>
      <c r="C24" s="148" t="s">
        <v>4349</v>
      </c>
      <c r="D24" s="148" t="s">
        <v>585</v>
      </c>
      <c r="E24" s="148" t="s">
        <v>585</v>
      </c>
      <c r="F24" s="199">
        <v>41640</v>
      </c>
      <c r="G24" s="115">
        <v>3470</v>
      </c>
      <c r="H24" s="176">
        <v>2543.73</v>
      </c>
    </row>
    <row r="25" spans="1:11" ht="24" customHeight="1">
      <c r="A25" s="274" t="s">
        <v>4301</v>
      </c>
      <c r="B25" s="274"/>
      <c r="C25" s="274"/>
      <c r="D25" s="274"/>
      <c r="E25" s="274"/>
      <c r="F25" s="274"/>
      <c r="G25" s="147">
        <f>G17+G19+G24</f>
        <v>11749.55</v>
      </c>
      <c r="H25" s="147">
        <f>H17+H19+H24</f>
        <v>6931.84</v>
      </c>
    </row>
    <row r="26" spans="1:11">
      <c r="A26" s="118"/>
      <c r="B26" s="118"/>
      <c r="C26" s="118"/>
      <c r="D26" s="118"/>
      <c r="E26" s="118"/>
      <c r="F26" s="118"/>
      <c r="G26" s="118"/>
      <c r="H26" s="118"/>
    </row>
    <row r="27" spans="1:11" ht="4.5" customHeight="1">
      <c r="A27" s="191"/>
      <c r="B27" s="191"/>
      <c r="C27" s="191"/>
      <c r="D27" s="191"/>
      <c r="E27" s="191"/>
      <c r="F27" s="192"/>
      <c r="G27" s="191"/>
      <c r="H27" s="191"/>
    </row>
    <row r="28" spans="1:11" ht="21">
      <c r="A28" s="276">
        <v>2015</v>
      </c>
      <c r="B28" s="276"/>
      <c r="C28" s="276"/>
      <c r="D28" s="276"/>
      <c r="E28" s="276"/>
      <c r="F28" s="276"/>
      <c r="G28" s="276"/>
      <c r="H28" s="276"/>
      <c r="K28" s="11"/>
    </row>
    <row r="29" spans="1:11">
      <c r="A29" s="259" t="s">
        <v>4395</v>
      </c>
      <c r="B29" s="259"/>
      <c r="C29" s="259"/>
      <c r="D29" s="259"/>
      <c r="E29" s="259"/>
      <c r="F29" s="259"/>
      <c r="G29" s="259"/>
      <c r="H29" s="259"/>
    </row>
    <row r="30" spans="1:11" s="15" customFormat="1" ht="11.25">
      <c r="A30" s="86">
        <v>1</v>
      </c>
      <c r="B30" s="148" t="s">
        <v>4398</v>
      </c>
      <c r="C30" s="148" t="s">
        <v>4391</v>
      </c>
      <c r="D30" s="148"/>
      <c r="E30" s="148"/>
      <c r="F30" s="199">
        <v>42054</v>
      </c>
      <c r="G30" s="115">
        <v>13796.66</v>
      </c>
      <c r="H30" s="115">
        <v>11728.65</v>
      </c>
      <c r="I30" s="18"/>
    </row>
    <row r="31" spans="1:11" s="15" customFormat="1" ht="11.25">
      <c r="A31" s="86">
        <v>2</v>
      </c>
      <c r="B31" s="148" t="s">
        <v>4398</v>
      </c>
      <c r="C31" s="148" t="s">
        <v>4392</v>
      </c>
      <c r="D31" s="148"/>
      <c r="E31" s="148"/>
      <c r="F31" s="199">
        <v>42131</v>
      </c>
      <c r="G31" s="115">
        <v>8253.64</v>
      </c>
      <c r="H31" s="115">
        <v>7596.32</v>
      </c>
    </row>
    <row r="32" spans="1:11" s="15" customFormat="1" ht="11.25">
      <c r="A32" s="86">
        <v>3</v>
      </c>
      <c r="B32" s="148" t="s">
        <v>4397</v>
      </c>
      <c r="C32" s="148" t="s">
        <v>4393</v>
      </c>
      <c r="D32" s="148"/>
      <c r="E32" s="148"/>
      <c r="F32" s="199">
        <v>42152</v>
      </c>
      <c r="G32" s="115">
        <v>1243</v>
      </c>
      <c r="H32" s="115">
        <v>895.32</v>
      </c>
    </row>
    <row r="33" spans="1:8" s="15" customFormat="1" ht="11.25">
      <c r="A33" s="86">
        <v>4</v>
      </c>
      <c r="B33" s="148" t="s">
        <v>4397</v>
      </c>
      <c r="C33" s="148" t="s">
        <v>4394</v>
      </c>
      <c r="D33" s="148"/>
      <c r="E33" s="148"/>
      <c r="F33" s="199">
        <v>42170</v>
      </c>
      <c r="G33" s="115">
        <v>1250</v>
      </c>
      <c r="H33" s="115">
        <v>963.25</v>
      </c>
    </row>
    <row r="34" spans="1:8" s="15" customFormat="1" ht="11.25">
      <c r="A34" s="86">
        <v>5</v>
      </c>
      <c r="B34" s="200" t="s">
        <v>2949</v>
      </c>
      <c r="C34" s="148" t="s">
        <v>4396</v>
      </c>
      <c r="D34" s="148"/>
      <c r="E34" s="148"/>
      <c r="F34" s="199">
        <v>42180</v>
      </c>
      <c r="G34" s="115">
        <v>2035.13</v>
      </c>
      <c r="H34" s="115">
        <v>1825.47</v>
      </c>
    </row>
    <row r="35" spans="1:8" s="15" customFormat="1" ht="15" customHeight="1">
      <c r="A35" s="148"/>
      <c r="B35" s="148"/>
      <c r="C35" s="148"/>
      <c r="D35" s="148"/>
      <c r="E35" s="148"/>
      <c r="F35" s="148"/>
      <c r="G35" s="201">
        <f>SUM(G30:G34)</f>
        <v>26578.43</v>
      </c>
      <c r="H35" s="201">
        <f>SUM(H30:H34)</f>
        <v>23009.010000000002</v>
      </c>
    </row>
    <row r="36" spans="1:8" s="15" customFormat="1" ht="11.25">
      <c r="A36" s="148"/>
      <c r="B36" s="148"/>
      <c r="C36" s="148"/>
      <c r="D36" s="148"/>
      <c r="E36" s="148"/>
      <c r="F36" s="148"/>
      <c r="G36" s="148"/>
      <c r="H36" s="148"/>
    </row>
    <row r="37" spans="1:8" ht="24" customHeight="1">
      <c r="A37" s="274" t="s">
        <v>4401</v>
      </c>
      <c r="B37" s="274"/>
      <c r="C37" s="274"/>
      <c r="D37" s="274"/>
      <c r="E37" s="274"/>
      <c r="F37" s="274"/>
      <c r="G37" s="147">
        <f>G35+G25</f>
        <v>38327.979999999996</v>
      </c>
      <c r="H37" s="147">
        <f>H35+H25</f>
        <v>29940.850000000002</v>
      </c>
    </row>
  </sheetData>
  <mergeCells count="24">
    <mergeCell ref="A37:F37"/>
    <mergeCell ref="A28:H28"/>
    <mergeCell ref="A29:H29"/>
    <mergeCell ref="D9:D10"/>
    <mergeCell ref="E9:E10"/>
    <mergeCell ref="A22:H22"/>
    <mergeCell ref="A23:H23"/>
    <mergeCell ref="A25:F25"/>
    <mergeCell ref="F9:F10"/>
    <mergeCell ref="G9:G10"/>
    <mergeCell ref="H9:H10"/>
    <mergeCell ref="A18:F18"/>
    <mergeCell ref="A20:F20"/>
    <mergeCell ref="A9:A10"/>
    <mergeCell ref="B9:B10"/>
    <mergeCell ref="C9:C10"/>
    <mergeCell ref="A8:G8"/>
    <mergeCell ref="A7:H7"/>
    <mergeCell ref="A1:H1"/>
    <mergeCell ref="A2:H2"/>
    <mergeCell ref="A3:H3"/>
    <mergeCell ref="A4:H4"/>
    <mergeCell ref="A6:H6"/>
    <mergeCell ref="A5:B5"/>
  </mergeCells>
  <pageMargins left="0.3" right="0.2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90"/>
  <sheetViews>
    <sheetView workbookViewId="0">
      <selection activeCell="G25" sqref="G25"/>
    </sheetView>
  </sheetViews>
  <sheetFormatPr baseColWidth="10" defaultRowHeight="15"/>
  <cols>
    <col min="1" max="1" width="3.85546875" customWidth="1"/>
    <col min="2" max="2" width="17.5703125" customWidth="1"/>
    <col min="3" max="3" width="54.5703125" customWidth="1"/>
    <col min="4" max="4" width="15.5703125" customWidth="1"/>
    <col min="5" max="5" width="14.140625" customWidth="1"/>
    <col min="6" max="6" width="13.42578125" style="20" customWidth="1"/>
    <col min="7" max="7" width="13.7109375" customWidth="1"/>
    <col min="8" max="8" width="13.140625" customWidth="1"/>
    <col min="9" max="11" width="12.5703125" bestFit="1" customWidth="1"/>
  </cols>
  <sheetData>
    <row r="1" spans="1:8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8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8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8" s="10" customFormat="1">
      <c r="A4" s="253" t="s">
        <v>2022</v>
      </c>
      <c r="B4" s="253"/>
      <c r="C4" s="253"/>
      <c r="D4" s="253"/>
      <c r="E4" s="253"/>
      <c r="F4" s="253"/>
      <c r="G4" s="253"/>
      <c r="H4" s="253"/>
    </row>
    <row r="5" spans="1:8" s="10" customFormat="1">
      <c r="A5" s="255"/>
      <c r="B5" s="255"/>
      <c r="C5" s="28"/>
      <c r="D5" s="28"/>
      <c r="E5" s="28"/>
      <c r="F5" s="28"/>
      <c r="G5" s="28"/>
      <c r="H5" s="28"/>
    </row>
    <row r="6" spans="1:8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8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8" s="10" customFormat="1">
      <c r="A8" s="255"/>
      <c r="B8" s="255"/>
      <c r="C8" s="255"/>
      <c r="D8" s="255"/>
      <c r="E8" s="255"/>
      <c r="F8" s="255"/>
      <c r="G8" s="255"/>
      <c r="H8" s="29"/>
    </row>
    <row r="9" spans="1:8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8">
      <c r="A10" s="256"/>
      <c r="B10" s="256"/>
      <c r="C10" s="256"/>
      <c r="D10" s="256"/>
      <c r="E10" s="256"/>
      <c r="F10" s="256"/>
      <c r="G10" s="256"/>
      <c r="H10" s="256"/>
    </row>
    <row r="11" spans="1:8">
      <c r="A11" s="202">
        <v>1</v>
      </c>
      <c r="B11" s="135" t="s">
        <v>2023</v>
      </c>
      <c r="C11" s="135" t="s">
        <v>2024</v>
      </c>
      <c r="D11" s="135" t="s">
        <v>2025</v>
      </c>
      <c r="E11" s="135" t="s">
        <v>2026</v>
      </c>
      <c r="F11" s="52">
        <v>34955</v>
      </c>
      <c r="G11" s="137">
        <v>1048.8</v>
      </c>
      <c r="H11" s="137">
        <f>G11*0.1</f>
        <v>104.88</v>
      </c>
    </row>
    <row r="12" spans="1:8">
      <c r="A12" s="202">
        <v>2</v>
      </c>
      <c r="B12" s="135" t="s">
        <v>2027</v>
      </c>
      <c r="C12" s="135" t="s">
        <v>2028</v>
      </c>
      <c r="D12" s="135" t="s">
        <v>2029</v>
      </c>
      <c r="E12" s="135" t="s">
        <v>2030</v>
      </c>
      <c r="F12" s="52">
        <v>33989</v>
      </c>
      <c r="G12" s="137">
        <v>1060.8800000000001</v>
      </c>
      <c r="H12" s="137">
        <f t="shared" ref="H12:H42" si="0">G12*0.1</f>
        <v>106.08800000000002</v>
      </c>
    </row>
    <row r="13" spans="1:8">
      <c r="A13" s="202">
        <v>3</v>
      </c>
      <c r="B13" s="135" t="s">
        <v>2031</v>
      </c>
      <c r="C13" s="135" t="s">
        <v>2032</v>
      </c>
      <c r="D13" s="135" t="s">
        <v>2033</v>
      </c>
      <c r="E13" s="135" t="s">
        <v>27</v>
      </c>
      <c r="F13" s="52">
        <v>34414</v>
      </c>
      <c r="G13" s="137">
        <v>662.86</v>
      </c>
      <c r="H13" s="137">
        <f t="shared" si="0"/>
        <v>66.286000000000001</v>
      </c>
    </row>
    <row r="14" spans="1:8">
      <c r="A14" s="202">
        <v>4</v>
      </c>
      <c r="B14" s="135" t="s">
        <v>2034</v>
      </c>
      <c r="C14" s="135" t="s">
        <v>2035</v>
      </c>
      <c r="D14" s="135" t="s">
        <v>27</v>
      </c>
      <c r="E14" s="135" t="s">
        <v>27</v>
      </c>
      <c r="F14" s="52">
        <v>36362</v>
      </c>
      <c r="G14" s="137">
        <v>822.86</v>
      </c>
      <c r="H14" s="137">
        <f t="shared" si="0"/>
        <v>82.286000000000001</v>
      </c>
    </row>
    <row r="15" spans="1:8">
      <c r="A15" s="202">
        <v>5</v>
      </c>
      <c r="B15" s="135" t="s">
        <v>2036</v>
      </c>
      <c r="C15" s="135" t="s">
        <v>2037</v>
      </c>
      <c r="D15" s="135" t="s">
        <v>2038</v>
      </c>
      <c r="E15" s="135" t="s">
        <v>27</v>
      </c>
      <c r="F15" s="52">
        <v>36129</v>
      </c>
      <c r="G15" s="137">
        <v>1492.76</v>
      </c>
      <c r="H15" s="137">
        <f t="shared" si="0"/>
        <v>149.27600000000001</v>
      </c>
    </row>
    <row r="16" spans="1:8">
      <c r="A16" s="202">
        <v>6</v>
      </c>
      <c r="B16" s="135" t="s">
        <v>2039</v>
      </c>
      <c r="C16" s="135" t="s">
        <v>2040</v>
      </c>
      <c r="D16" s="135" t="s">
        <v>2041</v>
      </c>
      <c r="E16" s="135" t="s">
        <v>2042</v>
      </c>
      <c r="F16" s="52">
        <v>39051</v>
      </c>
      <c r="G16" s="137">
        <v>2090.5</v>
      </c>
      <c r="H16" s="137">
        <f t="shared" si="0"/>
        <v>209.05</v>
      </c>
    </row>
    <row r="17" spans="1:8">
      <c r="A17" s="202">
        <v>7</v>
      </c>
      <c r="B17" s="135" t="s">
        <v>2043</v>
      </c>
      <c r="C17" s="135" t="s">
        <v>2044</v>
      </c>
      <c r="D17" s="135" t="s">
        <v>2045</v>
      </c>
      <c r="E17" s="135" t="s">
        <v>2046</v>
      </c>
      <c r="F17" s="52">
        <v>35060</v>
      </c>
      <c r="G17" s="137">
        <v>2571.4299999999998</v>
      </c>
      <c r="H17" s="137">
        <f t="shared" si="0"/>
        <v>257.14299999999997</v>
      </c>
    </row>
    <row r="18" spans="1:8">
      <c r="A18" s="202">
        <v>8</v>
      </c>
      <c r="B18" s="100" t="s">
        <v>2047</v>
      </c>
      <c r="C18" s="100" t="s">
        <v>188</v>
      </c>
      <c r="D18" s="100" t="s">
        <v>189</v>
      </c>
      <c r="E18" s="100" t="s">
        <v>2048</v>
      </c>
      <c r="F18" s="58">
        <v>37434</v>
      </c>
      <c r="G18" s="163">
        <v>8642.67</v>
      </c>
      <c r="H18" s="137">
        <f t="shared" si="0"/>
        <v>864.26700000000005</v>
      </c>
    </row>
    <row r="19" spans="1:8">
      <c r="A19" s="202">
        <v>9</v>
      </c>
      <c r="B19" s="100" t="s">
        <v>2049</v>
      </c>
      <c r="C19" s="100" t="s">
        <v>188</v>
      </c>
      <c r="D19" s="100" t="s">
        <v>189</v>
      </c>
      <c r="E19" s="100" t="s">
        <v>2050</v>
      </c>
      <c r="F19" s="58">
        <v>37434</v>
      </c>
      <c r="G19" s="163">
        <v>8642.67</v>
      </c>
      <c r="H19" s="137">
        <f t="shared" si="0"/>
        <v>864.26700000000005</v>
      </c>
    </row>
    <row r="20" spans="1:8">
      <c r="A20" s="202">
        <v>10</v>
      </c>
      <c r="B20" s="100" t="s">
        <v>2051</v>
      </c>
      <c r="C20" s="100" t="s">
        <v>188</v>
      </c>
      <c r="D20" s="100" t="s">
        <v>189</v>
      </c>
      <c r="E20" s="100" t="s">
        <v>2052</v>
      </c>
      <c r="F20" s="58">
        <v>37434</v>
      </c>
      <c r="G20" s="163">
        <v>8642.67</v>
      </c>
      <c r="H20" s="137">
        <f t="shared" si="0"/>
        <v>864.26700000000005</v>
      </c>
    </row>
    <row r="21" spans="1:8">
      <c r="A21" s="202">
        <v>11</v>
      </c>
      <c r="B21" s="135" t="s">
        <v>2053</v>
      </c>
      <c r="C21" s="135" t="s">
        <v>2054</v>
      </c>
      <c r="D21" s="135" t="s">
        <v>2055</v>
      </c>
      <c r="E21" s="135" t="s">
        <v>2056</v>
      </c>
      <c r="F21" s="52">
        <v>39283</v>
      </c>
      <c r="G21" s="137">
        <v>1395</v>
      </c>
      <c r="H21" s="137">
        <f t="shared" si="0"/>
        <v>139.5</v>
      </c>
    </row>
    <row r="22" spans="1:8">
      <c r="A22" s="202">
        <v>12</v>
      </c>
      <c r="B22" s="135" t="s">
        <v>2057</v>
      </c>
      <c r="C22" s="135" t="s">
        <v>2058</v>
      </c>
      <c r="D22" s="135" t="s">
        <v>27</v>
      </c>
      <c r="E22" s="135" t="s">
        <v>27</v>
      </c>
      <c r="F22" s="52">
        <v>39793</v>
      </c>
      <c r="G22" s="137">
        <v>11687.69</v>
      </c>
      <c r="H22" s="137">
        <f t="shared" si="0"/>
        <v>1168.769</v>
      </c>
    </row>
    <row r="23" spans="1:8">
      <c r="A23" s="202">
        <v>13</v>
      </c>
      <c r="B23" s="135" t="s">
        <v>2059</v>
      </c>
      <c r="C23" s="135" t="s">
        <v>2058</v>
      </c>
      <c r="D23" s="135" t="s">
        <v>27</v>
      </c>
      <c r="E23" s="135" t="s">
        <v>27</v>
      </c>
      <c r="F23" s="52">
        <v>39793</v>
      </c>
      <c r="G23" s="137">
        <v>11687.7</v>
      </c>
      <c r="H23" s="137">
        <f t="shared" si="0"/>
        <v>1168.7700000000002</v>
      </c>
    </row>
    <row r="24" spans="1:8">
      <c r="A24" s="202">
        <v>14</v>
      </c>
      <c r="B24" s="135" t="s">
        <v>2060</v>
      </c>
      <c r="C24" s="135" t="s">
        <v>2061</v>
      </c>
      <c r="D24" s="135" t="s">
        <v>27</v>
      </c>
      <c r="E24" s="135" t="s">
        <v>27</v>
      </c>
      <c r="F24" s="52">
        <v>37481</v>
      </c>
      <c r="G24" s="137">
        <v>15902</v>
      </c>
      <c r="H24" s="137">
        <f t="shared" si="0"/>
        <v>1590.2</v>
      </c>
    </row>
    <row r="25" spans="1:8">
      <c r="A25" s="202">
        <v>15</v>
      </c>
      <c r="B25" s="135" t="s">
        <v>2062</v>
      </c>
      <c r="C25" s="135" t="s">
        <v>2061</v>
      </c>
      <c r="D25" s="135" t="s">
        <v>27</v>
      </c>
      <c r="E25" s="135" t="s">
        <v>27</v>
      </c>
      <c r="F25" s="52">
        <v>37481</v>
      </c>
      <c r="G25" s="137">
        <v>15902</v>
      </c>
      <c r="H25" s="137">
        <f t="shared" si="0"/>
        <v>1590.2</v>
      </c>
    </row>
    <row r="26" spans="1:8">
      <c r="A26" s="202">
        <v>16</v>
      </c>
      <c r="B26" s="135" t="s">
        <v>2063</v>
      </c>
      <c r="C26" s="135" t="s">
        <v>1512</v>
      </c>
      <c r="D26" s="135" t="s">
        <v>2064</v>
      </c>
      <c r="E26" s="135" t="s">
        <v>2065</v>
      </c>
      <c r="F26" s="52">
        <v>37273</v>
      </c>
      <c r="G26" s="137">
        <v>606.48</v>
      </c>
      <c r="H26" s="137">
        <f t="shared" si="0"/>
        <v>60.648000000000003</v>
      </c>
    </row>
    <row r="27" spans="1:8">
      <c r="A27" s="202">
        <v>17</v>
      </c>
      <c r="B27" s="135" t="s">
        <v>2066</v>
      </c>
      <c r="C27" s="135" t="s">
        <v>2067</v>
      </c>
      <c r="D27" s="135" t="s">
        <v>2068</v>
      </c>
      <c r="E27" s="135" t="s">
        <v>2069</v>
      </c>
      <c r="F27" s="52">
        <v>39902</v>
      </c>
      <c r="G27" s="137">
        <v>710.5</v>
      </c>
      <c r="H27" s="137">
        <f t="shared" si="0"/>
        <v>71.05</v>
      </c>
    </row>
    <row r="28" spans="1:8">
      <c r="A28" s="202">
        <v>18</v>
      </c>
      <c r="B28" s="135" t="s">
        <v>2070</v>
      </c>
      <c r="C28" s="135" t="s">
        <v>2067</v>
      </c>
      <c r="D28" s="135" t="s">
        <v>2068</v>
      </c>
      <c r="E28" s="135" t="s">
        <v>2071</v>
      </c>
      <c r="F28" s="52">
        <v>39902</v>
      </c>
      <c r="G28" s="137">
        <v>710.5</v>
      </c>
      <c r="H28" s="137">
        <f t="shared" si="0"/>
        <v>71.05</v>
      </c>
    </row>
    <row r="29" spans="1:8">
      <c r="A29" s="202">
        <v>19</v>
      </c>
      <c r="B29" s="135" t="s">
        <v>2072</v>
      </c>
      <c r="C29" s="135" t="s">
        <v>2067</v>
      </c>
      <c r="D29" s="135" t="s">
        <v>2068</v>
      </c>
      <c r="E29" s="135" t="s">
        <v>2073</v>
      </c>
      <c r="F29" s="52">
        <v>39902</v>
      </c>
      <c r="G29" s="137">
        <v>710.5</v>
      </c>
      <c r="H29" s="137">
        <f t="shared" si="0"/>
        <v>71.05</v>
      </c>
    </row>
    <row r="30" spans="1:8">
      <c r="A30" s="202">
        <v>20</v>
      </c>
      <c r="B30" s="135" t="s">
        <v>2074</v>
      </c>
      <c r="C30" s="135" t="s">
        <v>2067</v>
      </c>
      <c r="D30" s="135" t="s">
        <v>2068</v>
      </c>
      <c r="E30" s="135" t="s">
        <v>2075</v>
      </c>
      <c r="F30" s="52">
        <v>39902</v>
      </c>
      <c r="G30" s="137">
        <v>710.5</v>
      </c>
      <c r="H30" s="137">
        <f t="shared" si="0"/>
        <v>71.05</v>
      </c>
    </row>
    <row r="31" spans="1:8">
      <c r="A31" s="202">
        <v>21</v>
      </c>
      <c r="B31" s="135" t="s">
        <v>2076</v>
      </c>
      <c r="C31" s="135" t="s">
        <v>2067</v>
      </c>
      <c r="D31" s="135" t="s">
        <v>2068</v>
      </c>
      <c r="E31" s="135" t="s">
        <v>2077</v>
      </c>
      <c r="F31" s="52">
        <v>39902</v>
      </c>
      <c r="G31" s="137">
        <v>710.5</v>
      </c>
      <c r="H31" s="137">
        <f t="shared" si="0"/>
        <v>71.05</v>
      </c>
    </row>
    <row r="32" spans="1:8">
      <c r="A32" s="202">
        <v>22</v>
      </c>
      <c r="B32" s="135" t="s">
        <v>2078</v>
      </c>
      <c r="C32" s="135" t="s">
        <v>2067</v>
      </c>
      <c r="D32" s="135" t="s">
        <v>2068</v>
      </c>
      <c r="E32" s="135" t="s">
        <v>2079</v>
      </c>
      <c r="F32" s="52">
        <v>39902</v>
      </c>
      <c r="G32" s="137">
        <v>710.5</v>
      </c>
      <c r="H32" s="137">
        <f t="shared" si="0"/>
        <v>71.05</v>
      </c>
    </row>
    <row r="33" spans="1:8">
      <c r="A33" s="202">
        <v>23</v>
      </c>
      <c r="B33" s="135" t="s">
        <v>2080</v>
      </c>
      <c r="C33" s="135" t="s">
        <v>2081</v>
      </c>
      <c r="D33" s="135" t="s">
        <v>2082</v>
      </c>
      <c r="E33" s="135" t="s">
        <v>27</v>
      </c>
      <c r="F33" s="52">
        <v>38840</v>
      </c>
      <c r="G33" s="137">
        <v>805</v>
      </c>
      <c r="H33" s="137">
        <f t="shared" si="0"/>
        <v>80.5</v>
      </c>
    </row>
    <row r="34" spans="1:8">
      <c r="A34" s="202">
        <v>24</v>
      </c>
      <c r="B34" s="135" t="s">
        <v>2083</v>
      </c>
      <c r="C34" s="135" t="s">
        <v>2084</v>
      </c>
      <c r="D34" s="135" t="s">
        <v>27</v>
      </c>
      <c r="E34" s="135" t="s">
        <v>27</v>
      </c>
      <c r="F34" s="52">
        <v>38875</v>
      </c>
      <c r="G34" s="137">
        <v>649.75</v>
      </c>
      <c r="H34" s="137">
        <f t="shared" si="0"/>
        <v>64.975000000000009</v>
      </c>
    </row>
    <row r="35" spans="1:8">
      <c r="A35" s="202">
        <v>25</v>
      </c>
      <c r="B35" s="135" t="s">
        <v>2085</v>
      </c>
      <c r="C35" s="135" t="s">
        <v>2086</v>
      </c>
      <c r="D35" s="135" t="s">
        <v>2087</v>
      </c>
      <c r="E35" s="135" t="s">
        <v>2088</v>
      </c>
      <c r="F35" s="52">
        <v>40154</v>
      </c>
      <c r="G35" s="137">
        <v>36282.589999999997</v>
      </c>
      <c r="H35" s="137">
        <f t="shared" si="0"/>
        <v>3628.259</v>
      </c>
    </row>
    <row r="36" spans="1:8">
      <c r="A36" s="202">
        <v>26</v>
      </c>
      <c r="B36" s="100" t="s">
        <v>2089</v>
      </c>
      <c r="C36" s="100" t="s">
        <v>2090</v>
      </c>
      <c r="D36" s="100" t="s">
        <v>2087</v>
      </c>
      <c r="E36" s="100" t="s">
        <v>2091</v>
      </c>
      <c r="F36" s="58">
        <v>40154</v>
      </c>
      <c r="G36" s="163">
        <v>27487.26</v>
      </c>
      <c r="H36" s="137">
        <f t="shared" si="0"/>
        <v>2748.7260000000001</v>
      </c>
    </row>
    <row r="37" spans="1:8">
      <c r="A37" s="202">
        <v>27</v>
      </c>
      <c r="B37" s="100" t="s">
        <v>2092</v>
      </c>
      <c r="C37" s="100" t="s">
        <v>2093</v>
      </c>
      <c r="D37" s="100" t="s">
        <v>2094</v>
      </c>
      <c r="E37" s="100" t="s">
        <v>2095</v>
      </c>
      <c r="F37" s="58">
        <v>39877</v>
      </c>
      <c r="G37" s="163">
        <v>999</v>
      </c>
      <c r="H37" s="137">
        <f t="shared" si="0"/>
        <v>99.9</v>
      </c>
    </row>
    <row r="38" spans="1:8">
      <c r="A38" s="202">
        <v>28</v>
      </c>
      <c r="B38" s="56" t="s">
        <v>2096</v>
      </c>
      <c r="C38" s="56" t="s">
        <v>2097</v>
      </c>
      <c r="D38" s="57"/>
      <c r="E38" s="57"/>
      <c r="F38" s="58">
        <v>39878</v>
      </c>
      <c r="G38" s="59">
        <v>774.23</v>
      </c>
      <c r="H38" s="137">
        <f t="shared" si="0"/>
        <v>77.423000000000002</v>
      </c>
    </row>
    <row r="39" spans="1:8">
      <c r="A39" s="202">
        <v>29</v>
      </c>
      <c r="B39" s="100" t="s">
        <v>2098</v>
      </c>
      <c r="C39" s="100" t="s">
        <v>2099</v>
      </c>
      <c r="D39" s="100" t="s">
        <v>2100</v>
      </c>
      <c r="E39" s="100" t="s">
        <v>2101</v>
      </c>
      <c r="F39" s="58">
        <v>39714</v>
      </c>
      <c r="G39" s="163">
        <v>14000</v>
      </c>
      <c r="H39" s="137">
        <f t="shared" si="0"/>
        <v>1400</v>
      </c>
    </row>
    <row r="40" spans="1:8">
      <c r="A40" s="202">
        <v>30</v>
      </c>
      <c r="B40" s="100" t="s">
        <v>2102</v>
      </c>
      <c r="C40" s="100" t="s">
        <v>2103</v>
      </c>
      <c r="D40" s="100" t="s">
        <v>2104</v>
      </c>
      <c r="E40" s="100" t="s">
        <v>27</v>
      </c>
      <c r="F40" s="58">
        <v>39825</v>
      </c>
      <c r="G40" s="163">
        <v>3311</v>
      </c>
      <c r="H40" s="137">
        <f t="shared" si="0"/>
        <v>331.1</v>
      </c>
    </row>
    <row r="41" spans="1:8">
      <c r="A41" s="202">
        <v>31</v>
      </c>
      <c r="B41" s="100" t="s">
        <v>2105</v>
      </c>
      <c r="C41" s="100" t="s">
        <v>2106</v>
      </c>
      <c r="D41" s="100" t="s">
        <v>2104</v>
      </c>
      <c r="E41" s="100" t="s">
        <v>27</v>
      </c>
      <c r="F41" s="58">
        <v>39825</v>
      </c>
      <c r="G41" s="163">
        <v>3311</v>
      </c>
      <c r="H41" s="137">
        <f t="shared" si="0"/>
        <v>331.1</v>
      </c>
    </row>
    <row r="42" spans="1:8">
      <c r="A42" s="202">
        <v>32</v>
      </c>
      <c r="B42" s="100" t="s">
        <v>2107</v>
      </c>
      <c r="C42" s="100" t="s">
        <v>2108</v>
      </c>
      <c r="D42" s="100" t="s">
        <v>2109</v>
      </c>
      <c r="E42" s="100" t="s">
        <v>2110</v>
      </c>
      <c r="F42" s="58">
        <v>39994</v>
      </c>
      <c r="G42" s="163">
        <v>1029.99</v>
      </c>
      <c r="H42" s="137">
        <f t="shared" si="0"/>
        <v>102.99900000000001</v>
      </c>
    </row>
    <row r="43" spans="1:8">
      <c r="A43" s="202">
        <v>33</v>
      </c>
      <c r="B43" s="100" t="s">
        <v>2111</v>
      </c>
      <c r="C43" s="100" t="s">
        <v>2112</v>
      </c>
      <c r="D43" s="100" t="s">
        <v>585</v>
      </c>
      <c r="E43" s="100" t="s">
        <v>585</v>
      </c>
      <c r="F43" s="58">
        <v>40970</v>
      </c>
      <c r="G43" s="163">
        <v>1007.96</v>
      </c>
      <c r="H43" s="163">
        <v>393.59</v>
      </c>
    </row>
    <row r="44" spans="1:8" ht="22.5">
      <c r="A44" s="202">
        <v>34</v>
      </c>
      <c r="B44" s="73" t="s">
        <v>2113</v>
      </c>
      <c r="C44" s="74" t="s">
        <v>2114</v>
      </c>
      <c r="D44" s="74" t="s">
        <v>2115</v>
      </c>
      <c r="E44" s="74" t="s">
        <v>2116</v>
      </c>
      <c r="F44" s="76">
        <v>40862</v>
      </c>
      <c r="G44" s="163">
        <v>1615.73</v>
      </c>
      <c r="H44" s="163">
        <v>544.51</v>
      </c>
    </row>
    <row r="45" spans="1:8">
      <c r="A45" s="202">
        <v>35</v>
      </c>
      <c r="B45" s="135" t="s">
        <v>2117</v>
      </c>
      <c r="C45" s="135" t="s">
        <v>2118</v>
      </c>
      <c r="D45" s="135" t="s">
        <v>2119</v>
      </c>
      <c r="E45" s="135" t="s">
        <v>2120</v>
      </c>
      <c r="F45" s="52">
        <v>37460</v>
      </c>
      <c r="G45" s="137">
        <v>1724.05</v>
      </c>
      <c r="H45" s="137">
        <v>172.41</v>
      </c>
    </row>
    <row r="46" spans="1:8">
      <c r="A46" s="202">
        <v>36</v>
      </c>
      <c r="B46" s="135" t="s">
        <v>2121</v>
      </c>
      <c r="C46" s="135" t="s">
        <v>2122</v>
      </c>
      <c r="D46" s="135" t="s">
        <v>27</v>
      </c>
      <c r="E46" s="135" t="s">
        <v>27</v>
      </c>
      <c r="F46" s="52">
        <v>38251</v>
      </c>
      <c r="G46" s="137">
        <v>26463</v>
      </c>
      <c r="H46" s="137">
        <v>2646.3</v>
      </c>
    </row>
    <row r="47" spans="1:8">
      <c r="A47" s="202">
        <v>37</v>
      </c>
      <c r="B47" s="135" t="s">
        <v>2123</v>
      </c>
      <c r="C47" s="135" t="s">
        <v>2124</v>
      </c>
      <c r="D47" s="135" t="s">
        <v>27</v>
      </c>
      <c r="E47" s="135" t="s">
        <v>27</v>
      </c>
      <c r="F47" s="52">
        <v>38023</v>
      </c>
      <c r="G47" s="137">
        <v>19574</v>
      </c>
      <c r="H47" s="137">
        <v>1957.4</v>
      </c>
    </row>
    <row r="48" spans="1:8">
      <c r="A48" s="202">
        <v>38</v>
      </c>
      <c r="B48" s="135" t="s">
        <v>2125</v>
      </c>
      <c r="C48" s="135" t="s">
        <v>2126</v>
      </c>
      <c r="D48" s="135" t="s">
        <v>2127</v>
      </c>
      <c r="E48" s="135" t="s">
        <v>2128</v>
      </c>
      <c r="F48" s="52">
        <v>38680</v>
      </c>
      <c r="G48" s="137">
        <v>1784.12</v>
      </c>
      <c r="H48" s="137">
        <v>178.41</v>
      </c>
    </row>
    <row r="49" spans="1:8">
      <c r="A49" s="202">
        <v>39</v>
      </c>
      <c r="B49" s="135" t="s">
        <v>2129</v>
      </c>
      <c r="C49" s="135" t="s">
        <v>2126</v>
      </c>
      <c r="D49" s="135" t="s">
        <v>2127</v>
      </c>
      <c r="E49" s="135" t="s">
        <v>2130</v>
      </c>
      <c r="F49" s="52">
        <v>38680</v>
      </c>
      <c r="G49" s="137">
        <v>1784.12</v>
      </c>
      <c r="H49" s="137">
        <v>178.41</v>
      </c>
    </row>
    <row r="50" spans="1:8">
      <c r="A50" s="202">
        <v>40</v>
      </c>
      <c r="B50" s="135" t="s">
        <v>2131</v>
      </c>
      <c r="C50" s="135" t="s">
        <v>2126</v>
      </c>
      <c r="D50" s="135" t="s">
        <v>2127</v>
      </c>
      <c r="E50" s="135" t="s">
        <v>2132</v>
      </c>
      <c r="F50" s="52">
        <v>38680</v>
      </c>
      <c r="G50" s="137">
        <v>1784.05</v>
      </c>
      <c r="H50" s="137">
        <v>178.41</v>
      </c>
    </row>
    <row r="51" spans="1:8">
      <c r="A51" s="202">
        <v>41</v>
      </c>
      <c r="B51" s="135" t="s">
        <v>2133</v>
      </c>
      <c r="C51" s="135" t="s">
        <v>2126</v>
      </c>
      <c r="D51" s="135" t="s">
        <v>2127</v>
      </c>
      <c r="E51" s="135" t="s">
        <v>2134</v>
      </c>
      <c r="F51" s="52">
        <v>38680</v>
      </c>
      <c r="G51" s="137">
        <v>1784.05</v>
      </c>
      <c r="H51" s="137">
        <v>178.41</v>
      </c>
    </row>
    <row r="52" spans="1:8">
      <c r="A52" s="202">
        <v>42</v>
      </c>
      <c r="B52" s="135" t="s">
        <v>2135</v>
      </c>
      <c r="C52" s="135" t="s">
        <v>2126</v>
      </c>
      <c r="D52" s="135" t="s">
        <v>2127</v>
      </c>
      <c r="E52" s="135" t="s">
        <v>2136</v>
      </c>
      <c r="F52" s="52">
        <v>38680</v>
      </c>
      <c r="G52" s="137">
        <v>1784.05</v>
      </c>
      <c r="H52" s="137">
        <v>178.41</v>
      </c>
    </row>
    <row r="53" spans="1:8">
      <c r="A53" s="202">
        <v>43</v>
      </c>
      <c r="B53" s="135" t="s">
        <v>2137</v>
      </c>
      <c r="C53" s="135" t="s">
        <v>2126</v>
      </c>
      <c r="D53" s="135" t="s">
        <v>2127</v>
      </c>
      <c r="E53" s="135" t="s">
        <v>2138</v>
      </c>
      <c r="F53" s="52">
        <v>38680</v>
      </c>
      <c r="G53" s="137">
        <v>1784.05</v>
      </c>
      <c r="H53" s="137">
        <v>178.41</v>
      </c>
    </row>
    <row r="54" spans="1:8">
      <c r="A54" s="202">
        <v>44</v>
      </c>
      <c r="B54" s="135" t="s">
        <v>2139</v>
      </c>
      <c r="C54" s="135" t="s">
        <v>2140</v>
      </c>
      <c r="D54" s="135" t="s">
        <v>2127</v>
      </c>
      <c r="E54" s="135" t="s">
        <v>2141</v>
      </c>
      <c r="F54" s="52">
        <v>38680</v>
      </c>
      <c r="G54" s="137">
        <v>2102.84</v>
      </c>
      <c r="H54" s="137">
        <v>210.28</v>
      </c>
    </row>
    <row r="55" spans="1:8">
      <c r="A55" s="202">
        <v>45</v>
      </c>
      <c r="B55" s="135" t="s">
        <v>2142</v>
      </c>
      <c r="C55" s="135" t="s">
        <v>2140</v>
      </c>
      <c r="D55" s="135" t="s">
        <v>2127</v>
      </c>
      <c r="E55" s="135" t="s">
        <v>2143</v>
      </c>
      <c r="F55" s="52">
        <v>38680</v>
      </c>
      <c r="G55" s="137">
        <v>2102.84</v>
      </c>
      <c r="H55" s="137">
        <v>210.28</v>
      </c>
    </row>
    <row r="56" spans="1:8">
      <c r="A56" s="202">
        <v>46</v>
      </c>
      <c r="B56" s="135" t="s">
        <v>2144</v>
      </c>
      <c r="C56" s="135" t="s">
        <v>2140</v>
      </c>
      <c r="D56" s="135" t="s">
        <v>2127</v>
      </c>
      <c r="E56" s="135" t="s">
        <v>2145</v>
      </c>
      <c r="F56" s="52">
        <v>38680</v>
      </c>
      <c r="G56" s="137">
        <v>2102.84</v>
      </c>
      <c r="H56" s="137">
        <v>210.28</v>
      </c>
    </row>
    <row r="57" spans="1:8">
      <c r="A57" s="202">
        <v>47</v>
      </c>
      <c r="B57" s="135" t="s">
        <v>2146</v>
      </c>
      <c r="C57" s="135" t="s">
        <v>2147</v>
      </c>
      <c r="D57" s="135" t="s">
        <v>2148</v>
      </c>
      <c r="E57" s="135" t="s">
        <v>2149</v>
      </c>
      <c r="F57" s="52">
        <v>38680</v>
      </c>
      <c r="G57" s="137">
        <v>2664.09</v>
      </c>
      <c r="H57" s="137">
        <v>266.41000000000003</v>
      </c>
    </row>
    <row r="58" spans="1:8">
      <c r="A58" s="202">
        <v>48</v>
      </c>
      <c r="B58" s="135" t="s">
        <v>2131</v>
      </c>
      <c r="C58" s="135" t="s">
        <v>2150</v>
      </c>
      <c r="D58" s="135" t="s">
        <v>2148</v>
      </c>
      <c r="E58" s="135" t="s">
        <v>2151</v>
      </c>
      <c r="F58" s="52">
        <v>38680</v>
      </c>
      <c r="G58" s="137">
        <v>2664.09</v>
      </c>
      <c r="H58" s="137">
        <v>266.41000000000003</v>
      </c>
    </row>
    <row r="59" spans="1:8">
      <c r="A59" s="202">
        <v>49</v>
      </c>
      <c r="B59" s="135" t="s">
        <v>2133</v>
      </c>
      <c r="C59" s="135" t="s">
        <v>2150</v>
      </c>
      <c r="D59" s="135" t="s">
        <v>2148</v>
      </c>
      <c r="E59" s="135" t="s">
        <v>2152</v>
      </c>
      <c r="F59" s="52">
        <v>38680</v>
      </c>
      <c r="G59" s="137">
        <v>2664.09</v>
      </c>
      <c r="H59" s="137">
        <v>266.41000000000003</v>
      </c>
    </row>
    <row r="60" spans="1:8">
      <c r="A60" s="202">
        <v>50</v>
      </c>
      <c r="B60" s="135" t="s">
        <v>2135</v>
      </c>
      <c r="C60" s="135" t="s">
        <v>2150</v>
      </c>
      <c r="D60" s="135" t="s">
        <v>2148</v>
      </c>
      <c r="E60" s="135" t="s">
        <v>2153</v>
      </c>
      <c r="F60" s="52">
        <v>38680</v>
      </c>
      <c r="G60" s="137">
        <v>2664.09</v>
      </c>
      <c r="H60" s="137">
        <v>266.41000000000003</v>
      </c>
    </row>
    <row r="61" spans="1:8">
      <c r="A61" s="202">
        <v>51</v>
      </c>
      <c r="B61" s="135" t="s">
        <v>2137</v>
      </c>
      <c r="C61" s="135" t="s">
        <v>2150</v>
      </c>
      <c r="D61" s="135" t="s">
        <v>2148</v>
      </c>
      <c r="E61" s="135" t="s">
        <v>2154</v>
      </c>
      <c r="F61" s="52">
        <v>38680</v>
      </c>
      <c r="G61" s="137">
        <v>2664.09</v>
      </c>
      <c r="H61" s="137">
        <v>266.41000000000003</v>
      </c>
    </row>
    <row r="62" spans="1:8">
      <c r="A62" s="202">
        <v>52</v>
      </c>
      <c r="B62" s="135" t="s">
        <v>2139</v>
      </c>
      <c r="C62" s="135" t="s">
        <v>2150</v>
      </c>
      <c r="D62" s="135" t="s">
        <v>2148</v>
      </c>
      <c r="E62" s="135" t="s">
        <v>2155</v>
      </c>
      <c r="F62" s="52">
        <v>38680</v>
      </c>
      <c r="G62" s="137">
        <v>2664.09</v>
      </c>
      <c r="H62" s="137">
        <v>266.41000000000003</v>
      </c>
    </row>
    <row r="63" spans="1:8">
      <c r="A63" s="202">
        <v>53</v>
      </c>
      <c r="B63" s="135" t="s">
        <v>2142</v>
      </c>
      <c r="C63" s="135" t="s">
        <v>2150</v>
      </c>
      <c r="D63" s="135" t="s">
        <v>2148</v>
      </c>
      <c r="E63" s="135" t="s">
        <v>2156</v>
      </c>
      <c r="F63" s="52">
        <v>38680</v>
      </c>
      <c r="G63" s="137">
        <v>2664.09</v>
      </c>
      <c r="H63" s="137">
        <v>266.41000000000003</v>
      </c>
    </row>
    <row r="64" spans="1:8">
      <c r="A64" s="202">
        <v>54</v>
      </c>
      <c r="B64" s="135" t="s">
        <v>2157</v>
      </c>
      <c r="C64" s="135" t="s">
        <v>2158</v>
      </c>
      <c r="D64" s="135" t="s">
        <v>2148</v>
      </c>
      <c r="E64" s="135" t="s">
        <v>2159</v>
      </c>
      <c r="F64" s="52">
        <v>38680</v>
      </c>
      <c r="G64" s="137">
        <v>4854.1099999999997</v>
      </c>
      <c r="H64" s="137">
        <v>485.41</v>
      </c>
    </row>
    <row r="65" spans="1:8">
      <c r="A65" s="202">
        <v>55</v>
      </c>
      <c r="B65" s="135" t="s">
        <v>2144</v>
      </c>
      <c r="C65" s="135" t="s">
        <v>2160</v>
      </c>
      <c r="D65" s="135" t="s">
        <v>2148</v>
      </c>
      <c r="E65" s="135" t="s">
        <v>2161</v>
      </c>
      <c r="F65" s="52">
        <v>38680</v>
      </c>
      <c r="G65" s="137">
        <v>4854.1099999999997</v>
      </c>
      <c r="H65" s="137">
        <v>485.41</v>
      </c>
    </row>
    <row r="66" spans="1:8">
      <c r="A66" s="202">
        <v>56</v>
      </c>
      <c r="B66" s="135" t="s">
        <v>2162</v>
      </c>
      <c r="C66" s="135" t="s">
        <v>2147</v>
      </c>
      <c r="D66" s="135" t="s">
        <v>2148</v>
      </c>
      <c r="E66" s="135" t="s">
        <v>2163</v>
      </c>
      <c r="F66" s="52">
        <v>38680</v>
      </c>
      <c r="G66" s="137">
        <v>1884.72</v>
      </c>
      <c r="H66" s="137">
        <v>188.47</v>
      </c>
    </row>
    <row r="67" spans="1:8">
      <c r="A67" s="202">
        <v>57</v>
      </c>
      <c r="B67" s="135" t="s">
        <v>2129</v>
      </c>
      <c r="C67" s="135" t="s">
        <v>2164</v>
      </c>
      <c r="D67" s="135" t="s">
        <v>2165</v>
      </c>
      <c r="E67" s="135" t="s">
        <v>2166</v>
      </c>
      <c r="F67" s="52">
        <v>38887</v>
      </c>
      <c r="G67" s="137">
        <v>658.55</v>
      </c>
      <c r="H67" s="137">
        <f>G67*0.1</f>
        <v>65.855000000000004</v>
      </c>
    </row>
    <row r="68" spans="1:8">
      <c r="A68" s="202">
        <v>58</v>
      </c>
      <c r="B68" s="135" t="s">
        <v>2167</v>
      </c>
      <c r="C68" s="135" t="s">
        <v>2168</v>
      </c>
      <c r="D68" s="135" t="s">
        <v>2169</v>
      </c>
      <c r="E68" s="135" t="s">
        <v>2170</v>
      </c>
      <c r="F68" s="52">
        <v>38887</v>
      </c>
      <c r="G68" s="137">
        <v>2816.8</v>
      </c>
      <c r="H68" s="137">
        <f t="shared" ref="H68:H108" si="1">G68*0.1</f>
        <v>281.68</v>
      </c>
    </row>
    <row r="69" spans="1:8">
      <c r="A69" s="202">
        <v>59</v>
      </c>
      <c r="B69" s="135" t="s">
        <v>2162</v>
      </c>
      <c r="C69" s="135" t="s">
        <v>2171</v>
      </c>
      <c r="D69" s="135" t="s">
        <v>27</v>
      </c>
      <c r="E69" s="135" t="s">
        <v>2172</v>
      </c>
      <c r="F69" s="52">
        <v>38887</v>
      </c>
      <c r="G69" s="137">
        <v>1074.9000000000001</v>
      </c>
      <c r="H69" s="137">
        <f t="shared" si="1"/>
        <v>107.49000000000001</v>
      </c>
    </row>
    <row r="70" spans="1:8">
      <c r="A70" s="202">
        <v>60</v>
      </c>
      <c r="B70" s="135" t="s">
        <v>2173</v>
      </c>
      <c r="C70" s="135" t="s">
        <v>2174</v>
      </c>
      <c r="D70" s="135" t="s">
        <v>2175</v>
      </c>
      <c r="E70" s="135" t="s">
        <v>2176</v>
      </c>
      <c r="F70" s="52">
        <v>38767</v>
      </c>
      <c r="G70" s="137">
        <v>2919.94</v>
      </c>
      <c r="H70" s="137">
        <f t="shared" si="1"/>
        <v>291.99400000000003</v>
      </c>
    </row>
    <row r="71" spans="1:8">
      <c r="A71" s="202">
        <v>61</v>
      </c>
      <c r="B71" s="135" t="s">
        <v>2177</v>
      </c>
      <c r="C71" s="135" t="s">
        <v>2178</v>
      </c>
      <c r="D71" s="135" t="s">
        <v>2179</v>
      </c>
      <c r="E71" s="135" t="s">
        <v>2180</v>
      </c>
      <c r="F71" s="52">
        <v>38887</v>
      </c>
      <c r="G71" s="137">
        <v>1168.6400000000001</v>
      </c>
      <c r="H71" s="137">
        <f t="shared" si="1"/>
        <v>116.86400000000002</v>
      </c>
    </row>
    <row r="72" spans="1:8">
      <c r="A72" s="202">
        <v>62</v>
      </c>
      <c r="B72" s="135" t="s">
        <v>2181</v>
      </c>
      <c r="C72" s="135" t="s">
        <v>2182</v>
      </c>
      <c r="D72" s="135" t="s">
        <v>189</v>
      </c>
      <c r="E72" s="135" t="s">
        <v>2183</v>
      </c>
      <c r="F72" s="52">
        <v>37292</v>
      </c>
      <c r="G72" s="137">
        <v>7645</v>
      </c>
      <c r="H72" s="137">
        <f t="shared" si="1"/>
        <v>764.5</v>
      </c>
    </row>
    <row r="73" spans="1:8">
      <c r="A73" s="202">
        <v>63</v>
      </c>
      <c r="B73" s="135" t="s">
        <v>2184</v>
      </c>
      <c r="C73" s="135" t="s">
        <v>2182</v>
      </c>
      <c r="D73" s="135" t="s">
        <v>189</v>
      </c>
      <c r="E73" s="135" t="s">
        <v>2185</v>
      </c>
      <c r="F73" s="52">
        <v>37292</v>
      </c>
      <c r="G73" s="137">
        <v>7645</v>
      </c>
      <c r="H73" s="137">
        <f t="shared" si="1"/>
        <v>764.5</v>
      </c>
    </row>
    <row r="74" spans="1:8">
      <c r="A74" s="202">
        <v>64</v>
      </c>
      <c r="B74" s="135" t="s">
        <v>2186</v>
      </c>
      <c r="C74" s="135" t="s">
        <v>2182</v>
      </c>
      <c r="D74" s="135" t="s">
        <v>189</v>
      </c>
      <c r="E74" s="135" t="s">
        <v>2187</v>
      </c>
      <c r="F74" s="52">
        <v>37292</v>
      </c>
      <c r="G74" s="137">
        <v>7645</v>
      </c>
      <c r="H74" s="137">
        <f t="shared" si="1"/>
        <v>764.5</v>
      </c>
    </row>
    <row r="75" spans="1:8">
      <c r="A75" s="202">
        <v>65</v>
      </c>
      <c r="B75" s="135" t="s">
        <v>2188</v>
      </c>
      <c r="C75" s="135" t="s">
        <v>2182</v>
      </c>
      <c r="D75" s="135" t="s">
        <v>189</v>
      </c>
      <c r="E75" s="135" t="s">
        <v>2189</v>
      </c>
      <c r="F75" s="52">
        <v>37292</v>
      </c>
      <c r="G75" s="137">
        <v>7645</v>
      </c>
      <c r="H75" s="137">
        <f t="shared" si="1"/>
        <v>764.5</v>
      </c>
    </row>
    <row r="76" spans="1:8">
      <c r="A76" s="202">
        <v>66</v>
      </c>
      <c r="B76" s="135" t="s">
        <v>2190</v>
      </c>
      <c r="C76" s="135" t="s">
        <v>2182</v>
      </c>
      <c r="D76" s="135" t="s">
        <v>189</v>
      </c>
      <c r="E76" s="135" t="s">
        <v>2191</v>
      </c>
      <c r="F76" s="52">
        <v>37292</v>
      </c>
      <c r="G76" s="137">
        <v>7645</v>
      </c>
      <c r="H76" s="137">
        <f t="shared" si="1"/>
        <v>764.5</v>
      </c>
    </row>
    <row r="77" spans="1:8">
      <c r="A77" s="202">
        <v>67</v>
      </c>
      <c r="B77" s="135" t="s">
        <v>2192</v>
      </c>
      <c r="C77" s="135" t="s">
        <v>2182</v>
      </c>
      <c r="D77" s="135" t="s">
        <v>189</v>
      </c>
      <c r="E77" s="135" t="s">
        <v>2193</v>
      </c>
      <c r="F77" s="52">
        <v>37292</v>
      </c>
      <c r="G77" s="137">
        <v>7645</v>
      </c>
      <c r="H77" s="137">
        <f t="shared" si="1"/>
        <v>764.5</v>
      </c>
    </row>
    <row r="78" spans="1:8">
      <c r="A78" s="202">
        <v>68</v>
      </c>
      <c r="B78" s="135" t="s">
        <v>2194</v>
      </c>
      <c r="C78" s="135" t="s">
        <v>2182</v>
      </c>
      <c r="D78" s="135" t="s">
        <v>189</v>
      </c>
      <c r="E78" s="135" t="s">
        <v>2195</v>
      </c>
      <c r="F78" s="52">
        <v>37292</v>
      </c>
      <c r="G78" s="137">
        <v>7645</v>
      </c>
      <c r="H78" s="137">
        <f t="shared" si="1"/>
        <v>764.5</v>
      </c>
    </row>
    <row r="79" spans="1:8">
      <c r="A79" s="202">
        <v>69</v>
      </c>
      <c r="B79" s="135" t="s">
        <v>2196</v>
      </c>
      <c r="C79" s="135" t="s">
        <v>2182</v>
      </c>
      <c r="D79" s="135" t="s">
        <v>189</v>
      </c>
      <c r="E79" s="135" t="s">
        <v>2197</v>
      </c>
      <c r="F79" s="52">
        <v>37292</v>
      </c>
      <c r="G79" s="137">
        <v>7645</v>
      </c>
      <c r="H79" s="137">
        <f t="shared" si="1"/>
        <v>764.5</v>
      </c>
    </row>
    <row r="80" spans="1:8">
      <c r="A80" s="202">
        <v>70</v>
      </c>
      <c r="B80" s="135" t="s">
        <v>2198</v>
      </c>
      <c r="C80" s="135" t="s">
        <v>2182</v>
      </c>
      <c r="D80" s="135" t="s">
        <v>189</v>
      </c>
      <c r="E80" s="135" t="s">
        <v>2199</v>
      </c>
      <c r="F80" s="52">
        <v>37292</v>
      </c>
      <c r="G80" s="137">
        <v>7645</v>
      </c>
      <c r="H80" s="137">
        <f t="shared" si="1"/>
        <v>764.5</v>
      </c>
    </row>
    <row r="81" spans="1:8">
      <c r="A81" s="202">
        <v>71</v>
      </c>
      <c r="B81" s="135" t="s">
        <v>2200</v>
      </c>
      <c r="C81" s="135" t="s">
        <v>2182</v>
      </c>
      <c r="D81" s="135" t="s">
        <v>189</v>
      </c>
      <c r="E81" s="135" t="s">
        <v>2201</v>
      </c>
      <c r="F81" s="52">
        <v>37292</v>
      </c>
      <c r="G81" s="137">
        <v>7645</v>
      </c>
      <c r="H81" s="137">
        <f t="shared" si="1"/>
        <v>764.5</v>
      </c>
    </row>
    <row r="82" spans="1:8">
      <c r="A82" s="202">
        <v>72</v>
      </c>
      <c r="B82" s="135" t="s">
        <v>2202</v>
      </c>
      <c r="C82" s="135" t="s">
        <v>2182</v>
      </c>
      <c r="D82" s="135" t="s">
        <v>189</v>
      </c>
      <c r="E82" s="135" t="s">
        <v>2050</v>
      </c>
      <c r="F82" s="52">
        <v>37434</v>
      </c>
      <c r="G82" s="137">
        <v>4192.53</v>
      </c>
      <c r="H82" s="137">
        <f t="shared" si="1"/>
        <v>419.25299999999999</v>
      </c>
    </row>
    <row r="83" spans="1:8">
      <c r="A83" s="202">
        <v>73</v>
      </c>
      <c r="B83" s="135" t="s">
        <v>2203</v>
      </c>
      <c r="C83" s="135" t="s">
        <v>2182</v>
      </c>
      <c r="D83" s="135" t="s">
        <v>189</v>
      </c>
      <c r="E83" s="135" t="s">
        <v>2048</v>
      </c>
      <c r="F83" s="52">
        <v>37434</v>
      </c>
      <c r="G83" s="137">
        <v>4192.53</v>
      </c>
      <c r="H83" s="137">
        <f t="shared" si="1"/>
        <v>419.25299999999999</v>
      </c>
    </row>
    <row r="84" spans="1:8">
      <c r="A84" s="202">
        <v>74</v>
      </c>
      <c r="B84" s="135" t="s">
        <v>2204</v>
      </c>
      <c r="C84" s="135" t="s">
        <v>2182</v>
      </c>
      <c r="D84" s="135" t="s">
        <v>189</v>
      </c>
      <c r="E84" s="135" t="s">
        <v>2052</v>
      </c>
      <c r="F84" s="52">
        <v>37434</v>
      </c>
      <c r="G84" s="137">
        <v>4192.53</v>
      </c>
      <c r="H84" s="137">
        <f t="shared" si="1"/>
        <v>419.25299999999999</v>
      </c>
    </row>
    <row r="85" spans="1:8">
      <c r="A85" s="202">
        <v>75</v>
      </c>
      <c r="B85" s="135" t="s">
        <v>2205</v>
      </c>
      <c r="C85" s="135" t="s">
        <v>188</v>
      </c>
      <c r="D85" s="135" t="s">
        <v>2206</v>
      </c>
      <c r="E85" s="135" t="s">
        <v>2207</v>
      </c>
      <c r="F85" s="52">
        <v>38103</v>
      </c>
      <c r="G85" s="137">
        <v>3370</v>
      </c>
      <c r="H85" s="137">
        <f t="shared" si="1"/>
        <v>337</v>
      </c>
    </row>
    <row r="86" spans="1:8">
      <c r="A86" s="202">
        <v>76</v>
      </c>
      <c r="B86" s="135" t="s">
        <v>2208</v>
      </c>
      <c r="C86" s="135" t="s">
        <v>2209</v>
      </c>
      <c r="D86" s="135" t="s">
        <v>2206</v>
      </c>
      <c r="E86" s="135" t="s">
        <v>2210</v>
      </c>
      <c r="F86" s="52">
        <v>38103</v>
      </c>
      <c r="G86" s="137">
        <v>3370</v>
      </c>
      <c r="H86" s="137">
        <f t="shared" si="1"/>
        <v>337</v>
      </c>
    </row>
    <row r="87" spans="1:8">
      <c r="A87" s="202">
        <v>77</v>
      </c>
      <c r="B87" s="135" t="s">
        <v>2211</v>
      </c>
      <c r="C87" s="135" t="s">
        <v>2212</v>
      </c>
      <c r="D87" s="135" t="s">
        <v>2213</v>
      </c>
      <c r="E87" s="135" t="s">
        <v>2214</v>
      </c>
      <c r="F87" s="52">
        <v>38103</v>
      </c>
      <c r="G87" s="137">
        <v>10100</v>
      </c>
      <c r="H87" s="137">
        <f t="shared" si="1"/>
        <v>1010</v>
      </c>
    </row>
    <row r="88" spans="1:8">
      <c r="A88" s="202">
        <v>78</v>
      </c>
      <c r="B88" s="135" t="s">
        <v>2215</v>
      </c>
      <c r="C88" s="135" t="s">
        <v>2212</v>
      </c>
      <c r="D88" s="135" t="s">
        <v>2213</v>
      </c>
      <c r="E88" s="135" t="s">
        <v>2216</v>
      </c>
      <c r="F88" s="52">
        <v>38103</v>
      </c>
      <c r="G88" s="137">
        <v>10100</v>
      </c>
      <c r="H88" s="137">
        <f t="shared" si="1"/>
        <v>1010</v>
      </c>
    </row>
    <row r="89" spans="1:8">
      <c r="A89" s="202">
        <v>79</v>
      </c>
      <c r="B89" s="135" t="s">
        <v>2217</v>
      </c>
      <c r="C89" s="135" t="s">
        <v>2218</v>
      </c>
      <c r="D89" s="135" t="s">
        <v>2219</v>
      </c>
      <c r="E89" s="135" t="s">
        <v>2220</v>
      </c>
      <c r="F89" s="52">
        <v>38103</v>
      </c>
      <c r="G89" s="137">
        <v>14428</v>
      </c>
      <c r="H89" s="137">
        <f t="shared" si="1"/>
        <v>1442.8000000000002</v>
      </c>
    </row>
    <row r="90" spans="1:8">
      <c r="A90" s="202">
        <v>80</v>
      </c>
      <c r="B90" s="135" t="s">
        <v>2221</v>
      </c>
      <c r="C90" s="135" t="s">
        <v>2222</v>
      </c>
      <c r="D90" s="135" t="s">
        <v>2223</v>
      </c>
      <c r="E90" s="135" t="s">
        <v>2224</v>
      </c>
      <c r="F90" s="52">
        <v>38103</v>
      </c>
      <c r="G90" s="137">
        <v>3858.52</v>
      </c>
      <c r="H90" s="137">
        <f t="shared" si="1"/>
        <v>385.85200000000003</v>
      </c>
    </row>
    <row r="91" spans="1:8">
      <c r="A91" s="202">
        <v>81</v>
      </c>
      <c r="B91" s="135" t="s">
        <v>2225</v>
      </c>
      <c r="C91" s="135" t="s">
        <v>2222</v>
      </c>
      <c r="D91" s="135" t="s">
        <v>2223</v>
      </c>
      <c r="E91" s="135" t="s">
        <v>2224</v>
      </c>
      <c r="F91" s="52">
        <v>38103</v>
      </c>
      <c r="G91" s="137">
        <v>3858.52</v>
      </c>
      <c r="H91" s="137">
        <f t="shared" si="1"/>
        <v>385.85200000000003</v>
      </c>
    </row>
    <row r="92" spans="1:8">
      <c r="A92" s="202">
        <v>82</v>
      </c>
      <c r="B92" s="135" t="s">
        <v>2226</v>
      </c>
      <c r="C92" s="135" t="s">
        <v>2222</v>
      </c>
      <c r="D92" s="135" t="s">
        <v>2223</v>
      </c>
      <c r="E92" s="135" t="s">
        <v>2224</v>
      </c>
      <c r="F92" s="52">
        <v>38103</v>
      </c>
      <c r="G92" s="137">
        <v>3858.52</v>
      </c>
      <c r="H92" s="137">
        <f t="shared" si="1"/>
        <v>385.85200000000003</v>
      </c>
    </row>
    <row r="93" spans="1:8">
      <c r="A93" s="202">
        <v>83</v>
      </c>
      <c r="B93" s="135" t="s">
        <v>2227</v>
      </c>
      <c r="C93" s="135" t="s">
        <v>2228</v>
      </c>
      <c r="D93" s="135" t="s">
        <v>2229</v>
      </c>
      <c r="E93" s="135" t="s">
        <v>2230</v>
      </c>
      <c r="F93" s="52">
        <v>38103</v>
      </c>
      <c r="G93" s="137">
        <v>1110</v>
      </c>
      <c r="H93" s="137">
        <f t="shared" si="1"/>
        <v>111</v>
      </c>
    </row>
    <row r="94" spans="1:8">
      <c r="A94" s="202">
        <v>84</v>
      </c>
      <c r="B94" s="135" t="s">
        <v>2231</v>
      </c>
      <c r="C94" s="135" t="s">
        <v>2228</v>
      </c>
      <c r="D94" s="135" t="s">
        <v>2229</v>
      </c>
      <c r="E94" s="135" t="s">
        <v>2232</v>
      </c>
      <c r="F94" s="52">
        <v>38103</v>
      </c>
      <c r="G94" s="137">
        <v>1110</v>
      </c>
      <c r="H94" s="137">
        <f t="shared" si="1"/>
        <v>111</v>
      </c>
    </row>
    <row r="95" spans="1:8">
      <c r="A95" s="202">
        <v>85</v>
      </c>
      <c r="B95" s="135" t="s">
        <v>2233</v>
      </c>
      <c r="C95" s="135" t="s">
        <v>2228</v>
      </c>
      <c r="D95" s="135" t="s">
        <v>2229</v>
      </c>
      <c r="E95" s="135" t="s">
        <v>2234</v>
      </c>
      <c r="F95" s="52">
        <v>38103</v>
      </c>
      <c r="G95" s="137">
        <v>1110</v>
      </c>
      <c r="H95" s="137">
        <f t="shared" si="1"/>
        <v>111</v>
      </c>
    </row>
    <row r="96" spans="1:8">
      <c r="A96" s="202">
        <v>86</v>
      </c>
      <c r="B96" s="135" t="s">
        <v>2235</v>
      </c>
      <c r="C96" s="135" t="s">
        <v>2228</v>
      </c>
      <c r="D96" s="135" t="s">
        <v>2229</v>
      </c>
      <c r="E96" s="135" t="s">
        <v>2236</v>
      </c>
      <c r="F96" s="52">
        <v>38103</v>
      </c>
      <c r="G96" s="137">
        <v>1110</v>
      </c>
      <c r="H96" s="137">
        <f t="shared" si="1"/>
        <v>111</v>
      </c>
    </row>
    <row r="97" spans="1:9">
      <c r="A97" s="202">
        <v>87</v>
      </c>
      <c r="B97" s="135" t="s">
        <v>2237</v>
      </c>
      <c r="C97" s="135" t="s">
        <v>2228</v>
      </c>
      <c r="D97" s="135" t="s">
        <v>2229</v>
      </c>
      <c r="E97" s="135" t="s">
        <v>2238</v>
      </c>
      <c r="F97" s="52">
        <v>38103</v>
      </c>
      <c r="G97" s="137">
        <v>1110</v>
      </c>
      <c r="H97" s="137">
        <f t="shared" si="1"/>
        <v>111</v>
      </c>
    </row>
    <row r="98" spans="1:9">
      <c r="A98" s="202">
        <v>88</v>
      </c>
      <c r="B98" s="135" t="s">
        <v>2239</v>
      </c>
      <c r="C98" s="135" t="s">
        <v>2228</v>
      </c>
      <c r="D98" s="135" t="s">
        <v>2229</v>
      </c>
      <c r="E98" s="135" t="s">
        <v>2240</v>
      </c>
      <c r="F98" s="52">
        <v>38103</v>
      </c>
      <c r="G98" s="137">
        <v>1110</v>
      </c>
      <c r="H98" s="137">
        <f t="shared" si="1"/>
        <v>111</v>
      </c>
    </row>
    <row r="99" spans="1:9">
      <c r="A99" s="202">
        <v>89</v>
      </c>
      <c r="B99" s="135" t="s">
        <v>2241</v>
      </c>
      <c r="C99" s="135" t="s">
        <v>2228</v>
      </c>
      <c r="D99" s="135" t="s">
        <v>2229</v>
      </c>
      <c r="E99" s="135" t="s">
        <v>2242</v>
      </c>
      <c r="F99" s="52">
        <v>38103</v>
      </c>
      <c r="G99" s="137">
        <v>1110</v>
      </c>
      <c r="H99" s="137">
        <f t="shared" si="1"/>
        <v>111</v>
      </c>
    </row>
    <row r="100" spans="1:9">
      <c r="A100" s="202">
        <v>90</v>
      </c>
      <c r="B100" s="135" t="s">
        <v>2243</v>
      </c>
      <c r="C100" s="135" t="s">
        <v>2228</v>
      </c>
      <c r="D100" s="135" t="s">
        <v>2229</v>
      </c>
      <c r="E100" s="135" t="s">
        <v>2244</v>
      </c>
      <c r="F100" s="52">
        <v>38103</v>
      </c>
      <c r="G100" s="137">
        <v>1110</v>
      </c>
      <c r="H100" s="137">
        <f t="shared" si="1"/>
        <v>111</v>
      </c>
    </row>
    <row r="101" spans="1:9">
      <c r="A101" s="202">
        <v>91</v>
      </c>
      <c r="B101" s="135" t="s">
        <v>2245</v>
      </c>
      <c r="C101" s="135" t="s">
        <v>2228</v>
      </c>
      <c r="D101" s="135" t="s">
        <v>2229</v>
      </c>
      <c r="E101" s="135" t="s">
        <v>2246</v>
      </c>
      <c r="F101" s="52">
        <v>38103</v>
      </c>
      <c r="G101" s="137">
        <v>1110</v>
      </c>
      <c r="H101" s="137">
        <f t="shared" si="1"/>
        <v>111</v>
      </c>
    </row>
    <row r="102" spans="1:9">
      <c r="A102" s="202">
        <v>92</v>
      </c>
      <c r="B102" s="135" t="s">
        <v>2247</v>
      </c>
      <c r="C102" s="135" t="s">
        <v>2228</v>
      </c>
      <c r="D102" s="135" t="s">
        <v>2229</v>
      </c>
      <c r="E102" s="135" t="s">
        <v>2248</v>
      </c>
      <c r="F102" s="52">
        <v>38103</v>
      </c>
      <c r="G102" s="137">
        <v>1110</v>
      </c>
      <c r="H102" s="137">
        <f t="shared" si="1"/>
        <v>111</v>
      </c>
    </row>
    <row r="103" spans="1:9">
      <c r="A103" s="202">
        <v>93</v>
      </c>
      <c r="B103" s="135" t="s">
        <v>2249</v>
      </c>
      <c r="C103" s="135" t="s">
        <v>2228</v>
      </c>
      <c r="D103" s="135" t="s">
        <v>2229</v>
      </c>
      <c r="E103" s="135" t="s">
        <v>2250</v>
      </c>
      <c r="F103" s="52">
        <v>38103</v>
      </c>
      <c r="G103" s="137">
        <v>900</v>
      </c>
      <c r="H103" s="137">
        <f t="shared" si="1"/>
        <v>90</v>
      </c>
    </row>
    <row r="104" spans="1:9">
      <c r="A104" s="202">
        <v>94</v>
      </c>
      <c r="B104" s="135" t="s">
        <v>2251</v>
      </c>
      <c r="C104" s="135" t="s">
        <v>2252</v>
      </c>
      <c r="D104" s="135" t="s">
        <v>27</v>
      </c>
      <c r="E104" s="135" t="s">
        <v>27</v>
      </c>
      <c r="F104" s="203" t="s">
        <v>2253</v>
      </c>
      <c r="G104" s="137">
        <v>856.05</v>
      </c>
      <c r="H104" s="137">
        <f t="shared" si="1"/>
        <v>85.605000000000004</v>
      </c>
    </row>
    <row r="105" spans="1:9">
      <c r="A105" s="202">
        <v>95</v>
      </c>
      <c r="B105" s="135" t="s">
        <v>2254</v>
      </c>
      <c r="C105" s="135" t="s">
        <v>2255</v>
      </c>
      <c r="D105" s="135" t="s">
        <v>2256</v>
      </c>
      <c r="E105" s="135" t="s">
        <v>2257</v>
      </c>
      <c r="F105" s="52">
        <v>38890</v>
      </c>
      <c r="G105" s="137">
        <v>680.48</v>
      </c>
      <c r="H105" s="137">
        <f t="shared" si="1"/>
        <v>68.048000000000002</v>
      </c>
    </row>
    <row r="106" spans="1:9">
      <c r="A106" s="202">
        <v>96</v>
      </c>
      <c r="B106" s="135" t="s">
        <v>2258</v>
      </c>
      <c r="C106" s="135" t="s">
        <v>2255</v>
      </c>
      <c r="D106" s="135" t="s">
        <v>2256</v>
      </c>
      <c r="E106" s="135" t="s">
        <v>2259</v>
      </c>
      <c r="F106" s="52">
        <v>38890</v>
      </c>
      <c r="G106" s="137">
        <v>680.48</v>
      </c>
      <c r="H106" s="137">
        <f t="shared" si="1"/>
        <v>68.048000000000002</v>
      </c>
    </row>
    <row r="107" spans="1:9">
      <c r="A107" s="202">
        <v>97</v>
      </c>
      <c r="B107" s="135" t="s">
        <v>2260</v>
      </c>
      <c r="C107" s="135" t="s">
        <v>2255</v>
      </c>
      <c r="D107" s="135" t="s">
        <v>2256</v>
      </c>
      <c r="E107" s="135" t="s">
        <v>2261</v>
      </c>
      <c r="F107" s="52">
        <v>38890</v>
      </c>
      <c r="G107" s="137">
        <v>680.48</v>
      </c>
      <c r="H107" s="137">
        <f t="shared" si="1"/>
        <v>68.048000000000002</v>
      </c>
    </row>
    <row r="108" spans="1:9">
      <c r="A108" s="202">
        <v>98</v>
      </c>
      <c r="B108" s="135" t="s">
        <v>2262</v>
      </c>
      <c r="C108" s="135" t="s">
        <v>2255</v>
      </c>
      <c r="D108" s="204" t="s">
        <v>585</v>
      </c>
      <c r="E108" s="204" t="s">
        <v>585</v>
      </c>
      <c r="F108" s="52">
        <v>38890</v>
      </c>
      <c r="G108" s="137">
        <v>2002.29</v>
      </c>
      <c r="H108" s="137">
        <f t="shared" si="1"/>
        <v>200.22900000000001</v>
      </c>
    </row>
    <row r="109" spans="1:9">
      <c r="A109" s="202"/>
      <c r="B109" s="73"/>
      <c r="C109" s="74"/>
      <c r="D109" s="74"/>
      <c r="E109" s="74"/>
      <c r="F109" s="76"/>
      <c r="G109" s="103">
        <f>SUM(G11:G108)</f>
        <v>450920.82</v>
      </c>
      <c r="H109" s="103">
        <f>SUM(H11:H108)</f>
        <v>45767.82499999999</v>
      </c>
      <c r="I109" s="11"/>
    </row>
    <row r="110" spans="1:9">
      <c r="A110" s="259" t="s">
        <v>670</v>
      </c>
      <c r="B110" s="259"/>
      <c r="C110" s="259"/>
      <c r="D110" s="259"/>
      <c r="E110" s="259"/>
      <c r="F110" s="259"/>
      <c r="G110" s="98"/>
      <c r="H110" s="98"/>
    </row>
    <row r="111" spans="1:9" s="7" customFormat="1">
      <c r="A111" s="205">
        <v>99</v>
      </c>
      <c r="B111" s="135" t="s">
        <v>2263</v>
      </c>
      <c r="C111" s="135" t="s">
        <v>2264</v>
      </c>
      <c r="D111" s="135" t="s">
        <v>2265</v>
      </c>
      <c r="E111" s="135" t="s">
        <v>2266</v>
      </c>
      <c r="F111" s="52">
        <v>39531</v>
      </c>
      <c r="G111" s="206">
        <v>242.4</v>
      </c>
      <c r="H111" s="164">
        <v>171.76</v>
      </c>
    </row>
    <row r="112" spans="1:9" s="7" customFormat="1">
      <c r="A112" s="205">
        <v>100</v>
      </c>
      <c r="B112" s="135" t="s">
        <v>2267</v>
      </c>
      <c r="C112" s="135" t="s">
        <v>2268</v>
      </c>
      <c r="D112" s="135" t="s">
        <v>2269</v>
      </c>
      <c r="E112" s="135" t="s">
        <v>2270</v>
      </c>
      <c r="F112" s="52">
        <v>39549</v>
      </c>
      <c r="G112" s="206">
        <v>400.68</v>
      </c>
      <c r="H112" s="164">
        <v>267.13</v>
      </c>
    </row>
    <row r="113" spans="1:11" s="7" customFormat="1">
      <c r="A113" s="205">
        <v>101</v>
      </c>
      <c r="B113" s="135" t="s">
        <v>2271</v>
      </c>
      <c r="C113" s="135" t="s">
        <v>2268</v>
      </c>
      <c r="D113" s="135" t="s">
        <v>2269</v>
      </c>
      <c r="E113" s="135" t="s">
        <v>2272</v>
      </c>
      <c r="F113" s="52">
        <v>39549</v>
      </c>
      <c r="G113" s="206">
        <v>400.68</v>
      </c>
      <c r="H113" s="164">
        <v>267.13</v>
      </c>
    </row>
    <row r="114" spans="1:11" s="7" customFormat="1">
      <c r="A114" s="205">
        <v>102</v>
      </c>
      <c r="B114" s="135" t="s">
        <v>2273</v>
      </c>
      <c r="C114" s="135" t="s">
        <v>2268</v>
      </c>
      <c r="D114" s="135" t="s">
        <v>2269</v>
      </c>
      <c r="E114" s="197" t="s">
        <v>2274</v>
      </c>
      <c r="F114" s="52">
        <v>39549</v>
      </c>
      <c r="G114" s="206">
        <v>400.68</v>
      </c>
      <c r="H114" s="164">
        <v>267.13</v>
      </c>
    </row>
    <row r="115" spans="1:11" s="7" customFormat="1">
      <c r="A115" s="205">
        <v>103</v>
      </c>
      <c r="B115" s="135" t="s">
        <v>2275</v>
      </c>
      <c r="C115" s="135" t="s">
        <v>2276</v>
      </c>
      <c r="D115" s="135" t="s">
        <v>2277</v>
      </c>
      <c r="E115" s="197" t="s">
        <v>2278</v>
      </c>
      <c r="F115" s="52">
        <v>39743</v>
      </c>
      <c r="G115" s="206">
        <v>7906.45</v>
      </c>
      <c r="H115" s="164">
        <v>4681.45</v>
      </c>
    </row>
    <row r="116" spans="1:11" s="7" customFormat="1">
      <c r="A116" s="205">
        <v>104</v>
      </c>
      <c r="B116" s="135" t="s">
        <v>2279</v>
      </c>
      <c r="C116" s="135" t="s">
        <v>2280</v>
      </c>
      <c r="D116" s="135" t="s">
        <v>2281</v>
      </c>
      <c r="E116" s="197" t="s">
        <v>2282</v>
      </c>
      <c r="F116" s="52">
        <v>39790</v>
      </c>
      <c r="G116" s="206">
        <v>283.56</v>
      </c>
      <c r="H116" s="164">
        <v>105.65</v>
      </c>
    </row>
    <row r="117" spans="1:11" s="7" customFormat="1">
      <c r="A117" s="205">
        <v>105</v>
      </c>
      <c r="B117" s="135" t="s">
        <v>2283</v>
      </c>
      <c r="C117" s="135" t="s">
        <v>2280</v>
      </c>
      <c r="D117" s="135" t="s">
        <v>2281</v>
      </c>
      <c r="E117" s="197" t="s">
        <v>2284</v>
      </c>
      <c r="F117" s="52">
        <v>39790</v>
      </c>
      <c r="G117" s="206">
        <v>283.56</v>
      </c>
      <c r="H117" s="164">
        <v>105.65</v>
      </c>
    </row>
    <row r="118" spans="1:11" s="7" customFormat="1">
      <c r="A118" s="205">
        <v>106</v>
      </c>
      <c r="B118" s="135" t="s">
        <v>2285</v>
      </c>
      <c r="C118" s="135" t="s">
        <v>2286</v>
      </c>
      <c r="D118" s="135" t="s">
        <v>2287</v>
      </c>
      <c r="E118" s="197" t="s">
        <v>2288</v>
      </c>
      <c r="F118" s="52">
        <v>39883</v>
      </c>
      <c r="G118" s="206">
        <v>244.82</v>
      </c>
      <c r="H118" s="164">
        <v>167.63</v>
      </c>
    </row>
    <row r="119" spans="1:11" s="7" customFormat="1">
      <c r="A119" s="205">
        <v>107</v>
      </c>
      <c r="B119" s="135" t="s">
        <v>2289</v>
      </c>
      <c r="C119" s="135" t="s">
        <v>2286</v>
      </c>
      <c r="D119" s="135" t="s">
        <v>2287</v>
      </c>
      <c r="E119" s="197" t="s">
        <v>2290</v>
      </c>
      <c r="F119" s="52">
        <v>39883</v>
      </c>
      <c r="G119" s="206">
        <v>244.82</v>
      </c>
      <c r="H119" s="164">
        <v>167.63</v>
      </c>
    </row>
    <row r="120" spans="1:11" s="7" customFormat="1">
      <c r="A120" s="205">
        <v>108</v>
      </c>
      <c r="B120" s="135" t="s">
        <v>2291</v>
      </c>
      <c r="C120" s="135" t="s">
        <v>2286</v>
      </c>
      <c r="D120" s="135" t="s">
        <v>2287</v>
      </c>
      <c r="E120" s="197" t="s">
        <v>2292</v>
      </c>
      <c r="F120" s="52">
        <v>39883</v>
      </c>
      <c r="G120" s="206">
        <v>244.82</v>
      </c>
      <c r="H120" s="164">
        <v>167.63</v>
      </c>
    </row>
    <row r="121" spans="1:11" s="7" customFormat="1">
      <c r="A121" s="205">
        <v>109</v>
      </c>
      <c r="B121" s="135" t="s">
        <v>2293</v>
      </c>
      <c r="C121" s="135" t="s">
        <v>2286</v>
      </c>
      <c r="D121" s="135" t="s">
        <v>2287</v>
      </c>
      <c r="E121" s="197" t="s">
        <v>2294</v>
      </c>
      <c r="F121" s="52">
        <v>39883</v>
      </c>
      <c r="G121" s="206">
        <v>244.82</v>
      </c>
      <c r="H121" s="164">
        <v>167.63</v>
      </c>
    </row>
    <row r="122" spans="1:11" s="7" customFormat="1">
      <c r="A122" s="205">
        <v>110</v>
      </c>
      <c r="B122" s="135" t="s">
        <v>2295</v>
      </c>
      <c r="C122" s="135" t="s">
        <v>2296</v>
      </c>
      <c r="D122" s="135" t="s">
        <v>2297</v>
      </c>
      <c r="E122" s="197" t="s">
        <v>2298</v>
      </c>
      <c r="F122" s="52">
        <v>39883</v>
      </c>
      <c r="G122" s="206">
        <v>233.85</v>
      </c>
      <c r="H122" s="164">
        <v>160.16999999999999</v>
      </c>
      <c r="K122" s="22"/>
    </row>
    <row r="123" spans="1:11" s="7" customFormat="1">
      <c r="A123" s="205">
        <v>111</v>
      </c>
      <c r="B123" s="135" t="s">
        <v>2299</v>
      </c>
      <c r="C123" s="135" t="s">
        <v>2296</v>
      </c>
      <c r="D123" s="135" t="s">
        <v>2297</v>
      </c>
      <c r="E123" s="197" t="s">
        <v>2300</v>
      </c>
      <c r="F123" s="52">
        <v>39883</v>
      </c>
      <c r="G123" s="206">
        <v>233.85</v>
      </c>
      <c r="H123" s="164">
        <v>160.16999999999999</v>
      </c>
      <c r="I123" s="22"/>
    </row>
    <row r="124" spans="1:11" s="7" customFormat="1">
      <c r="A124" s="205">
        <v>112</v>
      </c>
      <c r="B124" s="135" t="s">
        <v>2301</v>
      </c>
      <c r="C124" s="135" t="s">
        <v>2302</v>
      </c>
      <c r="D124" s="135" t="s">
        <v>2303</v>
      </c>
      <c r="E124" s="197" t="s">
        <v>2304</v>
      </c>
      <c r="F124" s="52">
        <v>40162</v>
      </c>
      <c r="G124" s="206">
        <v>342.14</v>
      </c>
      <c r="H124" s="164">
        <v>265.33999999999997</v>
      </c>
      <c r="I124" s="22"/>
    </row>
    <row r="125" spans="1:11" s="7" customFormat="1">
      <c r="A125" s="205">
        <v>113</v>
      </c>
      <c r="B125" s="135" t="s">
        <v>2305</v>
      </c>
      <c r="C125" s="135" t="s">
        <v>2302</v>
      </c>
      <c r="D125" s="135" t="s">
        <v>2303</v>
      </c>
      <c r="E125" s="197" t="s">
        <v>2306</v>
      </c>
      <c r="F125" s="52">
        <v>40162</v>
      </c>
      <c r="G125" s="206">
        <v>342.14</v>
      </c>
      <c r="H125" s="164">
        <v>265.33999999999997</v>
      </c>
    </row>
    <row r="126" spans="1:11" s="7" customFormat="1">
      <c r="A126" s="205">
        <v>114</v>
      </c>
      <c r="B126" s="135" t="s">
        <v>2307</v>
      </c>
      <c r="C126" s="135" t="s">
        <v>2302</v>
      </c>
      <c r="D126" s="135" t="s">
        <v>2303</v>
      </c>
      <c r="E126" s="197" t="s">
        <v>2308</v>
      </c>
      <c r="F126" s="52">
        <v>40162</v>
      </c>
      <c r="G126" s="206">
        <v>342.14</v>
      </c>
      <c r="H126" s="164">
        <v>265.33999999999997</v>
      </c>
      <c r="J126" s="22"/>
    </row>
    <row r="127" spans="1:11" s="7" customFormat="1">
      <c r="A127" s="205">
        <v>115</v>
      </c>
      <c r="B127" s="135" t="s">
        <v>2309</v>
      </c>
      <c r="C127" s="135" t="s">
        <v>2310</v>
      </c>
      <c r="D127" s="135" t="s">
        <v>2311</v>
      </c>
      <c r="E127" s="197" t="s">
        <v>2312</v>
      </c>
      <c r="F127" s="52">
        <v>40933</v>
      </c>
      <c r="G127" s="206">
        <v>6202.17</v>
      </c>
      <c r="H127" s="164">
        <v>2771.49</v>
      </c>
    </row>
    <row r="128" spans="1:11" s="7" customFormat="1">
      <c r="A128" s="205">
        <v>116</v>
      </c>
      <c r="B128" s="135" t="s">
        <v>2313</v>
      </c>
      <c r="C128" s="135" t="s">
        <v>2314</v>
      </c>
      <c r="D128" s="135" t="s">
        <v>2315</v>
      </c>
      <c r="E128" s="207">
        <v>415048</v>
      </c>
      <c r="F128" s="208">
        <v>41089</v>
      </c>
      <c r="G128" s="206">
        <v>6937.06</v>
      </c>
      <c r="H128" s="164">
        <v>3426.5561999999991</v>
      </c>
      <c r="J128" s="22"/>
    </row>
    <row r="129" spans="1:8" s="7" customFormat="1">
      <c r="A129" s="205">
        <v>117</v>
      </c>
      <c r="B129" s="135" t="s">
        <v>2316</v>
      </c>
      <c r="C129" s="135" t="s">
        <v>2317</v>
      </c>
      <c r="D129" s="135" t="s">
        <v>2318</v>
      </c>
      <c r="E129" s="197" t="s">
        <v>2319</v>
      </c>
      <c r="F129" s="208">
        <v>41085</v>
      </c>
      <c r="G129" s="164">
        <v>567.17999999999995</v>
      </c>
      <c r="H129" s="164">
        <v>279.685</v>
      </c>
    </row>
    <row r="130" spans="1:8" s="7" customFormat="1">
      <c r="A130" s="205">
        <v>118</v>
      </c>
      <c r="B130" s="135" t="s">
        <v>2320</v>
      </c>
      <c r="C130" s="135" t="s">
        <v>2317</v>
      </c>
      <c r="D130" s="135" t="s">
        <v>2318</v>
      </c>
      <c r="E130" s="197" t="s">
        <v>2321</v>
      </c>
      <c r="F130" s="208">
        <v>41085</v>
      </c>
      <c r="G130" s="164">
        <v>567.17999999999995</v>
      </c>
      <c r="H130" s="164">
        <v>279.685</v>
      </c>
    </row>
    <row r="131" spans="1:8">
      <c r="A131" s="205">
        <v>119</v>
      </c>
      <c r="B131" s="135" t="s">
        <v>2322</v>
      </c>
      <c r="C131" s="100" t="s">
        <v>2317</v>
      </c>
      <c r="D131" s="100" t="s">
        <v>2318</v>
      </c>
      <c r="E131" s="181" t="s">
        <v>2323</v>
      </c>
      <c r="F131" s="78" t="s">
        <v>2324</v>
      </c>
      <c r="G131" s="165">
        <v>657.94</v>
      </c>
      <c r="H131" s="164">
        <v>324.43499999999995</v>
      </c>
    </row>
    <row r="132" spans="1:8">
      <c r="A132" s="205">
        <v>120</v>
      </c>
      <c r="B132" s="135" t="s">
        <v>2325</v>
      </c>
      <c r="C132" s="100" t="s">
        <v>2317</v>
      </c>
      <c r="D132" s="100" t="s">
        <v>2318</v>
      </c>
      <c r="E132" s="181" t="s">
        <v>2326</v>
      </c>
      <c r="F132" s="170">
        <v>41085</v>
      </c>
      <c r="G132" s="165">
        <v>657.94</v>
      </c>
      <c r="H132" s="164">
        <v>324.43499999999995</v>
      </c>
    </row>
    <row r="133" spans="1:8">
      <c r="A133" s="205">
        <v>121</v>
      </c>
      <c r="B133" s="135" t="s">
        <v>2327</v>
      </c>
      <c r="C133" s="100" t="s">
        <v>2328</v>
      </c>
      <c r="D133" s="100" t="s">
        <v>2315</v>
      </c>
      <c r="E133" s="181" t="s">
        <v>2329</v>
      </c>
      <c r="F133" s="170">
        <v>41114</v>
      </c>
      <c r="G133" s="165">
        <v>811.47</v>
      </c>
      <c r="H133" s="165">
        <v>400.82799999999997</v>
      </c>
    </row>
    <row r="134" spans="1:8">
      <c r="A134" s="205">
        <v>122</v>
      </c>
      <c r="B134" s="135" t="s">
        <v>2330</v>
      </c>
      <c r="C134" s="100" t="s">
        <v>2331</v>
      </c>
      <c r="D134" s="100" t="s">
        <v>2332</v>
      </c>
      <c r="E134" s="209">
        <v>31000121302106</v>
      </c>
      <c r="F134" s="170">
        <v>41114</v>
      </c>
      <c r="G134" s="165">
        <v>2267.96</v>
      </c>
      <c r="H134" s="165">
        <v>1120.26</v>
      </c>
    </row>
    <row r="135" spans="1:8">
      <c r="A135" s="205">
        <v>123</v>
      </c>
      <c r="B135" s="135" t="s">
        <v>2333</v>
      </c>
      <c r="C135" s="100" t="s">
        <v>2331</v>
      </c>
      <c r="D135" s="100" t="s">
        <v>2332</v>
      </c>
      <c r="E135" s="209">
        <v>31000121302107</v>
      </c>
      <c r="F135" s="170">
        <v>41114</v>
      </c>
      <c r="G135" s="165">
        <v>2267.9499999999998</v>
      </c>
      <c r="H135" s="165">
        <v>1120.26</v>
      </c>
    </row>
    <row r="136" spans="1:8">
      <c r="A136" s="205">
        <v>124</v>
      </c>
      <c r="B136" s="135" t="s">
        <v>2334</v>
      </c>
      <c r="C136" s="100" t="s">
        <v>2331</v>
      </c>
      <c r="D136" s="100" t="s">
        <v>2332</v>
      </c>
      <c r="E136" s="209">
        <v>310001211302182</v>
      </c>
      <c r="F136" s="170">
        <v>41114</v>
      </c>
      <c r="G136" s="165">
        <v>2267.9499999999998</v>
      </c>
      <c r="H136" s="165">
        <v>1120.26</v>
      </c>
    </row>
    <row r="137" spans="1:8">
      <c r="A137" s="205">
        <v>125</v>
      </c>
      <c r="B137" s="135" t="s">
        <v>2335</v>
      </c>
      <c r="C137" s="100" t="s">
        <v>2331</v>
      </c>
      <c r="D137" s="100" t="s">
        <v>2332</v>
      </c>
      <c r="E137" s="209">
        <v>310001211302181</v>
      </c>
      <c r="F137" s="170">
        <v>41114</v>
      </c>
      <c r="G137" s="165">
        <v>2267.9499999999998</v>
      </c>
      <c r="H137" s="165">
        <v>1120.26</v>
      </c>
    </row>
    <row r="138" spans="1:8">
      <c r="A138" s="202"/>
      <c r="B138" s="135"/>
      <c r="C138" s="135"/>
      <c r="D138" s="135"/>
      <c r="E138" s="135"/>
      <c r="F138" s="52"/>
      <c r="G138" s="142">
        <f>SUM(G111:G137)</f>
        <v>37864.159999999989</v>
      </c>
      <c r="H138" s="142">
        <f>SUM(H111:H137)</f>
        <v>19940.934199999992</v>
      </c>
    </row>
    <row r="139" spans="1:8">
      <c r="A139" s="259" t="s">
        <v>2336</v>
      </c>
      <c r="B139" s="259"/>
      <c r="C139" s="259"/>
      <c r="D139" s="259"/>
      <c r="E139" s="259"/>
      <c r="F139" s="259"/>
      <c r="G139" s="98"/>
      <c r="H139" s="98"/>
    </row>
    <row r="140" spans="1:8">
      <c r="A140" s="202">
        <v>126</v>
      </c>
      <c r="B140" s="135" t="s">
        <v>2337</v>
      </c>
      <c r="C140" s="135" t="s">
        <v>2338</v>
      </c>
      <c r="D140" s="135" t="s">
        <v>27</v>
      </c>
      <c r="E140" s="197">
        <v>1306002983</v>
      </c>
      <c r="F140" s="52">
        <v>41610</v>
      </c>
      <c r="G140" s="137">
        <v>875</v>
      </c>
      <c r="H140" s="210">
        <v>617.29999999999995</v>
      </c>
    </row>
    <row r="141" spans="1:8">
      <c r="A141" s="202">
        <v>127</v>
      </c>
      <c r="B141" s="135" t="s">
        <v>2339</v>
      </c>
      <c r="C141" s="135" t="s">
        <v>2338</v>
      </c>
      <c r="D141" s="135" t="s">
        <v>27</v>
      </c>
      <c r="E141" s="197">
        <v>1306002482</v>
      </c>
      <c r="F141" s="52">
        <v>41610</v>
      </c>
      <c r="G141" s="137">
        <v>875</v>
      </c>
      <c r="H141" s="210">
        <v>617.29999999999995</v>
      </c>
    </row>
    <row r="142" spans="1:8">
      <c r="A142" s="202">
        <v>128</v>
      </c>
      <c r="B142" s="135" t="s">
        <v>2340</v>
      </c>
      <c r="C142" s="135" t="s">
        <v>2338</v>
      </c>
      <c r="D142" s="135" t="s">
        <v>27</v>
      </c>
      <c r="E142" s="197">
        <v>1306002476</v>
      </c>
      <c r="F142" s="52">
        <v>41610</v>
      </c>
      <c r="G142" s="137">
        <v>875</v>
      </c>
      <c r="H142" s="210">
        <v>617.29999999999995</v>
      </c>
    </row>
    <row r="143" spans="1:8">
      <c r="A143" s="202">
        <v>129</v>
      </c>
      <c r="B143" s="135" t="s">
        <v>2341</v>
      </c>
      <c r="C143" s="135" t="s">
        <v>2338</v>
      </c>
      <c r="D143" s="135" t="s">
        <v>27</v>
      </c>
      <c r="E143" s="197">
        <v>1306002477</v>
      </c>
      <c r="F143" s="52">
        <v>41610</v>
      </c>
      <c r="G143" s="137">
        <v>875</v>
      </c>
      <c r="H143" s="210">
        <v>617.29999999999995</v>
      </c>
    </row>
    <row r="144" spans="1:8">
      <c r="A144" s="202">
        <v>130</v>
      </c>
      <c r="B144" s="135" t="s">
        <v>2342</v>
      </c>
      <c r="C144" s="135" t="s">
        <v>2338</v>
      </c>
      <c r="D144" s="135" t="s">
        <v>27</v>
      </c>
      <c r="E144" s="197">
        <v>1206008064</v>
      </c>
      <c r="F144" s="52">
        <v>41610</v>
      </c>
      <c r="G144" s="137">
        <v>875</v>
      </c>
      <c r="H144" s="210">
        <v>624.06999999999994</v>
      </c>
    </row>
    <row r="145" spans="1:8">
      <c r="A145" s="202">
        <v>131</v>
      </c>
      <c r="B145" s="135" t="s">
        <v>2343</v>
      </c>
      <c r="C145" s="135" t="s">
        <v>2338</v>
      </c>
      <c r="D145" s="135" t="s">
        <v>27</v>
      </c>
      <c r="E145" s="197"/>
      <c r="F145" s="52">
        <v>41610</v>
      </c>
      <c r="G145" s="137">
        <v>875</v>
      </c>
      <c r="H145" s="210">
        <v>624.06999999999994</v>
      </c>
    </row>
    <row r="146" spans="1:8">
      <c r="A146" s="202">
        <v>132</v>
      </c>
      <c r="B146" s="135" t="s">
        <v>2344</v>
      </c>
      <c r="C146" s="135" t="s">
        <v>2338</v>
      </c>
      <c r="D146" s="135" t="s">
        <v>27</v>
      </c>
      <c r="E146" s="197"/>
      <c r="F146" s="52">
        <v>41610</v>
      </c>
      <c r="G146" s="137">
        <v>875</v>
      </c>
      <c r="H146" s="210">
        <v>624.06999999999994</v>
      </c>
    </row>
    <row r="147" spans="1:8">
      <c r="A147" s="202">
        <v>133</v>
      </c>
      <c r="B147" s="135" t="s">
        <v>2345</v>
      </c>
      <c r="C147" s="135" t="s">
        <v>2338</v>
      </c>
      <c r="D147" s="135" t="s">
        <v>27</v>
      </c>
      <c r="E147" s="197"/>
      <c r="F147" s="52">
        <v>41610</v>
      </c>
      <c r="G147" s="137">
        <v>875</v>
      </c>
      <c r="H147" s="210">
        <v>624.06999999999994</v>
      </c>
    </row>
    <row r="148" spans="1:8">
      <c r="A148" s="202"/>
      <c r="B148" s="135"/>
      <c r="C148" s="135"/>
      <c r="D148" s="135"/>
      <c r="E148" s="197"/>
      <c r="F148" s="52"/>
      <c r="G148" s="142">
        <f>SUM(G140:G147)</f>
        <v>7000</v>
      </c>
      <c r="H148" s="142">
        <f>SUM(H140:H147)</f>
        <v>4965.4799999999987</v>
      </c>
    </row>
    <row r="149" spans="1:8">
      <c r="A149" s="259" t="s">
        <v>2346</v>
      </c>
      <c r="B149" s="259"/>
      <c r="C149" s="259"/>
      <c r="D149" s="259"/>
      <c r="E149" s="259"/>
      <c r="F149" s="259"/>
      <c r="G149" s="98"/>
      <c r="H149" s="98"/>
    </row>
    <row r="150" spans="1:8">
      <c r="A150" s="202">
        <v>134</v>
      </c>
      <c r="B150" s="51" t="s">
        <v>2347</v>
      </c>
      <c r="C150" s="51" t="s">
        <v>2348</v>
      </c>
      <c r="D150" s="51" t="s">
        <v>27</v>
      </c>
      <c r="E150" s="51" t="s">
        <v>27</v>
      </c>
      <c r="F150" s="52">
        <v>40512</v>
      </c>
      <c r="G150" s="93">
        <v>591.91999999999996</v>
      </c>
      <c r="H150" s="93">
        <v>150.88537634408601</v>
      </c>
    </row>
    <row r="151" spans="1:8">
      <c r="A151" s="202">
        <v>135</v>
      </c>
      <c r="B151" s="135" t="s">
        <v>2349</v>
      </c>
      <c r="C151" s="135" t="s">
        <v>2350</v>
      </c>
      <c r="D151" s="51" t="s">
        <v>27</v>
      </c>
      <c r="E151" s="51" t="s">
        <v>27</v>
      </c>
      <c r="F151" s="211">
        <v>40626</v>
      </c>
      <c r="G151" s="137">
        <v>1867.2</v>
      </c>
      <c r="H151" s="176">
        <v>518.99426129032236</v>
      </c>
    </row>
    <row r="152" spans="1:8">
      <c r="A152" s="202">
        <v>136</v>
      </c>
      <c r="B152" s="135" t="s">
        <v>2351</v>
      </c>
      <c r="C152" s="135" t="s">
        <v>2350</v>
      </c>
      <c r="D152" s="51" t="s">
        <v>27</v>
      </c>
      <c r="E152" s="51" t="s">
        <v>27</v>
      </c>
      <c r="F152" s="211">
        <v>40626</v>
      </c>
      <c r="G152" s="137">
        <v>1867.2</v>
      </c>
      <c r="H152" s="176">
        <v>518.99426129032236</v>
      </c>
    </row>
    <row r="153" spans="1:8">
      <c r="A153" s="202">
        <v>137</v>
      </c>
      <c r="B153" s="135" t="s">
        <v>2352</v>
      </c>
      <c r="C153" s="135" t="s">
        <v>2350</v>
      </c>
      <c r="D153" s="51" t="s">
        <v>27</v>
      </c>
      <c r="E153" s="51" t="s">
        <v>27</v>
      </c>
      <c r="F153" s="211">
        <v>40626</v>
      </c>
      <c r="G153" s="137">
        <v>1867.2</v>
      </c>
      <c r="H153" s="176">
        <v>518.99426129032236</v>
      </c>
    </row>
    <row r="154" spans="1:8">
      <c r="A154" s="202">
        <v>138</v>
      </c>
      <c r="B154" s="135" t="s">
        <v>2353</v>
      </c>
      <c r="C154" s="135" t="s">
        <v>2350</v>
      </c>
      <c r="D154" s="51" t="s">
        <v>27</v>
      </c>
      <c r="E154" s="51" t="s">
        <v>27</v>
      </c>
      <c r="F154" s="211">
        <v>40626</v>
      </c>
      <c r="G154" s="137">
        <v>1867.2</v>
      </c>
      <c r="H154" s="176">
        <v>518.99426129032236</v>
      </c>
    </row>
    <row r="155" spans="1:8">
      <c r="A155" s="202">
        <v>139</v>
      </c>
      <c r="B155" s="135" t="s">
        <v>2354</v>
      </c>
      <c r="C155" s="135" t="s">
        <v>2350</v>
      </c>
      <c r="D155" s="51" t="s">
        <v>27</v>
      </c>
      <c r="E155" s="51" t="s">
        <v>27</v>
      </c>
      <c r="F155" s="211">
        <v>40626</v>
      </c>
      <c r="G155" s="137">
        <v>1867.2</v>
      </c>
      <c r="H155" s="176">
        <v>518.99426129032236</v>
      </c>
    </row>
    <row r="156" spans="1:8">
      <c r="A156" s="202">
        <v>140</v>
      </c>
      <c r="B156" s="135" t="s">
        <v>2355</v>
      </c>
      <c r="C156" s="135" t="s">
        <v>2356</v>
      </c>
      <c r="D156" s="51" t="s">
        <v>27</v>
      </c>
      <c r="E156" s="51" t="s">
        <v>27</v>
      </c>
      <c r="F156" s="211">
        <v>40626</v>
      </c>
      <c r="G156" s="137">
        <v>816.55</v>
      </c>
      <c r="H156" s="176">
        <v>226.96462741935466</v>
      </c>
    </row>
    <row r="157" spans="1:8">
      <c r="A157" s="202">
        <v>141</v>
      </c>
      <c r="B157" s="135" t="s">
        <v>2357</v>
      </c>
      <c r="C157" s="135" t="s">
        <v>2356</v>
      </c>
      <c r="D157" s="51" t="s">
        <v>27</v>
      </c>
      <c r="E157" s="51" t="s">
        <v>27</v>
      </c>
      <c r="F157" s="211">
        <v>40626</v>
      </c>
      <c r="G157" s="137">
        <v>816.55</v>
      </c>
      <c r="H157" s="176">
        <v>226.96462741935466</v>
      </c>
    </row>
    <row r="158" spans="1:8">
      <c r="A158" s="202">
        <v>142</v>
      </c>
      <c r="B158" s="135" t="s">
        <v>2358</v>
      </c>
      <c r="C158" s="135" t="s">
        <v>2356</v>
      </c>
      <c r="D158" s="51" t="s">
        <v>27</v>
      </c>
      <c r="E158" s="51" t="s">
        <v>27</v>
      </c>
      <c r="F158" s="211">
        <v>40626</v>
      </c>
      <c r="G158" s="137">
        <v>816.55</v>
      </c>
      <c r="H158" s="176">
        <v>226.96462741935466</v>
      </c>
    </row>
    <row r="159" spans="1:8">
      <c r="A159" s="202">
        <v>143</v>
      </c>
      <c r="B159" s="135" t="s">
        <v>2359</v>
      </c>
      <c r="C159" s="135" t="s">
        <v>2356</v>
      </c>
      <c r="D159" s="51" t="s">
        <v>27</v>
      </c>
      <c r="E159" s="51" t="s">
        <v>27</v>
      </c>
      <c r="F159" s="211">
        <v>40626</v>
      </c>
      <c r="G159" s="137">
        <v>816.55</v>
      </c>
      <c r="H159" s="176">
        <v>226.96462741935466</v>
      </c>
    </row>
    <row r="160" spans="1:8">
      <c r="A160" s="202">
        <v>144</v>
      </c>
      <c r="B160" s="135" t="s">
        <v>2360</v>
      </c>
      <c r="C160" s="135" t="s">
        <v>2356</v>
      </c>
      <c r="D160" s="51" t="s">
        <v>27</v>
      </c>
      <c r="E160" s="51" t="s">
        <v>27</v>
      </c>
      <c r="F160" s="211">
        <v>40626</v>
      </c>
      <c r="G160" s="137">
        <v>816.55</v>
      </c>
      <c r="H160" s="176">
        <v>226.96462741935466</v>
      </c>
    </row>
    <row r="161" spans="1:8">
      <c r="A161" s="202">
        <v>145</v>
      </c>
      <c r="B161" s="135" t="s">
        <v>2361</v>
      </c>
      <c r="C161" s="135" t="s">
        <v>2356</v>
      </c>
      <c r="D161" s="51" t="s">
        <v>27</v>
      </c>
      <c r="E161" s="51" t="s">
        <v>27</v>
      </c>
      <c r="F161" s="211">
        <v>40626</v>
      </c>
      <c r="G161" s="137">
        <v>816.55</v>
      </c>
      <c r="H161" s="176">
        <v>226.96462741935466</v>
      </c>
    </row>
    <row r="162" spans="1:8">
      <c r="A162" s="202">
        <v>146</v>
      </c>
      <c r="B162" s="135" t="s">
        <v>2362</v>
      </c>
      <c r="C162" s="135" t="s">
        <v>2356</v>
      </c>
      <c r="D162" s="51" t="s">
        <v>27</v>
      </c>
      <c r="E162" s="51" t="s">
        <v>27</v>
      </c>
      <c r="F162" s="211">
        <v>40626</v>
      </c>
      <c r="G162" s="137">
        <v>816.55</v>
      </c>
      <c r="H162" s="176">
        <v>226.96462741935466</v>
      </c>
    </row>
    <row r="163" spans="1:8">
      <c r="A163" s="202">
        <v>147</v>
      </c>
      <c r="B163" s="135" t="s">
        <v>2363</v>
      </c>
      <c r="C163" s="135" t="s">
        <v>2356</v>
      </c>
      <c r="D163" s="51" t="s">
        <v>27</v>
      </c>
      <c r="E163" s="51" t="s">
        <v>27</v>
      </c>
      <c r="F163" s="211">
        <v>40626</v>
      </c>
      <c r="G163" s="137">
        <v>816.55</v>
      </c>
      <c r="H163" s="176">
        <v>226.96462741935466</v>
      </c>
    </row>
    <row r="164" spans="1:8">
      <c r="A164" s="202">
        <v>148</v>
      </c>
      <c r="B164" s="135" t="s">
        <v>2364</v>
      </c>
      <c r="C164" s="135" t="s">
        <v>2356</v>
      </c>
      <c r="D164" s="51" t="s">
        <v>27</v>
      </c>
      <c r="E164" s="51" t="s">
        <v>27</v>
      </c>
      <c r="F164" s="211">
        <v>40626</v>
      </c>
      <c r="G164" s="137">
        <v>816.55</v>
      </c>
      <c r="H164" s="176">
        <v>226.96462741935466</v>
      </c>
    </row>
    <row r="165" spans="1:8">
      <c r="A165" s="202">
        <v>149</v>
      </c>
      <c r="B165" s="135" t="s">
        <v>2365</v>
      </c>
      <c r="C165" s="135" t="s">
        <v>2356</v>
      </c>
      <c r="D165" s="51" t="s">
        <v>27</v>
      </c>
      <c r="E165" s="51" t="s">
        <v>27</v>
      </c>
      <c r="F165" s="211">
        <v>40626</v>
      </c>
      <c r="G165" s="137">
        <v>816.55</v>
      </c>
      <c r="H165" s="176">
        <v>226.96462741935466</v>
      </c>
    </row>
    <row r="166" spans="1:8">
      <c r="A166" s="202">
        <v>150</v>
      </c>
      <c r="B166" s="135" t="s">
        <v>2366</v>
      </c>
      <c r="C166" s="135" t="s">
        <v>2356</v>
      </c>
      <c r="D166" s="51" t="s">
        <v>27</v>
      </c>
      <c r="E166" s="51" t="s">
        <v>27</v>
      </c>
      <c r="F166" s="211">
        <v>40626</v>
      </c>
      <c r="G166" s="137">
        <v>816.55</v>
      </c>
      <c r="H166" s="176">
        <v>226.96462741935466</v>
      </c>
    </row>
    <row r="167" spans="1:8">
      <c r="A167" s="202">
        <v>151</v>
      </c>
      <c r="B167" s="135" t="s">
        <v>2367</v>
      </c>
      <c r="C167" s="135" t="s">
        <v>2356</v>
      </c>
      <c r="D167" s="51" t="s">
        <v>27</v>
      </c>
      <c r="E167" s="51" t="s">
        <v>27</v>
      </c>
      <c r="F167" s="211">
        <v>40626</v>
      </c>
      <c r="G167" s="137">
        <v>816.55</v>
      </c>
      <c r="H167" s="176">
        <v>226.96462741935466</v>
      </c>
    </row>
    <row r="168" spans="1:8">
      <c r="A168" s="202">
        <v>152</v>
      </c>
      <c r="B168" s="135" t="s">
        <v>2368</v>
      </c>
      <c r="C168" s="135" t="s">
        <v>2356</v>
      </c>
      <c r="D168" s="51" t="s">
        <v>27</v>
      </c>
      <c r="E168" s="51" t="s">
        <v>27</v>
      </c>
      <c r="F168" s="211">
        <v>40626</v>
      </c>
      <c r="G168" s="137">
        <v>816.55</v>
      </c>
      <c r="H168" s="176">
        <v>226.96462741935466</v>
      </c>
    </row>
    <row r="169" spans="1:8">
      <c r="A169" s="202">
        <v>153</v>
      </c>
      <c r="B169" s="135" t="s">
        <v>2369</v>
      </c>
      <c r="C169" s="135" t="s">
        <v>2356</v>
      </c>
      <c r="D169" s="51" t="s">
        <v>27</v>
      </c>
      <c r="E169" s="51" t="s">
        <v>27</v>
      </c>
      <c r="F169" s="211">
        <v>40626</v>
      </c>
      <c r="G169" s="137">
        <v>816.55</v>
      </c>
      <c r="H169" s="176">
        <v>226.96462741935466</v>
      </c>
    </row>
    <row r="170" spans="1:8">
      <c r="A170" s="202">
        <v>154</v>
      </c>
      <c r="B170" s="135" t="s">
        <v>2370</v>
      </c>
      <c r="C170" s="135" t="s">
        <v>2356</v>
      </c>
      <c r="D170" s="51" t="s">
        <v>27</v>
      </c>
      <c r="E170" s="51" t="s">
        <v>27</v>
      </c>
      <c r="F170" s="211">
        <v>40626</v>
      </c>
      <c r="G170" s="137">
        <v>816.55</v>
      </c>
      <c r="H170" s="176">
        <v>226.96462741935466</v>
      </c>
    </row>
    <row r="171" spans="1:8">
      <c r="A171" s="202">
        <v>155</v>
      </c>
      <c r="B171" s="135" t="s">
        <v>2371</v>
      </c>
      <c r="C171" s="135" t="s">
        <v>2356</v>
      </c>
      <c r="D171" s="51" t="s">
        <v>27</v>
      </c>
      <c r="E171" s="51" t="s">
        <v>27</v>
      </c>
      <c r="F171" s="211">
        <v>40626</v>
      </c>
      <c r="G171" s="137">
        <v>816.55</v>
      </c>
      <c r="H171" s="176">
        <v>226.96462741935466</v>
      </c>
    </row>
    <row r="172" spans="1:8">
      <c r="A172" s="202">
        <v>156</v>
      </c>
      <c r="B172" s="135" t="s">
        <v>2372</v>
      </c>
      <c r="C172" s="135" t="s">
        <v>2356</v>
      </c>
      <c r="D172" s="51" t="s">
        <v>27</v>
      </c>
      <c r="E172" s="51" t="s">
        <v>27</v>
      </c>
      <c r="F172" s="211">
        <v>40626</v>
      </c>
      <c r="G172" s="137">
        <v>816.55</v>
      </c>
      <c r="H172" s="176">
        <v>226.96462741935466</v>
      </c>
    </row>
    <row r="173" spans="1:8">
      <c r="A173" s="202">
        <v>157</v>
      </c>
      <c r="B173" s="135" t="s">
        <v>2373</v>
      </c>
      <c r="C173" s="135" t="s">
        <v>2356</v>
      </c>
      <c r="D173" s="51" t="s">
        <v>27</v>
      </c>
      <c r="E173" s="51" t="s">
        <v>27</v>
      </c>
      <c r="F173" s="211">
        <v>40626</v>
      </c>
      <c r="G173" s="137">
        <v>816.55</v>
      </c>
      <c r="H173" s="176">
        <v>226.96462741935466</v>
      </c>
    </row>
    <row r="174" spans="1:8">
      <c r="A174" s="118"/>
      <c r="B174" s="135"/>
      <c r="C174" s="135"/>
      <c r="D174" s="51"/>
      <c r="E174" s="51"/>
      <c r="F174" s="211"/>
      <c r="G174" s="142">
        <f>SUM(G150:G173)</f>
        <v>24625.819999999989</v>
      </c>
      <c r="H174" s="142">
        <f>SUM(H150:H173)</f>
        <v>6831.2199763440822</v>
      </c>
    </row>
    <row r="175" spans="1:8">
      <c r="A175" s="259" t="s">
        <v>2374</v>
      </c>
      <c r="B175" s="259"/>
      <c r="C175" s="259"/>
      <c r="D175" s="259"/>
      <c r="E175" s="259"/>
      <c r="F175" s="259"/>
      <c r="G175" s="98"/>
      <c r="H175" s="98"/>
    </row>
    <row r="176" spans="1:8">
      <c r="A176" s="205">
        <v>158</v>
      </c>
      <c r="B176" s="135" t="s">
        <v>2375</v>
      </c>
      <c r="C176" s="135" t="s">
        <v>211</v>
      </c>
      <c r="D176" s="197" t="s">
        <v>2376</v>
      </c>
      <c r="E176" s="197" t="s">
        <v>2377</v>
      </c>
      <c r="F176" s="136">
        <v>39420</v>
      </c>
      <c r="G176" s="137">
        <v>86.5</v>
      </c>
      <c r="H176" s="176">
        <f t="shared" ref="H176:H177" si="2">G176*0.8</f>
        <v>69.2</v>
      </c>
    </row>
    <row r="177" spans="1:11">
      <c r="A177" s="205">
        <v>159</v>
      </c>
      <c r="B177" s="135" t="s">
        <v>2378</v>
      </c>
      <c r="C177" s="135" t="s">
        <v>2379</v>
      </c>
      <c r="D177" s="197" t="s">
        <v>2380</v>
      </c>
      <c r="E177" s="197" t="s">
        <v>27</v>
      </c>
      <c r="F177" s="136">
        <v>39591</v>
      </c>
      <c r="G177" s="137">
        <v>167.5</v>
      </c>
      <c r="H177" s="176">
        <f t="shared" si="2"/>
        <v>134</v>
      </c>
    </row>
    <row r="178" spans="1:11">
      <c r="A178" s="118"/>
      <c r="B178" s="135"/>
      <c r="C178" s="135"/>
      <c r="D178" s="197"/>
      <c r="E178" s="197"/>
      <c r="F178" s="136"/>
      <c r="G178" s="142">
        <f>SUM(G176:G177)</f>
        <v>254</v>
      </c>
      <c r="H178" s="142">
        <f>SUM(H176:H177)</f>
        <v>203.2</v>
      </c>
    </row>
    <row r="179" spans="1:11">
      <c r="A179" s="259" t="s">
        <v>2017</v>
      </c>
      <c r="B179" s="259"/>
      <c r="C179" s="259"/>
      <c r="D179" s="259"/>
      <c r="E179" s="259"/>
      <c r="F179" s="259"/>
      <c r="G179" s="98"/>
      <c r="H179" s="98"/>
    </row>
    <row r="180" spans="1:11">
      <c r="A180" s="205">
        <v>160</v>
      </c>
      <c r="B180" s="100" t="s">
        <v>2381</v>
      </c>
      <c r="C180" s="100" t="s">
        <v>88</v>
      </c>
      <c r="D180" s="100" t="s">
        <v>2382</v>
      </c>
      <c r="E180" s="100" t="s">
        <v>2383</v>
      </c>
      <c r="F180" s="106">
        <v>37915</v>
      </c>
      <c r="G180" s="137">
        <v>174.51</v>
      </c>
      <c r="H180" s="176">
        <f t="shared" ref="H180:H183" si="3">0.9*G180</f>
        <v>157.059</v>
      </c>
    </row>
    <row r="181" spans="1:11">
      <c r="A181" s="205">
        <v>161</v>
      </c>
      <c r="B181" s="100" t="s">
        <v>2384</v>
      </c>
      <c r="C181" s="100" t="s">
        <v>88</v>
      </c>
      <c r="D181" s="100" t="s">
        <v>2385</v>
      </c>
      <c r="E181" s="100" t="s">
        <v>2386</v>
      </c>
      <c r="F181" s="106">
        <v>37915</v>
      </c>
      <c r="G181" s="137">
        <v>174.51</v>
      </c>
      <c r="H181" s="176">
        <f t="shared" si="3"/>
        <v>157.059</v>
      </c>
    </row>
    <row r="182" spans="1:11">
      <c r="A182" s="205">
        <v>162</v>
      </c>
      <c r="B182" s="100" t="s">
        <v>2387</v>
      </c>
      <c r="C182" s="100" t="s">
        <v>2388</v>
      </c>
      <c r="D182" s="100" t="s">
        <v>2389</v>
      </c>
      <c r="E182" s="100" t="s">
        <v>2390</v>
      </c>
      <c r="F182" s="106">
        <v>37921</v>
      </c>
      <c r="G182" s="137">
        <v>84.75</v>
      </c>
      <c r="H182" s="176">
        <f t="shared" si="3"/>
        <v>76.275000000000006</v>
      </c>
    </row>
    <row r="183" spans="1:11">
      <c r="A183" s="205">
        <v>163</v>
      </c>
      <c r="B183" s="100" t="s">
        <v>2391</v>
      </c>
      <c r="C183" s="100" t="s">
        <v>2392</v>
      </c>
      <c r="D183" s="100" t="s">
        <v>2393</v>
      </c>
      <c r="E183" s="100" t="s">
        <v>2394</v>
      </c>
      <c r="F183" s="58">
        <v>38324</v>
      </c>
      <c r="G183" s="137">
        <v>67.510000000000005</v>
      </c>
      <c r="H183" s="176">
        <f t="shared" si="3"/>
        <v>60.759000000000007</v>
      </c>
    </row>
    <row r="184" spans="1:11">
      <c r="A184" s="118"/>
      <c r="B184" s="135"/>
      <c r="C184" s="135"/>
      <c r="D184" s="51"/>
      <c r="E184" s="51"/>
      <c r="F184" s="211"/>
      <c r="G184" s="142">
        <f>SUM(G180:G183)</f>
        <v>501.28</v>
      </c>
      <c r="H184" s="142">
        <f>SUM(H180:H183)</f>
        <v>451.15200000000004</v>
      </c>
    </row>
    <row r="185" spans="1:11">
      <c r="A185" s="274" t="s">
        <v>1181</v>
      </c>
      <c r="B185" s="274"/>
      <c r="C185" s="274"/>
      <c r="D185" s="274"/>
      <c r="E185" s="274"/>
      <c r="F185" s="274"/>
      <c r="G185" s="147">
        <f>G184+G178+G174+G148+G138+G109</f>
        <v>521166.07999999996</v>
      </c>
      <c r="H185" s="147">
        <f>H184+H178+H174+H148+H138+H109</f>
        <v>78159.811176344054</v>
      </c>
      <c r="J185" s="11"/>
    </row>
    <row r="186" spans="1:11" ht="4.5" customHeight="1">
      <c r="A186" s="191"/>
      <c r="B186" s="191"/>
      <c r="C186" s="191"/>
      <c r="D186" s="191"/>
      <c r="E186" s="191"/>
      <c r="F186" s="192"/>
      <c r="G186" s="191"/>
      <c r="H186" s="191"/>
    </row>
    <row r="187" spans="1:11" ht="21">
      <c r="A187" s="276">
        <v>2015</v>
      </c>
      <c r="B187" s="276"/>
      <c r="C187" s="276"/>
      <c r="D187" s="276"/>
      <c r="E187" s="276"/>
      <c r="F187" s="276"/>
      <c r="G187" s="276"/>
      <c r="H187" s="276"/>
      <c r="K187" s="11"/>
    </row>
    <row r="188" spans="1:11">
      <c r="A188" s="259" t="s">
        <v>4380</v>
      </c>
      <c r="B188" s="259"/>
      <c r="C188" s="259"/>
      <c r="D188" s="259"/>
      <c r="E188" s="259"/>
      <c r="F188" s="259"/>
      <c r="G188" s="259"/>
      <c r="H188" s="259"/>
    </row>
    <row r="189" spans="1:11" s="15" customFormat="1" ht="11.25">
      <c r="A189" s="148"/>
      <c r="B189" s="148" t="s">
        <v>4382</v>
      </c>
      <c r="C189" s="148" t="s">
        <v>4381</v>
      </c>
      <c r="D189" s="148" t="s">
        <v>4383</v>
      </c>
      <c r="E189" s="148"/>
      <c r="F189" s="211">
        <v>42173</v>
      </c>
      <c r="G189" s="115">
        <v>1199</v>
      </c>
      <c r="H189" s="115">
        <v>1087.3499999999999</v>
      </c>
    </row>
    <row r="190" spans="1:11">
      <c r="A190" s="274" t="s">
        <v>4377</v>
      </c>
      <c r="B190" s="274"/>
      <c r="C190" s="274"/>
      <c r="D190" s="274"/>
      <c r="E190" s="274"/>
      <c r="F190" s="274"/>
      <c r="G190" s="147">
        <f>G189+G185</f>
        <v>522365.07999999996</v>
      </c>
      <c r="H190" s="147">
        <f>H189+H185</f>
        <v>79247.16117634406</v>
      </c>
      <c r="J190" s="11"/>
    </row>
  </sheetData>
  <mergeCells count="25">
    <mergeCell ref="A187:H187"/>
    <mergeCell ref="A188:H188"/>
    <mergeCell ref="A190:F190"/>
    <mergeCell ref="A6:H6"/>
    <mergeCell ref="A7:H7"/>
    <mergeCell ref="A8:G8"/>
    <mergeCell ref="A179:F179"/>
    <mergeCell ref="A185:F185"/>
    <mergeCell ref="G9:G10"/>
    <mergeCell ref="H9:H10"/>
    <mergeCell ref="A110:F110"/>
    <mergeCell ref="A139:F139"/>
    <mergeCell ref="A149:F149"/>
    <mergeCell ref="A175:F175"/>
    <mergeCell ref="A9:A10"/>
    <mergeCell ref="B9:B10"/>
    <mergeCell ref="C9:C10"/>
    <mergeCell ref="D9:D10"/>
    <mergeCell ref="E9:E10"/>
    <mergeCell ref="F9:F10"/>
    <mergeCell ref="A1:H1"/>
    <mergeCell ref="A2:H2"/>
    <mergeCell ref="A3:H3"/>
    <mergeCell ref="A4:H4"/>
    <mergeCell ref="A5:B5"/>
  </mergeCells>
  <pageMargins left="0.17" right="0.17" top="0.27559055118110237" bottom="0.31496062992125984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7"/>
  <sheetViews>
    <sheetView workbookViewId="0">
      <selection activeCell="F32" sqref="F32"/>
    </sheetView>
  </sheetViews>
  <sheetFormatPr baseColWidth="10" defaultRowHeight="15"/>
  <cols>
    <col min="1" max="1" width="4.140625" style="1" bestFit="1" customWidth="1"/>
    <col min="2" max="2" width="18.140625" customWidth="1"/>
    <col min="3" max="3" width="57.85546875" customWidth="1"/>
    <col min="4" max="4" width="17.28515625" customWidth="1"/>
    <col min="5" max="5" width="15" customWidth="1"/>
    <col min="6" max="6" width="13.42578125" customWidth="1"/>
    <col min="7" max="7" width="13.7109375" customWidth="1"/>
    <col min="8" max="8" width="13.140625" customWidth="1"/>
    <col min="9" max="9" width="12.5703125" bestFit="1" customWidth="1"/>
  </cols>
  <sheetData>
    <row r="1" spans="1:8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8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8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8" s="10" customFormat="1">
      <c r="A4" s="253" t="s">
        <v>4317</v>
      </c>
      <c r="B4" s="253"/>
      <c r="C4" s="253"/>
      <c r="D4" s="253"/>
      <c r="E4" s="253"/>
      <c r="F4" s="253"/>
      <c r="G4" s="253"/>
      <c r="H4" s="253"/>
    </row>
    <row r="5" spans="1:8" s="10" customFormat="1">
      <c r="A5" s="255"/>
      <c r="B5" s="255"/>
      <c r="C5" s="28"/>
      <c r="D5" s="28"/>
      <c r="E5" s="28"/>
      <c r="F5" s="28"/>
      <c r="G5" s="28"/>
      <c r="H5" s="28"/>
    </row>
    <row r="6" spans="1:8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8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8" s="10" customFormat="1">
      <c r="A8" s="255"/>
      <c r="B8" s="255"/>
      <c r="C8" s="255"/>
      <c r="D8" s="255"/>
      <c r="E8" s="255"/>
      <c r="F8" s="255"/>
      <c r="G8" s="255"/>
      <c r="H8" s="29"/>
    </row>
    <row r="9" spans="1:8">
      <c r="A9" s="256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56" t="s">
        <v>7</v>
      </c>
    </row>
    <row r="10" spans="1:8">
      <c r="A10" s="256"/>
      <c r="B10" s="256"/>
      <c r="C10" s="256"/>
      <c r="D10" s="256"/>
      <c r="E10" s="256"/>
      <c r="F10" s="256"/>
      <c r="G10" s="256"/>
      <c r="H10" s="256"/>
    </row>
    <row r="11" spans="1:8">
      <c r="A11" s="86">
        <v>1</v>
      </c>
      <c r="B11" s="135" t="s">
        <v>1182</v>
      </c>
      <c r="C11" s="135" t="s">
        <v>1183</v>
      </c>
      <c r="D11" s="135" t="s">
        <v>27</v>
      </c>
      <c r="E11" s="135" t="s">
        <v>27</v>
      </c>
      <c r="F11" s="212">
        <v>36362</v>
      </c>
      <c r="G11" s="137">
        <v>733.14</v>
      </c>
      <c r="H11" s="137">
        <v>73.31</v>
      </c>
    </row>
    <row r="12" spans="1:8">
      <c r="A12" s="86">
        <v>2</v>
      </c>
      <c r="B12" s="135" t="s">
        <v>1184</v>
      </c>
      <c r="C12" s="135" t="s">
        <v>1185</v>
      </c>
      <c r="D12" s="135" t="s">
        <v>1186</v>
      </c>
      <c r="E12" s="135" t="s">
        <v>1187</v>
      </c>
      <c r="F12" s="212">
        <v>36362</v>
      </c>
      <c r="G12" s="137">
        <v>4748.57</v>
      </c>
      <c r="H12" s="137">
        <v>474.86</v>
      </c>
    </row>
    <row r="13" spans="1:8">
      <c r="A13" s="86">
        <v>3</v>
      </c>
      <c r="B13" s="135" t="s">
        <v>1188</v>
      </c>
      <c r="C13" s="135" t="s">
        <v>1189</v>
      </c>
      <c r="D13" s="135" t="s">
        <v>27</v>
      </c>
      <c r="E13" s="135" t="s">
        <v>27</v>
      </c>
      <c r="F13" s="212">
        <v>36362</v>
      </c>
      <c r="G13" s="137">
        <v>1404.11</v>
      </c>
      <c r="H13" s="137">
        <v>140.41</v>
      </c>
    </row>
    <row r="14" spans="1:8">
      <c r="A14" s="86">
        <v>4</v>
      </c>
      <c r="B14" s="135" t="s">
        <v>1190</v>
      </c>
      <c r="C14" s="135" t="s">
        <v>1191</v>
      </c>
      <c r="D14" s="135" t="s">
        <v>1192</v>
      </c>
      <c r="E14" s="135" t="s">
        <v>27</v>
      </c>
      <c r="F14" s="212">
        <v>36362</v>
      </c>
      <c r="G14" s="137">
        <v>1614.29</v>
      </c>
      <c r="H14" s="137">
        <v>161.43</v>
      </c>
    </row>
    <row r="15" spans="1:8">
      <c r="A15" s="86">
        <v>5</v>
      </c>
      <c r="B15" s="135" t="s">
        <v>1193</v>
      </c>
      <c r="C15" s="135" t="s">
        <v>1194</v>
      </c>
      <c r="D15" s="135" t="s">
        <v>27</v>
      </c>
      <c r="E15" s="135" t="s">
        <v>1195</v>
      </c>
      <c r="F15" s="212">
        <v>36362</v>
      </c>
      <c r="G15" s="137">
        <v>1808</v>
      </c>
      <c r="H15" s="137">
        <v>180.8</v>
      </c>
    </row>
    <row r="16" spans="1:8">
      <c r="A16" s="86">
        <v>6</v>
      </c>
      <c r="B16" s="135" t="s">
        <v>1196</v>
      </c>
      <c r="C16" s="135" t="s">
        <v>1197</v>
      </c>
      <c r="D16" s="135" t="s">
        <v>27</v>
      </c>
      <c r="E16" s="135" t="s">
        <v>27</v>
      </c>
      <c r="F16" s="212">
        <v>36362</v>
      </c>
      <c r="G16" s="137">
        <v>874.63</v>
      </c>
      <c r="H16" s="137">
        <v>87.46</v>
      </c>
    </row>
    <row r="17" spans="1:8">
      <c r="A17" s="86">
        <v>7</v>
      </c>
      <c r="B17" s="135" t="s">
        <v>1198</v>
      </c>
      <c r="C17" s="135" t="s">
        <v>1199</v>
      </c>
      <c r="D17" s="135" t="s">
        <v>1200</v>
      </c>
      <c r="E17" s="135" t="s">
        <v>1201</v>
      </c>
      <c r="F17" s="212">
        <v>36362</v>
      </c>
      <c r="G17" s="137">
        <v>1580.57</v>
      </c>
      <c r="H17" s="137">
        <v>158.06</v>
      </c>
    </row>
    <row r="18" spans="1:8">
      <c r="A18" s="86">
        <v>8</v>
      </c>
      <c r="B18" s="135" t="s">
        <v>1202</v>
      </c>
      <c r="C18" s="135" t="s">
        <v>1203</v>
      </c>
      <c r="D18" s="135" t="s">
        <v>1204</v>
      </c>
      <c r="E18" s="135" t="s">
        <v>1205</v>
      </c>
      <c r="F18" s="212">
        <v>39301</v>
      </c>
      <c r="G18" s="137">
        <v>100036.17</v>
      </c>
      <c r="H18" s="137">
        <v>10003.620000000001</v>
      </c>
    </row>
    <row r="19" spans="1:8">
      <c r="A19" s="86">
        <v>9</v>
      </c>
      <c r="B19" s="135" t="s">
        <v>1206</v>
      </c>
      <c r="C19" s="135" t="s">
        <v>1207</v>
      </c>
      <c r="D19" s="135" t="s">
        <v>1208</v>
      </c>
      <c r="E19" s="135" t="s">
        <v>1209</v>
      </c>
      <c r="F19" s="212">
        <v>39111</v>
      </c>
      <c r="G19" s="137">
        <v>1379</v>
      </c>
      <c r="H19" s="137">
        <f>G19*0.1</f>
        <v>137.9</v>
      </c>
    </row>
    <row r="20" spans="1:8">
      <c r="A20" s="86">
        <v>10</v>
      </c>
      <c r="B20" s="73" t="s">
        <v>1210</v>
      </c>
      <c r="C20" s="73" t="s">
        <v>1211</v>
      </c>
      <c r="D20" s="179" t="s">
        <v>1212</v>
      </c>
      <c r="E20" s="73" t="s">
        <v>585</v>
      </c>
      <c r="F20" s="213">
        <v>40953</v>
      </c>
      <c r="G20" s="156">
        <v>904</v>
      </c>
      <c r="H20" s="214">
        <v>345.08</v>
      </c>
    </row>
    <row r="21" spans="1:8">
      <c r="A21" s="86">
        <v>11</v>
      </c>
      <c r="B21" s="135" t="s">
        <v>1213</v>
      </c>
      <c r="C21" s="135" t="s">
        <v>1214</v>
      </c>
      <c r="D21" s="135" t="s">
        <v>1215</v>
      </c>
      <c r="E21" s="135" t="s">
        <v>1216</v>
      </c>
      <c r="F21" s="212">
        <v>38826</v>
      </c>
      <c r="G21" s="137">
        <v>9999</v>
      </c>
      <c r="H21" s="137">
        <f>G21*0.1</f>
        <v>999.90000000000009</v>
      </c>
    </row>
    <row r="22" spans="1:8">
      <c r="A22" s="86"/>
      <c r="B22" s="73"/>
      <c r="C22" s="73"/>
      <c r="D22" s="179"/>
      <c r="E22" s="73"/>
      <c r="F22" s="213"/>
      <c r="G22" s="184">
        <f>SUM(G11:G21)</f>
        <v>125081.48</v>
      </c>
      <c r="H22" s="184">
        <f>SUM(H11:H21)</f>
        <v>12762.83</v>
      </c>
    </row>
    <row r="23" spans="1:8">
      <c r="A23" s="259" t="s">
        <v>1217</v>
      </c>
      <c r="B23" s="259"/>
      <c r="C23" s="259"/>
      <c r="D23" s="259"/>
      <c r="E23" s="259"/>
      <c r="F23" s="259"/>
      <c r="G23" s="215"/>
      <c r="H23" s="216"/>
    </row>
    <row r="24" spans="1:8">
      <c r="A24" s="86">
        <v>12</v>
      </c>
      <c r="B24" s="56" t="s">
        <v>1218</v>
      </c>
      <c r="C24" s="56" t="s">
        <v>1219</v>
      </c>
      <c r="D24" s="56" t="s">
        <v>1220</v>
      </c>
      <c r="E24" s="56" t="s">
        <v>585</v>
      </c>
      <c r="F24" s="134">
        <v>40763</v>
      </c>
      <c r="G24" s="82">
        <v>19418.060000000001</v>
      </c>
      <c r="H24" s="82">
        <v>4869.505890410961</v>
      </c>
    </row>
    <row r="25" spans="1:8">
      <c r="A25" s="131">
        <v>13</v>
      </c>
      <c r="B25" s="56" t="s">
        <v>1221</v>
      </c>
      <c r="C25" s="56" t="s">
        <v>1222</v>
      </c>
      <c r="D25" s="56" t="s">
        <v>1223</v>
      </c>
      <c r="E25" s="56" t="s">
        <v>585</v>
      </c>
      <c r="F25" s="134">
        <v>40763</v>
      </c>
      <c r="G25" s="82">
        <v>6929.86</v>
      </c>
      <c r="H25" s="82">
        <v>1737.8178630136972</v>
      </c>
    </row>
    <row r="26" spans="1:8">
      <c r="A26" s="86">
        <v>14</v>
      </c>
      <c r="B26" s="51" t="s">
        <v>1224</v>
      </c>
      <c r="C26" s="51" t="s">
        <v>1225</v>
      </c>
      <c r="D26" s="51" t="s">
        <v>1226</v>
      </c>
      <c r="E26" s="51" t="s">
        <v>585</v>
      </c>
      <c r="F26" s="92">
        <v>40763</v>
      </c>
      <c r="G26" s="93">
        <v>593.77</v>
      </c>
      <c r="H26" s="93">
        <v>148.89693150684934</v>
      </c>
    </row>
    <row r="27" spans="1:8">
      <c r="A27" s="131">
        <v>15</v>
      </c>
      <c r="B27" s="51" t="s">
        <v>1227</v>
      </c>
      <c r="C27" s="51" t="s">
        <v>1225</v>
      </c>
      <c r="D27" s="51" t="s">
        <v>1226</v>
      </c>
      <c r="E27" s="51" t="s">
        <v>585</v>
      </c>
      <c r="F27" s="92">
        <v>40763</v>
      </c>
      <c r="G27" s="93">
        <v>593.77</v>
      </c>
      <c r="H27" s="93">
        <v>148.89693150684934</v>
      </c>
    </row>
    <row r="28" spans="1:8">
      <c r="A28" s="86">
        <v>16</v>
      </c>
      <c r="B28" s="56" t="s">
        <v>1228</v>
      </c>
      <c r="C28" s="56" t="s">
        <v>1229</v>
      </c>
      <c r="D28" s="56" t="s">
        <v>1230</v>
      </c>
      <c r="E28" s="56" t="s">
        <v>585</v>
      </c>
      <c r="F28" s="134">
        <v>40763</v>
      </c>
      <c r="G28" s="82">
        <v>2473.41</v>
      </c>
      <c r="H28" s="82">
        <v>620.26046575342502</v>
      </c>
    </row>
    <row r="29" spans="1:8">
      <c r="A29" s="131">
        <v>17</v>
      </c>
      <c r="B29" s="56" t="s">
        <v>1231</v>
      </c>
      <c r="C29" s="56" t="s">
        <v>1229</v>
      </c>
      <c r="D29" s="56" t="s">
        <v>1230</v>
      </c>
      <c r="E29" s="56" t="s">
        <v>585</v>
      </c>
      <c r="F29" s="134">
        <v>40763</v>
      </c>
      <c r="G29" s="82">
        <v>2473.41</v>
      </c>
      <c r="H29" s="82">
        <v>620.26046575342502</v>
      </c>
    </row>
    <row r="30" spans="1:8">
      <c r="A30" s="86">
        <v>18</v>
      </c>
      <c r="B30" s="56" t="s">
        <v>1232</v>
      </c>
      <c r="C30" s="56" t="s">
        <v>1233</v>
      </c>
      <c r="D30" s="56" t="s">
        <v>1234</v>
      </c>
      <c r="E30" s="56" t="s">
        <v>585</v>
      </c>
      <c r="F30" s="134">
        <v>40763</v>
      </c>
      <c r="G30" s="82">
        <v>2480.39</v>
      </c>
      <c r="H30" s="82">
        <v>622.01136986301435</v>
      </c>
    </row>
    <row r="31" spans="1:8">
      <c r="A31" s="131">
        <v>19</v>
      </c>
      <c r="B31" s="56" t="s">
        <v>1235</v>
      </c>
      <c r="C31" s="56" t="s">
        <v>1233</v>
      </c>
      <c r="D31" s="56" t="s">
        <v>1234</v>
      </c>
      <c r="E31" s="56" t="s">
        <v>585</v>
      </c>
      <c r="F31" s="134">
        <v>40763</v>
      </c>
      <c r="G31" s="82">
        <v>2480.39</v>
      </c>
      <c r="H31" s="82">
        <v>622.01136986301435</v>
      </c>
    </row>
    <row r="32" spans="1:8">
      <c r="A32" s="86">
        <v>20</v>
      </c>
      <c r="B32" s="56" t="s">
        <v>1236</v>
      </c>
      <c r="C32" s="56" t="s">
        <v>1237</v>
      </c>
      <c r="D32" s="56" t="s">
        <v>1238</v>
      </c>
      <c r="E32" s="56" t="s">
        <v>585</v>
      </c>
      <c r="F32" s="134">
        <v>40763</v>
      </c>
      <c r="G32" s="82">
        <v>3074.79</v>
      </c>
      <c r="H32" s="82">
        <v>771.06838356164394</v>
      </c>
    </row>
    <row r="33" spans="1:8">
      <c r="A33" s="131">
        <v>21</v>
      </c>
      <c r="B33" s="56" t="s">
        <v>1239</v>
      </c>
      <c r="C33" s="56" t="s">
        <v>1237</v>
      </c>
      <c r="D33" s="56" t="s">
        <v>1238</v>
      </c>
      <c r="E33" s="56" t="s">
        <v>585</v>
      </c>
      <c r="F33" s="134">
        <v>40763</v>
      </c>
      <c r="G33" s="82">
        <v>3074.79</v>
      </c>
      <c r="H33" s="82">
        <v>771.06838356164394</v>
      </c>
    </row>
    <row r="34" spans="1:8">
      <c r="A34" s="86">
        <v>22</v>
      </c>
      <c r="B34" s="56" t="s">
        <v>1240</v>
      </c>
      <c r="C34" s="56" t="s">
        <v>1241</v>
      </c>
      <c r="D34" s="56" t="s">
        <v>1242</v>
      </c>
      <c r="E34" s="56" t="s">
        <v>1243</v>
      </c>
      <c r="F34" s="134">
        <v>40763</v>
      </c>
      <c r="G34" s="82">
        <v>1443.19</v>
      </c>
      <c r="H34" s="82">
        <v>361.9069863013699</v>
      </c>
    </row>
    <row r="35" spans="1:8">
      <c r="A35" s="131">
        <v>23</v>
      </c>
      <c r="B35" s="56" t="s">
        <v>1244</v>
      </c>
      <c r="C35" s="56" t="s">
        <v>1241</v>
      </c>
      <c r="D35" s="56" t="s">
        <v>1242</v>
      </c>
      <c r="E35" s="56" t="s">
        <v>1243</v>
      </c>
      <c r="F35" s="134">
        <v>40763</v>
      </c>
      <c r="G35" s="82">
        <v>1443.19</v>
      </c>
      <c r="H35" s="82">
        <v>361.9069863013699</v>
      </c>
    </row>
    <row r="36" spans="1:8">
      <c r="A36" s="86">
        <v>24</v>
      </c>
      <c r="B36" s="56" t="s">
        <v>1245</v>
      </c>
      <c r="C36" s="56" t="s">
        <v>1246</v>
      </c>
      <c r="D36" s="56" t="s">
        <v>1247</v>
      </c>
      <c r="E36" s="56" t="s">
        <v>585</v>
      </c>
      <c r="F36" s="134">
        <v>40763</v>
      </c>
      <c r="G36" s="82">
        <v>852.6</v>
      </c>
      <c r="H36" s="82">
        <v>213.81046575342464</v>
      </c>
    </row>
    <row r="37" spans="1:8">
      <c r="A37" s="131">
        <v>25</v>
      </c>
      <c r="B37" s="56" t="s">
        <v>1248</v>
      </c>
      <c r="C37" s="56" t="s">
        <v>1246</v>
      </c>
      <c r="D37" s="56" t="s">
        <v>1247</v>
      </c>
      <c r="E37" s="56" t="s">
        <v>585</v>
      </c>
      <c r="F37" s="134">
        <v>40763</v>
      </c>
      <c r="G37" s="82">
        <v>852.6</v>
      </c>
      <c r="H37" s="82">
        <v>213.81046575342464</v>
      </c>
    </row>
    <row r="38" spans="1:8">
      <c r="A38" s="86">
        <v>26</v>
      </c>
      <c r="B38" s="56" t="s">
        <v>1249</v>
      </c>
      <c r="C38" s="56" t="s">
        <v>1250</v>
      </c>
      <c r="D38" s="56" t="s">
        <v>1251</v>
      </c>
      <c r="E38" s="56" t="s">
        <v>585</v>
      </c>
      <c r="F38" s="134">
        <v>40763</v>
      </c>
      <c r="G38" s="82">
        <v>1826.99</v>
      </c>
      <c r="H38" s="82">
        <v>458.15671232876707</v>
      </c>
    </row>
    <row r="39" spans="1:8">
      <c r="A39" s="131">
        <v>27</v>
      </c>
      <c r="B39" s="56" t="s">
        <v>1252</v>
      </c>
      <c r="C39" s="56" t="s">
        <v>1250</v>
      </c>
      <c r="D39" s="56" t="s">
        <v>1251</v>
      </c>
      <c r="E39" s="56" t="s">
        <v>585</v>
      </c>
      <c r="F39" s="134">
        <v>40763</v>
      </c>
      <c r="G39" s="82">
        <v>1826.99</v>
      </c>
      <c r="H39" s="82">
        <v>458.15671232876707</v>
      </c>
    </row>
    <row r="40" spans="1:8">
      <c r="A40" s="86">
        <v>28</v>
      </c>
      <c r="B40" s="56" t="s">
        <v>1253</v>
      </c>
      <c r="C40" s="56" t="s">
        <v>1254</v>
      </c>
      <c r="D40" s="56" t="s">
        <v>1255</v>
      </c>
      <c r="E40" s="56" t="s">
        <v>585</v>
      </c>
      <c r="F40" s="134">
        <v>40763</v>
      </c>
      <c r="G40" s="82">
        <v>15238.2</v>
      </c>
      <c r="H40" s="82">
        <v>3821.314328767121</v>
      </c>
    </row>
    <row r="41" spans="1:8">
      <c r="A41" s="131">
        <v>29</v>
      </c>
      <c r="B41" s="56" t="s">
        <v>1256</v>
      </c>
      <c r="C41" s="56" t="s">
        <v>1254</v>
      </c>
      <c r="D41" s="56" t="s">
        <v>1255</v>
      </c>
      <c r="E41" s="56" t="s">
        <v>585</v>
      </c>
      <c r="F41" s="134">
        <v>40763</v>
      </c>
      <c r="G41" s="82">
        <v>15238.2</v>
      </c>
      <c r="H41" s="82">
        <v>3821.314328767121</v>
      </c>
    </row>
    <row r="42" spans="1:8">
      <c r="A42" s="86">
        <v>30</v>
      </c>
      <c r="B42" s="56" t="s">
        <v>1257</v>
      </c>
      <c r="C42" s="56" t="s">
        <v>1258</v>
      </c>
      <c r="D42" s="56" t="s">
        <v>1259</v>
      </c>
      <c r="E42" s="56" t="s">
        <v>585</v>
      </c>
      <c r="F42" s="134">
        <v>40763</v>
      </c>
      <c r="G42" s="82">
        <v>10769.69</v>
      </c>
      <c r="H42" s="82">
        <v>2700.7353698630159</v>
      </c>
    </row>
    <row r="43" spans="1:8">
      <c r="A43" s="131">
        <v>31</v>
      </c>
      <c r="B43" s="56" t="s">
        <v>1260</v>
      </c>
      <c r="C43" s="56" t="s">
        <v>1258</v>
      </c>
      <c r="D43" s="56" t="s">
        <v>1259</v>
      </c>
      <c r="E43" s="56" t="s">
        <v>585</v>
      </c>
      <c r="F43" s="134">
        <v>40763</v>
      </c>
      <c r="G43" s="82">
        <v>10769.69</v>
      </c>
      <c r="H43" s="82">
        <v>2700.7353698630159</v>
      </c>
    </row>
    <row r="44" spans="1:8">
      <c r="A44" s="86">
        <v>32</v>
      </c>
      <c r="B44" s="56" t="s">
        <v>1261</v>
      </c>
      <c r="C44" s="56" t="s">
        <v>1262</v>
      </c>
      <c r="D44" s="56" t="s">
        <v>1263</v>
      </c>
      <c r="E44" s="56" t="s">
        <v>585</v>
      </c>
      <c r="F44" s="134">
        <v>40763</v>
      </c>
      <c r="G44" s="82">
        <v>7798.31</v>
      </c>
      <c r="H44" s="82">
        <v>1955.6003835616448</v>
      </c>
    </row>
    <row r="45" spans="1:8">
      <c r="A45" s="131">
        <v>33</v>
      </c>
      <c r="B45" s="56" t="s">
        <v>1264</v>
      </c>
      <c r="C45" s="56" t="s">
        <v>1265</v>
      </c>
      <c r="D45" s="56" t="s">
        <v>1266</v>
      </c>
      <c r="E45" s="56" t="s">
        <v>585</v>
      </c>
      <c r="F45" s="134">
        <v>40763</v>
      </c>
      <c r="G45" s="82">
        <v>7798.31</v>
      </c>
      <c r="H45" s="82">
        <v>1955.6003835616448</v>
      </c>
    </row>
    <row r="46" spans="1:8">
      <c r="A46" s="86">
        <v>34</v>
      </c>
      <c r="B46" s="56" t="s">
        <v>1267</v>
      </c>
      <c r="C46" s="56" t="s">
        <v>1268</v>
      </c>
      <c r="D46" s="56" t="s">
        <v>1269</v>
      </c>
      <c r="E46" s="56" t="s">
        <v>27</v>
      </c>
      <c r="F46" s="134">
        <v>40763</v>
      </c>
      <c r="G46" s="82">
        <v>951.55</v>
      </c>
      <c r="H46" s="82">
        <v>238.62328767123302</v>
      </c>
    </row>
    <row r="47" spans="1:8">
      <c r="A47" s="131">
        <v>35</v>
      </c>
      <c r="B47" s="56" t="s">
        <v>1270</v>
      </c>
      <c r="C47" s="56" t="s">
        <v>1268</v>
      </c>
      <c r="D47" s="56" t="s">
        <v>1269</v>
      </c>
      <c r="E47" s="56" t="s">
        <v>27</v>
      </c>
      <c r="F47" s="134">
        <v>40763</v>
      </c>
      <c r="G47" s="82">
        <v>951.55</v>
      </c>
      <c r="H47" s="82">
        <v>238.62328767123302</v>
      </c>
    </row>
    <row r="48" spans="1:8">
      <c r="A48" s="86">
        <v>36</v>
      </c>
      <c r="B48" s="56" t="s">
        <v>1271</v>
      </c>
      <c r="C48" s="56" t="s">
        <v>1272</v>
      </c>
      <c r="D48" s="56" t="s">
        <v>1273</v>
      </c>
      <c r="E48" s="56" t="s">
        <v>585</v>
      </c>
      <c r="F48" s="134">
        <v>40763</v>
      </c>
      <c r="G48" s="82">
        <v>5931.99</v>
      </c>
      <c r="H48" s="82">
        <v>1487.578575342467</v>
      </c>
    </row>
    <row r="49" spans="1:9">
      <c r="A49" s="131">
        <v>37</v>
      </c>
      <c r="B49" s="56" t="s">
        <v>1274</v>
      </c>
      <c r="C49" s="56" t="s">
        <v>1272</v>
      </c>
      <c r="D49" s="56" t="s">
        <v>1273</v>
      </c>
      <c r="E49" s="56" t="s">
        <v>585</v>
      </c>
      <c r="F49" s="134">
        <v>40763</v>
      </c>
      <c r="G49" s="82">
        <v>5931.99</v>
      </c>
      <c r="H49" s="82">
        <v>1487.578575342467</v>
      </c>
    </row>
    <row r="50" spans="1:9">
      <c r="A50" s="86">
        <v>38</v>
      </c>
      <c r="B50" s="56" t="s">
        <v>1275</v>
      </c>
      <c r="C50" s="56" t="s">
        <v>1276</v>
      </c>
      <c r="D50" s="56" t="s">
        <v>1277</v>
      </c>
      <c r="E50" s="56" t="s">
        <v>585</v>
      </c>
      <c r="F50" s="134">
        <v>40763</v>
      </c>
      <c r="G50" s="82">
        <v>10185.44</v>
      </c>
      <c r="H50" s="82">
        <v>2554.2196712328778</v>
      </c>
    </row>
    <row r="51" spans="1:9">
      <c r="A51" s="131">
        <v>39</v>
      </c>
      <c r="B51" s="56" t="s">
        <v>1278</v>
      </c>
      <c r="C51" s="56" t="s">
        <v>1276</v>
      </c>
      <c r="D51" s="56" t="s">
        <v>1277</v>
      </c>
      <c r="E51" s="56" t="s">
        <v>585</v>
      </c>
      <c r="F51" s="134">
        <v>40763</v>
      </c>
      <c r="G51" s="82">
        <v>10185.44</v>
      </c>
      <c r="H51" s="82">
        <v>2554.2196712328778</v>
      </c>
    </row>
    <row r="52" spans="1:9">
      <c r="A52" s="86">
        <v>40</v>
      </c>
      <c r="B52" s="56" t="s">
        <v>1279</v>
      </c>
      <c r="C52" s="56" t="s">
        <v>1280</v>
      </c>
      <c r="D52" s="56" t="s">
        <v>1269</v>
      </c>
      <c r="E52" s="56" t="s">
        <v>585</v>
      </c>
      <c r="F52" s="134">
        <v>40763</v>
      </c>
      <c r="G52" s="82">
        <v>5598.31</v>
      </c>
      <c r="H52" s="82">
        <v>1403.8953424657529</v>
      </c>
    </row>
    <row r="53" spans="1:9">
      <c r="A53" s="131">
        <v>41</v>
      </c>
      <c r="B53" s="56" t="s">
        <v>1281</v>
      </c>
      <c r="C53" s="56" t="s">
        <v>1280</v>
      </c>
      <c r="D53" s="56" t="s">
        <v>1269</v>
      </c>
      <c r="E53" s="56" t="s">
        <v>585</v>
      </c>
      <c r="F53" s="134">
        <v>40763</v>
      </c>
      <c r="G53" s="82">
        <v>5598.31</v>
      </c>
      <c r="H53" s="82">
        <v>1403.8953424657529</v>
      </c>
    </row>
    <row r="54" spans="1:9">
      <c r="A54" s="86">
        <v>42</v>
      </c>
      <c r="B54" s="56" t="s">
        <v>1282</v>
      </c>
      <c r="C54" s="56" t="s">
        <v>1283</v>
      </c>
      <c r="D54" s="56" t="s">
        <v>1284</v>
      </c>
      <c r="E54" s="56" t="s">
        <v>585</v>
      </c>
      <c r="F54" s="134">
        <v>40763</v>
      </c>
      <c r="G54" s="156">
        <v>843.71</v>
      </c>
      <c r="H54" s="82">
        <v>211.5793150684932</v>
      </c>
    </row>
    <row r="55" spans="1:9">
      <c r="A55" s="131">
        <v>43</v>
      </c>
      <c r="B55" s="56" t="s">
        <v>1285</v>
      </c>
      <c r="C55" s="56" t="s">
        <v>1283</v>
      </c>
      <c r="D55" s="56" t="s">
        <v>1284</v>
      </c>
      <c r="E55" s="56" t="s">
        <v>585</v>
      </c>
      <c r="F55" s="134">
        <v>40763</v>
      </c>
      <c r="G55" s="156">
        <v>843.71</v>
      </c>
      <c r="H55" s="82">
        <v>211.5793150684932</v>
      </c>
    </row>
    <row r="56" spans="1:9">
      <c r="A56" s="86">
        <v>44</v>
      </c>
      <c r="B56" s="56" t="s">
        <v>1286</v>
      </c>
      <c r="C56" s="56" t="s">
        <v>1287</v>
      </c>
      <c r="D56" s="56" t="s">
        <v>1288</v>
      </c>
      <c r="E56" s="56" t="s">
        <v>585</v>
      </c>
      <c r="F56" s="134">
        <v>40763</v>
      </c>
      <c r="G56" s="82">
        <v>2664.35</v>
      </c>
      <c r="H56" s="82">
        <v>668.14520547945176</v>
      </c>
    </row>
    <row r="57" spans="1:9">
      <c r="A57" s="131">
        <v>45</v>
      </c>
      <c r="B57" s="56" t="s">
        <v>1289</v>
      </c>
      <c r="C57" s="56" t="s">
        <v>1287</v>
      </c>
      <c r="D57" s="56" t="s">
        <v>1288</v>
      </c>
      <c r="E57" s="56" t="s">
        <v>585</v>
      </c>
      <c r="F57" s="134">
        <v>40763</v>
      </c>
      <c r="G57" s="82">
        <v>2664.35</v>
      </c>
      <c r="H57" s="82">
        <v>668.14520547945176</v>
      </c>
    </row>
    <row r="58" spans="1:9">
      <c r="A58" s="131"/>
      <c r="B58" s="56"/>
      <c r="C58" s="56"/>
      <c r="D58" s="56"/>
      <c r="E58" s="56"/>
      <c r="F58" s="134"/>
      <c r="G58" s="84">
        <f>SUM(G24:G57)</f>
        <v>171801.30000000002</v>
      </c>
      <c r="H58" s="84">
        <f>SUM(H24:H57)</f>
        <v>43082.929342465759</v>
      </c>
      <c r="I58" s="11"/>
    </row>
    <row r="59" spans="1:9">
      <c r="A59" s="259" t="s">
        <v>670</v>
      </c>
      <c r="B59" s="259"/>
      <c r="C59" s="259"/>
      <c r="D59" s="259"/>
      <c r="E59" s="259"/>
      <c r="F59" s="259"/>
      <c r="G59" s="217"/>
      <c r="H59" s="217"/>
    </row>
    <row r="60" spans="1:9">
      <c r="A60" s="86">
        <v>46</v>
      </c>
      <c r="B60" s="135" t="s">
        <v>1290</v>
      </c>
      <c r="C60" s="135" t="s">
        <v>1291</v>
      </c>
      <c r="D60" s="135" t="s">
        <v>1292</v>
      </c>
      <c r="E60" s="135" t="s">
        <v>1293</v>
      </c>
      <c r="F60" s="136">
        <v>40011</v>
      </c>
      <c r="G60" s="164">
        <v>250.07</v>
      </c>
      <c r="H60" s="164">
        <v>66.2</v>
      </c>
    </row>
    <row r="61" spans="1:9">
      <c r="A61" s="86">
        <v>47</v>
      </c>
      <c r="B61" s="135" t="s">
        <v>1294</v>
      </c>
      <c r="C61" s="100" t="s">
        <v>1295</v>
      </c>
      <c r="D61" s="100" t="s">
        <v>1296</v>
      </c>
      <c r="E61" s="100" t="s">
        <v>27</v>
      </c>
      <c r="F61" s="106">
        <v>40011</v>
      </c>
      <c r="G61" s="165">
        <v>641.41</v>
      </c>
      <c r="H61" s="165">
        <v>169.8</v>
      </c>
    </row>
    <row r="62" spans="1:9">
      <c r="A62" s="86">
        <v>48</v>
      </c>
      <c r="B62" s="135" t="s">
        <v>1297</v>
      </c>
      <c r="C62" s="100" t="s">
        <v>1295</v>
      </c>
      <c r="D62" s="100" t="s">
        <v>1296</v>
      </c>
      <c r="E62" s="100" t="s">
        <v>27</v>
      </c>
      <c r="F62" s="106">
        <v>40011</v>
      </c>
      <c r="G62" s="165">
        <v>641.41</v>
      </c>
      <c r="H62" s="165">
        <v>169.8</v>
      </c>
    </row>
    <row r="63" spans="1:9">
      <c r="A63" s="86">
        <v>49</v>
      </c>
      <c r="B63" s="135" t="s">
        <v>1298</v>
      </c>
      <c r="C63" s="100" t="s">
        <v>1299</v>
      </c>
      <c r="D63" s="100" t="s">
        <v>1300</v>
      </c>
      <c r="E63" s="100" t="s">
        <v>1301</v>
      </c>
      <c r="F63" s="106">
        <v>40011</v>
      </c>
      <c r="G63" s="165">
        <v>819.32</v>
      </c>
      <c r="H63" s="165">
        <v>216.9</v>
      </c>
    </row>
    <row r="64" spans="1:9">
      <c r="A64" s="86">
        <v>50</v>
      </c>
      <c r="B64" s="135" t="s">
        <v>1302</v>
      </c>
      <c r="C64" s="100" t="s">
        <v>1299</v>
      </c>
      <c r="D64" s="100" t="s">
        <v>1300</v>
      </c>
      <c r="E64" s="100" t="s">
        <v>1303</v>
      </c>
      <c r="F64" s="106">
        <v>40011</v>
      </c>
      <c r="G64" s="165">
        <v>819.32</v>
      </c>
      <c r="H64" s="165">
        <v>216.9</v>
      </c>
    </row>
    <row r="65" spans="1:8">
      <c r="A65" s="86"/>
      <c r="B65" s="135"/>
      <c r="C65" s="100"/>
      <c r="D65" s="100"/>
      <c r="E65" s="100"/>
      <c r="F65" s="106"/>
      <c r="G65" s="173">
        <f>SUM(G60:G64)</f>
        <v>3171.53</v>
      </c>
      <c r="H65" s="173">
        <f>SUM(H60:H64)</f>
        <v>839.6</v>
      </c>
    </row>
    <row r="66" spans="1:8">
      <c r="A66" s="259" t="s">
        <v>1304</v>
      </c>
      <c r="B66" s="259"/>
      <c r="C66" s="259"/>
      <c r="D66" s="259"/>
      <c r="E66" s="259"/>
      <c r="F66" s="259"/>
      <c r="G66" s="218"/>
      <c r="H66" s="218"/>
    </row>
    <row r="67" spans="1:8">
      <c r="A67" s="86">
        <v>51</v>
      </c>
      <c r="B67" s="51" t="s">
        <v>1305</v>
      </c>
      <c r="C67" s="51" t="s">
        <v>1306</v>
      </c>
      <c r="D67" s="51" t="s">
        <v>1307</v>
      </c>
      <c r="E67" s="51" t="s">
        <v>27</v>
      </c>
      <c r="F67" s="92">
        <v>40687</v>
      </c>
      <c r="G67" s="93">
        <v>2512.42</v>
      </c>
      <c r="H67" s="93">
        <v>916.19999999999982</v>
      </c>
    </row>
    <row r="68" spans="1:8">
      <c r="A68" s="86">
        <v>52</v>
      </c>
      <c r="B68" s="51" t="s">
        <v>1308</v>
      </c>
      <c r="C68" s="51" t="s">
        <v>1309</v>
      </c>
      <c r="D68" s="51" t="s">
        <v>1307</v>
      </c>
      <c r="E68" s="51" t="s">
        <v>27</v>
      </c>
      <c r="F68" s="92">
        <v>40687</v>
      </c>
      <c r="G68" s="93">
        <v>2512.42</v>
      </c>
      <c r="H68" s="93">
        <v>916.19999999999982</v>
      </c>
    </row>
    <row r="69" spans="1:8">
      <c r="A69" s="86">
        <v>53</v>
      </c>
      <c r="B69" s="51" t="s">
        <v>1310</v>
      </c>
      <c r="C69" s="51" t="s">
        <v>1311</v>
      </c>
      <c r="D69" s="51" t="s">
        <v>1312</v>
      </c>
      <c r="E69" s="51" t="s">
        <v>27</v>
      </c>
      <c r="F69" s="92">
        <v>40687</v>
      </c>
      <c r="G69" s="93">
        <v>5778.31</v>
      </c>
      <c r="H69" s="93">
        <v>2098.6948000000002</v>
      </c>
    </row>
    <row r="70" spans="1:8">
      <c r="A70" s="86">
        <v>54</v>
      </c>
      <c r="B70" s="51" t="s">
        <v>1313</v>
      </c>
      <c r="C70" s="51" t="s">
        <v>1314</v>
      </c>
      <c r="D70" s="51" t="s">
        <v>1312</v>
      </c>
      <c r="E70" s="51" t="s">
        <v>27</v>
      </c>
      <c r="F70" s="92">
        <v>40687</v>
      </c>
      <c r="G70" s="93">
        <v>5778.31</v>
      </c>
      <c r="H70" s="93">
        <v>2098.6948000000002</v>
      </c>
    </row>
    <row r="71" spans="1:8">
      <c r="A71" s="86"/>
      <c r="B71" s="51"/>
      <c r="C71" s="51"/>
      <c r="D71" s="51"/>
      <c r="E71" s="51"/>
      <c r="F71" s="92"/>
      <c r="G71" s="84">
        <f>SUM(G67:G70)</f>
        <v>16581.460000000003</v>
      </c>
      <c r="H71" s="84">
        <f>SUM(H67:H70)</f>
        <v>6029.7896000000001</v>
      </c>
    </row>
    <row r="72" spans="1:8">
      <c r="A72" s="259" t="s">
        <v>1062</v>
      </c>
      <c r="B72" s="259"/>
      <c r="C72" s="259"/>
      <c r="D72" s="259"/>
      <c r="E72" s="259"/>
      <c r="F72" s="259"/>
      <c r="G72" s="98"/>
      <c r="H72" s="98"/>
    </row>
    <row r="73" spans="1:8">
      <c r="A73" s="202">
        <v>55</v>
      </c>
      <c r="B73" s="135" t="s">
        <v>1315</v>
      </c>
      <c r="C73" s="100" t="s">
        <v>1316</v>
      </c>
      <c r="D73" s="100" t="s">
        <v>27</v>
      </c>
      <c r="E73" s="100" t="s">
        <v>27</v>
      </c>
      <c r="F73" s="102">
        <v>39541</v>
      </c>
      <c r="G73" s="115">
        <v>345.11</v>
      </c>
      <c r="H73" s="115">
        <f>G73*0.9</f>
        <v>310.59900000000005</v>
      </c>
    </row>
    <row r="74" spans="1:8">
      <c r="A74" s="202">
        <v>56</v>
      </c>
      <c r="B74" s="135" t="s">
        <v>1317</v>
      </c>
      <c r="C74" s="100" t="s">
        <v>1316</v>
      </c>
      <c r="D74" s="100" t="s">
        <v>27</v>
      </c>
      <c r="E74" s="100" t="s">
        <v>27</v>
      </c>
      <c r="F74" s="102">
        <v>39541</v>
      </c>
      <c r="G74" s="115">
        <v>345.11</v>
      </c>
      <c r="H74" s="115">
        <f t="shared" ref="H74:H134" si="0">G74*0.9</f>
        <v>310.59900000000005</v>
      </c>
    </row>
    <row r="75" spans="1:8">
      <c r="A75" s="202">
        <v>57</v>
      </c>
      <c r="B75" s="135" t="s">
        <v>1318</v>
      </c>
      <c r="C75" s="100" t="s">
        <v>1319</v>
      </c>
      <c r="D75" s="100" t="s">
        <v>27</v>
      </c>
      <c r="E75" s="100" t="s">
        <v>1320</v>
      </c>
      <c r="F75" s="102">
        <v>39541</v>
      </c>
      <c r="G75" s="115">
        <v>497.38</v>
      </c>
      <c r="H75" s="115">
        <f t="shared" si="0"/>
        <v>447.642</v>
      </c>
    </row>
    <row r="76" spans="1:8">
      <c r="A76" s="202">
        <v>58</v>
      </c>
      <c r="B76" s="135" t="s">
        <v>1321</v>
      </c>
      <c r="C76" s="100" t="s">
        <v>1319</v>
      </c>
      <c r="D76" s="100" t="s">
        <v>27</v>
      </c>
      <c r="E76" s="100" t="s">
        <v>1322</v>
      </c>
      <c r="F76" s="102">
        <v>39541</v>
      </c>
      <c r="G76" s="115">
        <v>497.38</v>
      </c>
      <c r="H76" s="115">
        <f t="shared" si="0"/>
        <v>447.642</v>
      </c>
    </row>
    <row r="77" spans="1:8">
      <c r="A77" s="202">
        <v>59</v>
      </c>
      <c r="B77" s="135" t="s">
        <v>1323</v>
      </c>
      <c r="C77" s="135" t="s">
        <v>1324</v>
      </c>
      <c r="D77" s="100" t="s">
        <v>27</v>
      </c>
      <c r="E77" s="100" t="s">
        <v>27</v>
      </c>
      <c r="F77" s="102">
        <v>39541</v>
      </c>
      <c r="G77" s="115">
        <v>210.27</v>
      </c>
      <c r="H77" s="115">
        <f t="shared" si="0"/>
        <v>189.24300000000002</v>
      </c>
    </row>
    <row r="78" spans="1:8">
      <c r="A78" s="202">
        <v>60</v>
      </c>
      <c r="B78" s="135" t="s">
        <v>1325</v>
      </c>
      <c r="C78" s="135" t="s">
        <v>1324</v>
      </c>
      <c r="D78" s="100" t="s">
        <v>27</v>
      </c>
      <c r="E78" s="100" t="s">
        <v>27</v>
      </c>
      <c r="F78" s="102">
        <v>39541</v>
      </c>
      <c r="G78" s="115">
        <v>210.27</v>
      </c>
      <c r="H78" s="115">
        <f t="shared" si="0"/>
        <v>189.24300000000002</v>
      </c>
    </row>
    <row r="79" spans="1:8">
      <c r="A79" s="202">
        <v>61</v>
      </c>
      <c r="B79" s="100" t="s">
        <v>1326</v>
      </c>
      <c r="C79" s="100" t="s">
        <v>1327</v>
      </c>
      <c r="D79" s="100" t="s">
        <v>27</v>
      </c>
      <c r="E79" s="100" t="s">
        <v>27</v>
      </c>
      <c r="F79" s="102">
        <v>39693</v>
      </c>
      <c r="G79" s="115">
        <v>153.1</v>
      </c>
      <c r="H79" s="115">
        <f t="shared" si="0"/>
        <v>137.79</v>
      </c>
    </row>
    <row r="80" spans="1:8">
      <c r="A80" s="202">
        <v>62</v>
      </c>
      <c r="B80" s="100" t="s">
        <v>1328</v>
      </c>
      <c r="C80" s="100" t="s">
        <v>1327</v>
      </c>
      <c r="D80" s="100" t="s">
        <v>27</v>
      </c>
      <c r="E80" s="100" t="s">
        <v>27</v>
      </c>
      <c r="F80" s="102">
        <v>39693</v>
      </c>
      <c r="G80" s="115">
        <v>153.1</v>
      </c>
      <c r="H80" s="115">
        <f t="shared" si="0"/>
        <v>137.79</v>
      </c>
    </row>
    <row r="81" spans="1:8">
      <c r="A81" s="202">
        <v>63</v>
      </c>
      <c r="B81" s="100" t="s">
        <v>1329</v>
      </c>
      <c r="C81" s="100" t="s">
        <v>1327</v>
      </c>
      <c r="D81" s="100" t="s">
        <v>27</v>
      </c>
      <c r="E81" s="100" t="s">
        <v>27</v>
      </c>
      <c r="F81" s="102">
        <v>39693</v>
      </c>
      <c r="G81" s="115">
        <v>153.1</v>
      </c>
      <c r="H81" s="115">
        <f t="shared" si="0"/>
        <v>137.79</v>
      </c>
    </row>
    <row r="82" spans="1:8">
      <c r="A82" s="202">
        <v>64</v>
      </c>
      <c r="B82" s="100" t="s">
        <v>1330</v>
      </c>
      <c r="C82" s="100" t="s">
        <v>1331</v>
      </c>
      <c r="D82" s="100" t="s">
        <v>27</v>
      </c>
      <c r="E82" s="100" t="s">
        <v>27</v>
      </c>
      <c r="F82" s="102">
        <v>39693</v>
      </c>
      <c r="G82" s="115">
        <v>153.1</v>
      </c>
      <c r="H82" s="115">
        <f t="shared" si="0"/>
        <v>137.79</v>
      </c>
    </row>
    <row r="83" spans="1:8">
      <c r="A83" s="202">
        <v>65</v>
      </c>
      <c r="B83" s="100" t="s">
        <v>1332</v>
      </c>
      <c r="C83" s="100" t="s">
        <v>1333</v>
      </c>
      <c r="D83" s="100" t="s">
        <v>27</v>
      </c>
      <c r="E83" s="100" t="s">
        <v>27</v>
      </c>
      <c r="F83" s="102">
        <v>39693</v>
      </c>
      <c r="G83" s="115">
        <v>153.1</v>
      </c>
      <c r="H83" s="115">
        <f t="shared" si="0"/>
        <v>137.79</v>
      </c>
    </row>
    <row r="84" spans="1:8">
      <c r="A84" s="202">
        <v>66</v>
      </c>
      <c r="B84" s="100" t="s">
        <v>1334</v>
      </c>
      <c r="C84" s="100" t="s">
        <v>1335</v>
      </c>
      <c r="D84" s="100" t="s">
        <v>1336</v>
      </c>
      <c r="E84" s="100" t="s">
        <v>1337</v>
      </c>
      <c r="F84" s="102">
        <v>39513</v>
      </c>
      <c r="G84" s="115">
        <v>188.87</v>
      </c>
      <c r="H84" s="115">
        <f t="shared" si="0"/>
        <v>169.983</v>
      </c>
    </row>
    <row r="85" spans="1:8">
      <c r="A85" s="202">
        <v>67</v>
      </c>
      <c r="B85" s="100" t="s">
        <v>1338</v>
      </c>
      <c r="C85" s="100" t="s">
        <v>1339</v>
      </c>
      <c r="D85" s="100" t="s">
        <v>1340</v>
      </c>
      <c r="E85" s="100" t="s">
        <v>27</v>
      </c>
      <c r="F85" s="102">
        <v>40274</v>
      </c>
      <c r="G85" s="115">
        <v>667.85</v>
      </c>
      <c r="H85" s="115">
        <v>157.13999999999999</v>
      </c>
    </row>
    <row r="86" spans="1:8">
      <c r="A86" s="202">
        <v>68</v>
      </c>
      <c r="B86" s="100" t="s">
        <v>1341</v>
      </c>
      <c r="C86" s="100" t="s">
        <v>1339</v>
      </c>
      <c r="D86" s="100" t="s">
        <v>1340</v>
      </c>
      <c r="E86" s="100" t="s">
        <v>27</v>
      </c>
      <c r="F86" s="102">
        <v>40274</v>
      </c>
      <c r="G86" s="115">
        <v>667.85</v>
      </c>
      <c r="H86" s="115">
        <v>157.13999999999999</v>
      </c>
    </row>
    <row r="87" spans="1:8">
      <c r="A87" s="202">
        <v>69</v>
      </c>
      <c r="B87" s="100" t="s">
        <v>1342</v>
      </c>
      <c r="C87" s="100" t="s">
        <v>1343</v>
      </c>
      <c r="D87" s="100" t="s">
        <v>1344</v>
      </c>
      <c r="E87" s="100" t="s">
        <v>27</v>
      </c>
      <c r="F87" s="102">
        <v>40274</v>
      </c>
      <c r="G87" s="115">
        <v>667.85</v>
      </c>
      <c r="H87" s="115">
        <v>157.13999999999999</v>
      </c>
    </row>
    <row r="88" spans="1:8">
      <c r="A88" s="202">
        <v>70</v>
      </c>
      <c r="B88" s="100" t="s">
        <v>1345</v>
      </c>
      <c r="C88" s="100" t="s">
        <v>1346</v>
      </c>
      <c r="D88" s="100" t="s">
        <v>1347</v>
      </c>
      <c r="E88" s="100" t="s">
        <v>1348</v>
      </c>
      <c r="F88" s="102">
        <v>40276</v>
      </c>
      <c r="G88" s="115">
        <v>1182.21</v>
      </c>
      <c r="H88" s="115">
        <v>165.87</v>
      </c>
    </row>
    <row r="89" spans="1:8">
      <c r="A89" s="202">
        <v>71</v>
      </c>
      <c r="B89" s="100" t="s">
        <v>1349</v>
      </c>
      <c r="C89" s="100" t="s">
        <v>1346</v>
      </c>
      <c r="D89" s="100" t="s">
        <v>1347</v>
      </c>
      <c r="E89" s="100" t="s">
        <v>1350</v>
      </c>
      <c r="F89" s="102">
        <v>40276</v>
      </c>
      <c r="G89" s="115">
        <v>1182.21</v>
      </c>
      <c r="H89" s="115">
        <v>165.87</v>
      </c>
    </row>
    <row r="90" spans="1:8">
      <c r="A90" s="202">
        <v>72</v>
      </c>
      <c r="B90" s="100" t="s">
        <v>1351</v>
      </c>
      <c r="C90" s="100" t="s">
        <v>1352</v>
      </c>
      <c r="D90" s="100" t="s">
        <v>1353</v>
      </c>
      <c r="E90" s="100" t="s">
        <v>1354</v>
      </c>
      <c r="F90" s="102">
        <v>40274</v>
      </c>
      <c r="G90" s="115">
        <v>14559.71</v>
      </c>
      <c r="H90" s="115">
        <v>3001.28</v>
      </c>
    </row>
    <row r="91" spans="1:8">
      <c r="A91" s="202">
        <v>73</v>
      </c>
      <c r="B91" s="100" t="s">
        <v>1355</v>
      </c>
      <c r="C91" s="100" t="s">
        <v>1356</v>
      </c>
      <c r="D91" s="100" t="s">
        <v>27</v>
      </c>
      <c r="E91" s="100" t="s">
        <v>27</v>
      </c>
      <c r="F91" s="102">
        <v>40289</v>
      </c>
      <c r="G91" s="115">
        <v>410.7</v>
      </c>
      <c r="H91" s="115">
        <f t="shared" si="0"/>
        <v>369.63</v>
      </c>
    </row>
    <row r="92" spans="1:8">
      <c r="A92" s="202">
        <v>74</v>
      </c>
      <c r="B92" s="100" t="s">
        <v>1357</v>
      </c>
      <c r="C92" s="100" t="s">
        <v>1356</v>
      </c>
      <c r="D92" s="100" t="s">
        <v>27</v>
      </c>
      <c r="E92" s="100" t="s">
        <v>27</v>
      </c>
      <c r="F92" s="102">
        <v>40289</v>
      </c>
      <c r="G92" s="115">
        <v>410.7</v>
      </c>
      <c r="H92" s="115">
        <f t="shared" si="0"/>
        <v>369.63</v>
      </c>
    </row>
    <row r="93" spans="1:8">
      <c r="A93" s="202">
        <v>75</v>
      </c>
      <c r="B93" s="100" t="s">
        <v>1358</v>
      </c>
      <c r="C93" s="100" t="s">
        <v>1356</v>
      </c>
      <c r="D93" s="100" t="s">
        <v>27</v>
      </c>
      <c r="E93" s="100" t="s">
        <v>27</v>
      </c>
      <c r="F93" s="102">
        <v>40289</v>
      </c>
      <c r="G93" s="115">
        <v>410.7</v>
      </c>
      <c r="H93" s="115">
        <f t="shared" si="0"/>
        <v>369.63</v>
      </c>
    </row>
    <row r="94" spans="1:8">
      <c r="A94" s="202">
        <v>76</v>
      </c>
      <c r="B94" s="100" t="s">
        <v>1359</v>
      </c>
      <c r="C94" s="100" t="s">
        <v>1360</v>
      </c>
      <c r="D94" s="100" t="s">
        <v>27</v>
      </c>
      <c r="E94" s="100" t="s">
        <v>27</v>
      </c>
      <c r="F94" s="102">
        <v>40289</v>
      </c>
      <c r="G94" s="115">
        <v>410.7</v>
      </c>
      <c r="H94" s="115">
        <f t="shared" si="0"/>
        <v>369.63</v>
      </c>
    </row>
    <row r="95" spans="1:8">
      <c r="A95" s="202">
        <v>77</v>
      </c>
      <c r="B95" s="133" t="s">
        <v>1361</v>
      </c>
      <c r="C95" s="100" t="s">
        <v>1362</v>
      </c>
      <c r="D95" s="100" t="s">
        <v>27</v>
      </c>
      <c r="E95" s="100" t="s">
        <v>27</v>
      </c>
      <c r="F95" s="102">
        <v>40289</v>
      </c>
      <c r="G95" s="115">
        <v>510.14</v>
      </c>
      <c r="H95" s="115">
        <f t="shared" si="0"/>
        <v>459.12599999999998</v>
      </c>
    </row>
    <row r="96" spans="1:8">
      <c r="A96" s="202">
        <v>78</v>
      </c>
      <c r="B96" s="148" t="s">
        <v>1363</v>
      </c>
      <c r="C96" s="100" t="s">
        <v>1362</v>
      </c>
      <c r="D96" s="100" t="s">
        <v>27</v>
      </c>
      <c r="E96" s="100" t="s">
        <v>27</v>
      </c>
      <c r="F96" s="102">
        <v>40289</v>
      </c>
      <c r="G96" s="115">
        <v>423.03</v>
      </c>
      <c r="H96" s="115">
        <f t="shared" si="0"/>
        <v>380.72699999999998</v>
      </c>
    </row>
    <row r="97" spans="1:8">
      <c r="A97" s="202">
        <v>79</v>
      </c>
      <c r="B97" s="148" t="s">
        <v>1364</v>
      </c>
      <c r="C97" s="100" t="s">
        <v>1362</v>
      </c>
      <c r="D97" s="100" t="s">
        <v>27</v>
      </c>
      <c r="E97" s="100" t="s">
        <v>27</v>
      </c>
      <c r="F97" s="102">
        <v>40289</v>
      </c>
      <c r="G97" s="115">
        <v>537.01</v>
      </c>
      <c r="H97" s="115">
        <f t="shared" si="0"/>
        <v>483.30900000000003</v>
      </c>
    </row>
    <row r="98" spans="1:8">
      <c r="A98" s="202">
        <v>80</v>
      </c>
      <c r="B98" s="100" t="s">
        <v>1365</v>
      </c>
      <c r="C98" s="100" t="s">
        <v>1366</v>
      </c>
      <c r="D98" s="100" t="s">
        <v>1367</v>
      </c>
      <c r="E98" s="100" t="s">
        <v>27</v>
      </c>
      <c r="F98" s="102">
        <v>40301</v>
      </c>
      <c r="G98" s="115">
        <v>379.4</v>
      </c>
      <c r="H98" s="115">
        <f t="shared" si="0"/>
        <v>341.46</v>
      </c>
    </row>
    <row r="99" spans="1:8">
      <c r="A99" s="202">
        <v>81</v>
      </c>
      <c r="B99" s="100" t="s">
        <v>1368</v>
      </c>
      <c r="C99" s="100" t="s">
        <v>1369</v>
      </c>
      <c r="D99" s="100" t="s">
        <v>1367</v>
      </c>
      <c r="E99" s="100" t="s">
        <v>27</v>
      </c>
      <c r="F99" s="102">
        <v>40301</v>
      </c>
      <c r="G99" s="115">
        <v>379.4</v>
      </c>
      <c r="H99" s="115">
        <f t="shared" si="0"/>
        <v>341.46</v>
      </c>
    </row>
    <row r="100" spans="1:8">
      <c r="A100" s="202">
        <v>82</v>
      </c>
      <c r="B100" s="100" t="s">
        <v>1370</v>
      </c>
      <c r="C100" s="100" t="s">
        <v>1369</v>
      </c>
      <c r="D100" s="100" t="s">
        <v>1367</v>
      </c>
      <c r="E100" s="100" t="s">
        <v>27</v>
      </c>
      <c r="F100" s="102">
        <v>40301</v>
      </c>
      <c r="G100" s="115">
        <v>379.4</v>
      </c>
      <c r="H100" s="115">
        <f t="shared" si="0"/>
        <v>341.46</v>
      </c>
    </row>
    <row r="101" spans="1:8">
      <c r="A101" s="202">
        <v>83</v>
      </c>
      <c r="B101" s="100" t="s">
        <v>1371</v>
      </c>
      <c r="C101" s="100" t="s">
        <v>1369</v>
      </c>
      <c r="D101" s="100" t="s">
        <v>1367</v>
      </c>
      <c r="E101" s="100" t="s">
        <v>27</v>
      </c>
      <c r="F101" s="102">
        <v>40301</v>
      </c>
      <c r="G101" s="115">
        <v>379.4</v>
      </c>
      <c r="H101" s="115">
        <f t="shared" si="0"/>
        <v>341.46</v>
      </c>
    </row>
    <row r="102" spans="1:8">
      <c r="A102" s="202">
        <v>84</v>
      </c>
      <c r="B102" s="100" t="s">
        <v>1372</v>
      </c>
      <c r="C102" s="100" t="s">
        <v>1369</v>
      </c>
      <c r="D102" s="100" t="s">
        <v>1367</v>
      </c>
      <c r="E102" s="100" t="s">
        <v>27</v>
      </c>
      <c r="F102" s="102">
        <v>40301</v>
      </c>
      <c r="G102" s="115">
        <v>379.4</v>
      </c>
      <c r="H102" s="115">
        <f t="shared" si="0"/>
        <v>341.46</v>
      </c>
    </row>
    <row r="103" spans="1:8">
      <c r="A103" s="202">
        <v>85</v>
      </c>
      <c r="B103" s="100" t="s">
        <v>1373</v>
      </c>
      <c r="C103" s="100" t="s">
        <v>1374</v>
      </c>
      <c r="D103" s="100" t="s">
        <v>1367</v>
      </c>
      <c r="E103" s="100" t="s">
        <v>27</v>
      </c>
      <c r="F103" s="102">
        <v>40301</v>
      </c>
      <c r="G103" s="115">
        <v>379.4</v>
      </c>
      <c r="H103" s="115">
        <f t="shared" si="0"/>
        <v>341.46</v>
      </c>
    </row>
    <row r="104" spans="1:8">
      <c r="A104" s="202">
        <v>86</v>
      </c>
      <c r="B104" s="100" t="s">
        <v>1375</v>
      </c>
      <c r="C104" s="100" t="s">
        <v>1369</v>
      </c>
      <c r="D104" s="100" t="s">
        <v>1367</v>
      </c>
      <c r="E104" s="100" t="s">
        <v>27</v>
      </c>
      <c r="F104" s="102">
        <v>40301</v>
      </c>
      <c r="G104" s="115">
        <v>379.4</v>
      </c>
      <c r="H104" s="115">
        <f t="shared" si="0"/>
        <v>341.46</v>
      </c>
    </row>
    <row r="105" spans="1:8">
      <c r="A105" s="202">
        <v>87</v>
      </c>
      <c r="B105" s="100" t="s">
        <v>1376</v>
      </c>
      <c r="C105" s="100" t="s">
        <v>1369</v>
      </c>
      <c r="D105" s="100" t="s">
        <v>1367</v>
      </c>
      <c r="E105" s="100" t="s">
        <v>27</v>
      </c>
      <c r="F105" s="102">
        <v>40301</v>
      </c>
      <c r="G105" s="115">
        <v>379.4</v>
      </c>
      <c r="H105" s="115">
        <f t="shared" si="0"/>
        <v>341.46</v>
      </c>
    </row>
    <row r="106" spans="1:8">
      <c r="A106" s="202">
        <v>88</v>
      </c>
      <c r="B106" s="100" t="s">
        <v>1377</v>
      </c>
      <c r="C106" s="100" t="s">
        <v>1369</v>
      </c>
      <c r="D106" s="100" t="s">
        <v>1367</v>
      </c>
      <c r="E106" s="100" t="s">
        <v>27</v>
      </c>
      <c r="F106" s="102">
        <v>40301</v>
      </c>
      <c r="G106" s="115">
        <v>379.4</v>
      </c>
      <c r="H106" s="115">
        <f t="shared" si="0"/>
        <v>341.46</v>
      </c>
    </row>
    <row r="107" spans="1:8">
      <c r="A107" s="202">
        <v>89</v>
      </c>
      <c r="B107" s="100" t="s">
        <v>1378</v>
      </c>
      <c r="C107" s="100" t="s">
        <v>1379</v>
      </c>
      <c r="D107" s="100" t="s">
        <v>1367</v>
      </c>
      <c r="E107" s="100" t="s">
        <v>27</v>
      </c>
      <c r="F107" s="102">
        <v>40301</v>
      </c>
      <c r="G107" s="115">
        <v>379.4</v>
      </c>
      <c r="H107" s="115">
        <f t="shared" si="0"/>
        <v>341.46</v>
      </c>
    </row>
    <row r="108" spans="1:8">
      <c r="A108" s="202">
        <v>90</v>
      </c>
      <c r="B108" s="100" t="s">
        <v>1380</v>
      </c>
      <c r="C108" s="100" t="s">
        <v>1381</v>
      </c>
      <c r="D108" s="100" t="s">
        <v>1113</v>
      </c>
      <c r="E108" s="100" t="s">
        <v>27</v>
      </c>
      <c r="F108" s="102">
        <v>40301</v>
      </c>
      <c r="G108" s="115">
        <v>7130</v>
      </c>
      <c r="H108" s="115">
        <f t="shared" si="0"/>
        <v>6417</v>
      </c>
    </row>
    <row r="109" spans="1:8">
      <c r="A109" s="202">
        <v>91</v>
      </c>
      <c r="B109" s="100" t="s">
        <v>1382</v>
      </c>
      <c r="C109" s="100" t="s">
        <v>1383</v>
      </c>
      <c r="D109" s="100" t="s">
        <v>1384</v>
      </c>
      <c r="E109" s="100" t="s">
        <v>1385</v>
      </c>
      <c r="F109" s="102">
        <v>39541</v>
      </c>
      <c r="G109" s="115">
        <v>432.95</v>
      </c>
      <c r="H109" s="115">
        <f t="shared" si="0"/>
        <v>389.65499999999997</v>
      </c>
    </row>
    <row r="110" spans="1:8">
      <c r="A110" s="202">
        <v>92</v>
      </c>
      <c r="B110" s="100" t="s">
        <v>1386</v>
      </c>
      <c r="C110" s="100" t="s">
        <v>1387</v>
      </c>
      <c r="D110" s="100" t="s">
        <v>1388</v>
      </c>
      <c r="E110" s="100" t="s">
        <v>1389</v>
      </c>
      <c r="F110" s="102">
        <v>39541</v>
      </c>
      <c r="G110" s="115">
        <v>5573.37</v>
      </c>
      <c r="H110" s="115">
        <f>G110*0.1</f>
        <v>557.33699999999999</v>
      </c>
    </row>
    <row r="111" spans="1:8">
      <c r="A111" s="202">
        <v>93</v>
      </c>
      <c r="B111" s="100" t="s">
        <v>1390</v>
      </c>
      <c r="C111" s="100" t="s">
        <v>1387</v>
      </c>
      <c r="D111" s="100" t="s">
        <v>1388</v>
      </c>
      <c r="E111" s="100" t="s">
        <v>1391</v>
      </c>
      <c r="F111" s="102">
        <v>39541</v>
      </c>
      <c r="G111" s="115">
        <v>5573.37</v>
      </c>
      <c r="H111" s="115">
        <f>G111*0.1</f>
        <v>557.33699999999999</v>
      </c>
    </row>
    <row r="112" spans="1:8">
      <c r="A112" s="202">
        <v>94</v>
      </c>
      <c r="B112" s="100" t="s">
        <v>1392</v>
      </c>
      <c r="C112" s="100" t="s">
        <v>1393</v>
      </c>
      <c r="D112" s="100" t="s">
        <v>1394</v>
      </c>
      <c r="E112" s="100" t="s">
        <v>1395</v>
      </c>
      <c r="F112" s="102">
        <v>39541</v>
      </c>
      <c r="G112" s="115">
        <v>479.71</v>
      </c>
      <c r="H112" s="115">
        <f t="shared" si="0"/>
        <v>431.73899999999998</v>
      </c>
    </row>
    <row r="113" spans="1:10">
      <c r="A113" s="202">
        <v>95</v>
      </c>
      <c r="B113" s="100" t="s">
        <v>1396</v>
      </c>
      <c r="C113" s="100" t="s">
        <v>1397</v>
      </c>
      <c r="D113" s="100" t="s">
        <v>1398</v>
      </c>
      <c r="E113" s="100" t="s">
        <v>1399</v>
      </c>
      <c r="F113" s="102">
        <v>39541</v>
      </c>
      <c r="G113" s="115">
        <v>5929.01</v>
      </c>
      <c r="H113" s="115">
        <f>G113*0.1</f>
        <v>592.90100000000007</v>
      </c>
    </row>
    <row r="114" spans="1:10">
      <c r="A114" s="202">
        <v>96</v>
      </c>
      <c r="B114" s="100" t="s">
        <v>1400</v>
      </c>
      <c r="C114" s="100" t="s">
        <v>1397</v>
      </c>
      <c r="D114" s="100" t="s">
        <v>1398</v>
      </c>
      <c r="E114" s="100" t="s">
        <v>1401</v>
      </c>
      <c r="F114" s="102">
        <v>39541</v>
      </c>
      <c r="G114" s="115">
        <v>5929.01</v>
      </c>
      <c r="H114" s="115">
        <f>G114*0.1</f>
        <v>592.90100000000007</v>
      </c>
    </row>
    <row r="115" spans="1:10">
      <c r="A115" s="202">
        <v>97</v>
      </c>
      <c r="B115" s="100" t="s">
        <v>1402</v>
      </c>
      <c r="C115" s="100" t="s">
        <v>1403</v>
      </c>
      <c r="D115" s="100" t="s">
        <v>27</v>
      </c>
      <c r="E115" s="100" t="s">
        <v>27</v>
      </c>
      <c r="F115" s="102">
        <v>39541</v>
      </c>
      <c r="G115" s="115">
        <v>480.17</v>
      </c>
      <c r="H115" s="115">
        <f t="shared" si="0"/>
        <v>432.15300000000002</v>
      </c>
    </row>
    <row r="116" spans="1:10">
      <c r="A116" s="202">
        <v>98</v>
      </c>
      <c r="B116" s="100" t="s">
        <v>1404</v>
      </c>
      <c r="C116" s="100" t="s">
        <v>1403</v>
      </c>
      <c r="D116" s="100" t="s">
        <v>27</v>
      </c>
      <c r="E116" s="100" t="s">
        <v>27</v>
      </c>
      <c r="F116" s="102">
        <v>39541</v>
      </c>
      <c r="G116" s="115">
        <v>480.17</v>
      </c>
      <c r="H116" s="115">
        <f t="shared" si="0"/>
        <v>432.15300000000002</v>
      </c>
    </row>
    <row r="117" spans="1:10">
      <c r="A117" s="202">
        <v>99</v>
      </c>
      <c r="B117" s="100" t="s">
        <v>1405</v>
      </c>
      <c r="C117" s="100" t="s">
        <v>1406</v>
      </c>
      <c r="D117" s="100" t="s">
        <v>1407</v>
      </c>
      <c r="E117" s="100" t="s">
        <v>1408</v>
      </c>
      <c r="F117" s="102">
        <v>39541</v>
      </c>
      <c r="G117" s="154">
        <v>4739.34</v>
      </c>
      <c r="H117" s="115">
        <f>G117*0.1</f>
        <v>473.93400000000003</v>
      </c>
      <c r="J117" s="11"/>
    </row>
    <row r="118" spans="1:10">
      <c r="A118" s="202">
        <v>100</v>
      </c>
      <c r="B118" s="100" t="s">
        <v>1409</v>
      </c>
      <c r="C118" s="100" t="s">
        <v>1410</v>
      </c>
      <c r="D118" s="100" t="s">
        <v>1411</v>
      </c>
      <c r="E118" s="100" t="s">
        <v>1412</v>
      </c>
      <c r="F118" s="102">
        <v>39541</v>
      </c>
      <c r="G118" s="154">
        <v>4396.6499999999996</v>
      </c>
      <c r="H118" s="115">
        <f t="shared" ref="H118:H121" si="1">G118*0.1</f>
        <v>439.66499999999996</v>
      </c>
    </row>
    <row r="119" spans="1:10">
      <c r="A119" s="202">
        <v>101</v>
      </c>
      <c r="B119" s="100" t="s">
        <v>1413</v>
      </c>
      <c r="C119" s="100" t="s">
        <v>1414</v>
      </c>
      <c r="D119" s="100" t="s">
        <v>1415</v>
      </c>
      <c r="E119" s="100" t="s">
        <v>1416</v>
      </c>
      <c r="F119" s="102">
        <v>39541</v>
      </c>
      <c r="G119" s="154">
        <v>4826.0200000000004</v>
      </c>
      <c r="H119" s="115">
        <f t="shared" si="1"/>
        <v>482.60200000000009</v>
      </c>
    </row>
    <row r="120" spans="1:10">
      <c r="A120" s="202">
        <v>102</v>
      </c>
      <c r="B120" s="100" t="s">
        <v>1417</v>
      </c>
      <c r="C120" s="100" t="s">
        <v>1418</v>
      </c>
      <c r="D120" s="100" t="s">
        <v>1419</v>
      </c>
      <c r="E120" s="100" t="s">
        <v>1420</v>
      </c>
      <c r="F120" s="102">
        <v>39541</v>
      </c>
      <c r="G120" s="154">
        <v>1750.7</v>
      </c>
      <c r="H120" s="115">
        <f t="shared" si="1"/>
        <v>175.07000000000002</v>
      </c>
      <c r="J120" s="11"/>
    </row>
    <row r="121" spans="1:10">
      <c r="A121" s="202">
        <v>103</v>
      </c>
      <c r="B121" s="100" t="s">
        <v>1421</v>
      </c>
      <c r="C121" s="100" t="s">
        <v>1422</v>
      </c>
      <c r="D121" s="100" t="s">
        <v>1423</v>
      </c>
      <c r="E121" s="100" t="s">
        <v>1424</v>
      </c>
      <c r="F121" s="102">
        <v>39541</v>
      </c>
      <c r="G121" s="154">
        <v>1354.97</v>
      </c>
      <c r="H121" s="115">
        <f t="shared" si="1"/>
        <v>135.49700000000001</v>
      </c>
    </row>
    <row r="122" spans="1:10">
      <c r="A122" s="202">
        <v>104</v>
      </c>
      <c r="B122" s="100" t="s">
        <v>1425</v>
      </c>
      <c r="C122" s="100" t="s">
        <v>1426</v>
      </c>
      <c r="D122" s="100" t="s">
        <v>1427</v>
      </c>
      <c r="E122" s="100" t="s">
        <v>1428</v>
      </c>
      <c r="F122" s="102">
        <v>39541</v>
      </c>
      <c r="G122" s="154">
        <v>628.70000000000005</v>
      </c>
      <c r="H122" s="115">
        <f t="shared" si="0"/>
        <v>565.83000000000004</v>
      </c>
    </row>
    <row r="123" spans="1:10">
      <c r="A123" s="202">
        <v>105</v>
      </c>
      <c r="B123" s="100" t="s">
        <v>1429</v>
      </c>
      <c r="C123" s="100" t="s">
        <v>1430</v>
      </c>
      <c r="D123" s="100" t="s">
        <v>1431</v>
      </c>
      <c r="E123" s="100" t="s">
        <v>1432</v>
      </c>
      <c r="F123" s="102">
        <v>39541</v>
      </c>
      <c r="G123" s="154">
        <v>3954.96</v>
      </c>
      <c r="H123" s="115">
        <f>G123*0.1</f>
        <v>395.49600000000004</v>
      </c>
    </row>
    <row r="124" spans="1:10">
      <c r="A124" s="202">
        <v>106</v>
      </c>
      <c r="B124" s="100" t="s">
        <v>1433</v>
      </c>
      <c r="C124" s="100" t="s">
        <v>1434</v>
      </c>
      <c r="D124" s="100" t="s">
        <v>1435</v>
      </c>
      <c r="E124" s="100" t="s">
        <v>1436</v>
      </c>
      <c r="F124" s="102">
        <v>39541</v>
      </c>
      <c r="G124" s="154">
        <v>2721.82</v>
      </c>
      <c r="H124" s="115">
        <f t="shared" ref="H124:H129" si="2">G124*0.1</f>
        <v>272.18200000000002</v>
      </c>
      <c r="J124" s="11"/>
    </row>
    <row r="125" spans="1:10">
      <c r="A125" s="202">
        <v>107</v>
      </c>
      <c r="B125" s="100" t="s">
        <v>1437</v>
      </c>
      <c r="C125" s="100" t="s">
        <v>1434</v>
      </c>
      <c r="D125" s="100" t="s">
        <v>1435</v>
      </c>
      <c r="E125" s="100" t="s">
        <v>1438</v>
      </c>
      <c r="F125" s="102">
        <v>39541</v>
      </c>
      <c r="G125" s="115">
        <v>1026.82</v>
      </c>
      <c r="H125" s="115">
        <f t="shared" si="2"/>
        <v>102.682</v>
      </c>
      <c r="J125" s="11"/>
    </row>
    <row r="126" spans="1:10">
      <c r="A126" s="202">
        <v>108</v>
      </c>
      <c r="B126" s="100" t="s">
        <v>1439</v>
      </c>
      <c r="C126" s="100" t="s">
        <v>1440</v>
      </c>
      <c r="D126" s="100" t="s">
        <v>1441</v>
      </c>
      <c r="E126" s="100" t="s">
        <v>27</v>
      </c>
      <c r="F126" s="102">
        <v>39541</v>
      </c>
      <c r="G126" s="115">
        <v>6783.45</v>
      </c>
      <c r="H126" s="115">
        <f t="shared" si="2"/>
        <v>678.34500000000003</v>
      </c>
    </row>
    <row r="127" spans="1:10">
      <c r="A127" s="202">
        <v>109</v>
      </c>
      <c r="B127" s="100" t="s">
        <v>1442</v>
      </c>
      <c r="C127" s="100" t="s">
        <v>1440</v>
      </c>
      <c r="D127" s="100" t="s">
        <v>1441</v>
      </c>
      <c r="E127" s="100" t="s">
        <v>27</v>
      </c>
      <c r="F127" s="102">
        <v>39541</v>
      </c>
      <c r="G127" s="115">
        <v>6783.45</v>
      </c>
      <c r="H127" s="115">
        <f t="shared" si="2"/>
        <v>678.34500000000003</v>
      </c>
    </row>
    <row r="128" spans="1:10">
      <c r="A128" s="202">
        <v>110</v>
      </c>
      <c r="B128" s="100" t="s">
        <v>1443</v>
      </c>
      <c r="C128" s="100" t="s">
        <v>1440</v>
      </c>
      <c r="D128" s="100" t="s">
        <v>1441</v>
      </c>
      <c r="E128" s="100" t="s">
        <v>27</v>
      </c>
      <c r="F128" s="102">
        <v>39541</v>
      </c>
      <c r="G128" s="115">
        <v>6783.45</v>
      </c>
      <c r="H128" s="115">
        <f t="shared" si="2"/>
        <v>678.34500000000003</v>
      </c>
    </row>
    <row r="129" spans="1:8">
      <c r="A129" s="202">
        <v>111</v>
      </c>
      <c r="B129" s="100" t="s">
        <v>1443</v>
      </c>
      <c r="C129" s="100" t="s">
        <v>1440</v>
      </c>
      <c r="D129" s="100" t="s">
        <v>1441</v>
      </c>
      <c r="E129" s="100" t="s">
        <v>27</v>
      </c>
      <c r="F129" s="102">
        <v>39541</v>
      </c>
      <c r="G129" s="115">
        <v>6783.45</v>
      </c>
      <c r="H129" s="115">
        <f t="shared" si="2"/>
        <v>678.34500000000003</v>
      </c>
    </row>
    <row r="130" spans="1:8">
      <c r="A130" s="202">
        <v>112</v>
      </c>
      <c r="B130" s="100" t="s">
        <v>1444</v>
      </c>
      <c r="C130" s="100" t="s">
        <v>1445</v>
      </c>
      <c r="D130" s="100" t="s">
        <v>27</v>
      </c>
      <c r="E130" s="100" t="s">
        <v>27</v>
      </c>
      <c r="F130" s="102">
        <v>39541</v>
      </c>
      <c r="G130" s="115">
        <v>498.24</v>
      </c>
      <c r="H130" s="115">
        <f t="shared" si="0"/>
        <v>448.416</v>
      </c>
    </row>
    <row r="131" spans="1:8">
      <c r="A131" s="202">
        <v>113</v>
      </c>
      <c r="B131" s="100" t="s">
        <v>1446</v>
      </c>
      <c r="C131" s="100" t="s">
        <v>1445</v>
      </c>
      <c r="D131" s="100" t="s">
        <v>27</v>
      </c>
      <c r="E131" s="100" t="s">
        <v>27</v>
      </c>
      <c r="F131" s="102">
        <v>39541</v>
      </c>
      <c r="G131" s="115">
        <v>498.24</v>
      </c>
      <c r="H131" s="115">
        <f t="shared" si="0"/>
        <v>448.416</v>
      </c>
    </row>
    <row r="132" spans="1:8">
      <c r="A132" s="202">
        <v>114</v>
      </c>
      <c r="B132" s="100" t="s">
        <v>1447</v>
      </c>
      <c r="C132" s="100" t="s">
        <v>1445</v>
      </c>
      <c r="D132" s="100" t="s">
        <v>27</v>
      </c>
      <c r="E132" s="100" t="s">
        <v>27</v>
      </c>
      <c r="F132" s="102">
        <v>39541</v>
      </c>
      <c r="G132" s="115">
        <v>498.24</v>
      </c>
      <c r="H132" s="115">
        <f t="shared" si="0"/>
        <v>448.416</v>
      </c>
    </row>
    <row r="133" spans="1:8">
      <c r="A133" s="202">
        <v>115</v>
      </c>
      <c r="B133" s="100" t="s">
        <v>1448</v>
      </c>
      <c r="C133" s="100" t="s">
        <v>1445</v>
      </c>
      <c r="D133" s="100" t="s">
        <v>27</v>
      </c>
      <c r="E133" s="100" t="s">
        <v>27</v>
      </c>
      <c r="F133" s="102">
        <v>39541</v>
      </c>
      <c r="G133" s="115">
        <v>498.24</v>
      </c>
      <c r="H133" s="115">
        <f t="shared" si="0"/>
        <v>448.416</v>
      </c>
    </row>
    <row r="134" spans="1:8">
      <c r="A134" s="202">
        <v>116</v>
      </c>
      <c r="B134" s="219" t="s">
        <v>585</v>
      </c>
      <c r="C134" s="100" t="s">
        <v>1449</v>
      </c>
      <c r="D134" s="100" t="s">
        <v>27</v>
      </c>
      <c r="E134" s="100" t="s">
        <v>27</v>
      </c>
      <c r="F134" s="102">
        <v>39541</v>
      </c>
      <c r="G134" s="115">
        <v>910.56</v>
      </c>
      <c r="H134" s="115">
        <f t="shared" si="0"/>
        <v>819.50400000000002</v>
      </c>
    </row>
    <row r="135" spans="1:8">
      <c r="A135" s="202">
        <v>117</v>
      </c>
      <c r="B135" s="100" t="s">
        <v>1450</v>
      </c>
      <c r="C135" s="100" t="s">
        <v>1451</v>
      </c>
      <c r="D135" s="100" t="s">
        <v>1452</v>
      </c>
      <c r="E135" s="100" t="s">
        <v>1453</v>
      </c>
      <c r="F135" s="102">
        <v>39430</v>
      </c>
      <c r="G135" s="115">
        <v>7784.6</v>
      </c>
      <c r="H135" s="115">
        <f>G135*0.1</f>
        <v>778.46</v>
      </c>
    </row>
    <row r="136" spans="1:8">
      <c r="A136" s="202">
        <v>118</v>
      </c>
      <c r="B136" s="100" t="s">
        <v>1454</v>
      </c>
      <c r="C136" s="100" t="s">
        <v>1451</v>
      </c>
      <c r="D136" s="100" t="s">
        <v>1452</v>
      </c>
      <c r="E136" s="100" t="s">
        <v>1455</v>
      </c>
      <c r="F136" s="102">
        <v>39430</v>
      </c>
      <c r="G136" s="115">
        <v>7784.6</v>
      </c>
      <c r="H136" s="115">
        <f t="shared" ref="H136:H138" si="3">G136*0.1</f>
        <v>778.46</v>
      </c>
    </row>
    <row r="137" spans="1:8">
      <c r="A137" s="202">
        <v>119</v>
      </c>
      <c r="B137" s="100" t="s">
        <v>1456</v>
      </c>
      <c r="C137" s="100" t="s">
        <v>1457</v>
      </c>
      <c r="D137" s="100" t="s">
        <v>1458</v>
      </c>
      <c r="E137" s="220"/>
      <c r="F137" s="102">
        <v>39430</v>
      </c>
      <c r="G137" s="115">
        <v>4215.6499999999996</v>
      </c>
      <c r="H137" s="115">
        <f t="shared" si="3"/>
        <v>421.565</v>
      </c>
    </row>
    <row r="138" spans="1:8">
      <c r="A138" s="202">
        <v>120</v>
      </c>
      <c r="B138" s="100" t="s">
        <v>1459</v>
      </c>
      <c r="C138" s="100" t="s">
        <v>1460</v>
      </c>
      <c r="D138" s="100" t="s">
        <v>1458</v>
      </c>
      <c r="E138" s="100" t="s">
        <v>1461</v>
      </c>
      <c r="F138" s="102">
        <v>39430</v>
      </c>
      <c r="G138" s="115">
        <v>4215.6499999999996</v>
      </c>
      <c r="H138" s="115">
        <f t="shared" si="3"/>
        <v>421.565</v>
      </c>
    </row>
    <row r="139" spans="1:8">
      <c r="A139" s="202">
        <v>121</v>
      </c>
      <c r="B139" s="100" t="s">
        <v>1462</v>
      </c>
      <c r="C139" s="100" t="s">
        <v>1463</v>
      </c>
      <c r="D139" s="100" t="s">
        <v>1226</v>
      </c>
      <c r="E139" s="100" t="s">
        <v>27</v>
      </c>
      <c r="F139" s="102">
        <v>39430</v>
      </c>
      <c r="G139" s="115">
        <v>455.4</v>
      </c>
      <c r="H139" s="115">
        <f t="shared" ref="H139:H155" si="4">G139*0.9</f>
        <v>409.86</v>
      </c>
    </row>
    <row r="140" spans="1:8">
      <c r="A140" s="202">
        <v>122</v>
      </c>
      <c r="B140" s="100" t="s">
        <v>1464</v>
      </c>
      <c r="C140" s="100" t="s">
        <v>1465</v>
      </c>
      <c r="D140" s="100" t="s">
        <v>1226</v>
      </c>
      <c r="E140" s="100" t="s">
        <v>27</v>
      </c>
      <c r="F140" s="102">
        <v>39430</v>
      </c>
      <c r="G140" s="115">
        <v>455.4</v>
      </c>
      <c r="H140" s="115">
        <f t="shared" si="4"/>
        <v>409.86</v>
      </c>
    </row>
    <row r="141" spans="1:8">
      <c r="A141" s="202">
        <v>123</v>
      </c>
      <c r="B141" s="100" t="s">
        <v>1466</v>
      </c>
      <c r="C141" s="100" t="s">
        <v>1467</v>
      </c>
      <c r="D141" s="100" t="s">
        <v>1468</v>
      </c>
      <c r="E141" s="100" t="s">
        <v>27</v>
      </c>
      <c r="F141" s="102">
        <v>39430</v>
      </c>
      <c r="G141" s="115">
        <v>522.5</v>
      </c>
      <c r="H141" s="115">
        <f t="shared" si="4"/>
        <v>470.25</v>
      </c>
    </row>
    <row r="142" spans="1:8">
      <c r="A142" s="202">
        <v>124</v>
      </c>
      <c r="B142" s="56" t="s">
        <v>1469</v>
      </c>
      <c r="C142" s="56" t="s">
        <v>1467</v>
      </c>
      <c r="D142" s="56" t="s">
        <v>1468</v>
      </c>
      <c r="E142" s="56" t="s">
        <v>27</v>
      </c>
      <c r="F142" s="134">
        <v>39430</v>
      </c>
      <c r="G142" s="115">
        <v>522.5</v>
      </c>
      <c r="H142" s="59">
        <f t="shared" si="4"/>
        <v>470.25</v>
      </c>
    </row>
    <row r="143" spans="1:8">
      <c r="A143" s="202">
        <v>125</v>
      </c>
      <c r="B143" s="202" t="s">
        <v>1470</v>
      </c>
      <c r="C143" s="100" t="s">
        <v>1471</v>
      </c>
      <c r="D143" s="100" t="s">
        <v>27</v>
      </c>
      <c r="E143" s="100" t="s">
        <v>27</v>
      </c>
      <c r="F143" s="102">
        <v>39430</v>
      </c>
      <c r="G143" s="115">
        <v>3522.2</v>
      </c>
      <c r="H143" s="115">
        <f>G143*0.1</f>
        <v>352.22</v>
      </c>
    </row>
    <row r="144" spans="1:8">
      <c r="A144" s="202">
        <v>126</v>
      </c>
      <c r="B144" s="202" t="s">
        <v>1472</v>
      </c>
      <c r="C144" s="100" t="s">
        <v>1471</v>
      </c>
      <c r="D144" s="100" t="s">
        <v>27</v>
      </c>
      <c r="E144" s="100" t="s">
        <v>27</v>
      </c>
      <c r="F144" s="102">
        <v>39430</v>
      </c>
      <c r="G144" s="115">
        <v>3522.2</v>
      </c>
      <c r="H144" s="115">
        <f t="shared" ref="H144:H148" si="5">G144*0.1</f>
        <v>352.22</v>
      </c>
    </row>
    <row r="145" spans="1:8">
      <c r="A145" s="202">
        <v>127</v>
      </c>
      <c r="B145" s="202" t="s">
        <v>1473</v>
      </c>
      <c r="C145" s="100" t="s">
        <v>1471</v>
      </c>
      <c r="D145" s="100" t="s">
        <v>27</v>
      </c>
      <c r="E145" s="100" t="s">
        <v>27</v>
      </c>
      <c r="F145" s="102">
        <v>39430</v>
      </c>
      <c r="G145" s="115">
        <v>3522.2</v>
      </c>
      <c r="H145" s="115">
        <f t="shared" si="5"/>
        <v>352.22</v>
      </c>
    </row>
    <row r="146" spans="1:8">
      <c r="A146" s="202">
        <v>128</v>
      </c>
      <c r="B146" s="100" t="s">
        <v>1474</v>
      </c>
      <c r="C146" s="100" t="s">
        <v>1475</v>
      </c>
      <c r="D146" s="100" t="s">
        <v>1476</v>
      </c>
      <c r="E146" s="100" t="s">
        <v>1477</v>
      </c>
      <c r="F146" s="102">
        <v>39513</v>
      </c>
      <c r="G146" s="115">
        <v>3196.66</v>
      </c>
      <c r="H146" s="115">
        <f t="shared" si="5"/>
        <v>319.666</v>
      </c>
    </row>
    <row r="147" spans="1:8">
      <c r="A147" s="202">
        <v>129</v>
      </c>
      <c r="B147" s="100" t="s">
        <v>1478</v>
      </c>
      <c r="C147" s="100" t="s">
        <v>1475</v>
      </c>
      <c r="D147" s="100" t="s">
        <v>1476</v>
      </c>
      <c r="E147" s="100" t="s">
        <v>1479</v>
      </c>
      <c r="F147" s="102">
        <v>39513</v>
      </c>
      <c r="G147" s="115">
        <v>3196.66</v>
      </c>
      <c r="H147" s="115">
        <f t="shared" si="5"/>
        <v>319.666</v>
      </c>
    </row>
    <row r="148" spans="1:8">
      <c r="A148" s="202">
        <v>130</v>
      </c>
      <c r="B148" s="56" t="s">
        <v>1480</v>
      </c>
      <c r="C148" s="100" t="s">
        <v>1481</v>
      </c>
      <c r="D148" s="100" t="s">
        <v>1482</v>
      </c>
      <c r="E148" s="100" t="s">
        <v>1483</v>
      </c>
      <c r="F148" s="102">
        <v>39513</v>
      </c>
      <c r="G148" s="115">
        <v>5148.6099999999997</v>
      </c>
      <c r="H148" s="115">
        <f t="shared" si="5"/>
        <v>514.86099999999999</v>
      </c>
    </row>
    <row r="149" spans="1:8">
      <c r="A149" s="202">
        <v>131</v>
      </c>
      <c r="B149" s="148" t="s">
        <v>1484</v>
      </c>
      <c r="C149" s="100" t="s">
        <v>1485</v>
      </c>
      <c r="D149" s="100" t="s">
        <v>27</v>
      </c>
      <c r="E149" s="100" t="s">
        <v>27</v>
      </c>
      <c r="F149" s="102">
        <v>39513</v>
      </c>
      <c r="G149" s="115">
        <v>537.42999999999995</v>
      </c>
      <c r="H149" s="115">
        <f t="shared" si="4"/>
        <v>483.68699999999995</v>
      </c>
    </row>
    <row r="150" spans="1:8">
      <c r="A150" s="202">
        <v>132</v>
      </c>
      <c r="B150" s="100" t="s">
        <v>1486</v>
      </c>
      <c r="C150" s="100" t="s">
        <v>1487</v>
      </c>
      <c r="D150" s="100" t="s">
        <v>1488</v>
      </c>
      <c r="E150" s="100" t="s">
        <v>1489</v>
      </c>
      <c r="F150" s="102">
        <v>39513</v>
      </c>
      <c r="G150" s="115">
        <v>5261.76</v>
      </c>
      <c r="H150" s="115">
        <f t="shared" si="4"/>
        <v>4735.5840000000007</v>
      </c>
    </row>
    <row r="151" spans="1:8">
      <c r="A151" s="202">
        <v>133</v>
      </c>
      <c r="B151" s="100" t="s">
        <v>1490</v>
      </c>
      <c r="C151" s="100" t="s">
        <v>1491</v>
      </c>
      <c r="D151" s="100" t="s">
        <v>1300</v>
      </c>
      <c r="E151" s="100" t="s">
        <v>1492</v>
      </c>
      <c r="F151" s="102">
        <v>39513</v>
      </c>
      <c r="G151" s="115">
        <v>1222.45</v>
      </c>
      <c r="H151" s="115">
        <f t="shared" si="4"/>
        <v>1100.2050000000002</v>
      </c>
    </row>
    <row r="152" spans="1:8">
      <c r="A152" s="202">
        <v>134</v>
      </c>
      <c r="B152" s="100" t="s">
        <v>1493</v>
      </c>
      <c r="C152" s="100" t="s">
        <v>1494</v>
      </c>
      <c r="D152" s="100" t="s">
        <v>27</v>
      </c>
      <c r="E152" s="100" t="s">
        <v>1495</v>
      </c>
      <c r="F152" s="102">
        <v>39513</v>
      </c>
      <c r="G152" s="115">
        <v>2268.7800000000002</v>
      </c>
      <c r="H152" s="115">
        <f t="shared" si="4"/>
        <v>2041.9020000000003</v>
      </c>
    </row>
    <row r="153" spans="1:8">
      <c r="A153" s="202">
        <v>135</v>
      </c>
      <c r="B153" s="100" t="s">
        <v>1496</v>
      </c>
      <c r="C153" s="100" t="s">
        <v>1497</v>
      </c>
      <c r="D153" s="100" t="s">
        <v>27</v>
      </c>
      <c r="E153" s="100" t="s">
        <v>1498</v>
      </c>
      <c r="F153" s="102">
        <v>39513</v>
      </c>
      <c r="G153" s="115">
        <v>407.36</v>
      </c>
      <c r="H153" s="115">
        <f t="shared" si="4"/>
        <v>366.62400000000002</v>
      </c>
    </row>
    <row r="154" spans="1:8">
      <c r="A154" s="202">
        <v>136</v>
      </c>
      <c r="B154" s="100" t="s">
        <v>1499</v>
      </c>
      <c r="C154" s="100" t="s">
        <v>1500</v>
      </c>
      <c r="D154" s="100" t="s">
        <v>1501</v>
      </c>
      <c r="E154" s="100" t="s">
        <v>1502</v>
      </c>
      <c r="F154" s="102">
        <v>39513</v>
      </c>
      <c r="G154" s="115">
        <v>1391.81</v>
      </c>
      <c r="H154" s="115">
        <f t="shared" si="4"/>
        <v>1252.6289999999999</v>
      </c>
    </row>
    <row r="155" spans="1:8">
      <c r="A155" s="202">
        <v>137</v>
      </c>
      <c r="B155" s="100" t="s">
        <v>1503</v>
      </c>
      <c r="C155" s="100" t="s">
        <v>1504</v>
      </c>
      <c r="D155" s="100" t="s">
        <v>1505</v>
      </c>
      <c r="E155" s="100" t="s">
        <v>1506</v>
      </c>
      <c r="F155" s="102">
        <v>39513</v>
      </c>
      <c r="G155" s="115">
        <v>446.47</v>
      </c>
      <c r="H155" s="115">
        <f t="shared" si="4"/>
        <v>401.82300000000004</v>
      </c>
    </row>
    <row r="156" spans="1:8">
      <c r="A156" s="202">
        <v>138</v>
      </c>
      <c r="B156" s="100" t="s">
        <v>1507</v>
      </c>
      <c r="C156" s="100" t="s">
        <v>1508</v>
      </c>
      <c r="D156" s="100" t="s">
        <v>1509</v>
      </c>
      <c r="E156" s="100" t="s">
        <v>1510</v>
      </c>
      <c r="F156" s="102">
        <v>39513</v>
      </c>
      <c r="G156" s="115">
        <v>1810.5</v>
      </c>
      <c r="H156" s="115">
        <f>G156*0.1</f>
        <v>181.05</v>
      </c>
    </row>
    <row r="157" spans="1:8">
      <c r="A157" s="202">
        <v>139</v>
      </c>
      <c r="B157" s="100" t="s">
        <v>1511</v>
      </c>
      <c r="C157" s="100" t="s">
        <v>1512</v>
      </c>
      <c r="D157" s="100" t="s">
        <v>1513</v>
      </c>
      <c r="E157" s="100" t="s">
        <v>27</v>
      </c>
      <c r="F157" s="102">
        <v>39765</v>
      </c>
      <c r="G157" s="115">
        <v>1067.45</v>
      </c>
      <c r="H157" s="115">
        <f t="shared" ref="H157:H164" si="6">G157*0.1</f>
        <v>106.745</v>
      </c>
    </row>
    <row r="158" spans="1:8">
      <c r="A158" s="202">
        <v>140</v>
      </c>
      <c r="B158" s="100" t="s">
        <v>1514</v>
      </c>
      <c r="C158" s="100" t="s">
        <v>1512</v>
      </c>
      <c r="D158" s="100" t="s">
        <v>1513</v>
      </c>
      <c r="E158" s="100" t="s">
        <v>27</v>
      </c>
      <c r="F158" s="102">
        <v>39765</v>
      </c>
      <c r="G158" s="115">
        <v>1067.45</v>
      </c>
      <c r="H158" s="115">
        <f t="shared" si="6"/>
        <v>106.745</v>
      </c>
    </row>
    <row r="159" spans="1:8">
      <c r="A159" s="202">
        <v>141</v>
      </c>
      <c r="B159" s="100" t="s">
        <v>1515</v>
      </c>
      <c r="C159" s="100" t="s">
        <v>1512</v>
      </c>
      <c r="D159" s="100" t="s">
        <v>1513</v>
      </c>
      <c r="E159" s="100" t="s">
        <v>27</v>
      </c>
      <c r="F159" s="102">
        <v>39765</v>
      </c>
      <c r="G159" s="115">
        <v>1067.45</v>
      </c>
      <c r="H159" s="115">
        <f t="shared" si="6"/>
        <v>106.745</v>
      </c>
    </row>
    <row r="160" spans="1:8">
      <c r="A160" s="202">
        <v>142</v>
      </c>
      <c r="B160" s="100" t="s">
        <v>1516</v>
      </c>
      <c r="C160" s="100" t="s">
        <v>1517</v>
      </c>
      <c r="D160" s="100" t="s">
        <v>1518</v>
      </c>
      <c r="E160" s="100" t="s">
        <v>1519</v>
      </c>
      <c r="F160" s="102">
        <v>39765</v>
      </c>
      <c r="G160" s="115">
        <v>4369.68</v>
      </c>
      <c r="H160" s="115">
        <f t="shared" si="6"/>
        <v>436.96800000000007</v>
      </c>
    </row>
    <row r="161" spans="1:11">
      <c r="A161" s="202">
        <v>143</v>
      </c>
      <c r="B161" s="100" t="s">
        <v>1520</v>
      </c>
      <c r="C161" s="100" t="s">
        <v>1521</v>
      </c>
      <c r="D161" s="100" t="s">
        <v>1518</v>
      </c>
      <c r="E161" s="100" t="s">
        <v>1522</v>
      </c>
      <c r="F161" s="102">
        <v>39765</v>
      </c>
      <c r="G161" s="115">
        <v>4369.68</v>
      </c>
      <c r="H161" s="115">
        <f t="shared" si="6"/>
        <v>436.96800000000007</v>
      </c>
    </row>
    <row r="162" spans="1:11">
      <c r="A162" s="202">
        <v>144</v>
      </c>
      <c r="B162" s="100" t="s">
        <v>1523</v>
      </c>
      <c r="C162" s="100" t="s">
        <v>1524</v>
      </c>
      <c r="D162" s="100" t="s">
        <v>1525</v>
      </c>
      <c r="E162" s="100" t="s">
        <v>27</v>
      </c>
      <c r="F162" s="102">
        <v>39765</v>
      </c>
      <c r="G162" s="115">
        <v>4922.25</v>
      </c>
      <c r="H162" s="115">
        <f t="shared" si="6"/>
        <v>492.22500000000002</v>
      </c>
    </row>
    <row r="163" spans="1:11">
      <c r="A163" s="202">
        <v>145</v>
      </c>
      <c r="B163" s="100" t="s">
        <v>1526</v>
      </c>
      <c r="C163" s="100" t="s">
        <v>1527</v>
      </c>
      <c r="D163" s="100" t="s">
        <v>1525</v>
      </c>
      <c r="E163" s="100" t="s">
        <v>27</v>
      </c>
      <c r="F163" s="102">
        <v>39765</v>
      </c>
      <c r="G163" s="115">
        <v>4922.25</v>
      </c>
      <c r="H163" s="115">
        <f t="shared" si="6"/>
        <v>492.22500000000002</v>
      </c>
    </row>
    <row r="164" spans="1:11">
      <c r="A164" s="202">
        <v>146</v>
      </c>
      <c r="B164" s="100" t="s">
        <v>1528</v>
      </c>
      <c r="C164" s="100" t="s">
        <v>1527</v>
      </c>
      <c r="D164" s="100" t="s">
        <v>1525</v>
      </c>
      <c r="E164" s="100" t="s">
        <v>27</v>
      </c>
      <c r="F164" s="102">
        <v>39765</v>
      </c>
      <c r="G164" s="115">
        <v>4922.25</v>
      </c>
      <c r="H164" s="115">
        <f t="shared" si="6"/>
        <v>492.22500000000002</v>
      </c>
    </row>
    <row r="165" spans="1:11">
      <c r="A165" s="196"/>
      <c r="B165" s="118"/>
      <c r="C165" s="118"/>
      <c r="D165" s="118"/>
      <c r="E165" s="118"/>
      <c r="F165" s="118"/>
      <c r="G165" s="144">
        <f>SUM(G73:G164)</f>
        <v>204459.46000000008</v>
      </c>
      <c r="H165" s="144">
        <f>SUM(H73:H164)</f>
        <v>51152.77800000002</v>
      </c>
    </row>
    <row r="166" spans="1:11">
      <c r="A166" s="196"/>
      <c r="B166" s="118"/>
      <c r="C166" s="118"/>
      <c r="D166" s="118"/>
      <c r="E166" s="118"/>
      <c r="F166" s="118"/>
      <c r="G166" s="118"/>
      <c r="H166" s="118"/>
    </row>
    <row r="167" spans="1:11">
      <c r="A167" s="274" t="s">
        <v>1181</v>
      </c>
      <c r="B167" s="274"/>
      <c r="C167" s="274"/>
      <c r="D167" s="274"/>
      <c r="E167" s="274"/>
      <c r="F167" s="274"/>
      <c r="G167" s="147">
        <f>G165+G71+G65+G58+G22</f>
        <v>521095.2300000001</v>
      </c>
      <c r="H167" s="147">
        <f>H165+H71+H65+H58+H22</f>
        <v>113867.92694246578</v>
      </c>
      <c r="J167" s="11"/>
    </row>
    <row r="168" spans="1:11" ht="4.5" customHeight="1">
      <c r="A168" s="191"/>
      <c r="B168" s="191"/>
      <c r="C168" s="191"/>
      <c r="D168" s="191"/>
      <c r="E168" s="191"/>
      <c r="F168" s="192"/>
      <c r="G168" s="191"/>
      <c r="H168" s="191"/>
    </row>
    <row r="169" spans="1:11" ht="21">
      <c r="A169" s="276">
        <v>2014</v>
      </c>
      <c r="B169" s="276"/>
      <c r="C169" s="276"/>
      <c r="D169" s="276"/>
      <c r="E169" s="276"/>
      <c r="F169" s="276"/>
      <c r="G169" s="276"/>
      <c r="H169" s="276"/>
      <c r="K169" s="11"/>
    </row>
    <row r="170" spans="1:11">
      <c r="A170" s="259" t="s">
        <v>4302</v>
      </c>
      <c r="B170" s="259"/>
      <c r="C170" s="259"/>
      <c r="D170" s="259"/>
      <c r="E170" s="259"/>
      <c r="F170" s="259"/>
      <c r="G170" s="259"/>
      <c r="H170" s="259"/>
    </row>
    <row r="171" spans="1:11" s="15" customFormat="1" ht="11.25">
      <c r="A171" s="202">
        <v>147</v>
      </c>
      <c r="B171" s="148" t="s">
        <v>4323</v>
      </c>
      <c r="C171" s="148" t="s">
        <v>4322</v>
      </c>
      <c r="D171" s="148" t="s">
        <v>4324</v>
      </c>
      <c r="E171" s="148" t="s">
        <v>4325</v>
      </c>
      <c r="F171" s="199">
        <v>41949</v>
      </c>
      <c r="G171" s="115">
        <v>632.79999999999995</v>
      </c>
      <c r="H171" s="115">
        <v>586.58000000000004</v>
      </c>
    </row>
    <row r="172" spans="1:11" s="15" customFormat="1" ht="11.25">
      <c r="A172" s="202">
        <v>148</v>
      </c>
      <c r="B172" s="148" t="s">
        <v>4347</v>
      </c>
      <c r="C172" s="221" t="s">
        <v>4345</v>
      </c>
      <c r="D172" s="222" t="s">
        <v>4346</v>
      </c>
      <c r="E172" s="223">
        <v>97100</v>
      </c>
      <c r="F172" s="199">
        <v>41947</v>
      </c>
      <c r="G172" s="115">
        <v>678</v>
      </c>
      <c r="H172" s="115">
        <v>551.49</v>
      </c>
    </row>
    <row r="173" spans="1:11">
      <c r="A173" s="274" t="s">
        <v>4401</v>
      </c>
      <c r="B173" s="274"/>
      <c r="C173" s="274"/>
      <c r="D173" s="274"/>
      <c r="E173" s="274"/>
      <c r="F173" s="274"/>
      <c r="G173" s="147">
        <f>G167+G171+G172</f>
        <v>522406.03000000009</v>
      </c>
      <c r="H173" s="147">
        <f>H170+H76+H70+H63+H27</f>
        <v>2912.1337315068495</v>
      </c>
    </row>
    <row r="174" spans="1:11" s="15" customFormat="1" ht="11.25">
      <c r="A174" s="2"/>
      <c r="H174" s="18"/>
    </row>
    <row r="175" spans="1:11" s="15" customFormat="1" ht="11.25">
      <c r="A175" s="2"/>
    </row>
    <row r="176" spans="1:11" s="15" customFormat="1" ht="11.25">
      <c r="A176" s="2"/>
    </row>
    <row r="177" spans="1:8" s="15" customFormat="1" ht="11.25">
      <c r="A177" s="2"/>
    </row>
    <row r="178" spans="1:8" s="15" customFormat="1" ht="11.25">
      <c r="A178" s="2"/>
      <c r="F178" s="18"/>
    </row>
    <row r="179" spans="1:8" s="15" customFormat="1" ht="11.25">
      <c r="A179" s="2"/>
    </row>
    <row r="180" spans="1:8" s="15" customFormat="1" ht="11.25">
      <c r="A180" s="2"/>
      <c r="H180" s="18"/>
    </row>
    <row r="181" spans="1:8" s="15" customFormat="1" ht="11.25">
      <c r="A181" s="2"/>
      <c r="G181" s="18"/>
    </row>
    <row r="182" spans="1:8" s="15" customFormat="1" ht="11.25">
      <c r="A182" s="2"/>
    </row>
    <row r="183" spans="1:8" s="15" customFormat="1" ht="11.25">
      <c r="A183" s="2"/>
    </row>
    <row r="184" spans="1:8" s="15" customFormat="1" ht="11.25">
      <c r="A184" s="2"/>
    </row>
    <row r="185" spans="1:8" s="15" customFormat="1" ht="11.25">
      <c r="A185" s="2"/>
    </row>
    <row r="186" spans="1:8" s="15" customFormat="1" ht="11.25">
      <c r="A186" s="2"/>
    </row>
    <row r="187" spans="1:8" s="15" customFormat="1" ht="11.25">
      <c r="A187" s="2"/>
    </row>
  </sheetData>
  <mergeCells count="24">
    <mergeCell ref="A8:G8"/>
    <mergeCell ref="A1:H1"/>
    <mergeCell ref="A2:H2"/>
    <mergeCell ref="A3:H3"/>
    <mergeCell ref="A4:H4"/>
    <mergeCell ref="A5:B5"/>
    <mergeCell ref="A6:H6"/>
    <mergeCell ref="A7:H7"/>
    <mergeCell ref="A173:F173"/>
    <mergeCell ref="A72:F72"/>
    <mergeCell ref="A167:F167"/>
    <mergeCell ref="G9:G10"/>
    <mergeCell ref="H9:H10"/>
    <mergeCell ref="A23:F23"/>
    <mergeCell ref="A59:F59"/>
    <mergeCell ref="A170:H170"/>
    <mergeCell ref="A169:H169"/>
    <mergeCell ref="A66:F66"/>
    <mergeCell ref="A9:A10"/>
    <mergeCell ref="B9:B10"/>
    <mergeCell ref="C9:C10"/>
    <mergeCell ref="D9:D10"/>
    <mergeCell ref="E9:E10"/>
    <mergeCell ref="F9:F10"/>
  </mergeCells>
  <pageMargins left="0.3" right="0.17" top="0.33" bottom="0.34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720"/>
  <sheetViews>
    <sheetView topLeftCell="A702" workbookViewId="0">
      <selection activeCell="C722" sqref="C722"/>
    </sheetView>
  </sheetViews>
  <sheetFormatPr baseColWidth="10" defaultRowHeight="15"/>
  <cols>
    <col min="1" max="1" width="4.42578125" style="7" bestFit="1" customWidth="1"/>
    <col min="2" max="2" width="18.140625" customWidth="1"/>
    <col min="3" max="3" width="59.140625" customWidth="1"/>
    <col min="4" max="4" width="13.7109375" customWidth="1"/>
    <col min="5" max="5" width="15.140625" customWidth="1"/>
    <col min="6" max="6" width="10.85546875" style="1" customWidth="1"/>
    <col min="7" max="7" width="13.7109375" customWidth="1"/>
    <col min="8" max="8" width="13.85546875" customWidth="1"/>
    <col min="9" max="9" width="20" customWidth="1"/>
    <col min="10" max="10" width="13.5703125" customWidth="1"/>
    <col min="11" max="11" width="13" customWidth="1"/>
  </cols>
  <sheetData>
    <row r="1" spans="1:12" s="10" customFormat="1">
      <c r="A1" s="260" t="s">
        <v>4308</v>
      </c>
      <c r="B1" s="260"/>
      <c r="C1" s="260"/>
      <c r="D1" s="260"/>
      <c r="E1" s="260"/>
      <c r="F1" s="260"/>
      <c r="G1" s="260"/>
      <c r="H1" s="260"/>
    </row>
    <row r="2" spans="1:12" s="10" customFormat="1">
      <c r="A2" s="261" t="s">
        <v>4309</v>
      </c>
      <c r="B2" s="261"/>
      <c r="C2" s="261"/>
      <c r="D2" s="261"/>
      <c r="E2" s="261"/>
      <c r="F2" s="261"/>
      <c r="G2" s="261"/>
      <c r="H2" s="261"/>
    </row>
    <row r="3" spans="1:12" s="10" customFormat="1">
      <c r="A3" s="260" t="s">
        <v>4310</v>
      </c>
      <c r="B3" s="260"/>
      <c r="C3" s="260"/>
      <c r="D3" s="260"/>
      <c r="E3" s="260"/>
      <c r="F3" s="260"/>
      <c r="G3" s="260"/>
      <c r="H3" s="260"/>
    </row>
    <row r="4" spans="1:12" s="10" customFormat="1">
      <c r="A4" s="253" t="s">
        <v>4314</v>
      </c>
      <c r="B4" s="253"/>
      <c r="C4" s="253"/>
      <c r="D4" s="253"/>
      <c r="E4" s="253"/>
      <c r="F4" s="253"/>
      <c r="G4" s="253"/>
      <c r="H4" s="253"/>
    </row>
    <row r="5" spans="1:12" s="10" customFormat="1">
      <c r="A5" s="255" t="s">
        <v>4399</v>
      </c>
      <c r="B5" s="255"/>
      <c r="C5" s="28"/>
      <c r="D5" s="28"/>
      <c r="E5" s="28"/>
      <c r="F5" s="28"/>
      <c r="G5" s="28"/>
      <c r="H5" s="28"/>
    </row>
    <row r="6" spans="1:12" s="10" customFormat="1">
      <c r="A6" s="253" t="s">
        <v>4400</v>
      </c>
      <c r="B6" s="253"/>
      <c r="C6" s="253"/>
      <c r="D6" s="253"/>
      <c r="E6" s="253"/>
      <c r="F6" s="253"/>
      <c r="G6" s="253"/>
      <c r="H6" s="253"/>
    </row>
    <row r="7" spans="1:12" s="10" customFormat="1">
      <c r="A7" s="254" t="s">
        <v>4311</v>
      </c>
      <c r="B7" s="254"/>
      <c r="C7" s="254"/>
      <c r="D7" s="254"/>
      <c r="E7" s="254"/>
      <c r="F7" s="254"/>
      <c r="G7" s="254"/>
      <c r="H7" s="254"/>
    </row>
    <row r="8" spans="1:12" s="10" customFormat="1">
      <c r="A8" s="255" t="s">
        <v>4312</v>
      </c>
      <c r="B8" s="255"/>
      <c r="C8" s="255"/>
      <c r="D8" s="255"/>
      <c r="E8" s="255"/>
      <c r="F8" s="255"/>
      <c r="G8" s="255"/>
      <c r="H8" s="29"/>
    </row>
    <row r="9" spans="1:12">
      <c r="A9" s="283" t="s">
        <v>0</v>
      </c>
      <c r="B9" s="256" t="s">
        <v>1</v>
      </c>
      <c r="C9" s="256" t="s">
        <v>2</v>
      </c>
      <c r="D9" s="256" t="s">
        <v>3</v>
      </c>
      <c r="E9" s="256" t="s">
        <v>4</v>
      </c>
      <c r="F9" s="256" t="s">
        <v>5</v>
      </c>
      <c r="G9" s="256" t="s">
        <v>6</v>
      </c>
      <c r="H9" s="281" t="s">
        <v>7</v>
      </c>
      <c r="J9" s="282"/>
      <c r="K9" s="280"/>
      <c r="L9" s="280"/>
    </row>
    <row r="10" spans="1:12">
      <c r="A10" s="283"/>
      <c r="B10" s="256"/>
      <c r="C10" s="256"/>
      <c r="D10" s="256"/>
      <c r="E10" s="256"/>
      <c r="F10" s="256"/>
      <c r="G10" s="256"/>
      <c r="H10" s="281"/>
      <c r="J10" s="282"/>
      <c r="K10" s="280"/>
      <c r="L10" s="280"/>
    </row>
    <row r="11" spans="1:12">
      <c r="A11" s="2">
        <v>1</v>
      </c>
      <c r="B11" s="3" t="s">
        <v>8</v>
      </c>
      <c r="C11" s="3" t="s">
        <v>9</v>
      </c>
      <c r="D11" s="3" t="s">
        <v>10</v>
      </c>
      <c r="E11" s="3" t="s">
        <v>11</v>
      </c>
      <c r="F11" s="4">
        <v>35055</v>
      </c>
      <c r="G11" s="5">
        <v>1022.23</v>
      </c>
      <c r="H11" s="5">
        <f>G11*0.1</f>
        <v>102.22300000000001</v>
      </c>
    </row>
    <row r="12" spans="1:12">
      <c r="A12" s="202">
        <v>2</v>
      </c>
      <c r="B12" s="135" t="s">
        <v>12</v>
      </c>
      <c r="C12" s="135" t="s">
        <v>13</v>
      </c>
      <c r="D12" s="135" t="s">
        <v>10</v>
      </c>
      <c r="E12" s="135" t="s">
        <v>14</v>
      </c>
      <c r="F12" s="136">
        <v>35055</v>
      </c>
      <c r="G12" s="137">
        <v>874.3</v>
      </c>
      <c r="H12" s="137">
        <f t="shared" ref="H12:H75" si="0">G12*0.1</f>
        <v>87.43</v>
      </c>
    </row>
    <row r="13" spans="1:12">
      <c r="A13" s="202">
        <v>3</v>
      </c>
      <c r="B13" s="135" t="s">
        <v>15</v>
      </c>
      <c r="C13" s="135" t="s">
        <v>13</v>
      </c>
      <c r="D13" s="135" t="s">
        <v>10</v>
      </c>
      <c r="E13" s="135" t="s">
        <v>16</v>
      </c>
      <c r="F13" s="136">
        <v>35055</v>
      </c>
      <c r="G13" s="137">
        <v>874.3</v>
      </c>
      <c r="H13" s="137">
        <f t="shared" si="0"/>
        <v>87.43</v>
      </c>
      <c r="J13" s="280"/>
      <c r="K13" s="280"/>
      <c r="L13" s="280"/>
    </row>
    <row r="14" spans="1:12">
      <c r="A14" s="202">
        <v>4</v>
      </c>
      <c r="B14" s="135" t="s">
        <v>17</v>
      </c>
      <c r="C14" s="135" t="s">
        <v>13</v>
      </c>
      <c r="D14" s="135" t="s">
        <v>10</v>
      </c>
      <c r="E14" s="135" t="s">
        <v>18</v>
      </c>
      <c r="F14" s="136">
        <v>35055</v>
      </c>
      <c r="G14" s="137">
        <v>874.3</v>
      </c>
      <c r="H14" s="137">
        <f t="shared" si="0"/>
        <v>87.43</v>
      </c>
      <c r="J14" s="280"/>
      <c r="K14" s="280"/>
      <c r="L14" s="280"/>
    </row>
    <row r="15" spans="1:12">
      <c r="A15" s="202">
        <v>5</v>
      </c>
      <c r="B15" s="135" t="s">
        <v>19</v>
      </c>
      <c r="C15" s="100" t="s">
        <v>13</v>
      </c>
      <c r="D15" s="100" t="s">
        <v>10</v>
      </c>
      <c r="E15" s="100" t="s">
        <v>20</v>
      </c>
      <c r="F15" s="106">
        <v>35055</v>
      </c>
      <c r="G15" s="160">
        <v>874.3</v>
      </c>
      <c r="H15" s="137">
        <f t="shared" si="0"/>
        <v>87.43</v>
      </c>
      <c r="J15" s="6"/>
    </row>
    <row r="16" spans="1:12" ht="17.25" customHeight="1">
      <c r="A16" s="202">
        <v>6</v>
      </c>
      <c r="B16" s="135" t="s">
        <v>21</v>
      </c>
      <c r="C16" s="135" t="s">
        <v>22</v>
      </c>
      <c r="D16" s="135" t="s">
        <v>23</v>
      </c>
      <c r="E16" s="135" t="s">
        <v>24</v>
      </c>
      <c r="F16" s="136">
        <v>34148</v>
      </c>
      <c r="G16" s="137">
        <v>972.57</v>
      </c>
      <c r="H16" s="137">
        <f t="shared" si="0"/>
        <v>97.257000000000005</v>
      </c>
    </row>
    <row r="17" spans="1:8">
      <c r="A17" s="202">
        <v>7</v>
      </c>
      <c r="B17" s="135" t="s">
        <v>25</v>
      </c>
      <c r="C17" s="135" t="s">
        <v>26</v>
      </c>
      <c r="D17" s="135" t="s">
        <v>27</v>
      </c>
      <c r="E17" s="135" t="s">
        <v>28</v>
      </c>
      <c r="F17" s="136">
        <v>34148</v>
      </c>
      <c r="G17" s="137">
        <v>972.57</v>
      </c>
      <c r="H17" s="137">
        <f t="shared" si="0"/>
        <v>97.257000000000005</v>
      </c>
    </row>
    <row r="18" spans="1:8">
      <c r="A18" s="202">
        <v>8</v>
      </c>
      <c r="B18" s="135" t="s">
        <v>29</v>
      </c>
      <c r="C18" s="135" t="s">
        <v>30</v>
      </c>
      <c r="D18" s="135" t="s">
        <v>31</v>
      </c>
      <c r="E18" s="135" t="s">
        <v>32</v>
      </c>
      <c r="F18" s="136">
        <v>35622</v>
      </c>
      <c r="G18" s="137">
        <v>912</v>
      </c>
      <c r="H18" s="137">
        <f t="shared" si="0"/>
        <v>91.2</v>
      </c>
    </row>
    <row r="19" spans="1:8">
      <c r="A19" s="202">
        <v>9</v>
      </c>
      <c r="B19" s="135" t="s">
        <v>33</v>
      </c>
      <c r="C19" s="135" t="s">
        <v>34</v>
      </c>
      <c r="D19" s="135" t="s">
        <v>35</v>
      </c>
      <c r="E19" s="135" t="s">
        <v>27</v>
      </c>
      <c r="F19" s="136">
        <v>36362</v>
      </c>
      <c r="G19" s="137">
        <v>725.37</v>
      </c>
      <c r="H19" s="137">
        <f t="shared" si="0"/>
        <v>72.537000000000006</v>
      </c>
    </row>
    <row r="20" spans="1:8">
      <c r="A20" s="202">
        <v>10</v>
      </c>
      <c r="B20" s="135" t="s">
        <v>36</v>
      </c>
      <c r="C20" s="135" t="s">
        <v>37</v>
      </c>
      <c r="D20" s="135" t="s">
        <v>38</v>
      </c>
      <c r="E20" s="135" t="s">
        <v>39</v>
      </c>
      <c r="F20" s="136">
        <v>36362</v>
      </c>
      <c r="G20" s="137">
        <v>722.28</v>
      </c>
      <c r="H20" s="137">
        <f t="shared" si="0"/>
        <v>72.227999999999994</v>
      </c>
    </row>
    <row r="21" spans="1:8">
      <c r="A21" s="202">
        <v>11</v>
      </c>
      <c r="B21" s="135" t="s">
        <v>40</v>
      </c>
      <c r="C21" s="135" t="s">
        <v>37</v>
      </c>
      <c r="D21" s="135" t="s">
        <v>38</v>
      </c>
      <c r="E21" s="135" t="s">
        <v>41</v>
      </c>
      <c r="F21" s="136">
        <v>36362</v>
      </c>
      <c r="G21" s="137">
        <v>722.28</v>
      </c>
      <c r="H21" s="137">
        <f t="shared" si="0"/>
        <v>72.227999999999994</v>
      </c>
    </row>
    <row r="22" spans="1:8">
      <c r="A22" s="202">
        <v>12</v>
      </c>
      <c r="B22" s="135" t="s">
        <v>42</v>
      </c>
      <c r="C22" s="135" t="s">
        <v>37</v>
      </c>
      <c r="D22" s="135" t="s">
        <v>38</v>
      </c>
      <c r="E22" s="135" t="s">
        <v>43</v>
      </c>
      <c r="F22" s="136">
        <v>36362</v>
      </c>
      <c r="G22" s="137">
        <v>742.86</v>
      </c>
      <c r="H22" s="137">
        <f t="shared" si="0"/>
        <v>74.286000000000001</v>
      </c>
    </row>
    <row r="23" spans="1:8">
      <c r="A23" s="202">
        <v>13</v>
      </c>
      <c r="B23" s="135" t="s">
        <v>44</v>
      </c>
      <c r="C23" s="135" t="s">
        <v>13</v>
      </c>
      <c r="D23" s="135" t="s">
        <v>38</v>
      </c>
      <c r="E23" s="135" t="s">
        <v>45</v>
      </c>
      <c r="F23" s="136">
        <v>36362</v>
      </c>
      <c r="G23" s="137">
        <v>742.86</v>
      </c>
      <c r="H23" s="137">
        <f t="shared" si="0"/>
        <v>74.286000000000001</v>
      </c>
    </row>
    <row r="24" spans="1:8">
      <c r="A24" s="202">
        <v>14</v>
      </c>
      <c r="B24" s="135" t="s">
        <v>46</v>
      </c>
      <c r="C24" s="135" t="s">
        <v>37</v>
      </c>
      <c r="D24" s="135" t="s">
        <v>38</v>
      </c>
      <c r="E24" s="135" t="s">
        <v>41</v>
      </c>
      <c r="F24" s="136">
        <v>36362</v>
      </c>
      <c r="G24" s="137">
        <v>742.86</v>
      </c>
      <c r="H24" s="137">
        <f t="shared" si="0"/>
        <v>74.286000000000001</v>
      </c>
    </row>
    <row r="25" spans="1:8">
      <c r="A25" s="202">
        <v>15</v>
      </c>
      <c r="B25" s="135" t="s">
        <v>47</v>
      </c>
      <c r="C25" s="135" t="s">
        <v>48</v>
      </c>
      <c r="D25" s="135" t="s">
        <v>38</v>
      </c>
      <c r="E25" s="135" t="s">
        <v>49</v>
      </c>
      <c r="F25" s="136">
        <v>36362</v>
      </c>
      <c r="G25" s="137">
        <v>742.86</v>
      </c>
      <c r="H25" s="137">
        <f t="shared" si="0"/>
        <v>74.286000000000001</v>
      </c>
    </row>
    <row r="26" spans="1:8">
      <c r="A26" s="202">
        <v>16</v>
      </c>
      <c r="B26" s="135" t="s">
        <v>50</v>
      </c>
      <c r="C26" s="135" t="s">
        <v>37</v>
      </c>
      <c r="D26" s="135" t="s">
        <v>38</v>
      </c>
      <c r="E26" s="135" t="s">
        <v>51</v>
      </c>
      <c r="F26" s="136">
        <v>36362</v>
      </c>
      <c r="G26" s="137">
        <v>742.86</v>
      </c>
      <c r="H26" s="137">
        <f t="shared" si="0"/>
        <v>74.286000000000001</v>
      </c>
    </row>
    <row r="27" spans="1:8">
      <c r="A27" s="202">
        <v>17</v>
      </c>
      <c r="B27" s="135" t="s">
        <v>52</v>
      </c>
      <c r="C27" s="135" t="s">
        <v>37</v>
      </c>
      <c r="D27" s="135" t="s">
        <v>38</v>
      </c>
      <c r="E27" s="135" t="s">
        <v>53</v>
      </c>
      <c r="F27" s="136">
        <v>36362</v>
      </c>
      <c r="G27" s="137">
        <v>742.86</v>
      </c>
      <c r="H27" s="137">
        <f t="shared" si="0"/>
        <v>74.286000000000001</v>
      </c>
    </row>
    <row r="28" spans="1:8">
      <c r="A28" s="202">
        <v>18</v>
      </c>
      <c r="B28" s="135" t="s">
        <v>54</v>
      </c>
      <c r="C28" s="135" t="s">
        <v>37</v>
      </c>
      <c r="D28" s="135" t="s">
        <v>38</v>
      </c>
      <c r="E28" s="135" t="s">
        <v>55</v>
      </c>
      <c r="F28" s="136">
        <v>36362</v>
      </c>
      <c r="G28" s="137">
        <v>722.28</v>
      </c>
      <c r="H28" s="137">
        <f t="shared" si="0"/>
        <v>72.227999999999994</v>
      </c>
    </row>
    <row r="29" spans="1:8">
      <c r="A29" s="202">
        <v>19</v>
      </c>
      <c r="B29" s="135" t="s">
        <v>56</v>
      </c>
      <c r="C29" s="135" t="s">
        <v>37</v>
      </c>
      <c r="D29" s="135" t="s">
        <v>38</v>
      </c>
      <c r="E29" s="135" t="s">
        <v>57</v>
      </c>
      <c r="F29" s="136">
        <v>36362</v>
      </c>
      <c r="G29" s="137">
        <v>722.28</v>
      </c>
      <c r="H29" s="137">
        <f t="shared" si="0"/>
        <v>72.227999999999994</v>
      </c>
    </row>
    <row r="30" spans="1:8">
      <c r="A30" s="202">
        <v>20</v>
      </c>
      <c r="B30" s="135" t="s">
        <v>58</v>
      </c>
      <c r="C30" s="135" t="s">
        <v>13</v>
      </c>
      <c r="D30" s="135" t="s">
        <v>38</v>
      </c>
      <c r="E30" s="135" t="s">
        <v>59</v>
      </c>
      <c r="F30" s="136">
        <v>36362</v>
      </c>
      <c r="G30" s="137">
        <v>722.28</v>
      </c>
      <c r="H30" s="137">
        <f t="shared" si="0"/>
        <v>72.227999999999994</v>
      </c>
    </row>
    <row r="31" spans="1:8">
      <c r="A31" s="202">
        <v>21</v>
      </c>
      <c r="B31" s="135" t="s">
        <v>60</v>
      </c>
      <c r="C31" s="135" t="s">
        <v>13</v>
      </c>
      <c r="D31" s="135" t="s">
        <v>38</v>
      </c>
      <c r="E31" s="135" t="s">
        <v>61</v>
      </c>
      <c r="F31" s="136">
        <v>36362</v>
      </c>
      <c r="G31" s="137">
        <v>722.29</v>
      </c>
      <c r="H31" s="137">
        <f t="shared" si="0"/>
        <v>72.228999999999999</v>
      </c>
    </row>
    <row r="32" spans="1:8">
      <c r="A32" s="202">
        <v>22</v>
      </c>
      <c r="B32" s="135" t="s">
        <v>62</v>
      </c>
      <c r="C32" s="135" t="s">
        <v>37</v>
      </c>
      <c r="D32" s="135" t="s">
        <v>38</v>
      </c>
      <c r="E32" s="135" t="s">
        <v>63</v>
      </c>
      <c r="F32" s="136">
        <v>36362</v>
      </c>
      <c r="G32" s="137">
        <v>722.29</v>
      </c>
      <c r="H32" s="137">
        <f t="shared" si="0"/>
        <v>72.228999999999999</v>
      </c>
    </row>
    <row r="33" spans="1:8">
      <c r="A33" s="202">
        <v>23</v>
      </c>
      <c r="B33" s="135" t="s">
        <v>64</v>
      </c>
      <c r="C33" s="135" t="s">
        <v>37</v>
      </c>
      <c r="D33" s="135" t="s">
        <v>38</v>
      </c>
      <c r="E33" s="135" t="s">
        <v>65</v>
      </c>
      <c r="F33" s="136">
        <v>36362</v>
      </c>
      <c r="G33" s="137">
        <v>722.29</v>
      </c>
      <c r="H33" s="137">
        <f t="shared" si="0"/>
        <v>72.228999999999999</v>
      </c>
    </row>
    <row r="34" spans="1:8">
      <c r="A34" s="202">
        <v>24</v>
      </c>
      <c r="B34" s="135" t="s">
        <v>66</v>
      </c>
      <c r="C34" s="135" t="s">
        <v>37</v>
      </c>
      <c r="D34" s="135" t="s">
        <v>38</v>
      </c>
      <c r="E34" s="135" t="s">
        <v>67</v>
      </c>
      <c r="F34" s="136">
        <v>36362</v>
      </c>
      <c r="G34" s="137">
        <v>722.29</v>
      </c>
      <c r="H34" s="137">
        <f t="shared" si="0"/>
        <v>72.228999999999999</v>
      </c>
    </row>
    <row r="35" spans="1:8">
      <c r="A35" s="202">
        <v>25</v>
      </c>
      <c r="B35" s="135" t="s">
        <v>68</v>
      </c>
      <c r="C35" s="135" t="s">
        <v>13</v>
      </c>
      <c r="D35" s="135" t="s">
        <v>38</v>
      </c>
      <c r="E35" s="135" t="s">
        <v>53</v>
      </c>
      <c r="F35" s="136">
        <v>36362</v>
      </c>
      <c r="G35" s="137">
        <v>722.29</v>
      </c>
      <c r="H35" s="137">
        <f t="shared" si="0"/>
        <v>72.228999999999999</v>
      </c>
    </row>
    <row r="36" spans="1:8">
      <c r="A36" s="202">
        <v>26</v>
      </c>
      <c r="B36" s="135" t="s">
        <v>69</v>
      </c>
      <c r="C36" s="135" t="s">
        <v>70</v>
      </c>
      <c r="D36" s="135" t="s">
        <v>71</v>
      </c>
      <c r="E36" s="135" t="s">
        <v>72</v>
      </c>
      <c r="F36" s="136">
        <v>36362</v>
      </c>
      <c r="G36" s="137">
        <v>731.43</v>
      </c>
      <c r="H36" s="137">
        <f t="shared" si="0"/>
        <v>73.143000000000001</v>
      </c>
    </row>
    <row r="37" spans="1:8">
      <c r="A37" s="202">
        <v>27</v>
      </c>
      <c r="B37" s="135" t="s">
        <v>73</v>
      </c>
      <c r="C37" s="135" t="s">
        <v>74</v>
      </c>
      <c r="D37" s="135" t="s">
        <v>75</v>
      </c>
      <c r="E37" s="135" t="s">
        <v>76</v>
      </c>
      <c r="F37" s="136">
        <v>36543</v>
      </c>
      <c r="G37" s="137">
        <v>625.6</v>
      </c>
      <c r="H37" s="137">
        <f t="shared" si="0"/>
        <v>62.56</v>
      </c>
    </row>
    <row r="38" spans="1:8">
      <c r="A38" s="202">
        <v>28</v>
      </c>
      <c r="B38" s="135" t="s">
        <v>77</v>
      </c>
      <c r="C38" s="135" t="s">
        <v>78</v>
      </c>
      <c r="D38" s="135" t="s">
        <v>79</v>
      </c>
      <c r="E38" s="135" t="s">
        <v>27</v>
      </c>
      <c r="F38" s="136">
        <v>36543</v>
      </c>
      <c r="G38" s="137">
        <v>4421.37</v>
      </c>
      <c r="H38" s="137">
        <f t="shared" si="0"/>
        <v>442.137</v>
      </c>
    </row>
    <row r="39" spans="1:8">
      <c r="A39" s="202">
        <v>29</v>
      </c>
      <c r="B39" s="135" t="s">
        <v>80</v>
      </c>
      <c r="C39" s="135" t="s">
        <v>81</v>
      </c>
      <c r="D39" s="135" t="s">
        <v>27</v>
      </c>
      <c r="E39" s="135" t="s">
        <v>82</v>
      </c>
      <c r="F39" s="136">
        <v>36543</v>
      </c>
      <c r="G39" s="137">
        <v>2089.0300000000002</v>
      </c>
      <c r="H39" s="137">
        <f t="shared" si="0"/>
        <v>208.90300000000002</v>
      </c>
    </row>
    <row r="40" spans="1:8">
      <c r="A40" s="202">
        <v>30</v>
      </c>
      <c r="B40" s="135" t="s">
        <v>83</v>
      </c>
      <c r="C40" s="135" t="s">
        <v>84</v>
      </c>
      <c r="D40" s="135" t="s">
        <v>85</v>
      </c>
      <c r="E40" s="135" t="s">
        <v>86</v>
      </c>
      <c r="F40" s="136">
        <v>33654</v>
      </c>
      <c r="G40" s="137">
        <v>967.37</v>
      </c>
      <c r="H40" s="137">
        <f t="shared" si="0"/>
        <v>96.737000000000009</v>
      </c>
    </row>
    <row r="41" spans="1:8">
      <c r="A41" s="202">
        <v>31</v>
      </c>
      <c r="B41" s="135" t="s">
        <v>87</v>
      </c>
      <c r="C41" s="135" t="s">
        <v>88</v>
      </c>
      <c r="D41" s="135" t="s">
        <v>89</v>
      </c>
      <c r="E41" s="135" t="s">
        <v>90</v>
      </c>
      <c r="F41" s="136">
        <v>36655</v>
      </c>
      <c r="G41" s="137">
        <v>1116.73</v>
      </c>
      <c r="H41" s="137">
        <f t="shared" si="0"/>
        <v>111.673</v>
      </c>
    </row>
    <row r="42" spans="1:8">
      <c r="A42" s="202">
        <v>32</v>
      </c>
      <c r="B42" s="135" t="s">
        <v>91</v>
      </c>
      <c r="C42" s="135" t="s">
        <v>92</v>
      </c>
      <c r="D42" s="135" t="s">
        <v>93</v>
      </c>
      <c r="E42" s="135" t="s">
        <v>94</v>
      </c>
      <c r="F42" s="136">
        <v>38327</v>
      </c>
      <c r="G42" s="137">
        <v>1306</v>
      </c>
      <c r="H42" s="137">
        <f t="shared" si="0"/>
        <v>130.6</v>
      </c>
    </row>
    <row r="43" spans="1:8">
      <c r="A43" s="202">
        <v>33</v>
      </c>
      <c r="B43" s="135" t="s">
        <v>95</v>
      </c>
      <c r="C43" s="135" t="s">
        <v>96</v>
      </c>
      <c r="D43" s="135" t="s">
        <v>27</v>
      </c>
      <c r="E43" s="135" t="s">
        <v>27</v>
      </c>
      <c r="F43" s="136">
        <v>38327</v>
      </c>
      <c r="G43" s="137">
        <v>716</v>
      </c>
      <c r="H43" s="137">
        <f t="shared" si="0"/>
        <v>71.600000000000009</v>
      </c>
    </row>
    <row r="44" spans="1:8">
      <c r="A44" s="202">
        <v>34</v>
      </c>
      <c r="B44" s="135" t="s">
        <v>97</v>
      </c>
      <c r="C44" s="135" t="s">
        <v>98</v>
      </c>
      <c r="D44" s="135" t="s">
        <v>27</v>
      </c>
      <c r="E44" s="135" t="s">
        <v>27</v>
      </c>
      <c r="F44" s="136">
        <v>38327</v>
      </c>
      <c r="G44" s="137">
        <v>716</v>
      </c>
      <c r="H44" s="137">
        <f t="shared" si="0"/>
        <v>71.600000000000009</v>
      </c>
    </row>
    <row r="45" spans="1:8">
      <c r="A45" s="202">
        <v>35</v>
      </c>
      <c r="B45" s="135" t="s">
        <v>99</v>
      </c>
      <c r="C45" s="135" t="s">
        <v>88</v>
      </c>
      <c r="D45" s="135" t="s">
        <v>100</v>
      </c>
      <c r="E45" s="135" t="s">
        <v>101</v>
      </c>
      <c r="F45" s="136">
        <v>38338</v>
      </c>
      <c r="G45" s="137">
        <v>1400</v>
      </c>
      <c r="H45" s="137">
        <f t="shared" si="0"/>
        <v>140</v>
      </c>
    </row>
    <row r="46" spans="1:8">
      <c r="A46" s="202">
        <v>36</v>
      </c>
      <c r="B46" s="135" t="s">
        <v>102</v>
      </c>
      <c r="C46" s="135" t="s">
        <v>103</v>
      </c>
      <c r="D46" s="135" t="s">
        <v>104</v>
      </c>
      <c r="E46" s="135" t="s">
        <v>105</v>
      </c>
      <c r="F46" s="136">
        <v>38343</v>
      </c>
      <c r="G46" s="137">
        <v>22578</v>
      </c>
      <c r="H46" s="137">
        <f t="shared" si="0"/>
        <v>2257.8000000000002</v>
      </c>
    </row>
    <row r="47" spans="1:8">
      <c r="A47" s="202">
        <v>37</v>
      </c>
      <c r="B47" s="135" t="s">
        <v>106</v>
      </c>
      <c r="C47" s="135" t="s">
        <v>107</v>
      </c>
      <c r="D47" s="135" t="s">
        <v>108</v>
      </c>
      <c r="E47" s="135" t="s">
        <v>109</v>
      </c>
      <c r="F47" s="136">
        <v>38518</v>
      </c>
      <c r="G47" s="137">
        <v>725</v>
      </c>
      <c r="H47" s="137">
        <f t="shared" si="0"/>
        <v>72.5</v>
      </c>
    </row>
    <row r="48" spans="1:8">
      <c r="A48" s="202">
        <v>38</v>
      </c>
      <c r="B48" s="135" t="s">
        <v>110</v>
      </c>
      <c r="C48" s="135" t="s">
        <v>88</v>
      </c>
      <c r="D48" s="135" t="s">
        <v>111</v>
      </c>
      <c r="E48" s="135" t="s">
        <v>112</v>
      </c>
      <c r="F48" s="136">
        <v>38518</v>
      </c>
      <c r="G48" s="137">
        <v>1675</v>
      </c>
      <c r="H48" s="137">
        <f t="shared" si="0"/>
        <v>167.5</v>
      </c>
    </row>
    <row r="49" spans="1:8">
      <c r="A49" s="202">
        <v>39</v>
      </c>
      <c r="B49" s="135" t="s">
        <v>113</v>
      </c>
      <c r="C49" s="135" t="s">
        <v>88</v>
      </c>
      <c r="D49" s="135" t="s">
        <v>111</v>
      </c>
      <c r="E49" s="135" t="s">
        <v>114</v>
      </c>
      <c r="F49" s="136">
        <v>38518</v>
      </c>
      <c r="G49" s="137">
        <v>1675</v>
      </c>
      <c r="H49" s="137">
        <f t="shared" si="0"/>
        <v>167.5</v>
      </c>
    </row>
    <row r="50" spans="1:8">
      <c r="A50" s="202">
        <v>40</v>
      </c>
      <c r="B50" s="135" t="s">
        <v>115</v>
      </c>
      <c r="C50" s="135" t="s">
        <v>116</v>
      </c>
      <c r="D50" s="135" t="s">
        <v>117</v>
      </c>
      <c r="E50" s="139"/>
      <c r="F50" s="136">
        <v>38707</v>
      </c>
      <c r="G50" s="137">
        <v>41700</v>
      </c>
      <c r="H50" s="137">
        <f t="shared" si="0"/>
        <v>4170</v>
      </c>
    </row>
    <row r="51" spans="1:8">
      <c r="A51" s="202">
        <v>41</v>
      </c>
      <c r="B51" s="135" t="s">
        <v>118</v>
      </c>
      <c r="C51" s="135" t="s">
        <v>119</v>
      </c>
      <c r="D51" s="135" t="s">
        <v>120</v>
      </c>
      <c r="E51" s="135" t="s">
        <v>121</v>
      </c>
      <c r="F51" s="136">
        <v>39029</v>
      </c>
      <c r="G51" s="137">
        <v>2600</v>
      </c>
      <c r="H51" s="137">
        <f t="shared" si="0"/>
        <v>260</v>
      </c>
    </row>
    <row r="52" spans="1:8">
      <c r="A52" s="202">
        <v>42</v>
      </c>
      <c r="B52" s="135" t="s">
        <v>122</v>
      </c>
      <c r="C52" s="135" t="s">
        <v>123</v>
      </c>
      <c r="D52" s="135" t="s">
        <v>124</v>
      </c>
      <c r="E52" s="135" t="s">
        <v>125</v>
      </c>
      <c r="F52" s="136">
        <v>39038</v>
      </c>
      <c r="G52" s="137">
        <v>1579.37</v>
      </c>
      <c r="H52" s="137">
        <f t="shared" si="0"/>
        <v>157.93700000000001</v>
      </c>
    </row>
    <row r="53" spans="1:8">
      <c r="A53" s="202">
        <v>43</v>
      </c>
      <c r="B53" s="135" t="s">
        <v>126</v>
      </c>
      <c r="C53" s="135" t="s">
        <v>127</v>
      </c>
      <c r="D53" s="135" t="s">
        <v>128</v>
      </c>
      <c r="E53" s="135" t="s">
        <v>129</v>
      </c>
      <c r="F53" s="136">
        <v>39038</v>
      </c>
      <c r="G53" s="137">
        <v>1474.07</v>
      </c>
      <c r="H53" s="137">
        <f t="shared" si="0"/>
        <v>147.40700000000001</v>
      </c>
    </row>
    <row r="54" spans="1:8">
      <c r="A54" s="202">
        <v>44</v>
      </c>
      <c r="B54" s="135" t="s">
        <v>130</v>
      </c>
      <c r="C54" s="135" t="s">
        <v>131</v>
      </c>
      <c r="D54" s="135" t="s">
        <v>132</v>
      </c>
      <c r="E54" s="135" t="s">
        <v>133</v>
      </c>
      <c r="F54" s="136">
        <v>39038</v>
      </c>
      <c r="G54" s="137">
        <v>1105</v>
      </c>
      <c r="H54" s="137">
        <f t="shared" si="0"/>
        <v>110.5</v>
      </c>
    </row>
    <row r="55" spans="1:8">
      <c r="A55" s="202">
        <v>45</v>
      </c>
      <c r="B55" s="135" t="s">
        <v>134</v>
      </c>
      <c r="C55" s="135" t="s">
        <v>135</v>
      </c>
      <c r="D55" s="135" t="s">
        <v>136</v>
      </c>
      <c r="E55" s="135" t="s">
        <v>137</v>
      </c>
      <c r="F55" s="136">
        <v>39038</v>
      </c>
      <c r="G55" s="137">
        <v>816</v>
      </c>
      <c r="H55" s="137">
        <f t="shared" si="0"/>
        <v>81.600000000000009</v>
      </c>
    </row>
    <row r="56" spans="1:8" s="7" customFormat="1">
      <c r="A56" s="202">
        <v>46</v>
      </c>
      <c r="B56" s="135" t="s">
        <v>138</v>
      </c>
      <c r="C56" s="135" t="s">
        <v>139</v>
      </c>
      <c r="D56" s="135" t="s">
        <v>140</v>
      </c>
      <c r="E56" s="135" t="s">
        <v>141</v>
      </c>
      <c r="F56" s="136">
        <v>39058</v>
      </c>
      <c r="G56" s="137">
        <v>900</v>
      </c>
      <c r="H56" s="137">
        <f t="shared" si="0"/>
        <v>90</v>
      </c>
    </row>
    <row r="57" spans="1:8">
      <c r="A57" s="202">
        <v>47</v>
      </c>
      <c r="B57" s="135" t="s">
        <v>142</v>
      </c>
      <c r="C57" s="135" t="s">
        <v>143</v>
      </c>
      <c r="D57" s="135" t="s">
        <v>124</v>
      </c>
      <c r="E57" s="135" t="s">
        <v>129</v>
      </c>
      <c r="F57" s="136">
        <v>39279</v>
      </c>
      <c r="G57" s="137">
        <v>750</v>
      </c>
      <c r="H57" s="137">
        <f t="shared" si="0"/>
        <v>75</v>
      </c>
    </row>
    <row r="58" spans="1:8">
      <c r="A58" s="202">
        <v>48</v>
      </c>
      <c r="B58" s="135" t="s">
        <v>144</v>
      </c>
      <c r="C58" s="135" t="s">
        <v>143</v>
      </c>
      <c r="D58" s="135" t="s">
        <v>145</v>
      </c>
      <c r="E58" s="135" t="s">
        <v>146</v>
      </c>
      <c r="F58" s="136">
        <v>39279</v>
      </c>
      <c r="G58" s="137">
        <v>750</v>
      </c>
      <c r="H58" s="137">
        <f t="shared" si="0"/>
        <v>75</v>
      </c>
    </row>
    <row r="59" spans="1:8">
      <c r="A59" s="202">
        <v>49</v>
      </c>
      <c r="B59" s="135" t="s">
        <v>147</v>
      </c>
      <c r="C59" s="135" t="s">
        <v>143</v>
      </c>
      <c r="D59" s="135" t="s">
        <v>124</v>
      </c>
      <c r="E59" s="135" t="s">
        <v>148</v>
      </c>
      <c r="F59" s="136">
        <v>39279</v>
      </c>
      <c r="G59" s="137">
        <v>1675</v>
      </c>
      <c r="H59" s="137">
        <f t="shared" si="0"/>
        <v>167.5</v>
      </c>
    </row>
    <row r="60" spans="1:8">
      <c r="A60" s="202">
        <v>50</v>
      </c>
      <c r="B60" s="135" t="s">
        <v>149</v>
      </c>
      <c r="C60" s="135" t="s">
        <v>150</v>
      </c>
      <c r="D60" s="135" t="s">
        <v>151</v>
      </c>
      <c r="E60" s="135" t="s">
        <v>152</v>
      </c>
      <c r="F60" s="136">
        <v>39316</v>
      </c>
      <c r="G60" s="137">
        <v>655</v>
      </c>
      <c r="H60" s="137">
        <f t="shared" si="0"/>
        <v>65.5</v>
      </c>
    </row>
    <row r="61" spans="1:8">
      <c r="A61" s="202">
        <v>51</v>
      </c>
      <c r="B61" s="135" t="s">
        <v>153</v>
      </c>
      <c r="C61" s="135" t="s">
        <v>139</v>
      </c>
      <c r="D61" s="135" t="s">
        <v>154</v>
      </c>
      <c r="E61" s="135" t="s">
        <v>155</v>
      </c>
      <c r="F61" s="136">
        <v>39316</v>
      </c>
      <c r="G61" s="137">
        <v>655</v>
      </c>
      <c r="H61" s="137">
        <f t="shared" si="0"/>
        <v>65.5</v>
      </c>
    </row>
    <row r="62" spans="1:8">
      <c r="A62" s="202">
        <v>52</v>
      </c>
      <c r="B62" s="135" t="s">
        <v>156</v>
      </c>
      <c r="C62" s="135" t="s">
        <v>157</v>
      </c>
      <c r="D62" s="135" t="s">
        <v>158</v>
      </c>
      <c r="E62" s="135" t="s">
        <v>159</v>
      </c>
      <c r="F62" s="136">
        <v>39316</v>
      </c>
      <c r="G62" s="137">
        <v>1250.99</v>
      </c>
      <c r="H62" s="137">
        <f t="shared" si="0"/>
        <v>125.099</v>
      </c>
    </row>
    <row r="63" spans="1:8">
      <c r="A63" s="202">
        <v>53</v>
      </c>
      <c r="B63" s="135" t="s">
        <v>160</v>
      </c>
      <c r="C63" s="135" t="s">
        <v>157</v>
      </c>
      <c r="D63" s="135" t="s">
        <v>158</v>
      </c>
      <c r="E63" s="135" t="s">
        <v>161</v>
      </c>
      <c r="F63" s="136">
        <v>39316</v>
      </c>
      <c r="G63" s="137">
        <v>1250.99</v>
      </c>
      <c r="H63" s="137">
        <f t="shared" si="0"/>
        <v>125.099</v>
      </c>
    </row>
    <row r="64" spans="1:8">
      <c r="A64" s="202">
        <v>54</v>
      </c>
      <c r="B64" s="135" t="s">
        <v>162</v>
      </c>
      <c r="C64" s="135" t="s">
        <v>163</v>
      </c>
      <c r="D64" s="135" t="s">
        <v>164</v>
      </c>
      <c r="E64" s="135" t="s">
        <v>165</v>
      </c>
      <c r="F64" s="136">
        <v>39325</v>
      </c>
      <c r="G64" s="137">
        <v>929</v>
      </c>
      <c r="H64" s="137">
        <f t="shared" si="0"/>
        <v>92.9</v>
      </c>
    </row>
    <row r="65" spans="1:9">
      <c r="A65" s="202">
        <v>55</v>
      </c>
      <c r="B65" s="135" t="s">
        <v>166</v>
      </c>
      <c r="C65" s="135" t="s">
        <v>163</v>
      </c>
      <c r="D65" s="135" t="s">
        <v>164</v>
      </c>
      <c r="E65" s="135" t="s">
        <v>167</v>
      </c>
      <c r="F65" s="136">
        <v>39325</v>
      </c>
      <c r="G65" s="137">
        <v>929</v>
      </c>
      <c r="H65" s="137">
        <f t="shared" si="0"/>
        <v>92.9</v>
      </c>
    </row>
    <row r="66" spans="1:9">
      <c r="A66" s="202">
        <v>56</v>
      </c>
      <c r="B66" s="135" t="s">
        <v>168</v>
      </c>
      <c r="C66" s="135" t="s">
        <v>169</v>
      </c>
      <c r="D66" s="135" t="s">
        <v>170</v>
      </c>
      <c r="E66" s="135" t="s">
        <v>171</v>
      </c>
      <c r="F66" s="136">
        <v>39351</v>
      </c>
      <c r="G66" s="137">
        <v>705</v>
      </c>
      <c r="H66" s="137">
        <f t="shared" si="0"/>
        <v>70.5</v>
      </c>
    </row>
    <row r="67" spans="1:9">
      <c r="A67" s="202">
        <v>57</v>
      </c>
      <c r="B67" s="135" t="s">
        <v>172</v>
      </c>
      <c r="C67" s="135" t="s">
        <v>169</v>
      </c>
      <c r="D67" s="135" t="s">
        <v>170</v>
      </c>
      <c r="E67" s="135" t="s">
        <v>173</v>
      </c>
      <c r="F67" s="136">
        <v>39351</v>
      </c>
      <c r="G67" s="137">
        <v>705</v>
      </c>
      <c r="H67" s="137">
        <f t="shared" si="0"/>
        <v>70.5</v>
      </c>
    </row>
    <row r="68" spans="1:9">
      <c r="A68" s="202">
        <v>58</v>
      </c>
      <c r="B68" s="135" t="s">
        <v>174</v>
      </c>
      <c r="C68" s="135" t="s">
        <v>169</v>
      </c>
      <c r="D68" s="135" t="s">
        <v>170</v>
      </c>
      <c r="E68" s="135" t="s">
        <v>175</v>
      </c>
      <c r="F68" s="136">
        <v>39351</v>
      </c>
      <c r="G68" s="137">
        <v>705</v>
      </c>
      <c r="H68" s="137">
        <f t="shared" si="0"/>
        <v>70.5</v>
      </c>
    </row>
    <row r="69" spans="1:9">
      <c r="A69" s="202">
        <v>59</v>
      </c>
      <c r="B69" s="135" t="s">
        <v>176</v>
      </c>
      <c r="C69" s="135" t="s">
        <v>177</v>
      </c>
      <c r="D69" s="135" t="s">
        <v>178</v>
      </c>
      <c r="E69" s="135" t="s">
        <v>179</v>
      </c>
      <c r="F69" s="136">
        <v>39350</v>
      </c>
      <c r="G69" s="137">
        <v>7607.5</v>
      </c>
      <c r="H69" s="137">
        <f t="shared" si="0"/>
        <v>760.75</v>
      </c>
    </row>
    <row r="70" spans="1:9">
      <c r="A70" s="202">
        <v>60</v>
      </c>
      <c r="B70" s="135" t="s">
        <v>180</v>
      </c>
      <c r="C70" s="135" t="s">
        <v>181</v>
      </c>
      <c r="D70" s="135" t="s">
        <v>182</v>
      </c>
      <c r="E70" s="135" t="s">
        <v>183</v>
      </c>
      <c r="F70" s="136">
        <v>39365</v>
      </c>
      <c r="G70" s="137">
        <v>1000</v>
      </c>
      <c r="H70" s="137">
        <f t="shared" si="0"/>
        <v>100</v>
      </c>
    </row>
    <row r="71" spans="1:9">
      <c r="A71" s="202">
        <v>61</v>
      </c>
      <c r="B71" s="135" t="s">
        <v>184</v>
      </c>
      <c r="C71" s="135" t="s">
        <v>185</v>
      </c>
      <c r="D71" s="135" t="s">
        <v>186</v>
      </c>
      <c r="E71" s="139"/>
      <c r="F71" s="136">
        <v>39420</v>
      </c>
      <c r="G71" s="137">
        <v>1200</v>
      </c>
      <c r="H71" s="137">
        <f t="shared" si="0"/>
        <v>120</v>
      </c>
    </row>
    <row r="72" spans="1:9">
      <c r="A72" s="202">
        <v>62</v>
      </c>
      <c r="B72" s="135" t="s">
        <v>187</v>
      </c>
      <c r="C72" s="135" t="s">
        <v>188</v>
      </c>
      <c r="D72" s="135" t="s">
        <v>189</v>
      </c>
      <c r="E72" s="139"/>
      <c r="F72" s="136">
        <v>39350</v>
      </c>
      <c r="G72" s="137">
        <v>8550</v>
      </c>
      <c r="H72" s="137">
        <f t="shared" si="0"/>
        <v>855</v>
      </c>
      <c r="I72" s="7"/>
    </row>
    <row r="73" spans="1:9">
      <c r="A73" s="202">
        <v>63</v>
      </c>
      <c r="B73" s="135" t="s">
        <v>190</v>
      </c>
      <c r="C73" s="135" t="s">
        <v>191</v>
      </c>
      <c r="D73" s="135" t="s">
        <v>192</v>
      </c>
      <c r="E73" s="135" t="s">
        <v>27</v>
      </c>
      <c r="F73" s="136">
        <v>37599</v>
      </c>
      <c r="G73" s="137">
        <v>667.33</v>
      </c>
      <c r="H73" s="137">
        <f t="shared" si="0"/>
        <v>66.733000000000004</v>
      </c>
    </row>
    <row r="74" spans="1:9">
      <c r="A74" s="202">
        <v>64</v>
      </c>
      <c r="B74" s="135" t="s">
        <v>193</v>
      </c>
      <c r="C74" s="135" t="s">
        <v>194</v>
      </c>
      <c r="D74" s="135" t="s">
        <v>195</v>
      </c>
      <c r="E74" s="135" t="s">
        <v>196</v>
      </c>
      <c r="F74" s="136">
        <v>36370</v>
      </c>
      <c r="G74" s="137">
        <v>784.95</v>
      </c>
      <c r="H74" s="137">
        <f t="shared" si="0"/>
        <v>78.495000000000005</v>
      </c>
    </row>
    <row r="75" spans="1:9">
      <c r="A75" s="202">
        <v>65</v>
      </c>
      <c r="B75" s="135" t="s">
        <v>197</v>
      </c>
      <c r="C75" s="135" t="s">
        <v>198</v>
      </c>
      <c r="D75" s="135" t="s">
        <v>27</v>
      </c>
      <c r="E75" s="135" t="s">
        <v>199</v>
      </c>
      <c r="F75" s="136">
        <v>37329</v>
      </c>
      <c r="G75" s="137">
        <v>720</v>
      </c>
      <c r="H75" s="137">
        <f t="shared" si="0"/>
        <v>72</v>
      </c>
    </row>
    <row r="76" spans="1:9">
      <c r="A76" s="202">
        <v>66</v>
      </c>
      <c r="B76" s="135" t="s">
        <v>200</v>
      </c>
      <c r="C76" s="135" t="s">
        <v>201</v>
      </c>
      <c r="D76" s="135" t="s">
        <v>202</v>
      </c>
      <c r="E76" s="135" t="s">
        <v>203</v>
      </c>
      <c r="F76" s="136">
        <v>38110</v>
      </c>
      <c r="G76" s="137">
        <v>800</v>
      </c>
      <c r="H76" s="137">
        <f t="shared" ref="H76:H139" si="1">G76*0.1</f>
        <v>80</v>
      </c>
    </row>
    <row r="77" spans="1:9">
      <c r="A77" s="202">
        <v>67</v>
      </c>
      <c r="B77" s="135" t="s">
        <v>204</v>
      </c>
      <c r="C77" s="135" t="s">
        <v>205</v>
      </c>
      <c r="D77" s="135" t="s">
        <v>206</v>
      </c>
      <c r="E77" s="135" t="s">
        <v>207</v>
      </c>
      <c r="F77" s="136">
        <v>38110</v>
      </c>
      <c r="G77" s="137">
        <v>1800</v>
      </c>
      <c r="H77" s="137">
        <f t="shared" si="1"/>
        <v>180</v>
      </c>
    </row>
    <row r="78" spans="1:9">
      <c r="A78" s="202">
        <v>68</v>
      </c>
      <c r="B78" s="135" t="s">
        <v>208</v>
      </c>
      <c r="C78" s="135" t="s">
        <v>205</v>
      </c>
      <c r="D78" s="135" t="s">
        <v>206</v>
      </c>
      <c r="E78" s="135" t="s">
        <v>209</v>
      </c>
      <c r="F78" s="136">
        <v>38110</v>
      </c>
      <c r="G78" s="137">
        <v>1800</v>
      </c>
      <c r="H78" s="137">
        <f t="shared" si="1"/>
        <v>180</v>
      </c>
    </row>
    <row r="79" spans="1:9">
      <c r="A79" s="202">
        <v>69</v>
      </c>
      <c r="B79" s="135" t="s">
        <v>210</v>
      </c>
      <c r="C79" s="135" t="s">
        <v>211</v>
      </c>
      <c r="D79" s="135" t="s">
        <v>212</v>
      </c>
      <c r="E79" s="135" t="s">
        <v>213</v>
      </c>
      <c r="F79" s="136">
        <v>38127</v>
      </c>
      <c r="G79" s="137">
        <v>2509.1999999999998</v>
      </c>
      <c r="H79" s="137">
        <f t="shared" si="1"/>
        <v>250.92</v>
      </c>
    </row>
    <row r="80" spans="1:9">
      <c r="A80" s="202">
        <v>70</v>
      </c>
      <c r="B80" s="135" t="s">
        <v>214</v>
      </c>
      <c r="C80" s="135" t="s">
        <v>215</v>
      </c>
      <c r="D80" s="135" t="s">
        <v>216</v>
      </c>
      <c r="E80" s="135" t="s">
        <v>217</v>
      </c>
      <c r="F80" s="136">
        <v>38698</v>
      </c>
      <c r="G80" s="137">
        <v>607</v>
      </c>
      <c r="H80" s="137">
        <f t="shared" si="1"/>
        <v>60.7</v>
      </c>
    </row>
    <row r="81" spans="1:8">
      <c r="A81" s="202">
        <v>71</v>
      </c>
      <c r="B81" s="135" t="s">
        <v>218</v>
      </c>
      <c r="C81" s="135" t="s">
        <v>219</v>
      </c>
      <c r="D81" s="135" t="s">
        <v>220</v>
      </c>
      <c r="E81" s="135" t="s">
        <v>221</v>
      </c>
      <c r="F81" s="136">
        <v>37229</v>
      </c>
      <c r="G81" s="137">
        <v>635.28</v>
      </c>
      <c r="H81" s="137">
        <f t="shared" si="1"/>
        <v>63.527999999999999</v>
      </c>
    </row>
    <row r="82" spans="1:8">
      <c r="A82" s="202">
        <v>72</v>
      </c>
      <c r="B82" s="135" t="s">
        <v>222</v>
      </c>
      <c r="C82" s="135" t="s">
        <v>211</v>
      </c>
      <c r="D82" s="135" t="s">
        <v>223</v>
      </c>
      <c r="E82" s="135" t="s">
        <v>224</v>
      </c>
      <c r="F82" s="136">
        <v>38581</v>
      </c>
      <c r="G82" s="137">
        <v>1452</v>
      </c>
      <c r="H82" s="137">
        <f t="shared" si="1"/>
        <v>145.20000000000002</v>
      </c>
    </row>
    <row r="83" spans="1:8">
      <c r="A83" s="202">
        <v>73</v>
      </c>
      <c r="B83" s="135" t="s">
        <v>225</v>
      </c>
      <c r="C83" s="135" t="s">
        <v>226</v>
      </c>
      <c r="D83" s="135" t="s">
        <v>227</v>
      </c>
      <c r="E83" s="135" t="s">
        <v>228</v>
      </c>
      <c r="F83" s="136">
        <v>39301</v>
      </c>
      <c r="G83" s="137">
        <v>680.32</v>
      </c>
      <c r="H83" s="137">
        <f t="shared" si="1"/>
        <v>68.032000000000011</v>
      </c>
    </row>
    <row r="84" spans="1:8">
      <c r="A84" s="202">
        <v>74</v>
      </c>
      <c r="B84" s="135" t="s">
        <v>229</v>
      </c>
      <c r="C84" s="135" t="s">
        <v>230</v>
      </c>
      <c r="D84" s="135" t="s">
        <v>231</v>
      </c>
      <c r="E84" s="135" t="s">
        <v>232</v>
      </c>
      <c r="F84" s="136">
        <v>39301</v>
      </c>
      <c r="G84" s="137">
        <v>1373.24</v>
      </c>
      <c r="H84" s="137">
        <f t="shared" si="1"/>
        <v>137.32400000000001</v>
      </c>
    </row>
    <row r="85" spans="1:8">
      <c r="A85" s="202">
        <v>75</v>
      </c>
      <c r="B85" s="135" t="s">
        <v>233</v>
      </c>
      <c r="C85" s="135" t="s">
        <v>234</v>
      </c>
      <c r="D85" s="135" t="s">
        <v>235</v>
      </c>
      <c r="E85" s="135" t="s">
        <v>236</v>
      </c>
      <c r="F85" s="136">
        <v>39301</v>
      </c>
      <c r="G85" s="137">
        <v>1638.49</v>
      </c>
      <c r="H85" s="137">
        <f t="shared" si="1"/>
        <v>163.84900000000002</v>
      </c>
    </row>
    <row r="86" spans="1:8">
      <c r="A86" s="202">
        <v>76</v>
      </c>
      <c r="B86" s="135" t="s">
        <v>237</v>
      </c>
      <c r="C86" s="135" t="s">
        <v>238</v>
      </c>
      <c r="D86" s="135" t="s">
        <v>239</v>
      </c>
      <c r="E86" s="135" t="s">
        <v>240</v>
      </c>
      <c r="F86" s="136">
        <v>39301</v>
      </c>
      <c r="G86" s="137">
        <v>1842.36</v>
      </c>
      <c r="H86" s="137">
        <f t="shared" si="1"/>
        <v>184.23599999999999</v>
      </c>
    </row>
    <row r="87" spans="1:8">
      <c r="A87" s="202">
        <v>77</v>
      </c>
      <c r="B87" s="135" t="s">
        <v>241</v>
      </c>
      <c r="C87" s="135" t="s">
        <v>238</v>
      </c>
      <c r="D87" s="135" t="s">
        <v>239</v>
      </c>
      <c r="E87" s="135" t="s">
        <v>242</v>
      </c>
      <c r="F87" s="136">
        <v>39301</v>
      </c>
      <c r="G87" s="137">
        <v>1842.36</v>
      </c>
      <c r="H87" s="137">
        <f t="shared" si="1"/>
        <v>184.23599999999999</v>
      </c>
    </row>
    <row r="88" spans="1:8">
      <c r="A88" s="202">
        <v>78</v>
      </c>
      <c r="B88" s="135" t="s">
        <v>243</v>
      </c>
      <c r="C88" s="135" t="s">
        <v>215</v>
      </c>
      <c r="D88" s="135" t="s">
        <v>244</v>
      </c>
      <c r="E88" s="135" t="s">
        <v>245</v>
      </c>
      <c r="F88" s="136">
        <v>39301</v>
      </c>
      <c r="G88" s="137">
        <v>702.8</v>
      </c>
      <c r="H88" s="137">
        <f t="shared" si="1"/>
        <v>70.28</v>
      </c>
    </row>
    <row r="89" spans="1:8">
      <c r="A89" s="202">
        <v>79</v>
      </c>
      <c r="B89" s="135" t="s">
        <v>246</v>
      </c>
      <c r="C89" s="135" t="s">
        <v>139</v>
      </c>
      <c r="D89" s="135" t="s">
        <v>247</v>
      </c>
      <c r="E89" s="135" t="s">
        <v>248</v>
      </c>
      <c r="F89" s="136">
        <v>39301</v>
      </c>
      <c r="G89" s="137">
        <v>795.03</v>
      </c>
      <c r="H89" s="137">
        <f t="shared" si="1"/>
        <v>79.503</v>
      </c>
    </row>
    <row r="90" spans="1:8">
      <c r="A90" s="202">
        <v>80</v>
      </c>
      <c r="B90" s="135" t="s">
        <v>249</v>
      </c>
      <c r="C90" s="135" t="s">
        <v>139</v>
      </c>
      <c r="D90" s="135" t="s">
        <v>250</v>
      </c>
      <c r="E90" s="135" t="s">
        <v>251</v>
      </c>
      <c r="F90" s="136">
        <v>39967</v>
      </c>
      <c r="G90" s="137">
        <v>829.55</v>
      </c>
      <c r="H90" s="137">
        <f t="shared" si="1"/>
        <v>82.954999999999998</v>
      </c>
    </row>
    <row r="91" spans="1:8">
      <c r="A91" s="202">
        <v>81</v>
      </c>
      <c r="B91" s="135" t="s">
        <v>252</v>
      </c>
      <c r="C91" s="135" t="s">
        <v>253</v>
      </c>
      <c r="D91" s="135" t="s">
        <v>254</v>
      </c>
      <c r="E91" s="135" t="s">
        <v>255</v>
      </c>
      <c r="F91" s="136">
        <v>39301</v>
      </c>
      <c r="G91" s="137">
        <v>2928.16</v>
      </c>
      <c r="H91" s="137">
        <f t="shared" si="1"/>
        <v>292.81599999999997</v>
      </c>
    </row>
    <row r="92" spans="1:8">
      <c r="A92" s="202">
        <v>82</v>
      </c>
      <c r="B92" s="135" t="s">
        <v>256</v>
      </c>
      <c r="C92" s="135" t="s">
        <v>253</v>
      </c>
      <c r="D92" s="135" t="s">
        <v>254</v>
      </c>
      <c r="E92" s="135" t="s">
        <v>257</v>
      </c>
      <c r="F92" s="136">
        <v>39301</v>
      </c>
      <c r="G92" s="137">
        <v>2928.16</v>
      </c>
      <c r="H92" s="137">
        <f t="shared" si="1"/>
        <v>292.81599999999997</v>
      </c>
    </row>
    <row r="93" spans="1:8">
      <c r="A93" s="202">
        <v>83</v>
      </c>
      <c r="B93" s="135" t="s">
        <v>258</v>
      </c>
      <c r="C93" s="135" t="s">
        <v>253</v>
      </c>
      <c r="D93" s="135" t="s">
        <v>254</v>
      </c>
      <c r="E93" s="135" t="s">
        <v>259</v>
      </c>
      <c r="F93" s="136">
        <v>39301</v>
      </c>
      <c r="G93" s="137">
        <v>2928.16</v>
      </c>
      <c r="H93" s="137">
        <f t="shared" si="1"/>
        <v>292.81599999999997</v>
      </c>
    </row>
    <row r="94" spans="1:8">
      <c r="A94" s="202">
        <v>84</v>
      </c>
      <c r="B94" s="135" t="s">
        <v>260</v>
      </c>
      <c r="C94" s="135" t="s">
        <v>261</v>
      </c>
      <c r="D94" s="135" t="s">
        <v>27</v>
      </c>
      <c r="E94" s="135" t="s">
        <v>27</v>
      </c>
      <c r="F94" s="136">
        <v>39301</v>
      </c>
      <c r="G94" s="137">
        <v>104712.83</v>
      </c>
      <c r="H94" s="137">
        <f t="shared" si="1"/>
        <v>10471.283000000001</v>
      </c>
    </row>
    <row r="95" spans="1:8">
      <c r="A95" s="202">
        <v>85</v>
      </c>
      <c r="B95" s="135" t="s">
        <v>262</v>
      </c>
      <c r="C95" s="135" t="s">
        <v>263</v>
      </c>
      <c r="D95" s="135" t="s">
        <v>27</v>
      </c>
      <c r="E95" s="135" t="s">
        <v>264</v>
      </c>
      <c r="F95" s="136">
        <v>39301</v>
      </c>
      <c r="G95" s="137">
        <v>3034.14</v>
      </c>
      <c r="H95" s="137">
        <f t="shared" si="1"/>
        <v>303.41399999999999</v>
      </c>
    </row>
    <row r="96" spans="1:8">
      <c r="A96" s="202">
        <v>86</v>
      </c>
      <c r="B96" s="135" t="s">
        <v>265</v>
      </c>
      <c r="C96" s="135" t="s">
        <v>266</v>
      </c>
      <c r="D96" s="135" t="s">
        <v>267</v>
      </c>
      <c r="E96" s="135" t="s">
        <v>268</v>
      </c>
      <c r="F96" s="136">
        <v>39301</v>
      </c>
      <c r="G96" s="137">
        <v>9074.7099999999991</v>
      </c>
      <c r="H96" s="137">
        <f t="shared" si="1"/>
        <v>907.471</v>
      </c>
    </row>
    <row r="97" spans="1:8">
      <c r="A97" s="202">
        <v>87</v>
      </c>
      <c r="B97" s="135" t="s">
        <v>269</v>
      </c>
      <c r="C97" s="135" t="s">
        <v>270</v>
      </c>
      <c r="D97" s="135" t="s">
        <v>271</v>
      </c>
      <c r="E97" s="135" t="s">
        <v>272</v>
      </c>
      <c r="F97" s="136">
        <v>39301</v>
      </c>
      <c r="G97" s="137">
        <v>1892.33</v>
      </c>
      <c r="H97" s="137">
        <f t="shared" si="1"/>
        <v>189.233</v>
      </c>
    </row>
    <row r="98" spans="1:8">
      <c r="A98" s="202">
        <v>88</v>
      </c>
      <c r="B98" s="135" t="s">
        <v>273</v>
      </c>
      <c r="C98" s="135" t="s">
        <v>270</v>
      </c>
      <c r="D98" s="135" t="s">
        <v>271</v>
      </c>
      <c r="E98" s="135" t="s">
        <v>274</v>
      </c>
      <c r="F98" s="136">
        <v>39301</v>
      </c>
      <c r="G98" s="137">
        <v>1892.33</v>
      </c>
      <c r="H98" s="137">
        <f t="shared" si="1"/>
        <v>189.233</v>
      </c>
    </row>
    <row r="99" spans="1:8">
      <c r="A99" s="202">
        <v>89</v>
      </c>
      <c r="B99" s="135" t="s">
        <v>275</v>
      </c>
      <c r="C99" s="135" t="s">
        <v>270</v>
      </c>
      <c r="D99" s="135" t="s">
        <v>271</v>
      </c>
      <c r="E99" s="135" t="s">
        <v>276</v>
      </c>
      <c r="F99" s="136">
        <v>39301</v>
      </c>
      <c r="G99" s="137">
        <v>1892.33</v>
      </c>
      <c r="H99" s="137">
        <f t="shared" si="1"/>
        <v>189.233</v>
      </c>
    </row>
    <row r="100" spans="1:8">
      <c r="A100" s="202">
        <v>90</v>
      </c>
      <c r="B100" s="135" t="s">
        <v>277</v>
      </c>
      <c r="C100" s="135" t="s">
        <v>270</v>
      </c>
      <c r="D100" s="135" t="s">
        <v>271</v>
      </c>
      <c r="E100" s="135" t="s">
        <v>278</v>
      </c>
      <c r="F100" s="136">
        <v>39301</v>
      </c>
      <c r="G100" s="137">
        <v>1892.33</v>
      </c>
      <c r="H100" s="137">
        <f t="shared" si="1"/>
        <v>189.233</v>
      </c>
    </row>
    <row r="101" spans="1:8">
      <c r="A101" s="202">
        <v>91</v>
      </c>
      <c r="B101" s="135" t="s">
        <v>279</v>
      </c>
      <c r="C101" s="135" t="s">
        <v>280</v>
      </c>
      <c r="D101" s="135" t="s">
        <v>281</v>
      </c>
      <c r="E101" s="135" t="s">
        <v>282</v>
      </c>
      <c r="F101" s="136">
        <v>39301</v>
      </c>
      <c r="G101" s="137">
        <v>5629.71</v>
      </c>
      <c r="H101" s="137">
        <f t="shared" si="1"/>
        <v>562.971</v>
      </c>
    </row>
    <row r="102" spans="1:8">
      <c r="A102" s="202">
        <v>92</v>
      </c>
      <c r="B102" s="135" t="s">
        <v>283</v>
      </c>
      <c r="C102" s="135" t="s">
        <v>280</v>
      </c>
      <c r="D102" s="135" t="s">
        <v>281</v>
      </c>
      <c r="E102" s="135" t="s">
        <v>284</v>
      </c>
      <c r="F102" s="136">
        <v>39301</v>
      </c>
      <c r="G102" s="137">
        <v>5629.71</v>
      </c>
      <c r="H102" s="137">
        <f t="shared" si="1"/>
        <v>562.971</v>
      </c>
    </row>
    <row r="103" spans="1:8">
      <c r="A103" s="202">
        <v>93</v>
      </c>
      <c r="B103" s="135" t="s">
        <v>285</v>
      </c>
      <c r="C103" s="135" t="s">
        <v>280</v>
      </c>
      <c r="D103" s="135" t="s">
        <v>281</v>
      </c>
      <c r="E103" s="135" t="s">
        <v>286</v>
      </c>
      <c r="F103" s="136">
        <v>39301</v>
      </c>
      <c r="G103" s="137">
        <v>5629.71</v>
      </c>
      <c r="H103" s="137">
        <f t="shared" si="1"/>
        <v>562.971</v>
      </c>
    </row>
    <row r="104" spans="1:8">
      <c r="A104" s="202">
        <v>94</v>
      </c>
      <c r="B104" s="135" t="s">
        <v>287</v>
      </c>
      <c r="C104" s="135" t="s">
        <v>280</v>
      </c>
      <c r="D104" s="135" t="s">
        <v>281</v>
      </c>
      <c r="E104" s="135" t="s">
        <v>288</v>
      </c>
      <c r="F104" s="136">
        <v>39301</v>
      </c>
      <c r="G104" s="137">
        <v>5629.71</v>
      </c>
      <c r="H104" s="137">
        <f t="shared" si="1"/>
        <v>562.971</v>
      </c>
    </row>
    <row r="105" spans="1:8">
      <c r="A105" s="202">
        <v>95</v>
      </c>
      <c r="B105" s="135" t="s">
        <v>289</v>
      </c>
      <c r="C105" s="135" t="s">
        <v>290</v>
      </c>
      <c r="D105" s="135" t="s">
        <v>291</v>
      </c>
      <c r="E105" s="135" t="s">
        <v>292</v>
      </c>
      <c r="F105" s="136">
        <v>39301</v>
      </c>
      <c r="G105" s="137">
        <v>3227.77</v>
      </c>
      <c r="H105" s="137">
        <f t="shared" si="1"/>
        <v>322.77700000000004</v>
      </c>
    </row>
    <row r="106" spans="1:8">
      <c r="A106" s="202">
        <v>96</v>
      </c>
      <c r="B106" s="135" t="s">
        <v>293</v>
      </c>
      <c r="C106" s="135" t="s">
        <v>290</v>
      </c>
      <c r="D106" s="135" t="s">
        <v>291</v>
      </c>
      <c r="E106" s="135" t="s">
        <v>294</v>
      </c>
      <c r="F106" s="136">
        <v>39301</v>
      </c>
      <c r="G106" s="137">
        <v>3227.77</v>
      </c>
      <c r="H106" s="137">
        <f t="shared" si="1"/>
        <v>322.77700000000004</v>
      </c>
    </row>
    <row r="107" spans="1:8">
      <c r="A107" s="202">
        <v>97</v>
      </c>
      <c r="B107" s="135" t="s">
        <v>295</v>
      </c>
      <c r="C107" s="135" t="s">
        <v>296</v>
      </c>
      <c r="D107" s="135" t="s">
        <v>297</v>
      </c>
      <c r="E107" s="135" t="s">
        <v>298</v>
      </c>
      <c r="F107" s="136">
        <v>39301</v>
      </c>
      <c r="G107" s="137">
        <v>685.49</v>
      </c>
      <c r="H107" s="137">
        <f t="shared" si="1"/>
        <v>68.549000000000007</v>
      </c>
    </row>
    <row r="108" spans="1:8">
      <c r="A108" s="202">
        <v>98</v>
      </c>
      <c r="B108" s="135" t="s">
        <v>299</v>
      </c>
      <c r="C108" s="135" t="s">
        <v>300</v>
      </c>
      <c r="D108" s="135" t="s">
        <v>301</v>
      </c>
      <c r="E108" s="135" t="s">
        <v>302</v>
      </c>
      <c r="F108" s="136">
        <v>39301</v>
      </c>
      <c r="G108" s="137">
        <v>1057.27</v>
      </c>
      <c r="H108" s="137">
        <f t="shared" si="1"/>
        <v>105.727</v>
      </c>
    </row>
    <row r="109" spans="1:8">
      <c r="A109" s="202">
        <v>99</v>
      </c>
      <c r="B109" s="135" t="s">
        <v>303</v>
      </c>
      <c r="C109" s="135" t="s">
        <v>300</v>
      </c>
      <c r="D109" s="135" t="s">
        <v>301</v>
      </c>
      <c r="E109" s="135" t="s">
        <v>304</v>
      </c>
      <c r="F109" s="136">
        <v>39301</v>
      </c>
      <c r="G109" s="137">
        <v>1057.27</v>
      </c>
      <c r="H109" s="137">
        <f t="shared" si="1"/>
        <v>105.727</v>
      </c>
    </row>
    <row r="110" spans="1:8">
      <c r="A110" s="202">
        <v>100</v>
      </c>
      <c r="B110" s="135" t="s">
        <v>305</v>
      </c>
      <c r="C110" s="135" t="s">
        <v>300</v>
      </c>
      <c r="D110" s="135" t="s">
        <v>301</v>
      </c>
      <c r="E110" s="135" t="s">
        <v>306</v>
      </c>
      <c r="F110" s="136">
        <v>39301</v>
      </c>
      <c r="G110" s="137">
        <v>1057.27</v>
      </c>
      <c r="H110" s="137">
        <f t="shared" si="1"/>
        <v>105.727</v>
      </c>
    </row>
    <row r="111" spans="1:8">
      <c r="A111" s="202">
        <v>101</v>
      </c>
      <c r="B111" s="135" t="s">
        <v>307</v>
      </c>
      <c r="C111" s="135" t="s">
        <v>300</v>
      </c>
      <c r="D111" s="135" t="s">
        <v>301</v>
      </c>
      <c r="E111" s="135" t="s">
        <v>308</v>
      </c>
      <c r="F111" s="136">
        <v>39301</v>
      </c>
      <c r="G111" s="137">
        <v>1057.27</v>
      </c>
      <c r="H111" s="137">
        <f t="shared" si="1"/>
        <v>105.727</v>
      </c>
    </row>
    <row r="112" spans="1:8">
      <c r="A112" s="202">
        <v>102</v>
      </c>
      <c r="B112" s="135" t="s">
        <v>309</v>
      </c>
      <c r="C112" s="135" t="s">
        <v>300</v>
      </c>
      <c r="D112" s="135" t="s">
        <v>301</v>
      </c>
      <c r="E112" s="135" t="s">
        <v>310</v>
      </c>
      <c r="F112" s="136">
        <v>39301</v>
      </c>
      <c r="G112" s="137">
        <v>1057.27</v>
      </c>
      <c r="H112" s="137">
        <f t="shared" si="1"/>
        <v>105.727</v>
      </c>
    </row>
    <row r="113" spans="1:8">
      <c r="A113" s="202">
        <v>103</v>
      </c>
      <c r="B113" s="135" t="s">
        <v>311</v>
      </c>
      <c r="C113" s="135" t="s">
        <v>300</v>
      </c>
      <c r="D113" s="135" t="s">
        <v>301</v>
      </c>
      <c r="E113" s="135" t="s">
        <v>312</v>
      </c>
      <c r="F113" s="136">
        <v>39301</v>
      </c>
      <c r="G113" s="137">
        <v>1057.27</v>
      </c>
      <c r="H113" s="137">
        <f t="shared" si="1"/>
        <v>105.727</v>
      </c>
    </row>
    <row r="114" spans="1:8">
      <c r="A114" s="202">
        <v>104</v>
      </c>
      <c r="B114" s="135" t="s">
        <v>313</v>
      </c>
      <c r="C114" s="135" t="s">
        <v>300</v>
      </c>
      <c r="D114" s="135" t="s">
        <v>301</v>
      </c>
      <c r="E114" s="135" t="s">
        <v>314</v>
      </c>
      <c r="F114" s="136">
        <v>39301</v>
      </c>
      <c r="G114" s="137">
        <v>1057.27</v>
      </c>
      <c r="H114" s="137">
        <f t="shared" si="1"/>
        <v>105.727</v>
      </c>
    </row>
    <row r="115" spans="1:8">
      <c r="A115" s="202">
        <v>105</v>
      </c>
      <c r="B115" s="135" t="s">
        <v>315</v>
      </c>
      <c r="C115" s="135" t="s">
        <v>300</v>
      </c>
      <c r="D115" s="135" t="s">
        <v>301</v>
      </c>
      <c r="E115" s="135" t="s">
        <v>316</v>
      </c>
      <c r="F115" s="136">
        <v>39301</v>
      </c>
      <c r="G115" s="137">
        <v>1057.27</v>
      </c>
      <c r="H115" s="137">
        <f t="shared" si="1"/>
        <v>105.727</v>
      </c>
    </row>
    <row r="116" spans="1:8">
      <c r="A116" s="202">
        <v>106</v>
      </c>
      <c r="B116" s="135" t="s">
        <v>317</v>
      </c>
      <c r="C116" s="135" t="s">
        <v>300</v>
      </c>
      <c r="D116" s="135" t="s">
        <v>301</v>
      </c>
      <c r="E116" s="135" t="s">
        <v>318</v>
      </c>
      <c r="F116" s="136">
        <v>39301</v>
      </c>
      <c r="G116" s="137">
        <v>1057.27</v>
      </c>
      <c r="H116" s="137">
        <f t="shared" si="1"/>
        <v>105.727</v>
      </c>
    </row>
    <row r="117" spans="1:8">
      <c r="A117" s="202">
        <v>107</v>
      </c>
      <c r="B117" s="135" t="s">
        <v>319</v>
      </c>
      <c r="C117" s="135" t="s">
        <v>300</v>
      </c>
      <c r="D117" s="135" t="s">
        <v>301</v>
      </c>
      <c r="E117" s="135" t="s">
        <v>320</v>
      </c>
      <c r="F117" s="136">
        <v>39301</v>
      </c>
      <c r="G117" s="137">
        <v>1057.27</v>
      </c>
      <c r="H117" s="137">
        <f t="shared" si="1"/>
        <v>105.727</v>
      </c>
    </row>
    <row r="118" spans="1:8">
      <c r="A118" s="202">
        <v>108</v>
      </c>
      <c r="B118" s="135" t="s">
        <v>321</v>
      </c>
      <c r="C118" s="135" t="s">
        <v>300</v>
      </c>
      <c r="D118" s="135" t="s">
        <v>301</v>
      </c>
      <c r="E118" s="135" t="s">
        <v>322</v>
      </c>
      <c r="F118" s="136">
        <v>39301</v>
      </c>
      <c r="G118" s="137">
        <v>1057.27</v>
      </c>
      <c r="H118" s="137">
        <f t="shared" si="1"/>
        <v>105.727</v>
      </c>
    </row>
    <row r="119" spans="1:8">
      <c r="A119" s="202">
        <v>109</v>
      </c>
      <c r="B119" s="135" t="s">
        <v>323</v>
      </c>
      <c r="C119" s="135" t="s">
        <v>300</v>
      </c>
      <c r="D119" s="135" t="s">
        <v>301</v>
      </c>
      <c r="E119" s="135" t="s">
        <v>324</v>
      </c>
      <c r="F119" s="136">
        <v>39301</v>
      </c>
      <c r="G119" s="137">
        <v>1057.27</v>
      </c>
      <c r="H119" s="137">
        <f t="shared" si="1"/>
        <v>105.727</v>
      </c>
    </row>
    <row r="120" spans="1:8">
      <c r="A120" s="202">
        <v>110</v>
      </c>
      <c r="B120" s="135" t="s">
        <v>325</v>
      </c>
      <c r="C120" s="135" t="s">
        <v>300</v>
      </c>
      <c r="D120" s="135" t="s">
        <v>301</v>
      </c>
      <c r="E120" s="135" t="s">
        <v>326</v>
      </c>
      <c r="F120" s="136">
        <v>39301</v>
      </c>
      <c r="G120" s="137">
        <v>1057.27</v>
      </c>
      <c r="H120" s="137">
        <f t="shared" si="1"/>
        <v>105.727</v>
      </c>
    </row>
    <row r="121" spans="1:8">
      <c r="A121" s="202">
        <v>111</v>
      </c>
      <c r="B121" s="135" t="s">
        <v>327</v>
      </c>
      <c r="C121" s="135" t="s">
        <v>300</v>
      </c>
      <c r="D121" s="135" t="s">
        <v>301</v>
      </c>
      <c r="E121" s="135" t="s">
        <v>328</v>
      </c>
      <c r="F121" s="136">
        <v>39301</v>
      </c>
      <c r="G121" s="137">
        <v>1057.27</v>
      </c>
      <c r="H121" s="137">
        <f t="shared" si="1"/>
        <v>105.727</v>
      </c>
    </row>
    <row r="122" spans="1:8">
      <c r="A122" s="202">
        <v>112</v>
      </c>
      <c r="B122" s="135" t="s">
        <v>329</v>
      </c>
      <c r="C122" s="135" t="s">
        <v>300</v>
      </c>
      <c r="D122" s="135" t="s">
        <v>301</v>
      </c>
      <c r="E122" s="135" t="s">
        <v>330</v>
      </c>
      <c r="F122" s="136">
        <v>39301</v>
      </c>
      <c r="G122" s="137">
        <v>1057.27</v>
      </c>
      <c r="H122" s="137">
        <f t="shared" si="1"/>
        <v>105.727</v>
      </c>
    </row>
    <row r="123" spans="1:8">
      <c r="A123" s="202">
        <v>113</v>
      </c>
      <c r="B123" s="135" t="s">
        <v>331</v>
      </c>
      <c r="C123" s="135" t="s">
        <v>300</v>
      </c>
      <c r="D123" s="135" t="s">
        <v>301</v>
      </c>
      <c r="E123" s="135" t="s">
        <v>332</v>
      </c>
      <c r="F123" s="136">
        <v>39301</v>
      </c>
      <c r="G123" s="137">
        <v>1057.27</v>
      </c>
      <c r="H123" s="137">
        <f t="shared" si="1"/>
        <v>105.727</v>
      </c>
    </row>
    <row r="124" spans="1:8">
      <c r="A124" s="202">
        <v>114</v>
      </c>
      <c r="B124" s="135" t="s">
        <v>333</v>
      </c>
      <c r="C124" s="135" t="s">
        <v>300</v>
      </c>
      <c r="D124" s="135" t="s">
        <v>301</v>
      </c>
      <c r="E124" s="135" t="s">
        <v>334</v>
      </c>
      <c r="F124" s="136">
        <v>39301</v>
      </c>
      <c r="G124" s="137">
        <v>1057.27</v>
      </c>
      <c r="H124" s="137">
        <f t="shared" si="1"/>
        <v>105.727</v>
      </c>
    </row>
    <row r="125" spans="1:8">
      <c r="A125" s="202">
        <v>115</v>
      </c>
      <c r="B125" s="135" t="s">
        <v>335</v>
      </c>
      <c r="C125" s="135" t="s">
        <v>300</v>
      </c>
      <c r="D125" s="135" t="s">
        <v>301</v>
      </c>
      <c r="E125" s="135" t="s">
        <v>336</v>
      </c>
      <c r="F125" s="136">
        <v>39301</v>
      </c>
      <c r="G125" s="137">
        <v>1057.27</v>
      </c>
      <c r="H125" s="137">
        <f t="shared" si="1"/>
        <v>105.727</v>
      </c>
    </row>
    <row r="126" spans="1:8">
      <c r="A126" s="202">
        <v>116</v>
      </c>
      <c r="B126" s="135" t="s">
        <v>337</v>
      </c>
      <c r="C126" s="135" t="s">
        <v>300</v>
      </c>
      <c r="D126" s="135" t="s">
        <v>301</v>
      </c>
      <c r="E126" s="135" t="s">
        <v>338</v>
      </c>
      <c r="F126" s="136">
        <v>39301</v>
      </c>
      <c r="G126" s="137">
        <v>1057.27</v>
      </c>
      <c r="H126" s="137">
        <f t="shared" si="1"/>
        <v>105.727</v>
      </c>
    </row>
    <row r="127" spans="1:8">
      <c r="A127" s="202">
        <v>117</v>
      </c>
      <c r="B127" s="135" t="s">
        <v>339</v>
      </c>
      <c r="C127" s="135" t="s">
        <v>300</v>
      </c>
      <c r="D127" s="135" t="s">
        <v>301</v>
      </c>
      <c r="E127" s="135" t="s">
        <v>340</v>
      </c>
      <c r="F127" s="136">
        <v>39301</v>
      </c>
      <c r="G127" s="137">
        <v>1057.27</v>
      </c>
      <c r="H127" s="137">
        <f t="shared" si="1"/>
        <v>105.727</v>
      </c>
    </row>
    <row r="128" spans="1:8">
      <c r="A128" s="202">
        <v>118</v>
      </c>
      <c r="B128" s="135" t="s">
        <v>341</v>
      </c>
      <c r="C128" s="135" t="s">
        <v>300</v>
      </c>
      <c r="D128" s="135" t="s">
        <v>301</v>
      </c>
      <c r="E128" s="135" t="s">
        <v>342</v>
      </c>
      <c r="F128" s="136">
        <v>39301</v>
      </c>
      <c r="G128" s="137">
        <v>1057.27</v>
      </c>
      <c r="H128" s="137">
        <f t="shared" si="1"/>
        <v>105.727</v>
      </c>
    </row>
    <row r="129" spans="1:8">
      <c r="A129" s="202">
        <v>119</v>
      </c>
      <c r="B129" s="135" t="s">
        <v>343</v>
      </c>
      <c r="C129" s="135" t="s">
        <v>300</v>
      </c>
      <c r="D129" s="135" t="s">
        <v>301</v>
      </c>
      <c r="E129" s="135" t="s">
        <v>344</v>
      </c>
      <c r="F129" s="136">
        <v>39301</v>
      </c>
      <c r="G129" s="137">
        <v>1057.27</v>
      </c>
      <c r="H129" s="137">
        <f t="shared" si="1"/>
        <v>105.727</v>
      </c>
    </row>
    <row r="130" spans="1:8">
      <c r="A130" s="202">
        <v>120</v>
      </c>
      <c r="B130" s="135" t="s">
        <v>345</v>
      </c>
      <c r="C130" s="135" t="s">
        <v>300</v>
      </c>
      <c r="D130" s="135" t="s">
        <v>301</v>
      </c>
      <c r="E130" s="135" t="s">
        <v>346</v>
      </c>
      <c r="F130" s="136">
        <v>39301</v>
      </c>
      <c r="G130" s="137">
        <v>1057.27</v>
      </c>
      <c r="H130" s="137">
        <f t="shared" si="1"/>
        <v>105.727</v>
      </c>
    </row>
    <row r="131" spans="1:8">
      <c r="A131" s="202">
        <v>121</v>
      </c>
      <c r="B131" s="135" t="s">
        <v>347</v>
      </c>
      <c r="C131" s="135" t="s">
        <v>300</v>
      </c>
      <c r="D131" s="224" t="s">
        <v>301</v>
      </c>
      <c r="E131" s="135" t="s">
        <v>348</v>
      </c>
      <c r="F131" s="136">
        <v>39301</v>
      </c>
      <c r="G131" s="137">
        <v>1057.27</v>
      </c>
      <c r="H131" s="137">
        <f t="shared" si="1"/>
        <v>105.727</v>
      </c>
    </row>
    <row r="132" spans="1:8">
      <c r="A132" s="202">
        <v>122</v>
      </c>
      <c r="B132" s="135" t="s">
        <v>349</v>
      </c>
      <c r="C132" s="135" t="s">
        <v>300</v>
      </c>
      <c r="D132" s="135" t="s">
        <v>301</v>
      </c>
      <c r="E132" s="135" t="s">
        <v>350</v>
      </c>
      <c r="F132" s="136">
        <v>39301</v>
      </c>
      <c r="G132" s="137">
        <v>1057.27</v>
      </c>
      <c r="H132" s="137">
        <f t="shared" si="1"/>
        <v>105.727</v>
      </c>
    </row>
    <row r="133" spans="1:8">
      <c r="A133" s="202">
        <v>123</v>
      </c>
      <c r="B133" s="135" t="s">
        <v>351</v>
      </c>
      <c r="C133" s="135" t="s">
        <v>300</v>
      </c>
      <c r="D133" s="135" t="s">
        <v>301</v>
      </c>
      <c r="E133" s="135" t="s">
        <v>352</v>
      </c>
      <c r="F133" s="136">
        <v>39301</v>
      </c>
      <c r="G133" s="137">
        <v>1082.33</v>
      </c>
      <c r="H133" s="137">
        <f t="shared" si="1"/>
        <v>108.233</v>
      </c>
    </row>
    <row r="134" spans="1:8">
      <c r="A134" s="202">
        <v>124</v>
      </c>
      <c r="B134" s="135" t="s">
        <v>353</v>
      </c>
      <c r="C134" s="135" t="s">
        <v>300</v>
      </c>
      <c r="D134" s="135" t="s">
        <v>301</v>
      </c>
      <c r="E134" s="135" t="s">
        <v>354</v>
      </c>
      <c r="F134" s="136">
        <v>39301</v>
      </c>
      <c r="G134" s="137">
        <v>1082.33</v>
      </c>
      <c r="H134" s="137">
        <f t="shared" si="1"/>
        <v>108.233</v>
      </c>
    </row>
    <row r="135" spans="1:8">
      <c r="A135" s="202">
        <v>125</v>
      </c>
      <c r="B135" s="135" t="s">
        <v>355</v>
      </c>
      <c r="C135" s="135" t="s">
        <v>300</v>
      </c>
      <c r="D135" s="135" t="s">
        <v>301</v>
      </c>
      <c r="E135" s="135" t="s">
        <v>356</v>
      </c>
      <c r="F135" s="136">
        <v>39301</v>
      </c>
      <c r="G135" s="137">
        <v>1082.33</v>
      </c>
      <c r="H135" s="137">
        <f t="shared" si="1"/>
        <v>108.233</v>
      </c>
    </row>
    <row r="136" spans="1:8">
      <c r="A136" s="202">
        <v>126</v>
      </c>
      <c r="B136" s="135" t="s">
        <v>357</v>
      </c>
      <c r="C136" s="135" t="s">
        <v>300</v>
      </c>
      <c r="D136" s="135" t="s">
        <v>301</v>
      </c>
      <c r="E136" s="135" t="s">
        <v>358</v>
      </c>
      <c r="F136" s="136">
        <v>39301</v>
      </c>
      <c r="G136" s="137">
        <v>1082.33</v>
      </c>
      <c r="H136" s="137">
        <f t="shared" si="1"/>
        <v>108.233</v>
      </c>
    </row>
    <row r="137" spans="1:8">
      <c r="A137" s="202">
        <v>127</v>
      </c>
      <c r="B137" s="135" t="s">
        <v>359</v>
      </c>
      <c r="C137" s="135" t="s">
        <v>300</v>
      </c>
      <c r="D137" s="135" t="s">
        <v>301</v>
      </c>
      <c r="E137" s="135" t="s">
        <v>360</v>
      </c>
      <c r="F137" s="136">
        <v>39301</v>
      </c>
      <c r="G137" s="137">
        <v>1082.33</v>
      </c>
      <c r="H137" s="137">
        <f t="shared" si="1"/>
        <v>108.233</v>
      </c>
    </row>
    <row r="138" spans="1:8">
      <c r="A138" s="202">
        <v>128</v>
      </c>
      <c r="B138" s="135" t="s">
        <v>361</v>
      </c>
      <c r="C138" s="135" t="s">
        <v>300</v>
      </c>
      <c r="D138" s="135" t="s">
        <v>301</v>
      </c>
      <c r="E138" s="135" t="s">
        <v>362</v>
      </c>
      <c r="F138" s="136">
        <v>39301</v>
      </c>
      <c r="G138" s="137">
        <v>1082.33</v>
      </c>
      <c r="H138" s="137">
        <f t="shared" si="1"/>
        <v>108.233</v>
      </c>
    </row>
    <row r="139" spans="1:8">
      <c r="A139" s="202">
        <v>129</v>
      </c>
      <c r="B139" s="135" t="s">
        <v>363</v>
      </c>
      <c r="C139" s="135" t="s">
        <v>300</v>
      </c>
      <c r="D139" s="135" t="s">
        <v>301</v>
      </c>
      <c r="E139" s="135" t="s">
        <v>364</v>
      </c>
      <c r="F139" s="136">
        <v>39301</v>
      </c>
      <c r="G139" s="137">
        <v>1082.33</v>
      </c>
      <c r="H139" s="137">
        <f t="shared" si="1"/>
        <v>108.233</v>
      </c>
    </row>
    <row r="140" spans="1:8">
      <c r="A140" s="202">
        <v>130</v>
      </c>
      <c r="B140" s="135" t="s">
        <v>365</v>
      </c>
      <c r="C140" s="135" t="s">
        <v>300</v>
      </c>
      <c r="D140" s="135" t="s">
        <v>301</v>
      </c>
      <c r="E140" s="135" t="s">
        <v>366</v>
      </c>
      <c r="F140" s="136">
        <v>39301</v>
      </c>
      <c r="G140" s="137">
        <v>1082.33</v>
      </c>
      <c r="H140" s="137">
        <f t="shared" ref="H140:H203" si="2">G140*0.1</f>
        <v>108.233</v>
      </c>
    </row>
    <row r="141" spans="1:8">
      <c r="A141" s="202">
        <v>131</v>
      </c>
      <c r="B141" s="135" t="s">
        <v>367</v>
      </c>
      <c r="C141" s="135" t="s">
        <v>300</v>
      </c>
      <c r="D141" s="135" t="s">
        <v>301</v>
      </c>
      <c r="E141" s="135" t="s">
        <v>368</v>
      </c>
      <c r="F141" s="136">
        <v>39301</v>
      </c>
      <c r="G141" s="137">
        <v>1082.33</v>
      </c>
      <c r="H141" s="137">
        <f t="shared" si="2"/>
        <v>108.233</v>
      </c>
    </row>
    <row r="142" spans="1:8">
      <c r="A142" s="202">
        <v>132</v>
      </c>
      <c r="B142" s="135" t="s">
        <v>369</v>
      </c>
      <c r="C142" s="135" t="s">
        <v>300</v>
      </c>
      <c r="D142" s="135" t="s">
        <v>301</v>
      </c>
      <c r="E142" s="135" t="s">
        <v>370</v>
      </c>
      <c r="F142" s="136">
        <v>39301</v>
      </c>
      <c r="G142" s="137">
        <v>1082.33</v>
      </c>
      <c r="H142" s="137">
        <f t="shared" si="2"/>
        <v>108.233</v>
      </c>
    </row>
    <row r="143" spans="1:8">
      <c r="A143" s="202">
        <v>133</v>
      </c>
      <c r="B143" s="135" t="s">
        <v>371</v>
      </c>
      <c r="C143" s="135" t="s">
        <v>300</v>
      </c>
      <c r="D143" s="135" t="s">
        <v>301</v>
      </c>
      <c r="E143" s="135" t="s">
        <v>372</v>
      </c>
      <c r="F143" s="136">
        <v>39301</v>
      </c>
      <c r="G143" s="137">
        <v>1082.33</v>
      </c>
      <c r="H143" s="137">
        <f t="shared" si="2"/>
        <v>108.233</v>
      </c>
    </row>
    <row r="144" spans="1:8">
      <c r="A144" s="202">
        <v>134</v>
      </c>
      <c r="B144" s="135" t="s">
        <v>373</v>
      </c>
      <c r="C144" s="135" t="s">
        <v>300</v>
      </c>
      <c r="D144" s="135" t="s">
        <v>301</v>
      </c>
      <c r="E144" s="135" t="s">
        <v>374</v>
      </c>
      <c r="F144" s="136">
        <v>39301</v>
      </c>
      <c r="G144" s="137">
        <v>1082.33</v>
      </c>
      <c r="H144" s="137">
        <f t="shared" si="2"/>
        <v>108.233</v>
      </c>
    </row>
    <row r="145" spans="1:8">
      <c r="A145" s="202">
        <v>135</v>
      </c>
      <c r="B145" s="135" t="s">
        <v>375</v>
      </c>
      <c r="C145" s="135" t="s">
        <v>300</v>
      </c>
      <c r="D145" s="135" t="s">
        <v>301</v>
      </c>
      <c r="E145" s="135" t="s">
        <v>376</v>
      </c>
      <c r="F145" s="136">
        <v>39301</v>
      </c>
      <c r="G145" s="137">
        <v>1082.33</v>
      </c>
      <c r="H145" s="137">
        <f t="shared" si="2"/>
        <v>108.233</v>
      </c>
    </row>
    <row r="146" spans="1:8">
      <c r="A146" s="202">
        <v>136</v>
      </c>
      <c r="B146" s="135" t="s">
        <v>377</v>
      </c>
      <c r="C146" s="135" t="s">
        <v>300</v>
      </c>
      <c r="D146" s="135" t="s">
        <v>301</v>
      </c>
      <c r="E146" s="135" t="s">
        <v>378</v>
      </c>
      <c r="F146" s="136">
        <v>39301</v>
      </c>
      <c r="G146" s="137">
        <v>1082.33</v>
      </c>
      <c r="H146" s="137">
        <f t="shared" si="2"/>
        <v>108.233</v>
      </c>
    </row>
    <row r="147" spans="1:8">
      <c r="A147" s="202">
        <v>137</v>
      </c>
      <c r="B147" s="135" t="s">
        <v>379</v>
      </c>
      <c r="C147" s="135" t="s">
        <v>300</v>
      </c>
      <c r="D147" s="135" t="s">
        <v>301</v>
      </c>
      <c r="E147" s="135" t="s">
        <v>380</v>
      </c>
      <c r="F147" s="136">
        <v>39301</v>
      </c>
      <c r="G147" s="137">
        <v>1082.33</v>
      </c>
      <c r="H147" s="137">
        <f t="shared" si="2"/>
        <v>108.233</v>
      </c>
    </row>
    <row r="148" spans="1:8">
      <c r="A148" s="202">
        <v>138</v>
      </c>
      <c r="B148" s="135" t="s">
        <v>381</v>
      </c>
      <c r="C148" s="135" t="s">
        <v>300</v>
      </c>
      <c r="D148" s="135" t="s">
        <v>301</v>
      </c>
      <c r="E148" s="135" t="s">
        <v>382</v>
      </c>
      <c r="F148" s="136">
        <v>39301</v>
      </c>
      <c r="G148" s="137">
        <v>1082.33</v>
      </c>
      <c r="H148" s="137">
        <f t="shared" si="2"/>
        <v>108.233</v>
      </c>
    </row>
    <row r="149" spans="1:8">
      <c r="A149" s="202">
        <v>139</v>
      </c>
      <c r="B149" s="135" t="s">
        <v>383</v>
      </c>
      <c r="C149" s="135" t="s">
        <v>300</v>
      </c>
      <c r="D149" s="135" t="s">
        <v>301</v>
      </c>
      <c r="E149" s="135" t="s">
        <v>384</v>
      </c>
      <c r="F149" s="136">
        <v>39301</v>
      </c>
      <c r="G149" s="137">
        <v>1082.33</v>
      </c>
      <c r="H149" s="137">
        <f t="shared" si="2"/>
        <v>108.233</v>
      </c>
    </row>
    <row r="150" spans="1:8">
      <c r="A150" s="202">
        <v>140</v>
      </c>
      <c r="B150" s="135" t="s">
        <v>385</v>
      </c>
      <c r="C150" s="135" t="s">
        <v>300</v>
      </c>
      <c r="D150" s="135" t="s">
        <v>301</v>
      </c>
      <c r="E150" s="135" t="s">
        <v>386</v>
      </c>
      <c r="F150" s="136">
        <v>39301</v>
      </c>
      <c r="G150" s="137">
        <v>1082.33</v>
      </c>
      <c r="H150" s="137">
        <f t="shared" si="2"/>
        <v>108.233</v>
      </c>
    </row>
    <row r="151" spans="1:8">
      <c r="A151" s="202">
        <v>141</v>
      </c>
      <c r="B151" s="135" t="s">
        <v>387</v>
      </c>
      <c r="C151" s="135" t="s">
        <v>388</v>
      </c>
      <c r="D151" s="135" t="s">
        <v>389</v>
      </c>
      <c r="E151" s="135" t="s">
        <v>390</v>
      </c>
      <c r="F151" s="136">
        <v>39301</v>
      </c>
      <c r="G151" s="137">
        <v>1278.5899999999999</v>
      </c>
      <c r="H151" s="137">
        <f t="shared" si="2"/>
        <v>127.85899999999999</v>
      </c>
    </row>
    <row r="152" spans="1:8">
      <c r="A152" s="202">
        <v>142</v>
      </c>
      <c r="B152" s="135" t="s">
        <v>391</v>
      </c>
      <c r="C152" s="135" t="s">
        <v>388</v>
      </c>
      <c r="D152" s="135" t="s">
        <v>389</v>
      </c>
      <c r="E152" s="135" t="s">
        <v>392</v>
      </c>
      <c r="F152" s="136">
        <v>39301</v>
      </c>
      <c r="G152" s="137">
        <v>1278.5899999999999</v>
      </c>
      <c r="H152" s="137">
        <f t="shared" si="2"/>
        <v>127.85899999999999</v>
      </c>
    </row>
    <row r="153" spans="1:8">
      <c r="A153" s="202">
        <v>143</v>
      </c>
      <c r="B153" s="135" t="s">
        <v>393</v>
      </c>
      <c r="C153" s="135" t="s">
        <v>388</v>
      </c>
      <c r="D153" s="135" t="s">
        <v>389</v>
      </c>
      <c r="E153" s="135" t="s">
        <v>394</v>
      </c>
      <c r="F153" s="136">
        <v>39301</v>
      </c>
      <c r="G153" s="137">
        <v>1278.5899999999999</v>
      </c>
      <c r="H153" s="137">
        <f t="shared" si="2"/>
        <v>127.85899999999999</v>
      </c>
    </row>
    <row r="154" spans="1:8">
      <c r="A154" s="202">
        <v>144</v>
      </c>
      <c r="B154" s="135" t="s">
        <v>395</v>
      </c>
      <c r="C154" s="135" t="s">
        <v>388</v>
      </c>
      <c r="D154" s="135" t="s">
        <v>389</v>
      </c>
      <c r="E154" s="135" t="s">
        <v>396</v>
      </c>
      <c r="F154" s="136">
        <v>39301</v>
      </c>
      <c r="G154" s="137">
        <v>1278.5899999999999</v>
      </c>
      <c r="H154" s="137">
        <f t="shared" si="2"/>
        <v>127.85899999999999</v>
      </c>
    </row>
    <row r="155" spans="1:8">
      <c r="A155" s="202">
        <v>145</v>
      </c>
      <c r="B155" s="135" t="s">
        <v>397</v>
      </c>
      <c r="C155" s="135" t="s">
        <v>398</v>
      </c>
      <c r="D155" s="135" t="s">
        <v>27</v>
      </c>
      <c r="E155" s="135" t="s">
        <v>27</v>
      </c>
      <c r="F155" s="136">
        <v>39673</v>
      </c>
      <c r="G155" s="137">
        <v>2154.1</v>
      </c>
      <c r="H155" s="137">
        <f t="shared" si="2"/>
        <v>215.41</v>
      </c>
    </row>
    <row r="156" spans="1:8">
      <c r="A156" s="202">
        <v>146</v>
      </c>
      <c r="B156" s="135" t="s">
        <v>399</v>
      </c>
      <c r="C156" s="135" t="s">
        <v>398</v>
      </c>
      <c r="D156" s="135" t="s">
        <v>27</v>
      </c>
      <c r="E156" s="135" t="s">
        <v>27</v>
      </c>
      <c r="F156" s="136">
        <v>39673</v>
      </c>
      <c r="G156" s="137">
        <v>2154.1</v>
      </c>
      <c r="H156" s="137">
        <f t="shared" si="2"/>
        <v>215.41</v>
      </c>
    </row>
    <row r="157" spans="1:8">
      <c r="A157" s="202">
        <v>147</v>
      </c>
      <c r="B157" s="135" t="s">
        <v>400</v>
      </c>
      <c r="C157" s="135" t="s">
        <v>398</v>
      </c>
      <c r="D157" s="135" t="s">
        <v>27</v>
      </c>
      <c r="E157" s="135" t="s">
        <v>27</v>
      </c>
      <c r="F157" s="136">
        <v>39673</v>
      </c>
      <c r="G157" s="137">
        <v>2154.1</v>
      </c>
      <c r="H157" s="137">
        <f t="shared" si="2"/>
        <v>215.41</v>
      </c>
    </row>
    <row r="158" spans="1:8">
      <c r="A158" s="202">
        <v>148</v>
      </c>
      <c r="B158" s="135" t="s">
        <v>401</v>
      </c>
      <c r="C158" s="135" t="s">
        <v>398</v>
      </c>
      <c r="D158" s="135" t="s">
        <v>27</v>
      </c>
      <c r="E158" s="135" t="s">
        <v>27</v>
      </c>
      <c r="F158" s="136">
        <v>39673</v>
      </c>
      <c r="G158" s="137">
        <v>2154.1</v>
      </c>
      <c r="H158" s="137">
        <f t="shared" si="2"/>
        <v>215.41</v>
      </c>
    </row>
    <row r="159" spans="1:8">
      <c r="A159" s="202">
        <v>149</v>
      </c>
      <c r="B159" s="135" t="s">
        <v>402</v>
      </c>
      <c r="C159" s="135" t="s">
        <v>398</v>
      </c>
      <c r="D159" s="135" t="s">
        <v>27</v>
      </c>
      <c r="E159" s="135" t="s">
        <v>27</v>
      </c>
      <c r="F159" s="136">
        <v>39673</v>
      </c>
      <c r="G159" s="137">
        <v>2154.11</v>
      </c>
      <c r="H159" s="137">
        <f t="shared" si="2"/>
        <v>215.41100000000003</v>
      </c>
    </row>
    <row r="160" spans="1:8">
      <c r="A160" s="202">
        <v>150</v>
      </c>
      <c r="B160" s="135" t="s">
        <v>403</v>
      </c>
      <c r="C160" s="135" t="s">
        <v>404</v>
      </c>
      <c r="D160" s="135" t="s">
        <v>27</v>
      </c>
      <c r="E160" s="135" t="s">
        <v>27</v>
      </c>
      <c r="F160" s="136">
        <v>39673</v>
      </c>
      <c r="G160" s="137">
        <v>981.73</v>
      </c>
      <c r="H160" s="137">
        <f t="shared" si="2"/>
        <v>98.173000000000002</v>
      </c>
    </row>
    <row r="161" spans="1:8">
      <c r="A161" s="202">
        <v>151</v>
      </c>
      <c r="B161" s="135" t="s">
        <v>405</v>
      </c>
      <c r="C161" s="135" t="s">
        <v>404</v>
      </c>
      <c r="D161" s="135" t="s">
        <v>27</v>
      </c>
      <c r="E161" s="135" t="s">
        <v>27</v>
      </c>
      <c r="F161" s="136">
        <v>39673</v>
      </c>
      <c r="G161" s="137">
        <v>981.73</v>
      </c>
      <c r="H161" s="137">
        <f t="shared" si="2"/>
        <v>98.173000000000002</v>
      </c>
    </row>
    <row r="162" spans="1:8">
      <c r="A162" s="202">
        <v>152</v>
      </c>
      <c r="B162" s="135" t="s">
        <v>406</v>
      </c>
      <c r="C162" s="135" t="s">
        <v>404</v>
      </c>
      <c r="D162" s="135" t="s">
        <v>27</v>
      </c>
      <c r="E162" s="135" t="s">
        <v>27</v>
      </c>
      <c r="F162" s="136">
        <v>39673</v>
      </c>
      <c r="G162" s="137">
        <v>981.74</v>
      </c>
      <c r="H162" s="137">
        <f t="shared" si="2"/>
        <v>98.174000000000007</v>
      </c>
    </row>
    <row r="163" spans="1:8">
      <c r="A163" s="202">
        <v>153</v>
      </c>
      <c r="B163" s="135" t="s">
        <v>407</v>
      </c>
      <c r="C163" s="135" t="s">
        <v>404</v>
      </c>
      <c r="D163" s="135" t="s">
        <v>27</v>
      </c>
      <c r="E163" s="135" t="s">
        <v>27</v>
      </c>
      <c r="F163" s="136">
        <v>39673</v>
      </c>
      <c r="G163" s="137">
        <v>981.74</v>
      </c>
      <c r="H163" s="137">
        <f t="shared" si="2"/>
        <v>98.174000000000007</v>
      </c>
    </row>
    <row r="164" spans="1:8">
      <c r="A164" s="202">
        <v>154</v>
      </c>
      <c r="B164" s="135" t="s">
        <v>408</v>
      </c>
      <c r="C164" s="135" t="s">
        <v>404</v>
      </c>
      <c r="D164" s="135" t="s">
        <v>27</v>
      </c>
      <c r="E164" s="135" t="s">
        <v>27</v>
      </c>
      <c r="F164" s="136">
        <v>39673</v>
      </c>
      <c r="G164" s="137">
        <v>981.74</v>
      </c>
      <c r="H164" s="137">
        <f t="shared" si="2"/>
        <v>98.174000000000007</v>
      </c>
    </row>
    <row r="165" spans="1:8">
      <c r="A165" s="202">
        <v>155</v>
      </c>
      <c r="B165" s="135" t="s">
        <v>409</v>
      </c>
      <c r="C165" s="135" t="s">
        <v>410</v>
      </c>
      <c r="D165" s="135" t="s">
        <v>27</v>
      </c>
      <c r="E165" s="135" t="s">
        <v>27</v>
      </c>
      <c r="F165" s="136">
        <v>39673</v>
      </c>
      <c r="G165" s="137">
        <v>1015.38</v>
      </c>
      <c r="H165" s="137">
        <f t="shared" si="2"/>
        <v>101.53800000000001</v>
      </c>
    </row>
    <row r="166" spans="1:8">
      <c r="A166" s="202">
        <v>156</v>
      </c>
      <c r="B166" s="135" t="s">
        <v>411</v>
      </c>
      <c r="C166" s="135" t="s">
        <v>410</v>
      </c>
      <c r="D166" s="135" t="s">
        <v>27</v>
      </c>
      <c r="E166" s="135" t="s">
        <v>27</v>
      </c>
      <c r="F166" s="136">
        <v>40038</v>
      </c>
      <c r="G166" s="137">
        <v>1015.38</v>
      </c>
      <c r="H166" s="137">
        <f t="shared" si="2"/>
        <v>101.53800000000001</v>
      </c>
    </row>
    <row r="167" spans="1:8">
      <c r="A167" s="202">
        <v>157</v>
      </c>
      <c r="B167" s="135" t="s">
        <v>412</v>
      </c>
      <c r="C167" s="135" t="s">
        <v>410</v>
      </c>
      <c r="D167" s="135" t="s">
        <v>27</v>
      </c>
      <c r="E167" s="135" t="s">
        <v>27</v>
      </c>
      <c r="F167" s="136">
        <v>39673</v>
      </c>
      <c r="G167" s="137">
        <v>1015.38</v>
      </c>
      <c r="H167" s="137">
        <f t="shared" si="2"/>
        <v>101.53800000000001</v>
      </c>
    </row>
    <row r="168" spans="1:8">
      <c r="A168" s="202">
        <v>158</v>
      </c>
      <c r="B168" s="135" t="s">
        <v>413</v>
      </c>
      <c r="C168" s="135" t="s">
        <v>410</v>
      </c>
      <c r="D168" s="135" t="s">
        <v>27</v>
      </c>
      <c r="E168" s="135" t="s">
        <v>27</v>
      </c>
      <c r="F168" s="136">
        <v>39673</v>
      </c>
      <c r="G168" s="137">
        <v>1015.38</v>
      </c>
      <c r="H168" s="137">
        <f t="shared" si="2"/>
        <v>101.53800000000001</v>
      </c>
    </row>
    <row r="169" spans="1:8">
      <c r="A169" s="202">
        <v>159</v>
      </c>
      <c r="B169" s="135" t="s">
        <v>414</v>
      </c>
      <c r="C169" s="135" t="s">
        <v>410</v>
      </c>
      <c r="D169" s="135" t="s">
        <v>27</v>
      </c>
      <c r="E169" s="135" t="s">
        <v>27</v>
      </c>
      <c r="F169" s="136">
        <v>39673</v>
      </c>
      <c r="G169" s="137">
        <v>1015.38</v>
      </c>
      <c r="H169" s="137">
        <f t="shared" si="2"/>
        <v>101.53800000000001</v>
      </c>
    </row>
    <row r="170" spans="1:8">
      <c r="A170" s="202">
        <v>160</v>
      </c>
      <c r="B170" s="135" t="s">
        <v>415</v>
      </c>
      <c r="C170" s="135" t="s">
        <v>416</v>
      </c>
      <c r="D170" s="135" t="s">
        <v>27</v>
      </c>
      <c r="E170" s="135" t="s">
        <v>27</v>
      </c>
      <c r="F170" s="136">
        <v>39673</v>
      </c>
      <c r="G170" s="137">
        <v>1386.45</v>
      </c>
      <c r="H170" s="137">
        <f t="shared" si="2"/>
        <v>138.64500000000001</v>
      </c>
    </row>
    <row r="171" spans="1:8">
      <c r="A171" s="202">
        <v>161</v>
      </c>
      <c r="B171" s="135" t="s">
        <v>417</v>
      </c>
      <c r="C171" s="135" t="s">
        <v>416</v>
      </c>
      <c r="D171" s="135" t="s">
        <v>27</v>
      </c>
      <c r="E171" s="135" t="s">
        <v>27</v>
      </c>
      <c r="F171" s="136">
        <v>39673</v>
      </c>
      <c r="G171" s="137">
        <v>1386.46</v>
      </c>
      <c r="H171" s="137">
        <f t="shared" si="2"/>
        <v>138.64600000000002</v>
      </c>
    </row>
    <row r="172" spans="1:8">
      <c r="A172" s="202">
        <v>162</v>
      </c>
      <c r="B172" s="135" t="s">
        <v>418</v>
      </c>
      <c r="C172" s="135" t="s">
        <v>416</v>
      </c>
      <c r="D172" s="135" t="s">
        <v>27</v>
      </c>
      <c r="E172" s="135" t="s">
        <v>27</v>
      </c>
      <c r="F172" s="136">
        <v>39673</v>
      </c>
      <c r="G172" s="137">
        <v>1386.46</v>
      </c>
      <c r="H172" s="137">
        <f t="shared" si="2"/>
        <v>138.64600000000002</v>
      </c>
    </row>
    <row r="173" spans="1:8">
      <c r="A173" s="202">
        <v>163</v>
      </c>
      <c r="B173" s="135" t="s">
        <v>419</v>
      </c>
      <c r="C173" s="135" t="s">
        <v>420</v>
      </c>
      <c r="D173" s="135" t="s">
        <v>27</v>
      </c>
      <c r="E173" s="135" t="s">
        <v>27</v>
      </c>
      <c r="F173" s="136">
        <v>39673</v>
      </c>
      <c r="G173" s="137">
        <v>777.84</v>
      </c>
      <c r="H173" s="137">
        <f t="shared" si="2"/>
        <v>77.784000000000006</v>
      </c>
    </row>
    <row r="174" spans="1:8">
      <c r="A174" s="202">
        <v>164</v>
      </c>
      <c r="B174" s="135" t="s">
        <v>421</v>
      </c>
      <c r="C174" s="135" t="s">
        <v>420</v>
      </c>
      <c r="D174" s="135" t="s">
        <v>27</v>
      </c>
      <c r="E174" s="135" t="s">
        <v>27</v>
      </c>
      <c r="F174" s="136">
        <v>39673</v>
      </c>
      <c r="G174" s="137">
        <v>777.84</v>
      </c>
      <c r="H174" s="137">
        <f t="shared" si="2"/>
        <v>77.784000000000006</v>
      </c>
    </row>
    <row r="175" spans="1:8">
      <c r="A175" s="202">
        <v>165</v>
      </c>
      <c r="B175" s="135" t="s">
        <v>422</v>
      </c>
      <c r="C175" s="135" t="s">
        <v>420</v>
      </c>
      <c r="D175" s="135" t="s">
        <v>27</v>
      </c>
      <c r="E175" s="135" t="s">
        <v>27</v>
      </c>
      <c r="F175" s="136">
        <v>39673</v>
      </c>
      <c r="G175" s="137">
        <v>777.84</v>
      </c>
      <c r="H175" s="137">
        <f t="shared" si="2"/>
        <v>77.784000000000006</v>
      </c>
    </row>
    <row r="176" spans="1:8">
      <c r="A176" s="202">
        <v>166</v>
      </c>
      <c r="B176" s="135" t="s">
        <v>423</v>
      </c>
      <c r="C176" s="135" t="s">
        <v>424</v>
      </c>
      <c r="D176" s="135" t="s">
        <v>27</v>
      </c>
      <c r="E176" s="135" t="s">
        <v>27</v>
      </c>
      <c r="F176" s="136">
        <v>39673</v>
      </c>
      <c r="G176" s="137">
        <v>999.16</v>
      </c>
      <c r="H176" s="137">
        <f t="shared" si="2"/>
        <v>99.915999999999997</v>
      </c>
    </row>
    <row r="177" spans="1:8">
      <c r="A177" s="202">
        <v>167</v>
      </c>
      <c r="B177" s="135" t="s">
        <v>425</v>
      </c>
      <c r="C177" s="135" t="s">
        <v>426</v>
      </c>
      <c r="D177" s="135" t="s">
        <v>27</v>
      </c>
      <c r="E177" s="135" t="s">
        <v>27</v>
      </c>
      <c r="F177" s="136">
        <v>39673</v>
      </c>
      <c r="G177" s="137">
        <v>1087.76</v>
      </c>
      <c r="H177" s="137">
        <f t="shared" si="2"/>
        <v>108.77600000000001</v>
      </c>
    </row>
    <row r="178" spans="1:8">
      <c r="A178" s="202">
        <v>168</v>
      </c>
      <c r="B178" s="135" t="s">
        <v>427</v>
      </c>
      <c r="C178" s="135" t="s">
        <v>428</v>
      </c>
      <c r="D178" s="135" t="s">
        <v>27</v>
      </c>
      <c r="E178" s="135" t="s">
        <v>27</v>
      </c>
      <c r="F178" s="136">
        <v>39673</v>
      </c>
      <c r="G178" s="137">
        <v>648.39</v>
      </c>
      <c r="H178" s="137">
        <f t="shared" si="2"/>
        <v>64.838999999999999</v>
      </c>
    </row>
    <row r="179" spans="1:8">
      <c r="A179" s="202">
        <v>169</v>
      </c>
      <c r="B179" s="135" t="s">
        <v>429</v>
      </c>
      <c r="C179" s="135" t="s">
        <v>428</v>
      </c>
      <c r="D179" s="135" t="s">
        <v>27</v>
      </c>
      <c r="E179" s="135" t="s">
        <v>27</v>
      </c>
      <c r="F179" s="136">
        <v>39673</v>
      </c>
      <c r="G179" s="137">
        <v>648.39</v>
      </c>
      <c r="H179" s="137">
        <f t="shared" si="2"/>
        <v>64.838999999999999</v>
      </c>
    </row>
    <row r="180" spans="1:8">
      <c r="A180" s="202">
        <v>170</v>
      </c>
      <c r="B180" s="135" t="s">
        <v>430</v>
      </c>
      <c r="C180" s="135" t="s">
        <v>428</v>
      </c>
      <c r="D180" s="135" t="s">
        <v>27</v>
      </c>
      <c r="E180" s="135" t="s">
        <v>27</v>
      </c>
      <c r="F180" s="136">
        <v>39673</v>
      </c>
      <c r="G180" s="137">
        <v>648.39</v>
      </c>
      <c r="H180" s="137">
        <f t="shared" si="2"/>
        <v>64.838999999999999</v>
      </c>
    </row>
    <row r="181" spans="1:8">
      <c r="A181" s="202">
        <v>171</v>
      </c>
      <c r="B181" s="135" t="s">
        <v>431</v>
      </c>
      <c r="C181" s="135" t="s">
        <v>428</v>
      </c>
      <c r="D181" s="135" t="s">
        <v>27</v>
      </c>
      <c r="E181" s="135" t="s">
        <v>27</v>
      </c>
      <c r="F181" s="136">
        <v>39673</v>
      </c>
      <c r="G181" s="137">
        <v>648.39</v>
      </c>
      <c r="H181" s="137">
        <f t="shared" si="2"/>
        <v>64.838999999999999</v>
      </c>
    </row>
    <row r="182" spans="1:8">
      <c r="A182" s="202">
        <v>172</v>
      </c>
      <c r="B182" s="135" t="s">
        <v>432</v>
      </c>
      <c r="C182" s="135" t="s">
        <v>428</v>
      </c>
      <c r="D182" s="135" t="s">
        <v>27</v>
      </c>
      <c r="E182" s="135" t="s">
        <v>27</v>
      </c>
      <c r="F182" s="136">
        <v>39673</v>
      </c>
      <c r="G182" s="137">
        <v>648.39</v>
      </c>
      <c r="H182" s="137">
        <f t="shared" si="2"/>
        <v>64.838999999999999</v>
      </c>
    </row>
    <row r="183" spans="1:8">
      <c r="A183" s="202">
        <v>173</v>
      </c>
      <c r="B183" s="135" t="s">
        <v>433</v>
      </c>
      <c r="C183" s="135" t="s">
        <v>428</v>
      </c>
      <c r="D183" s="135" t="s">
        <v>27</v>
      </c>
      <c r="E183" s="135" t="s">
        <v>27</v>
      </c>
      <c r="F183" s="136">
        <v>39673</v>
      </c>
      <c r="G183" s="137">
        <v>648.39</v>
      </c>
      <c r="H183" s="137">
        <f t="shared" si="2"/>
        <v>64.838999999999999</v>
      </c>
    </row>
    <row r="184" spans="1:8">
      <c r="A184" s="202">
        <v>174</v>
      </c>
      <c r="B184" s="135" t="s">
        <v>434</v>
      </c>
      <c r="C184" s="135" t="s">
        <v>428</v>
      </c>
      <c r="D184" s="135" t="s">
        <v>27</v>
      </c>
      <c r="E184" s="135" t="s">
        <v>27</v>
      </c>
      <c r="F184" s="136">
        <v>39673</v>
      </c>
      <c r="G184" s="137">
        <v>648.39</v>
      </c>
      <c r="H184" s="137">
        <f t="shared" si="2"/>
        <v>64.838999999999999</v>
      </c>
    </row>
    <row r="185" spans="1:8">
      <c r="A185" s="202">
        <v>175</v>
      </c>
      <c r="B185" s="135" t="s">
        <v>435</v>
      </c>
      <c r="C185" s="135" t="s">
        <v>428</v>
      </c>
      <c r="D185" s="135" t="s">
        <v>27</v>
      </c>
      <c r="E185" s="135" t="s">
        <v>27</v>
      </c>
      <c r="F185" s="136">
        <v>39673</v>
      </c>
      <c r="G185" s="137">
        <v>648.39</v>
      </c>
      <c r="H185" s="137">
        <f t="shared" si="2"/>
        <v>64.838999999999999</v>
      </c>
    </row>
    <row r="186" spans="1:8">
      <c r="A186" s="202">
        <v>176</v>
      </c>
      <c r="B186" s="135" t="s">
        <v>436</v>
      </c>
      <c r="C186" s="135" t="s">
        <v>437</v>
      </c>
      <c r="D186" s="135" t="s">
        <v>438</v>
      </c>
      <c r="E186" s="135" t="s">
        <v>439</v>
      </c>
      <c r="F186" s="136">
        <v>39800</v>
      </c>
      <c r="G186" s="137">
        <v>1550</v>
      </c>
      <c r="H186" s="137">
        <f t="shared" si="2"/>
        <v>155</v>
      </c>
    </row>
    <row r="187" spans="1:8">
      <c r="A187" s="202">
        <v>177</v>
      </c>
      <c r="B187" s="135" t="s">
        <v>440</v>
      </c>
      <c r="C187" s="135" t="s">
        <v>441</v>
      </c>
      <c r="D187" s="135" t="s">
        <v>442</v>
      </c>
      <c r="E187" s="135" t="s">
        <v>443</v>
      </c>
      <c r="F187" s="136">
        <v>39794</v>
      </c>
      <c r="G187" s="137">
        <v>1137.98</v>
      </c>
      <c r="H187" s="137">
        <f t="shared" si="2"/>
        <v>113.798</v>
      </c>
    </row>
    <row r="188" spans="1:8">
      <c r="A188" s="202">
        <v>178</v>
      </c>
      <c r="B188" s="135" t="s">
        <v>444</v>
      </c>
      <c r="C188" s="135" t="s">
        <v>445</v>
      </c>
      <c r="D188" s="135" t="s">
        <v>27</v>
      </c>
      <c r="E188" s="135" t="s">
        <v>27</v>
      </c>
      <c r="F188" s="136">
        <v>39525</v>
      </c>
      <c r="G188" s="137">
        <v>8855.1</v>
      </c>
      <c r="H188" s="137">
        <f t="shared" si="2"/>
        <v>885.5100000000001</v>
      </c>
    </row>
    <row r="189" spans="1:8">
      <c r="A189" s="202">
        <v>179</v>
      </c>
      <c r="B189" s="135" t="s">
        <v>446</v>
      </c>
      <c r="C189" s="135" t="s">
        <v>445</v>
      </c>
      <c r="D189" s="135" t="s">
        <v>27</v>
      </c>
      <c r="E189" s="135" t="s">
        <v>27</v>
      </c>
      <c r="F189" s="136">
        <v>39525</v>
      </c>
      <c r="G189" s="137">
        <v>8855.1</v>
      </c>
      <c r="H189" s="137">
        <f t="shared" si="2"/>
        <v>885.5100000000001</v>
      </c>
    </row>
    <row r="190" spans="1:8">
      <c r="A190" s="202">
        <v>180</v>
      </c>
      <c r="B190" s="135" t="s">
        <v>447</v>
      </c>
      <c r="C190" s="135" t="s">
        <v>448</v>
      </c>
      <c r="D190" s="135" t="s">
        <v>27</v>
      </c>
      <c r="E190" s="135" t="s">
        <v>27</v>
      </c>
      <c r="F190" s="136">
        <v>39525</v>
      </c>
      <c r="G190" s="137">
        <v>1729.39</v>
      </c>
      <c r="H190" s="137">
        <f t="shared" si="2"/>
        <v>172.93900000000002</v>
      </c>
    </row>
    <row r="191" spans="1:8">
      <c r="A191" s="202">
        <v>181</v>
      </c>
      <c r="B191" s="135" t="s">
        <v>449</v>
      </c>
      <c r="C191" s="135" t="s">
        <v>448</v>
      </c>
      <c r="D191" s="135" t="s">
        <v>27</v>
      </c>
      <c r="E191" s="135" t="s">
        <v>27</v>
      </c>
      <c r="F191" s="136">
        <v>39525</v>
      </c>
      <c r="G191" s="137">
        <v>1729.39</v>
      </c>
      <c r="H191" s="137">
        <f t="shared" si="2"/>
        <v>172.93900000000002</v>
      </c>
    </row>
    <row r="192" spans="1:8">
      <c r="A192" s="202">
        <v>182</v>
      </c>
      <c r="B192" s="135" t="s">
        <v>450</v>
      </c>
      <c r="C192" s="135" t="s">
        <v>448</v>
      </c>
      <c r="D192" s="135" t="s">
        <v>27</v>
      </c>
      <c r="E192" s="135" t="s">
        <v>27</v>
      </c>
      <c r="F192" s="136">
        <v>39525</v>
      </c>
      <c r="G192" s="137">
        <v>1729.39</v>
      </c>
      <c r="H192" s="137">
        <f t="shared" si="2"/>
        <v>172.93900000000002</v>
      </c>
    </row>
    <row r="193" spans="1:8">
      <c r="A193" s="202">
        <v>183</v>
      </c>
      <c r="B193" s="135" t="s">
        <v>451</v>
      </c>
      <c r="C193" s="135" t="s">
        <v>448</v>
      </c>
      <c r="D193" s="135" t="s">
        <v>27</v>
      </c>
      <c r="E193" s="135" t="s">
        <v>27</v>
      </c>
      <c r="F193" s="136">
        <v>39525</v>
      </c>
      <c r="G193" s="137">
        <v>1729.39</v>
      </c>
      <c r="H193" s="137">
        <f t="shared" si="2"/>
        <v>172.93900000000002</v>
      </c>
    </row>
    <row r="194" spans="1:8">
      <c r="A194" s="202">
        <v>184</v>
      </c>
      <c r="B194" s="135" t="s">
        <v>452</v>
      </c>
      <c r="C194" s="135" t="s">
        <v>448</v>
      </c>
      <c r="D194" s="135" t="s">
        <v>27</v>
      </c>
      <c r="E194" s="135" t="s">
        <v>27</v>
      </c>
      <c r="F194" s="136">
        <v>39525</v>
      </c>
      <c r="G194" s="137">
        <v>1729.39</v>
      </c>
      <c r="H194" s="137">
        <f t="shared" si="2"/>
        <v>172.93900000000002</v>
      </c>
    </row>
    <row r="195" spans="1:8">
      <c r="A195" s="202">
        <v>185</v>
      </c>
      <c r="B195" s="135" t="s">
        <v>453</v>
      </c>
      <c r="C195" s="135" t="s">
        <v>454</v>
      </c>
      <c r="D195" s="135" t="s">
        <v>27</v>
      </c>
      <c r="E195" s="135" t="s">
        <v>27</v>
      </c>
      <c r="F195" s="136">
        <v>39525</v>
      </c>
      <c r="G195" s="137">
        <v>1269.26</v>
      </c>
      <c r="H195" s="137">
        <f t="shared" si="2"/>
        <v>126.926</v>
      </c>
    </row>
    <row r="196" spans="1:8">
      <c r="A196" s="202">
        <v>186</v>
      </c>
      <c r="B196" s="135" t="s">
        <v>455</v>
      </c>
      <c r="C196" s="135" t="s">
        <v>454</v>
      </c>
      <c r="D196" s="135" t="s">
        <v>27</v>
      </c>
      <c r="E196" s="135" t="s">
        <v>27</v>
      </c>
      <c r="F196" s="136">
        <v>39525</v>
      </c>
      <c r="G196" s="137">
        <v>1269.26</v>
      </c>
      <c r="H196" s="137">
        <f t="shared" si="2"/>
        <v>126.926</v>
      </c>
    </row>
    <row r="197" spans="1:8">
      <c r="A197" s="202">
        <v>187</v>
      </c>
      <c r="B197" s="135" t="s">
        <v>456</v>
      </c>
      <c r="C197" s="135" t="s">
        <v>457</v>
      </c>
      <c r="D197" s="135" t="s">
        <v>27</v>
      </c>
      <c r="E197" s="135" t="s">
        <v>27</v>
      </c>
      <c r="F197" s="136">
        <v>39525</v>
      </c>
      <c r="G197" s="137">
        <v>2831.3</v>
      </c>
      <c r="H197" s="137">
        <f t="shared" si="2"/>
        <v>283.13000000000005</v>
      </c>
    </row>
    <row r="198" spans="1:8">
      <c r="A198" s="202">
        <v>188</v>
      </c>
      <c r="B198" s="135" t="s">
        <v>458</v>
      </c>
      <c r="C198" s="135" t="s">
        <v>457</v>
      </c>
      <c r="D198" s="135" t="s">
        <v>27</v>
      </c>
      <c r="E198" s="135" t="s">
        <v>27</v>
      </c>
      <c r="F198" s="136">
        <v>39525</v>
      </c>
      <c r="G198" s="137">
        <v>2831.3</v>
      </c>
      <c r="H198" s="137">
        <f t="shared" si="2"/>
        <v>283.13000000000005</v>
      </c>
    </row>
    <row r="199" spans="1:8">
      <c r="A199" s="202">
        <v>189</v>
      </c>
      <c r="B199" s="135" t="s">
        <v>459</v>
      </c>
      <c r="C199" s="135" t="s">
        <v>460</v>
      </c>
      <c r="D199" s="135" t="s">
        <v>27</v>
      </c>
      <c r="E199" s="135" t="s">
        <v>27</v>
      </c>
      <c r="F199" s="136">
        <v>39525</v>
      </c>
      <c r="G199" s="137">
        <v>1250.48</v>
      </c>
      <c r="H199" s="137">
        <f t="shared" si="2"/>
        <v>125.048</v>
      </c>
    </row>
    <row r="200" spans="1:8">
      <c r="A200" s="202">
        <v>190</v>
      </c>
      <c r="B200" s="135" t="s">
        <v>461</v>
      </c>
      <c r="C200" s="135" t="s">
        <v>462</v>
      </c>
      <c r="D200" s="135" t="s">
        <v>27</v>
      </c>
      <c r="E200" s="135" t="s">
        <v>27</v>
      </c>
      <c r="F200" s="136">
        <v>39525</v>
      </c>
      <c r="G200" s="137">
        <v>1300.58</v>
      </c>
      <c r="H200" s="137">
        <f t="shared" si="2"/>
        <v>130.05799999999999</v>
      </c>
    </row>
    <row r="201" spans="1:8">
      <c r="A201" s="202">
        <v>191</v>
      </c>
      <c r="B201" s="135" t="s">
        <v>463</v>
      </c>
      <c r="C201" s="135" t="s">
        <v>462</v>
      </c>
      <c r="D201" s="135" t="s">
        <v>27</v>
      </c>
      <c r="E201" s="135" t="s">
        <v>27</v>
      </c>
      <c r="F201" s="136">
        <v>39525</v>
      </c>
      <c r="G201" s="137">
        <v>1300.58</v>
      </c>
      <c r="H201" s="137">
        <f t="shared" si="2"/>
        <v>130.05799999999999</v>
      </c>
    </row>
    <row r="202" spans="1:8">
      <c r="A202" s="202">
        <v>192</v>
      </c>
      <c r="B202" s="135" t="s">
        <v>464</v>
      </c>
      <c r="C202" s="135" t="s">
        <v>462</v>
      </c>
      <c r="D202" s="135" t="s">
        <v>27</v>
      </c>
      <c r="E202" s="135" t="s">
        <v>27</v>
      </c>
      <c r="F202" s="136">
        <v>39525</v>
      </c>
      <c r="G202" s="137">
        <v>1300.58</v>
      </c>
      <c r="H202" s="137">
        <f t="shared" si="2"/>
        <v>130.05799999999999</v>
      </c>
    </row>
    <row r="203" spans="1:8">
      <c r="A203" s="202">
        <v>193</v>
      </c>
      <c r="B203" s="135" t="s">
        <v>465</v>
      </c>
      <c r="C203" s="135" t="s">
        <v>466</v>
      </c>
      <c r="D203" s="135" t="s">
        <v>27</v>
      </c>
      <c r="E203" s="135" t="s">
        <v>27</v>
      </c>
      <c r="F203" s="136">
        <v>39525</v>
      </c>
      <c r="G203" s="137">
        <v>622.9</v>
      </c>
      <c r="H203" s="137">
        <f t="shared" si="2"/>
        <v>62.29</v>
      </c>
    </row>
    <row r="204" spans="1:8">
      <c r="A204" s="202">
        <v>194</v>
      </c>
      <c r="B204" s="135" t="s">
        <v>467</v>
      </c>
      <c r="C204" s="135" t="s">
        <v>466</v>
      </c>
      <c r="D204" s="135" t="s">
        <v>27</v>
      </c>
      <c r="E204" s="135" t="s">
        <v>27</v>
      </c>
      <c r="F204" s="136">
        <v>39525</v>
      </c>
      <c r="G204" s="137">
        <v>622.9</v>
      </c>
      <c r="H204" s="137">
        <f t="shared" ref="H204:H222" si="3">G204*0.1</f>
        <v>62.29</v>
      </c>
    </row>
    <row r="205" spans="1:8">
      <c r="A205" s="202">
        <v>195</v>
      </c>
      <c r="B205" s="135" t="s">
        <v>468</v>
      </c>
      <c r="C205" s="135" t="s">
        <v>466</v>
      </c>
      <c r="D205" s="135" t="s">
        <v>27</v>
      </c>
      <c r="E205" s="135" t="s">
        <v>27</v>
      </c>
      <c r="F205" s="136">
        <v>39525</v>
      </c>
      <c r="G205" s="137">
        <v>622.9</v>
      </c>
      <c r="H205" s="137">
        <f t="shared" si="3"/>
        <v>62.29</v>
      </c>
    </row>
    <row r="206" spans="1:8">
      <c r="A206" s="202">
        <v>196</v>
      </c>
      <c r="B206" s="135" t="s">
        <v>469</v>
      </c>
      <c r="C206" s="135" t="s">
        <v>470</v>
      </c>
      <c r="D206" s="135" t="s">
        <v>27</v>
      </c>
      <c r="E206" s="135" t="s">
        <v>27</v>
      </c>
      <c r="F206" s="136">
        <v>39525</v>
      </c>
      <c r="G206" s="137">
        <v>1820.16</v>
      </c>
      <c r="H206" s="137">
        <f t="shared" si="3"/>
        <v>182.01600000000002</v>
      </c>
    </row>
    <row r="207" spans="1:8">
      <c r="A207" s="202">
        <v>197</v>
      </c>
      <c r="B207" s="135" t="s">
        <v>471</v>
      </c>
      <c r="C207" s="135" t="s">
        <v>472</v>
      </c>
      <c r="D207" s="135" t="s">
        <v>27</v>
      </c>
      <c r="E207" s="135" t="s">
        <v>473</v>
      </c>
      <c r="F207" s="136">
        <v>39525</v>
      </c>
      <c r="G207" s="137">
        <v>74571.95</v>
      </c>
      <c r="H207" s="137">
        <f t="shared" si="3"/>
        <v>7457.1949999999997</v>
      </c>
    </row>
    <row r="208" spans="1:8">
      <c r="A208" s="202">
        <v>198</v>
      </c>
      <c r="B208" s="135" t="s">
        <v>474</v>
      </c>
      <c r="C208" s="135" t="s">
        <v>475</v>
      </c>
      <c r="D208" s="135" t="s">
        <v>27</v>
      </c>
      <c r="E208" s="135" t="s">
        <v>27</v>
      </c>
      <c r="F208" s="136">
        <v>39525</v>
      </c>
      <c r="G208" s="137">
        <v>3912.65</v>
      </c>
      <c r="H208" s="137">
        <f t="shared" si="3"/>
        <v>391.26500000000004</v>
      </c>
    </row>
    <row r="209" spans="1:8">
      <c r="A209" s="202">
        <v>199</v>
      </c>
      <c r="B209" s="135" t="s">
        <v>476</v>
      </c>
      <c r="C209" s="135" t="s">
        <v>477</v>
      </c>
      <c r="D209" s="135" t="s">
        <v>478</v>
      </c>
      <c r="E209" s="135" t="s">
        <v>479</v>
      </c>
      <c r="F209" s="136">
        <v>39540</v>
      </c>
      <c r="G209" s="137">
        <v>13076.42</v>
      </c>
      <c r="H209" s="137">
        <f t="shared" si="3"/>
        <v>1307.6420000000001</v>
      </c>
    </row>
    <row r="210" spans="1:8">
      <c r="A210" s="202">
        <v>200</v>
      </c>
      <c r="B210" s="135" t="s">
        <v>480</v>
      </c>
      <c r="C210" s="135" t="s">
        <v>481</v>
      </c>
      <c r="D210" s="135" t="s">
        <v>27</v>
      </c>
      <c r="E210" s="135" t="s">
        <v>27</v>
      </c>
      <c r="F210" s="136">
        <v>39540</v>
      </c>
      <c r="G210" s="137">
        <v>2747.72</v>
      </c>
      <c r="H210" s="137">
        <f t="shared" si="3"/>
        <v>274.77199999999999</v>
      </c>
    </row>
    <row r="211" spans="1:8">
      <c r="A211" s="202">
        <v>201</v>
      </c>
      <c r="B211" s="135" t="s">
        <v>482</v>
      </c>
      <c r="C211" s="135" t="s">
        <v>483</v>
      </c>
      <c r="D211" s="135" t="s">
        <v>484</v>
      </c>
      <c r="E211" s="135" t="s">
        <v>485</v>
      </c>
      <c r="F211" s="136">
        <v>39573</v>
      </c>
      <c r="G211" s="137">
        <v>78459</v>
      </c>
      <c r="H211" s="137">
        <f t="shared" si="3"/>
        <v>7845.9000000000005</v>
      </c>
    </row>
    <row r="212" spans="1:8">
      <c r="A212" s="202">
        <v>202</v>
      </c>
      <c r="B212" s="135" t="s">
        <v>486</v>
      </c>
      <c r="C212" s="135" t="s">
        <v>487</v>
      </c>
      <c r="D212" s="135" t="s">
        <v>488</v>
      </c>
      <c r="E212" s="135" t="s">
        <v>27</v>
      </c>
      <c r="F212" s="136">
        <v>39573</v>
      </c>
      <c r="G212" s="137">
        <v>4661</v>
      </c>
      <c r="H212" s="137">
        <f t="shared" si="3"/>
        <v>466.1</v>
      </c>
    </row>
    <row r="213" spans="1:8">
      <c r="A213" s="202">
        <v>203</v>
      </c>
      <c r="B213" s="135" t="s">
        <v>489</v>
      </c>
      <c r="C213" s="135" t="s">
        <v>487</v>
      </c>
      <c r="D213" s="135" t="s">
        <v>488</v>
      </c>
      <c r="E213" s="135" t="s">
        <v>27</v>
      </c>
      <c r="F213" s="136">
        <v>39573</v>
      </c>
      <c r="G213" s="137">
        <v>4661</v>
      </c>
      <c r="H213" s="137">
        <f t="shared" si="3"/>
        <v>466.1</v>
      </c>
    </row>
    <row r="214" spans="1:8">
      <c r="A214" s="202">
        <v>204</v>
      </c>
      <c r="B214" s="135" t="s">
        <v>490</v>
      </c>
      <c r="C214" s="135" t="s">
        <v>487</v>
      </c>
      <c r="D214" s="135" t="s">
        <v>488</v>
      </c>
      <c r="E214" s="135" t="s">
        <v>27</v>
      </c>
      <c r="F214" s="136">
        <v>39573</v>
      </c>
      <c r="G214" s="137">
        <v>4661</v>
      </c>
      <c r="H214" s="137">
        <f t="shared" si="3"/>
        <v>466.1</v>
      </c>
    </row>
    <row r="215" spans="1:8">
      <c r="A215" s="202">
        <v>205</v>
      </c>
      <c r="B215" s="135" t="s">
        <v>491</v>
      </c>
      <c r="C215" s="135" t="s">
        <v>487</v>
      </c>
      <c r="D215" s="135" t="s">
        <v>488</v>
      </c>
      <c r="E215" s="135" t="s">
        <v>27</v>
      </c>
      <c r="F215" s="136">
        <v>39573</v>
      </c>
      <c r="G215" s="137">
        <v>4661</v>
      </c>
      <c r="H215" s="137">
        <f t="shared" si="3"/>
        <v>466.1</v>
      </c>
    </row>
    <row r="216" spans="1:8">
      <c r="A216" s="202">
        <v>206</v>
      </c>
      <c r="B216" s="135" t="s">
        <v>492</v>
      </c>
      <c r="C216" s="135" t="s">
        <v>493</v>
      </c>
      <c r="D216" s="135" t="s">
        <v>494</v>
      </c>
      <c r="E216" s="135" t="s">
        <v>495</v>
      </c>
      <c r="F216" s="136">
        <v>37180</v>
      </c>
      <c r="G216" s="137">
        <v>2442.5300000000002</v>
      </c>
      <c r="H216" s="137">
        <f t="shared" si="3"/>
        <v>244.25300000000004</v>
      </c>
    </row>
    <row r="217" spans="1:8">
      <c r="A217" s="202">
        <v>207</v>
      </c>
      <c r="B217" s="135" t="s">
        <v>496</v>
      </c>
      <c r="C217" s="135" t="s">
        <v>497</v>
      </c>
      <c r="D217" s="135" t="s">
        <v>498</v>
      </c>
      <c r="E217" s="135" t="s">
        <v>499</v>
      </c>
      <c r="F217" s="225">
        <v>38698</v>
      </c>
      <c r="G217" s="154">
        <v>899</v>
      </c>
      <c r="H217" s="137">
        <f t="shared" si="3"/>
        <v>89.9</v>
      </c>
    </row>
    <row r="218" spans="1:8">
      <c r="A218" s="202">
        <v>208</v>
      </c>
      <c r="B218" s="135" t="s">
        <v>500</v>
      </c>
      <c r="C218" s="135" t="s">
        <v>215</v>
      </c>
      <c r="D218" s="135" t="s">
        <v>501</v>
      </c>
      <c r="E218" s="135" t="s">
        <v>502</v>
      </c>
      <c r="F218" s="136">
        <v>37238</v>
      </c>
      <c r="G218" s="137">
        <v>730.59</v>
      </c>
      <c r="H218" s="137">
        <f t="shared" si="3"/>
        <v>73.059000000000012</v>
      </c>
    </row>
    <row r="219" spans="1:8">
      <c r="A219" s="202">
        <v>209</v>
      </c>
      <c r="B219" s="135" t="s">
        <v>503</v>
      </c>
      <c r="C219" s="135" t="s">
        <v>504</v>
      </c>
      <c r="D219" s="135" t="s">
        <v>505</v>
      </c>
      <c r="E219" s="135" t="s">
        <v>506</v>
      </c>
      <c r="F219" s="136">
        <v>37238</v>
      </c>
      <c r="G219" s="137">
        <v>730.59</v>
      </c>
      <c r="H219" s="137">
        <f t="shared" si="3"/>
        <v>73.059000000000012</v>
      </c>
    </row>
    <row r="220" spans="1:8">
      <c r="A220" s="202">
        <v>210</v>
      </c>
      <c r="B220" s="135" t="s">
        <v>507</v>
      </c>
      <c r="C220" s="135" t="s">
        <v>508</v>
      </c>
      <c r="D220" s="135" t="s">
        <v>509</v>
      </c>
      <c r="E220" s="135">
        <v>858039</v>
      </c>
      <c r="F220" s="136">
        <v>37906</v>
      </c>
      <c r="G220" s="137">
        <v>1291.5999999999999</v>
      </c>
      <c r="H220" s="137">
        <f t="shared" si="3"/>
        <v>129.16</v>
      </c>
    </row>
    <row r="221" spans="1:8">
      <c r="A221" s="202">
        <v>211</v>
      </c>
      <c r="B221" s="135" t="s">
        <v>510</v>
      </c>
      <c r="C221" s="135" t="s">
        <v>511</v>
      </c>
      <c r="D221" s="135" t="s">
        <v>512</v>
      </c>
      <c r="E221" s="135" t="s">
        <v>27</v>
      </c>
      <c r="F221" s="225">
        <v>38098</v>
      </c>
      <c r="G221" s="154">
        <v>725</v>
      </c>
      <c r="H221" s="137">
        <f t="shared" si="3"/>
        <v>72.5</v>
      </c>
    </row>
    <row r="222" spans="1:8">
      <c r="A222" s="202">
        <v>212</v>
      </c>
      <c r="B222" s="135" t="s">
        <v>513</v>
      </c>
      <c r="C222" s="100" t="s">
        <v>514</v>
      </c>
      <c r="D222" s="100" t="s">
        <v>515</v>
      </c>
      <c r="E222" s="100" t="s">
        <v>516</v>
      </c>
      <c r="F222" s="106">
        <v>38859</v>
      </c>
      <c r="G222" s="160">
        <v>650</v>
      </c>
      <c r="H222" s="137">
        <f t="shared" si="3"/>
        <v>65</v>
      </c>
    </row>
    <row r="223" spans="1:8">
      <c r="A223" s="202">
        <v>213</v>
      </c>
      <c r="B223" s="135" t="s">
        <v>517</v>
      </c>
      <c r="C223" s="100" t="s">
        <v>518</v>
      </c>
      <c r="D223" s="100" t="s">
        <v>519</v>
      </c>
      <c r="E223" s="100" t="s">
        <v>520</v>
      </c>
      <c r="F223" s="106">
        <v>40240</v>
      </c>
      <c r="G223" s="160">
        <v>1050</v>
      </c>
      <c r="H223" s="226">
        <v>32.519999999999982</v>
      </c>
    </row>
    <row r="224" spans="1:8">
      <c r="A224" s="202">
        <v>214</v>
      </c>
      <c r="B224" s="135" t="s">
        <v>521</v>
      </c>
      <c r="C224" s="100" t="s">
        <v>522</v>
      </c>
      <c r="D224" s="100" t="s">
        <v>523</v>
      </c>
      <c r="E224" s="100" t="s">
        <v>524</v>
      </c>
      <c r="F224" s="106">
        <v>40525</v>
      </c>
      <c r="G224" s="160">
        <v>964.55</v>
      </c>
      <c r="H224" s="226">
        <v>164.76499999999987</v>
      </c>
    </row>
    <row r="225" spans="1:8">
      <c r="A225" s="202">
        <v>215</v>
      </c>
      <c r="B225" s="135" t="s">
        <v>525</v>
      </c>
      <c r="C225" s="100" t="s">
        <v>526</v>
      </c>
      <c r="D225" s="100" t="s">
        <v>527</v>
      </c>
      <c r="E225" s="100" t="s">
        <v>528</v>
      </c>
      <c r="F225" s="106">
        <v>40527</v>
      </c>
      <c r="G225" s="160">
        <v>1823.88</v>
      </c>
      <c r="H225" s="226">
        <v>313.29200000000014</v>
      </c>
    </row>
    <row r="226" spans="1:8">
      <c r="A226" s="202">
        <v>216</v>
      </c>
      <c r="B226" s="135" t="s">
        <v>529</v>
      </c>
      <c r="C226" s="100" t="s">
        <v>526</v>
      </c>
      <c r="D226" s="100" t="s">
        <v>527</v>
      </c>
      <c r="E226" s="100" t="s">
        <v>530</v>
      </c>
      <c r="F226" s="106">
        <v>40527</v>
      </c>
      <c r="G226" s="160">
        <v>1823.88</v>
      </c>
      <c r="H226" s="226">
        <v>313.29200000000014</v>
      </c>
    </row>
    <row r="227" spans="1:8">
      <c r="A227" s="202">
        <v>217</v>
      </c>
      <c r="B227" s="135" t="s">
        <v>531</v>
      </c>
      <c r="C227" s="100" t="s">
        <v>532</v>
      </c>
      <c r="D227" s="100" t="s">
        <v>533</v>
      </c>
      <c r="E227" s="100" t="s">
        <v>534</v>
      </c>
      <c r="F227" s="106">
        <v>38153</v>
      </c>
      <c r="G227" s="160">
        <v>5557.6</v>
      </c>
      <c r="H227" s="160">
        <v>555.76</v>
      </c>
    </row>
    <row r="228" spans="1:8">
      <c r="A228" s="202">
        <v>218</v>
      </c>
      <c r="B228" s="135" t="s">
        <v>535</v>
      </c>
      <c r="C228" s="100" t="s">
        <v>536</v>
      </c>
      <c r="D228" s="100" t="s">
        <v>537</v>
      </c>
      <c r="E228" s="100" t="s">
        <v>538</v>
      </c>
      <c r="F228" s="106">
        <v>40389</v>
      </c>
      <c r="G228" s="160">
        <v>4924.17</v>
      </c>
      <c r="H228" s="160">
        <v>4522.68</v>
      </c>
    </row>
    <row r="229" spans="1:8">
      <c r="A229" s="202">
        <v>219</v>
      </c>
      <c r="B229" s="135" t="s">
        <v>539</v>
      </c>
      <c r="C229" s="100" t="s">
        <v>540</v>
      </c>
      <c r="D229" s="100" t="s">
        <v>27</v>
      </c>
      <c r="E229" s="100" t="s">
        <v>27</v>
      </c>
      <c r="F229" s="106">
        <v>40235</v>
      </c>
      <c r="G229" s="160">
        <v>34570</v>
      </c>
      <c r="H229" s="160">
        <v>981.54000000000087</v>
      </c>
    </row>
    <row r="230" spans="1:8">
      <c r="A230" s="202">
        <v>220</v>
      </c>
      <c r="B230" s="135" t="s">
        <v>541</v>
      </c>
      <c r="C230" s="100" t="s">
        <v>460</v>
      </c>
      <c r="D230" s="100" t="s">
        <v>27</v>
      </c>
      <c r="E230" s="100" t="s">
        <v>27</v>
      </c>
      <c r="F230" s="106">
        <v>40235</v>
      </c>
      <c r="G230" s="160">
        <v>634.98</v>
      </c>
      <c r="H230" s="160">
        <v>18.021999999999935</v>
      </c>
    </row>
    <row r="231" spans="1:8">
      <c r="A231" s="202">
        <v>221</v>
      </c>
      <c r="B231" s="135" t="s">
        <v>542</v>
      </c>
      <c r="C231" s="100" t="s">
        <v>460</v>
      </c>
      <c r="D231" s="100" t="s">
        <v>27</v>
      </c>
      <c r="E231" s="100" t="s">
        <v>27</v>
      </c>
      <c r="F231" s="106">
        <v>40235</v>
      </c>
      <c r="G231" s="160">
        <v>634.98</v>
      </c>
      <c r="H231" s="160">
        <v>18.021999999999935</v>
      </c>
    </row>
    <row r="232" spans="1:8">
      <c r="A232" s="202">
        <v>222</v>
      </c>
      <c r="B232" s="135" t="s">
        <v>543</v>
      </c>
      <c r="C232" s="100" t="s">
        <v>544</v>
      </c>
      <c r="D232" s="100" t="s">
        <v>27</v>
      </c>
      <c r="E232" s="100" t="s">
        <v>27</v>
      </c>
      <c r="F232" s="106">
        <v>40235</v>
      </c>
      <c r="G232" s="160">
        <v>2173.8000000000002</v>
      </c>
      <c r="H232" s="160">
        <v>61.710000000000036</v>
      </c>
    </row>
    <row r="233" spans="1:8">
      <c r="A233" s="202">
        <v>223</v>
      </c>
      <c r="B233" s="135" t="s">
        <v>545</v>
      </c>
      <c r="C233" s="100" t="s">
        <v>544</v>
      </c>
      <c r="D233" s="100" t="s">
        <v>27</v>
      </c>
      <c r="E233" s="100" t="s">
        <v>27</v>
      </c>
      <c r="F233" s="106">
        <v>40235</v>
      </c>
      <c r="G233" s="160">
        <v>2173.8000000000002</v>
      </c>
      <c r="H233" s="160">
        <v>61.710000000000036</v>
      </c>
    </row>
    <row r="234" spans="1:8">
      <c r="A234" s="202">
        <v>224</v>
      </c>
      <c r="B234" s="135" t="s">
        <v>546</v>
      </c>
      <c r="C234" s="100" t="s">
        <v>544</v>
      </c>
      <c r="D234" s="100" t="s">
        <v>27</v>
      </c>
      <c r="E234" s="100" t="s">
        <v>27</v>
      </c>
      <c r="F234" s="106">
        <v>40235</v>
      </c>
      <c r="G234" s="160">
        <v>2173.8000000000002</v>
      </c>
      <c r="H234" s="160">
        <v>61.710000000000036</v>
      </c>
    </row>
    <row r="235" spans="1:8">
      <c r="A235" s="202">
        <v>225</v>
      </c>
      <c r="B235" s="135" t="s">
        <v>547</v>
      </c>
      <c r="C235" s="100" t="s">
        <v>544</v>
      </c>
      <c r="D235" s="100" t="s">
        <v>27</v>
      </c>
      <c r="E235" s="100" t="s">
        <v>27</v>
      </c>
      <c r="F235" s="106">
        <v>40235</v>
      </c>
      <c r="G235" s="160">
        <v>2173.8000000000002</v>
      </c>
      <c r="H235" s="160">
        <v>61.710000000000036</v>
      </c>
    </row>
    <row r="236" spans="1:8">
      <c r="A236" s="202">
        <v>226</v>
      </c>
      <c r="B236" s="100" t="s">
        <v>548</v>
      </c>
      <c r="C236" s="100" t="s">
        <v>549</v>
      </c>
      <c r="D236" s="100" t="s">
        <v>550</v>
      </c>
      <c r="E236" s="100" t="s">
        <v>551</v>
      </c>
      <c r="F236" s="106">
        <v>37564</v>
      </c>
      <c r="G236" s="163">
        <v>1927.78</v>
      </c>
      <c r="H236" s="163">
        <v>192.78</v>
      </c>
    </row>
    <row r="237" spans="1:8">
      <c r="A237" s="202">
        <v>227</v>
      </c>
      <c r="B237" s="100" t="s">
        <v>552</v>
      </c>
      <c r="C237" s="100" t="s">
        <v>230</v>
      </c>
      <c r="D237" s="100" t="s">
        <v>553</v>
      </c>
      <c r="E237" s="100" t="s">
        <v>554</v>
      </c>
      <c r="F237" s="106">
        <v>37553</v>
      </c>
      <c r="G237" s="163">
        <v>3563.88</v>
      </c>
      <c r="H237" s="163">
        <v>356.39</v>
      </c>
    </row>
    <row r="238" spans="1:8">
      <c r="A238" s="202">
        <v>228</v>
      </c>
      <c r="B238" s="100" t="s">
        <v>555</v>
      </c>
      <c r="C238" s="100" t="s">
        <v>508</v>
      </c>
      <c r="D238" s="220"/>
      <c r="E238" s="100" t="s">
        <v>556</v>
      </c>
      <c r="F238" s="106">
        <v>37594</v>
      </c>
      <c r="G238" s="163">
        <v>1729.5</v>
      </c>
      <c r="H238" s="163">
        <v>172.95</v>
      </c>
    </row>
    <row r="239" spans="1:8">
      <c r="A239" s="202">
        <v>229</v>
      </c>
      <c r="B239" s="100" t="s">
        <v>557</v>
      </c>
      <c r="C239" s="100" t="s">
        <v>558</v>
      </c>
      <c r="D239" s="100" t="s">
        <v>559</v>
      </c>
      <c r="E239" s="100" t="s">
        <v>560</v>
      </c>
      <c r="F239" s="106">
        <v>37594</v>
      </c>
      <c r="G239" s="163">
        <v>2105.88</v>
      </c>
      <c r="H239" s="163">
        <v>210.59</v>
      </c>
    </row>
    <row r="240" spans="1:8">
      <c r="A240" s="202">
        <v>230</v>
      </c>
      <c r="B240" s="100" t="s">
        <v>561</v>
      </c>
      <c r="C240" s="100" t="s">
        <v>562</v>
      </c>
      <c r="D240" s="100" t="s">
        <v>563</v>
      </c>
      <c r="E240" s="100" t="s">
        <v>564</v>
      </c>
      <c r="F240" s="106">
        <v>37593</v>
      </c>
      <c r="G240" s="163">
        <v>618.75</v>
      </c>
      <c r="H240" s="163">
        <v>61.88</v>
      </c>
    </row>
    <row r="241" spans="1:8">
      <c r="A241" s="202">
        <v>231</v>
      </c>
      <c r="B241" s="100" t="s">
        <v>565</v>
      </c>
      <c r="C241" s="100" t="s">
        <v>566</v>
      </c>
      <c r="D241" s="100" t="s">
        <v>27</v>
      </c>
      <c r="E241" s="100" t="s">
        <v>27</v>
      </c>
      <c r="F241" s="106">
        <v>37553</v>
      </c>
      <c r="G241" s="163">
        <v>995</v>
      </c>
      <c r="H241" s="163">
        <v>99.5</v>
      </c>
    </row>
    <row r="242" spans="1:8">
      <c r="A242" s="202">
        <v>232</v>
      </c>
      <c r="B242" s="135" t="s">
        <v>567</v>
      </c>
      <c r="C242" s="100" t="s">
        <v>568</v>
      </c>
      <c r="D242" s="100" t="s">
        <v>569</v>
      </c>
      <c r="E242" s="100" t="s">
        <v>570</v>
      </c>
      <c r="F242" s="106">
        <v>40746</v>
      </c>
      <c r="G242" s="227">
        <v>732.22</v>
      </c>
      <c r="H242" s="107">
        <v>206.55800000000005</v>
      </c>
    </row>
    <row r="243" spans="1:8">
      <c r="A243" s="202">
        <v>233</v>
      </c>
      <c r="B243" s="135" t="s">
        <v>571</v>
      </c>
      <c r="C243" s="100" t="s">
        <v>572</v>
      </c>
      <c r="D243" s="100" t="s">
        <v>573</v>
      </c>
      <c r="E243" s="181">
        <v>92053000769</v>
      </c>
      <c r="F243" s="106">
        <v>40882</v>
      </c>
      <c r="G243" s="160">
        <v>1110</v>
      </c>
      <c r="H243" s="160">
        <v>385.09999999999991</v>
      </c>
    </row>
    <row r="244" spans="1:8">
      <c r="A244" s="202">
        <v>234</v>
      </c>
      <c r="B244" s="74" t="s">
        <v>574</v>
      </c>
      <c r="C244" s="74" t="s">
        <v>575</v>
      </c>
      <c r="D244" s="74" t="s">
        <v>576</v>
      </c>
      <c r="E244" s="74" t="s">
        <v>577</v>
      </c>
      <c r="F244" s="76">
        <v>40862</v>
      </c>
      <c r="G244" s="140">
        <v>1063.94</v>
      </c>
      <c r="H244" s="163">
        <v>389.19600000000003</v>
      </c>
    </row>
    <row r="245" spans="1:8">
      <c r="A245" s="202">
        <v>235</v>
      </c>
      <c r="B245" s="74" t="s">
        <v>578</v>
      </c>
      <c r="C245" s="74" t="s">
        <v>579</v>
      </c>
      <c r="D245" s="74" t="s">
        <v>580</v>
      </c>
      <c r="E245" s="74" t="s">
        <v>581</v>
      </c>
      <c r="F245" s="76">
        <v>40862</v>
      </c>
      <c r="G245" s="140">
        <v>2704.93</v>
      </c>
      <c r="H245" s="141">
        <v>989.47699999999986</v>
      </c>
    </row>
    <row r="246" spans="1:8">
      <c r="A246" s="202">
        <v>236</v>
      </c>
      <c r="B246" s="74" t="s">
        <v>582</v>
      </c>
      <c r="C246" s="74" t="s">
        <v>583</v>
      </c>
      <c r="D246" s="74" t="s">
        <v>584</v>
      </c>
      <c r="E246" s="74" t="s">
        <v>585</v>
      </c>
      <c r="F246" s="76">
        <v>40921</v>
      </c>
      <c r="G246" s="140">
        <v>12926.79</v>
      </c>
      <c r="H246" s="141">
        <v>4728.6910000000007</v>
      </c>
    </row>
    <row r="247" spans="1:8">
      <c r="A247" s="202">
        <v>237</v>
      </c>
      <c r="B247" s="74" t="s">
        <v>586</v>
      </c>
      <c r="C247" s="74" t="s">
        <v>587</v>
      </c>
      <c r="D247" s="74" t="s">
        <v>588</v>
      </c>
      <c r="E247" s="74" t="s">
        <v>585</v>
      </c>
      <c r="F247" s="76">
        <v>41054</v>
      </c>
      <c r="G247" s="140">
        <v>2500</v>
      </c>
      <c r="H247" s="141">
        <v>1079.03</v>
      </c>
    </row>
    <row r="248" spans="1:8">
      <c r="A248" s="202">
        <v>238</v>
      </c>
      <c r="B248" s="74" t="s">
        <v>589</v>
      </c>
      <c r="C248" s="74" t="s">
        <v>587</v>
      </c>
      <c r="D248" s="74" t="s">
        <v>588</v>
      </c>
      <c r="E248" s="118"/>
      <c r="F248" s="76">
        <v>41054</v>
      </c>
      <c r="G248" s="140">
        <v>2500</v>
      </c>
      <c r="H248" s="141">
        <v>1079.03</v>
      </c>
    </row>
    <row r="249" spans="1:8">
      <c r="A249" s="202">
        <v>239</v>
      </c>
      <c r="B249" s="74" t="s">
        <v>590</v>
      </c>
      <c r="C249" s="74" t="s">
        <v>591</v>
      </c>
      <c r="D249" s="74">
        <v>1252</v>
      </c>
      <c r="E249" s="118"/>
      <c r="F249" s="76">
        <v>40956</v>
      </c>
      <c r="G249" s="140">
        <v>825</v>
      </c>
      <c r="H249" s="141">
        <v>316.63</v>
      </c>
    </row>
    <row r="250" spans="1:8">
      <c r="A250" s="202">
        <v>240</v>
      </c>
      <c r="B250" s="74" t="s">
        <v>592</v>
      </c>
      <c r="C250" s="74" t="s">
        <v>591</v>
      </c>
      <c r="D250" s="74">
        <v>1252</v>
      </c>
      <c r="E250" s="118"/>
      <c r="F250" s="76">
        <v>40956</v>
      </c>
      <c r="G250" s="140">
        <v>825</v>
      </c>
      <c r="H250" s="141">
        <v>316.63</v>
      </c>
    </row>
    <row r="251" spans="1:8">
      <c r="A251" s="202">
        <v>241</v>
      </c>
      <c r="B251" s="74" t="s">
        <v>593</v>
      </c>
      <c r="C251" s="74" t="s">
        <v>591</v>
      </c>
      <c r="D251" s="74">
        <v>1252</v>
      </c>
      <c r="E251" s="118"/>
      <c r="F251" s="76">
        <v>40956</v>
      </c>
      <c r="G251" s="140">
        <v>825</v>
      </c>
      <c r="H251" s="141">
        <v>316.63</v>
      </c>
    </row>
    <row r="252" spans="1:8">
      <c r="A252" s="202">
        <v>242</v>
      </c>
      <c r="B252" s="74" t="s">
        <v>594</v>
      </c>
      <c r="C252" s="74" t="s">
        <v>591</v>
      </c>
      <c r="D252" s="74">
        <v>1252</v>
      </c>
      <c r="E252" s="118"/>
      <c r="F252" s="76">
        <v>40956</v>
      </c>
      <c r="G252" s="140">
        <v>825</v>
      </c>
      <c r="H252" s="141">
        <v>316.63</v>
      </c>
    </row>
    <row r="253" spans="1:8">
      <c r="A253" s="202">
        <v>243</v>
      </c>
      <c r="B253" s="74" t="s">
        <v>595</v>
      </c>
      <c r="C253" s="74" t="s">
        <v>591</v>
      </c>
      <c r="D253" s="74">
        <v>1252</v>
      </c>
      <c r="E253" s="118"/>
      <c r="F253" s="76">
        <v>40956</v>
      </c>
      <c r="G253" s="140">
        <v>825</v>
      </c>
      <c r="H253" s="141">
        <v>316.63</v>
      </c>
    </row>
    <row r="254" spans="1:8">
      <c r="A254" s="202">
        <v>244</v>
      </c>
      <c r="B254" s="74" t="s">
        <v>596</v>
      </c>
      <c r="C254" s="74" t="s">
        <v>583</v>
      </c>
      <c r="D254" s="74" t="s">
        <v>597</v>
      </c>
      <c r="E254" s="74" t="s">
        <v>585</v>
      </c>
      <c r="F254" s="76">
        <v>40941</v>
      </c>
      <c r="G254" s="140">
        <v>24058.77</v>
      </c>
      <c r="H254" s="141">
        <v>9034.4830000000002</v>
      </c>
    </row>
    <row r="255" spans="1:8">
      <c r="A255" s="202">
        <v>245</v>
      </c>
      <c r="B255" s="135" t="s">
        <v>598</v>
      </c>
      <c r="C255" s="100" t="s">
        <v>599</v>
      </c>
      <c r="D255" s="100" t="s">
        <v>600</v>
      </c>
      <c r="E255" s="100" t="s">
        <v>585</v>
      </c>
      <c r="F255" s="167">
        <v>40617</v>
      </c>
      <c r="G255" s="163">
        <v>754.38</v>
      </c>
      <c r="H255" s="163">
        <v>163.54200000000003</v>
      </c>
    </row>
    <row r="256" spans="1:8">
      <c r="A256" s="202">
        <v>246</v>
      </c>
      <c r="B256" s="135" t="s">
        <v>601</v>
      </c>
      <c r="C256" s="56" t="s">
        <v>599</v>
      </c>
      <c r="D256" s="100" t="s">
        <v>600</v>
      </c>
      <c r="E256" s="100" t="s">
        <v>585</v>
      </c>
      <c r="F256" s="167">
        <v>40617</v>
      </c>
      <c r="G256" s="163">
        <v>754.38</v>
      </c>
      <c r="H256" s="163">
        <v>163.54200000000003</v>
      </c>
    </row>
    <row r="257" spans="1:10">
      <c r="A257" s="202">
        <v>247</v>
      </c>
      <c r="B257" s="135" t="s">
        <v>602</v>
      </c>
      <c r="C257" s="56" t="s">
        <v>603</v>
      </c>
      <c r="D257" s="100" t="s">
        <v>604</v>
      </c>
      <c r="E257" s="100" t="s">
        <v>605</v>
      </c>
      <c r="F257" s="167">
        <v>40704</v>
      </c>
      <c r="G257" s="163">
        <v>2000</v>
      </c>
      <c r="H257" s="163">
        <v>519</v>
      </c>
    </row>
    <row r="258" spans="1:10">
      <c r="A258" s="202">
        <v>248</v>
      </c>
      <c r="B258" s="135" t="s">
        <v>606</v>
      </c>
      <c r="C258" s="56" t="s">
        <v>603</v>
      </c>
      <c r="D258" s="100" t="s">
        <v>604</v>
      </c>
      <c r="E258" s="100" t="s">
        <v>607</v>
      </c>
      <c r="F258" s="167">
        <v>40704</v>
      </c>
      <c r="G258" s="163">
        <v>2000</v>
      </c>
      <c r="H258" s="163">
        <v>519</v>
      </c>
    </row>
    <row r="259" spans="1:10">
      <c r="A259" s="202">
        <v>249</v>
      </c>
      <c r="B259" s="135" t="s">
        <v>608</v>
      </c>
      <c r="C259" s="56" t="s">
        <v>603</v>
      </c>
      <c r="D259" s="100" t="s">
        <v>604</v>
      </c>
      <c r="E259" s="100" t="s">
        <v>609</v>
      </c>
      <c r="F259" s="167">
        <v>40704</v>
      </c>
      <c r="G259" s="163">
        <v>2000</v>
      </c>
      <c r="H259" s="163">
        <v>519</v>
      </c>
    </row>
    <row r="260" spans="1:10">
      <c r="A260" s="202">
        <v>250</v>
      </c>
      <c r="B260" s="51" t="s">
        <v>610</v>
      </c>
      <c r="C260" s="56" t="s">
        <v>603</v>
      </c>
      <c r="D260" s="100" t="s">
        <v>604</v>
      </c>
      <c r="E260" s="100" t="s">
        <v>611</v>
      </c>
      <c r="F260" s="167">
        <v>40704</v>
      </c>
      <c r="G260" s="163">
        <v>2000</v>
      </c>
      <c r="H260" s="163">
        <v>519</v>
      </c>
    </row>
    <row r="261" spans="1:10">
      <c r="A261" s="202">
        <v>251</v>
      </c>
      <c r="B261" s="51" t="s">
        <v>612</v>
      </c>
      <c r="C261" s="56" t="s">
        <v>613</v>
      </c>
      <c r="D261" s="100" t="s">
        <v>614</v>
      </c>
      <c r="E261" s="100" t="s">
        <v>585</v>
      </c>
      <c r="F261" s="106">
        <v>40617</v>
      </c>
      <c r="G261" s="163">
        <v>1805.1</v>
      </c>
      <c r="H261" s="154">
        <v>391.29999999999973</v>
      </c>
    </row>
    <row r="262" spans="1:10">
      <c r="A262" s="202">
        <v>252</v>
      </c>
      <c r="B262" s="51" t="s">
        <v>615</v>
      </c>
      <c r="C262" s="56" t="s">
        <v>616</v>
      </c>
      <c r="D262" s="100" t="s">
        <v>617</v>
      </c>
      <c r="E262" s="100" t="s">
        <v>585</v>
      </c>
      <c r="F262" s="167">
        <v>40617</v>
      </c>
      <c r="G262" s="163">
        <v>2218.75</v>
      </c>
      <c r="H262" s="163">
        <v>480.97499999999991</v>
      </c>
    </row>
    <row r="263" spans="1:10">
      <c r="A263" s="202">
        <v>253</v>
      </c>
      <c r="B263" s="228" t="s">
        <v>618</v>
      </c>
      <c r="C263" s="60" t="s">
        <v>540</v>
      </c>
      <c r="D263" s="228" t="s">
        <v>619</v>
      </c>
      <c r="E263" s="229" t="s">
        <v>620</v>
      </c>
      <c r="F263" s="225">
        <v>40704</v>
      </c>
      <c r="G263" s="154">
        <v>13204.65</v>
      </c>
      <c r="H263" s="137">
        <v>3426.6049999999996</v>
      </c>
    </row>
    <row r="264" spans="1:10">
      <c r="A264" s="202">
        <v>254</v>
      </c>
      <c r="B264" s="228" t="s">
        <v>621</v>
      </c>
      <c r="C264" s="51" t="s">
        <v>622</v>
      </c>
      <c r="D264" s="135" t="s">
        <v>623</v>
      </c>
      <c r="E264" s="230">
        <v>1104365</v>
      </c>
      <c r="F264" s="225">
        <v>40694</v>
      </c>
      <c r="G264" s="154">
        <v>2000</v>
      </c>
      <c r="H264" s="163">
        <v>509.03</v>
      </c>
    </row>
    <row r="265" spans="1:10" s="7" customFormat="1">
      <c r="A265" s="202">
        <v>255</v>
      </c>
      <c r="B265" s="135" t="s">
        <v>624</v>
      </c>
      <c r="C265" s="51" t="s">
        <v>625</v>
      </c>
      <c r="D265" s="135" t="s">
        <v>626</v>
      </c>
      <c r="E265" s="135" t="s">
        <v>627</v>
      </c>
      <c r="F265" s="136">
        <v>40617</v>
      </c>
      <c r="G265" s="138">
        <v>642.39</v>
      </c>
      <c r="H265" s="138">
        <v>139.25099999999998</v>
      </c>
    </row>
    <row r="266" spans="1:10">
      <c r="A266" s="202">
        <v>256</v>
      </c>
      <c r="B266" s="135" t="s">
        <v>632</v>
      </c>
      <c r="C266" s="56" t="s">
        <v>633</v>
      </c>
      <c r="D266" s="100" t="s">
        <v>634</v>
      </c>
      <c r="E266" s="100" t="s">
        <v>635</v>
      </c>
      <c r="F266" s="106">
        <v>37511</v>
      </c>
      <c r="G266" s="160">
        <v>932.57</v>
      </c>
      <c r="H266" s="160">
        <f>G266*0.1</f>
        <v>93.257000000000005</v>
      </c>
    </row>
    <row r="267" spans="1:10">
      <c r="A267" s="202">
        <v>257</v>
      </c>
      <c r="B267" s="135" t="s">
        <v>636</v>
      </c>
      <c r="C267" s="56" t="s">
        <v>508</v>
      </c>
      <c r="D267" s="100" t="s">
        <v>637</v>
      </c>
      <c r="E267" s="100" t="s">
        <v>638</v>
      </c>
      <c r="F267" s="106">
        <v>37511</v>
      </c>
      <c r="G267" s="160">
        <v>631.42999999999995</v>
      </c>
      <c r="H267" s="160">
        <f t="shared" ref="H267:H277" si="4">G267*0.1</f>
        <v>63.143000000000001</v>
      </c>
      <c r="I267" s="35"/>
    </row>
    <row r="268" spans="1:10">
      <c r="A268" s="202">
        <v>258</v>
      </c>
      <c r="B268" s="135" t="s">
        <v>639</v>
      </c>
      <c r="C268" s="56" t="s">
        <v>640</v>
      </c>
      <c r="D268" s="100" t="s">
        <v>641</v>
      </c>
      <c r="E268" s="100" t="s">
        <v>642</v>
      </c>
      <c r="F268" s="106">
        <v>37575</v>
      </c>
      <c r="G268" s="160">
        <v>635</v>
      </c>
      <c r="H268" s="160">
        <f t="shared" si="4"/>
        <v>63.5</v>
      </c>
      <c r="I268" s="35"/>
      <c r="J268" s="11"/>
    </row>
    <row r="269" spans="1:10">
      <c r="A269" s="202">
        <v>259</v>
      </c>
      <c r="B269" s="135" t="s">
        <v>643</v>
      </c>
      <c r="C269" s="56" t="s">
        <v>640</v>
      </c>
      <c r="D269" s="100" t="s">
        <v>644</v>
      </c>
      <c r="E269" s="100" t="s">
        <v>27</v>
      </c>
      <c r="F269" s="106">
        <v>37575</v>
      </c>
      <c r="G269" s="160">
        <v>760</v>
      </c>
      <c r="H269" s="160">
        <f t="shared" si="4"/>
        <v>76</v>
      </c>
      <c r="I269" s="35"/>
    </row>
    <row r="270" spans="1:10">
      <c r="A270" s="202">
        <v>260</v>
      </c>
      <c r="B270" s="135" t="s">
        <v>645</v>
      </c>
      <c r="C270" s="56" t="s">
        <v>646</v>
      </c>
      <c r="D270" s="100" t="s">
        <v>647</v>
      </c>
      <c r="E270" s="100" t="s">
        <v>648</v>
      </c>
      <c r="F270" s="106">
        <v>37567</v>
      </c>
      <c r="G270" s="160">
        <v>1750</v>
      </c>
      <c r="H270" s="160">
        <f t="shared" si="4"/>
        <v>175</v>
      </c>
      <c r="I270" s="35"/>
    </row>
    <row r="271" spans="1:10">
      <c r="A271" s="202">
        <v>261</v>
      </c>
      <c r="B271" s="135" t="s">
        <v>649</v>
      </c>
      <c r="C271" s="56" t="s">
        <v>650</v>
      </c>
      <c r="D271" s="100" t="s">
        <v>647</v>
      </c>
      <c r="E271" s="100" t="s">
        <v>651</v>
      </c>
      <c r="F271" s="106">
        <v>37567</v>
      </c>
      <c r="G271" s="160">
        <f>2419.64+675.95</f>
        <v>3095.59</v>
      </c>
      <c r="H271" s="160">
        <f t="shared" si="4"/>
        <v>309.55900000000003</v>
      </c>
      <c r="I271" s="35"/>
    </row>
    <row r="272" spans="1:10">
      <c r="A272" s="202">
        <v>262</v>
      </c>
      <c r="B272" s="135" t="s">
        <v>652</v>
      </c>
      <c r="C272" s="56" t="s">
        <v>650</v>
      </c>
      <c r="D272" s="100" t="s">
        <v>647</v>
      </c>
      <c r="E272" s="100" t="s">
        <v>653</v>
      </c>
      <c r="F272" s="106">
        <v>37567</v>
      </c>
      <c r="G272" s="160">
        <v>2419.64</v>
      </c>
      <c r="H272" s="160">
        <f t="shared" si="4"/>
        <v>241.964</v>
      </c>
      <c r="I272" s="17"/>
    </row>
    <row r="273" spans="1:11">
      <c r="A273" s="202">
        <v>263</v>
      </c>
      <c r="B273" s="135" t="s">
        <v>654</v>
      </c>
      <c r="C273" s="56" t="s">
        <v>650</v>
      </c>
      <c r="D273" s="100" t="s">
        <v>647</v>
      </c>
      <c r="E273" s="100" t="s">
        <v>655</v>
      </c>
      <c r="F273" s="106">
        <v>37567</v>
      </c>
      <c r="G273" s="160">
        <v>2419.64</v>
      </c>
      <c r="H273" s="160">
        <f t="shared" si="4"/>
        <v>241.964</v>
      </c>
      <c r="I273" s="17"/>
    </row>
    <row r="274" spans="1:11">
      <c r="A274" s="202">
        <v>264</v>
      </c>
      <c r="B274" s="135" t="s">
        <v>656</v>
      </c>
      <c r="C274" s="56" t="s">
        <v>650</v>
      </c>
      <c r="D274" s="100" t="s">
        <v>647</v>
      </c>
      <c r="E274" s="100" t="s">
        <v>657</v>
      </c>
      <c r="F274" s="106">
        <v>37567</v>
      </c>
      <c r="G274" s="160">
        <v>2419.64</v>
      </c>
      <c r="H274" s="160">
        <f t="shared" si="4"/>
        <v>241.964</v>
      </c>
      <c r="I274" s="17"/>
      <c r="J274" s="11"/>
    </row>
    <row r="275" spans="1:11">
      <c r="A275" s="202">
        <v>265</v>
      </c>
      <c r="B275" s="135" t="s">
        <v>658</v>
      </c>
      <c r="C275" s="56" t="s">
        <v>659</v>
      </c>
      <c r="D275" s="100" t="s">
        <v>660</v>
      </c>
      <c r="E275" s="100" t="s">
        <v>661</v>
      </c>
      <c r="F275" s="106">
        <v>38336</v>
      </c>
      <c r="G275" s="160">
        <v>826.52</v>
      </c>
      <c r="H275" s="160">
        <f t="shared" si="4"/>
        <v>82.652000000000001</v>
      </c>
      <c r="I275" s="17"/>
    </row>
    <row r="276" spans="1:11">
      <c r="A276" s="202">
        <v>266</v>
      </c>
      <c r="B276" s="135" t="s">
        <v>662</v>
      </c>
      <c r="C276" s="56" t="s">
        <v>663</v>
      </c>
      <c r="D276" s="100" t="s">
        <v>664</v>
      </c>
      <c r="E276" s="100" t="s">
        <v>665</v>
      </c>
      <c r="F276" s="106">
        <v>39035</v>
      </c>
      <c r="G276" s="160">
        <v>650</v>
      </c>
      <c r="H276" s="160">
        <f t="shared" si="4"/>
        <v>65</v>
      </c>
      <c r="I276" s="17"/>
      <c r="J276" s="11"/>
    </row>
    <row r="277" spans="1:11">
      <c r="A277" s="202">
        <v>267</v>
      </c>
      <c r="B277" s="135" t="s">
        <v>666</v>
      </c>
      <c r="C277" s="100" t="s">
        <v>667</v>
      </c>
      <c r="D277" s="100" t="s">
        <v>668</v>
      </c>
      <c r="E277" s="100" t="s">
        <v>669</v>
      </c>
      <c r="F277" s="106">
        <v>39056</v>
      </c>
      <c r="G277" s="160">
        <v>650</v>
      </c>
      <c r="H277" s="160">
        <f t="shared" si="4"/>
        <v>65</v>
      </c>
      <c r="I277" s="17"/>
    </row>
    <row r="278" spans="1:11">
      <c r="A278" s="202"/>
      <c r="B278" s="135"/>
      <c r="C278" s="100"/>
      <c r="D278" s="100"/>
      <c r="E278" s="100"/>
      <c r="F278" s="106"/>
      <c r="G278" s="142">
        <f>SUM(G11:G277)</f>
        <v>824762.47000000149</v>
      </c>
      <c r="H278" s="142">
        <f>SUM(H11:H277)</f>
        <v>102289.89700000006</v>
      </c>
      <c r="I278" s="17"/>
    </row>
    <row r="279" spans="1:11" ht="4.5" customHeight="1">
      <c r="A279" s="191"/>
      <c r="B279" s="191"/>
      <c r="C279" s="191"/>
      <c r="D279" s="191"/>
      <c r="E279" s="191"/>
      <c r="F279" s="192"/>
      <c r="G279" s="191"/>
      <c r="H279" s="191"/>
      <c r="I279" s="17"/>
    </row>
    <row r="280" spans="1:11" ht="21">
      <c r="A280" s="276">
        <v>2013</v>
      </c>
      <c r="B280" s="276"/>
      <c r="C280" s="276"/>
      <c r="D280" s="276"/>
      <c r="E280" s="276"/>
      <c r="F280" s="276"/>
      <c r="G280" s="276"/>
      <c r="H280" s="276"/>
      <c r="I280" s="17"/>
      <c r="K280" s="11"/>
    </row>
    <row r="281" spans="1:11">
      <c r="A281" s="259" t="s">
        <v>670</v>
      </c>
      <c r="B281" s="259"/>
      <c r="C281" s="259"/>
      <c r="D281" s="259"/>
      <c r="E281" s="259"/>
      <c r="F281" s="259"/>
      <c r="G281" s="98"/>
      <c r="H281" s="98"/>
      <c r="I281" s="17"/>
    </row>
    <row r="282" spans="1:11">
      <c r="A282" s="202">
        <v>268</v>
      </c>
      <c r="B282" s="73" t="s">
        <v>671</v>
      </c>
      <c r="C282" s="74" t="s">
        <v>672</v>
      </c>
      <c r="D282" s="74" t="s">
        <v>673</v>
      </c>
      <c r="E282" s="74"/>
      <c r="F282" s="76">
        <v>40982</v>
      </c>
      <c r="G282" s="79">
        <v>935.06</v>
      </c>
      <c r="H282" s="173">
        <v>422.15999999999997</v>
      </c>
      <c r="I282" s="17"/>
    </row>
    <row r="283" spans="1:11">
      <c r="A283" s="259" t="s">
        <v>674</v>
      </c>
      <c r="B283" s="259"/>
      <c r="C283" s="259"/>
      <c r="D283" s="259"/>
      <c r="E283" s="259"/>
      <c r="F283" s="259"/>
      <c r="G283" s="98"/>
      <c r="H283" s="98"/>
      <c r="I283" s="17"/>
    </row>
    <row r="284" spans="1:11">
      <c r="A284" s="202">
        <v>269</v>
      </c>
      <c r="B284" s="51" t="s">
        <v>675</v>
      </c>
      <c r="C284" s="56" t="s">
        <v>676</v>
      </c>
      <c r="D284" s="56" t="s">
        <v>677</v>
      </c>
      <c r="E284" s="56" t="s">
        <v>27</v>
      </c>
      <c r="F284" s="58">
        <v>40486</v>
      </c>
      <c r="G284" s="82">
        <v>1192.97</v>
      </c>
      <c r="H284" s="82">
        <v>293.3607397260273</v>
      </c>
      <c r="I284" s="17"/>
      <c r="J284" s="11"/>
    </row>
    <row r="285" spans="1:11">
      <c r="A285" s="202">
        <v>270</v>
      </c>
      <c r="B285" s="51" t="s">
        <v>678</v>
      </c>
      <c r="C285" s="56" t="s">
        <v>676</v>
      </c>
      <c r="D285" s="56" t="s">
        <v>677</v>
      </c>
      <c r="E285" s="56" t="s">
        <v>27</v>
      </c>
      <c r="F285" s="58">
        <v>40486</v>
      </c>
      <c r="G285" s="82">
        <v>1192.97</v>
      </c>
      <c r="H285" s="82">
        <v>293.3607397260273</v>
      </c>
      <c r="I285" s="17"/>
      <c r="J285" s="11"/>
    </row>
    <row r="286" spans="1:11">
      <c r="A286" s="202">
        <v>271</v>
      </c>
      <c r="B286" s="51" t="s">
        <v>679</v>
      </c>
      <c r="C286" s="56" t="s">
        <v>680</v>
      </c>
      <c r="D286" s="56" t="s">
        <v>681</v>
      </c>
      <c r="E286" s="56" t="s">
        <v>585</v>
      </c>
      <c r="F286" s="58">
        <v>40763</v>
      </c>
      <c r="G286" s="82">
        <v>1313.68</v>
      </c>
      <c r="H286" s="82">
        <v>517.56684931506845</v>
      </c>
      <c r="I286" s="34"/>
    </row>
    <row r="287" spans="1:11">
      <c r="A287" s="202">
        <v>272</v>
      </c>
      <c r="B287" s="51" t="s">
        <v>682</v>
      </c>
      <c r="C287" s="56" t="s">
        <v>683</v>
      </c>
      <c r="D287" s="56" t="s">
        <v>684</v>
      </c>
      <c r="E287" s="56" t="s">
        <v>585</v>
      </c>
      <c r="F287" s="58">
        <v>40763</v>
      </c>
      <c r="G287" s="82">
        <v>2618.7399999999998</v>
      </c>
      <c r="H287" s="82">
        <v>1031.7455342465753</v>
      </c>
      <c r="I287" s="34"/>
    </row>
    <row r="288" spans="1:11">
      <c r="A288" s="202">
        <v>273</v>
      </c>
      <c r="B288" s="51" t="s">
        <v>685</v>
      </c>
      <c r="C288" s="56" t="s">
        <v>683</v>
      </c>
      <c r="D288" s="56" t="s">
        <v>684</v>
      </c>
      <c r="E288" s="56" t="s">
        <v>585</v>
      </c>
      <c r="F288" s="58">
        <v>40763</v>
      </c>
      <c r="G288" s="82">
        <v>2618.7399999999998</v>
      </c>
      <c r="H288" s="82">
        <v>1031.7455342465753</v>
      </c>
      <c r="I288" s="34"/>
      <c r="J288" s="11"/>
    </row>
    <row r="289" spans="1:10">
      <c r="A289" s="202"/>
      <c r="B289" s="51"/>
      <c r="C289" s="56"/>
      <c r="D289" s="56"/>
      <c r="E289" s="56"/>
      <c r="F289" s="58"/>
      <c r="G289" s="84">
        <f>SUM(G284:G288)</f>
        <v>8937.0999999999985</v>
      </c>
      <c r="H289" s="84">
        <f>SUM(H284:H288)</f>
        <v>3167.779397260274</v>
      </c>
      <c r="I289" s="34"/>
    </row>
    <row r="290" spans="1:10">
      <c r="A290" s="259" t="s">
        <v>686</v>
      </c>
      <c r="B290" s="259"/>
      <c r="C290" s="259"/>
      <c r="D290" s="259"/>
      <c r="E290" s="259"/>
      <c r="F290" s="259"/>
      <c r="G290" s="98"/>
      <c r="H290" s="98"/>
    </row>
    <row r="291" spans="1:10">
      <c r="A291" s="202">
        <v>274</v>
      </c>
      <c r="B291" s="135" t="s">
        <v>628</v>
      </c>
      <c r="C291" s="56" t="s">
        <v>629</v>
      </c>
      <c r="D291" s="100" t="s">
        <v>630</v>
      </c>
      <c r="E291" s="100" t="s">
        <v>585</v>
      </c>
      <c r="F291" s="106">
        <v>41553</v>
      </c>
      <c r="G291" s="163">
        <v>2235</v>
      </c>
      <c r="H291" s="163">
        <v>1384.58</v>
      </c>
    </row>
    <row r="292" spans="1:10">
      <c r="A292" s="202">
        <v>275</v>
      </c>
      <c r="B292" s="135" t="s">
        <v>631</v>
      </c>
      <c r="C292" s="56" t="s">
        <v>629</v>
      </c>
      <c r="D292" s="100" t="s">
        <v>630</v>
      </c>
      <c r="E292" s="100" t="s">
        <v>585</v>
      </c>
      <c r="F292" s="106">
        <v>41553</v>
      </c>
      <c r="G292" s="163">
        <v>2235</v>
      </c>
      <c r="H292" s="163">
        <v>1384.58</v>
      </c>
      <c r="J292" s="11"/>
    </row>
    <row r="293" spans="1:10">
      <c r="A293" s="202">
        <v>276</v>
      </c>
      <c r="B293" s="135" t="s">
        <v>687</v>
      </c>
      <c r="C293" s="56" t="s">
        <v>688</v>
      </c>
      <c r="D293" s="100" t="s">
        <v>689</v>
      </c>
      <c r="E293" s="100" t="s">
        <v>585</v>
      </c>
      <c r="F293" s="106">
        <v>41437</v>
      </c>
      <c r="G293" s="163">
        <v>1494.91</v>
      </c>
      <c r="H293" s="163">
        <v>941.79520000000002</v>
      </c>
      <c r="J293" s="11"/>
    </row>
    <row r="294" spans="1:10">
      <c r="A294" s="202">
        <v>277</v>
      </c>
      <c r="B294" s="135" t="s">
        <v>690</v>
      </c>
      <c r="C294" s="56" t="s">
        <v>691</v>
      </c>
      <c r="D294" s="100" t="s">
        <v>585</v>
      </c>
      <c r="E294" s="100" t="s">
        <v>585</v>
      </c>
      <c r="F294" s="106">
        <v>41599</v>
      </c>
      <c r="G294" s="163">
        <v>795</v>
      </c>
      <c r="H294" s="163">
        <v>513.54</v>
      </c>
      <c r="J294" s="11"/>
    </row>
    <row r="295" spans="1:10">
      <c r="A295" s="202">
        <v>278</v>
      </c>
      <c r="B295" s="135" t="s">
        <v>692</v>
      </c>
      <c r="C295" s="56" t="s">
        <v>693</v>
      </c>
      <c r="D295" s="100" t="s">
        <v>694</v>
      </c>
      <c r="E295" s="100" t="s">
        <v>695</v>
      </c>
      <c r="F295" s="106">
        <v>41499</v>
      </c>
      <c r="G295" s="163">
        <v>785</v>
      </c>
      <c r="H295" s="163">
        <v>556.5</v>
      </c>
    </row>
    <row r="296" spans="1:10">
      <c r="A296" s="202">
        <v>279</v>
      </c>
      <c r="B296" s="56" t="s">
        <v>1180</v>
      </c>
      <c r="C296" s="100" t="s">
        <v>4242</v>
      </c>
      <c r="D296" s="100"/>
      <c r="E296" s="100"/>
      <c r="F296" s="58">
        <v>41639</v>
      </c>
      <c r="G296" s="163">
        <v>2896</v>
      </c>
      <c r="H296" s="163">
        <v>1924.3899999999999</v>
      </c>
    </row>
    <row r="297" spans="1:10">
      <c r="A297" s="205"/>
      <c r="B297" s="135"/>
      <c r="C297" s="56"/>
      <c r="D297" s="100"/>
      <c r="E297" s="100"/>
      <c r="F297" s="106"/>
      <c r="G297" s="103">
        <f>SUM(G291:G296)</f>
        <v>10440.91</v>
      </c>
      <c r="H297" s="103">
        <f>SUM(H289:H295)</f>
        <v>7948.7745972602743</v>
      </c>
      <c r="J297" s="11"/>
    </row>
    <row r="298" spans="1:10">
      <c r="A298" s="259" t="s">
        <v>696</v>
      </c>
      <c r="B298" s="259"/>
      <c r="C298" s="259"/>
      <c r="D298" s="259"/>
      <c r="E298" s="259"/>
      <c r="F298" s="259"/>
      <c r="G298" s="98"/>
      <c r="H298" s="98"/>
      <c r="I298" s="11"/>
    </row>
    <row r="299" spans="1:10" s="14" customFormat="1">
      <c r="A299" s="131">
        <v>280</v>
      </c>
      <c r="B299" s="131" t="s">
        <v>697</v>
      </c>
      <c r="C299" s="194" t="s">
        <v>698</v>
      </c>
      <c r="D299" s="194" t="s">
        <v>699</v>
      </c>
      <c r="E299" s="51" t="s">
        <v>585</v>
      </c>
      <c r="F299" s="52">
        <v>40941</v>
      </c>
      <c r="G299" s="137">
        <v>390.9</v>
      </c>
      <c r="H299" s="137">
        <v>1644.7455999999997</v>
      </c>
    </row>
    <row r="300" spans="1:10">
      <c r="A300" s="205">
        <v>281</v>
      </c>
      <c r="B300" s="51" t="s">
        <v>700</v>
      </c>
      <c r="C300" s="51" t="s">
        <v>701</v>
      </c>
      <c r="D300" s="51" t="s">
        <v>702</v>
      </c>
      <c r="E300" s="51" t="s">
        <v>585</v>
      </c>
      <c r="F300" s="52">
        <v>40941</v>
      </c>
      <c r="G300" s="152">
        <v>3137.79</v>
      </c>
      <c r="H300" s="152">
        <v>1644.7455999999997</v>
      </c>
    </row>
    <row r="301" spans="1:10">
      <c r="A301" s="131">
        <v>282</v>
      </c>
      <c r="B301" s="51" t="s">
        <v>703</v>
      </c>
      <c r="C301" s="51" t="s">
        <v>701</v>
      </c>
      <c r="D301" s="51" t="s">
        <v>702</v>
      </c>
      <c r="E301" s="51" t="s">
        <v>585</v>
      </c>
      <c r="F301" s="52">
        <v>40941</v>
      </c>
      <c r="G301" s="152">
        <v>3137.78</v>
      </c>
      <c r="H301" s="152">
        <v>1644.7455999999997</v>
      </c>
    </row>
    <row r="302" spans="1:10">
      <c r="A302" s="205">
        <v>283</v>
      </c>
      <c r="B302" s="51" t="s">
        <v>704</v>
      </c>
      <c r="C302" s="51" t="s">
        <v>701</v>
      </c>
      <c r="D302" s="51" t="s">
        <v>702</v>
      </c>
      <c r="E302" s="51" t="s">
        <v>585</v>
      </c>
      <c r="F302" s="52">
        <v>40941</v>
      </c>
      <c r="G302" s="152">
        <v>3137.78</v>
      </c>
      <c r="H302" s="152">
        <v>1644.7455999999997</v>
      </c>
    </row>
    <row r="303" spans="1:10">
      <c r="A303" s="131">
        <v>284</v>
      </c>
      <c r="B303" s="51" t="s">
        <v>705</v>
      </c>
      <c r="C303" s="51" t="s">
        <v>701</v>
      </c>
      <c r="D303" s="51" t="s">
        <v>702</v>
      </c>
      <c r="E303" s="51" t="s">
        <v>585</v>
      </c>
      <c r="F303" s="52">
        <v>40941</v>
      </c>
      <c r="G303" s="152">
        <v>3137.78</v>
      </c>
      <c r="H303" s="152">
        <v>204.89999999999998</v>
      </c>
    </row>
    <row r="304" spans="1:10">
      <c r="A304" s="131"/>
      <c r="B304" s="51"/>
      <c r="C304" s="51"/>
      <c r="D304" s="51"/>
      <c r="E304" s="51"/>
      <c r="F304" s="52"/>
      <c r="G304" s="231">
        <f>SUM(G299:G303)</f>
        <v>12942.03</v>
      </c>
      <c r="H304" s="231">
        <f>SUM(H299:H303)</f>
        <v>6783.8823999999986</v>
      </c>
    </row>
    <row r="305" spans="1:8">
      <c r="A305" s="259" t="s">
        <v>706</v>
      </c>
      <c r="B305" s="259"/>
      <c r="C305" s="259"/>
      <c r="D305" s="259"/>
      <c r="E305" s="259"/>
      <c r="F305" s="259"/>
      <c r="G305" s="98"/>
      <c r="H305" s="98"/>
    </row>
    <row r="306" spans="1:8" s="7" customFormat="1">
      <c r="A306" s="131">
        <v>285</v>
      </c>
      <c r="B306" s="73" t="s">
        <v>707</v>
      </c>
      <c r="C306" s="73" t="s">
        <v>708</v>
      </c>
      <c r="D306" s="73" t="s">
        <v>709</v>
      </c>
      <c r="E306" s="73">
        <v>108947</v>
      </c>
      <c r="F306" s="187">
        <v>41138</v>
      </c>
      <c r="G306" s="145">
        <v>1612.26</v>
      </c>
      <c r="H306" s="232">
        <v>992.76</v>
      </c>
    </row>
    <row r="307" spans="1:8" s="7" customFormat="1">
      <c r="A307" s="131">
        <v>286</v>
      </c>
      <c r="B307" s="73" t="s">
        <v>710</v>
      </c>
      <c r="C307" s="73" t="s">
        <v>708</v>
      </c>
      <c r="D307" s="73" t="s">
        <v>709</v>
      </c>
      <c r="E307" s="73">
        <v>108876</v>
      </c>
      <c r="F307" s="187">
        <v>41138</v>
      </c>
      <c r="G307" s="145">
        <v>1612.26</v>
      </c>
      <c r="H307" s="232">
        <v>992.76</v>
      </c>
    </row>
    <row r="308" spans="1:8" s="7" customFormat="1">
      <c r="A308" s="131">
        <v>287</v>
      </c>
      <c r="B308" s="73" t="s">
        <v>711</v>
      </c>
      <c r="C308" s="73" t="s">
        <v>708</v>
      </c>
      <c r="D308" s="73" t="s">
        <v>709</v>
      </c>
      <c r="E308" s="73">
        <v>108877</v>
      </c>
      <c r="F308" s="187">
        <v>41138</v>
      </c>
      <c r="G308" s="145">
        <v>1612.26</v>
      </c>
      <c r="H308" s="232">
        <v>992.76</v>
      </c>
    </row>
    <row r="309" spans="1:8" s="7" customFormat="1">
      <c r="A309" s="131">
        <v>288</v>
      </c>
      <c r="B309" s="73" t="s">
        <v>712</v>
      </c>
      <c r="C309" s="73" t="s">
        <v>713</v>
      </c>
      <c r="D309" s="73" t="s">
        <v>714</v>
      </c>
      <c r="E309" s="73">
        <v>8000198188</v>
      </c>
      <c r="F309" s="187">
        <v>41193</v>
      </c>
      <c r="G309" s="145">
        <v>2869.37</v>
      </c>
      <c r="H309" s="232">
        <v>1804.4199999999998</v>
      </c>
    </row>
    <row r="310" spans="1:8" s="7" customFormat="1">
      <c r="A310" s="131">
        <v>289</v>
      </c>
      <c r="B310" s="73" t="s">
        <v>715</v>
      </c>
      <c r="C310" s="73" t="s">
        <v>575</v>
      </c>
      <c r="D310" s="73" t="s">
        <v>716</v>
      </c>
      <c r="E310" s="73">
        <v>1962602</v>
      </c>
      <c r="F310" s="187">
        <v>41235</v>
      </c>
      <c r="G310" s="145">
        <v>748.63</v>
      </c>
      <c r="H310" s="232">
        <v>477.82000000000016</v>
      </c>
    </row>
    <row r="311" spans="1:8" s="7" customFormat="1">
      <c r="A311" s="131">
        <v>290</v>
      </c>
      <c r="B311" s="148" t="s">
        <v>4318</v>
      </c>
      <c r="C311" s="73" t="s">
        <v>717</v>
      </c>
      <c r="D311" s="51" t="s">
        <v>585</v>
      </c>
      <c r="E311" s="51" t="s">
        <v>585</v>
      </c>
      <c r="F311" s="187">
        <v>41277</v>
      </c>
      <c r="G311" s="145">
        <v>2196.39</v>
      </c>
      <c r="H311" s="232">
        <v>1446.4015999999997</v>
      </c>
    </row>
    <row r="312" spans="1:8" s="7" customFormat="1">
      <c r="A312" s="131">
        <v>291</v>
      </c>
      <c r="B312" s="148" t="s">
        <v>4319</v>
      </c>
      <c r="C312" s="73" t="s">
        <v>717</v>
      </c>
      <c r="D312" s="51" t="s">
        <v>585</v>
      </c>
      <c r="E312" s="51" t="s">
        <v>585</v>
      </c>
      <c r="F312" s="187">
        <v>41277</v>
      </c>
      <c r="G312" s="145">
        <v>2196.39</v>
      </c>
      <c r="H312" s="232">
        <v>1446.4015999999997</v>
      </c>
    </row>
    <row r="313" spans="1:8" s="7" customFormat="1">
      <c r="A313" s="131">
        <v>292</v>
      </c>
      <c r="B313" s="148" t="s">
        <v>4320</v>
      </c>
      <c r="C313" s="73" t="s">
        <v>717</v>
      </c>
      <c r="D313" s="51" t="s">
        <v>585</v>
      </c>
      <c r="E313" s="51" t="s">
        <v>585</v>
      </c>
      <c r="F313" s="187">
        <v>41277</v>
      </c>
      <c r="G313" s="145">
        <v>2196.39</v>
      </c>
      <c r="H313" s="232">
        <v>1446.4015999999997</v>
      </c>
    </row>
    <row r="314" spans="1:8" s="7" customFormat="1">
      <c r="A314" s="131"/>
      <c r="B314" s="51"/>
      <c r="C314" s="51"/>
      <c r="D314" s="51"/>
      <c r="E314" s="51"/>
      <c r="F314" s="52"/>
      <c r="G314" s="231">
        <f>SUM(G306:G313)</f>
        <v>15043.949999999997</v>
      </c>
      <c r="H314" s="231">
        <f>SUM(H306:H313)</f>
        <v>9599.7247999999981</v>
      </c>
    </row>
    <row r="315" spans="1:8">
      <c r="A315" s="259" t="s">
        <v>718</v>
      </c>
      <c r="B315" s="259"/>
      <c r="C315" s="259"/>
      <c r="D315" s="259"/>
      <c r="E315" s="259"/>
      <c r="F315" s="259"/>
      <c r="G315" s="98"/>
      <c r="H315" s="98"/>
    </row>
    <row r="316" spans="1:8">
      <c r="A316" s="131">
        <v>293</v>
      </c>
      <c r="B316" s="233" t="s">
        <v>719</v>
      </c>
      <c r="C316" s="234" t="s">
        <v>720</v>
      </c>
      <c r="D316" s="233"/>
      <c r="E316" s="233"/>
      <c r="F316" s="235">
        <v>40311</v>
      </c>
      <c r="G316" s="236">
        <v>9541.18</v>
      </c>
      <c r="H316" s="236">
        <v>874.59011612903123</v>
      </c>
    </row>
    <row r="317" spans="1:8">
      <c r="A317" s="131">
        <v>294</v>
      </c>
      <c r="B317" s="56" t="s">
        <v>721</v>
      </c>
      <c r="C317" s="56" t="s">
        <v>722</v>
      </c>
      <c r="D317" s="56" t="s">
        <v>723</v>
      </c>
      <c r="E317" s="56" t="s">
        <v>724</v>
      </c>
      <c r="F317" s="58">
        <v>40386</v>
      </c>
      <c r="G317" s="59">
        <v>136448.79999999999</v>
      </c>
      <c r="H317" s="236">
        <v>18592.364395161276</v>
      </c>
    </row>
    <row r="318" spans="1:8">
      <c r="A318" s="131">
        <v>295</v>
      </c>
      <c r="B318" s="56" t="s">
        <v>725</v>
      </c>
      <c r="C318" s="56" t="s">
        <v>726</v>
      </c>
      <c r="D318" s="56" t="s">
        <v>727</v>
      </c>
      <c r="E318" s="56" t="s">
        <v>728</v>
      </c>
      <c r="F318" s="58">
        <v>40424</v>
      </c>
      <c r="G318" s="59">
        <v>1557.4</v>
      </c>
      <c r="H318" s="236">
        <v>252.77504999999974</v>
      </c>
    </row>
    <row r="319" spans="1:8">
      <c r="A319" s="131">
        <v>296</v>
      </c>
      <c r="B319" s="56" t="s">
        <v>729</v>
      </c>
      <c r="C319" s="56" t="s">
        <v>730</v>
      </c>
      <c r="D319" s="56" t="s">
        <v>731</v>
      </c>
      <c r="E319" s="56" t="s">
        <v>732</v>
      </c>
      <c r="F319" s="58">
        <v>40480</v>
      </c>
      <c r="G319" s="59">
        <v>827.87</v>
      </c>
      <c r="H319" s="236">
        <v>161.91774193548383</v>
      </c>
    </row>
    <row r="320" spans="1:8">
      <c r="A320" s="131">
        <v>297</v>
      </c>
      <c r="B320" s="56" t="s">
        <v>733</v>
      </c>
      <c r="C320" s="56" t="s">
        <v>734</v>
      </c>
      <c r="D320" s="56" t="s">
        <v>27</v>
      </c>
      <c r="E320" s="56" t="s">
        <v>27</v>
      </c>
      <c r="F320" s="170">
        <v>40487</v>
      </c>
      <c r="G320" s="59">
        <v>925.36</v>
      </c>
      <c r="H320" s="236">
        <v>184.82</v>
      </c>
    </row>
    <row r="321" spans="1:8">
      <c r="A321" s="131">
        <v>298</v>
      </c>
      <c r="B321" s="56" t="s">
        <v>735</v>
      </c>
      <c r="C321" s="56" t="s">
        <v>734</v>
      </c>
      <c r="D321" s="56" t="s">
        <v>27</v>
      </c>
      <c r="E321" s="56" t="s">
        <v>27</v>
      </c>
      <c r="F321" s="170">
        <v>40487</v>
      </c>
      <c r="G321" s="59">
        <v>925.36</v>
      </c>
      <c r="H321" s="236">
        <v>184.82</v>
      </c>
    </row>
    <row r="322" spans="1:8">
      <c r="A322" s="131">
        <v>299</v>
      </c>
      <c r="B322" s="56" t="s">
        <v>736</v>
      </c>
      <c r="C322" s="56" t="s">
        <v>734</v>
      </c>
      <c r="D322" s="56" t="s">
        <v>27</v>
      </c>
      <c r="E322" s="56" t="s">
        <v>27</v>
      </c>
      <c r="F322" s="170">
        <v>40487</v>
      </c>
      <c r="G322" s="59">
        <v>925.36</v>
      </c>
      <c r="H322" s="236">
        <v>184.82</v>
      </c>
    </row>
    <row r="323" spans="1:8">
      <c r="A323" s="131">
        <v>300</v>
      </c>
      <c r="B323" s="56" t="s">
        <v>737</v>
      </c>
      <c r="C323" s="56" t="s">
        <v>730</v>
      </c>
      <c r="D323" s="56" t="s">
        <v>27</v>
      </c>
      <c r="E323" s="56" t="s">
        <v>27</v>
      </c>
      <c r="F323" s="58">
        <v>40485</v>
      </c>
      <c r="G323" s="59">
        <v>1216.8</v>
      </c>
      <c r="H323" s="236">
        <v>241.6</v>
      </c>
    </row>
    <row r="324" spans="1:8">
      <c r="A324" s="131">
        <v>301</v>
      </c>
      <c r="B324" s="56" t="s">
        <v>738</v>
      </c>
      <c r="C324" s="56" t="s">
        <v>739</v>
      </c>
      <c r="D324" s="56" t="s">
        <v>27</v>
      </c>
      <c r="E324" s="56" t="s">
        <v>27</v>
      </c>
      <c r="F324" s="58">
        <v>40485</v>
      </c>
      <c r="G324" s="59">
        <v>1216.8</v>
      </c>
      <c r="H324" s="236">
        <v>241.6</v>
      </c>
    </row>
    <row r="325" spans="1:8">
      <c r="A325" s="131">
        <v>302</v>
      </c>
      <c r="B325" s="56" t="s">
        <v>740</v>
      </c>
      <c r="C325" s="56" t="s">
        <v>730</v>
      </c>
      <c r="D325" s="56" t="s">
        <v>27</v>
      </c>
      <c r="E325" s="56" t="s">
        <v>27</v>
      </c>
      <c r="F325" s="58">
        <v>40501</v>
      </c>
      <c r="G325" s="59">
        <v>791.01</v>
      </c>
      <c r="H325" s="236">
        <v>687.45</v>
      </c>
    </row>
    <row r="326" spans="1:8">
      <c r="A326" s="131">
        <v>303</v>
      </c>
      <c r="B326" s="56" t="s">
        <v>741</v>
      </c>
      <c r="C326" s="56" t="s">
        <v>742</v>
      </c>
      <c r="D326" s="56" t="s">
        <v>27</v>
      </c>
      <c r="E326" s="56" t="s">
        <v>27</v>
      </c>
      <c r="F326" s="58">
        <v>40501</v>
      </c>
      <c r="G326" s="59">
        <f>989.71+535</f>
        <v>1524.71</v>
      </c>
      <c r="H326" s="236">
        <f t="shared" ref="H326:H328" si="5">(G326-525)</f>
        <v>999.71</v>
      </c>
    </row>
    <row r="327" spans="1:8">
      <c r="A327" s="131">
        <v>304</v>
      </c>
      <c r="B327" s="56" t="s">
        <v>743</v>
      </c>
      <c r="C327" s="56" t="s">
        <v>742</v>
      </c>
      <c r="D327" s="56" t="s">
        <v>27</v>
      </c>
      <c r="E327" s="56" t="s">
        <v>27</v>
      </c>
      <c r="F327" s="58">
        <v>40501</v>
      </c>
      <c r="G327" s="59">
        <v>1050.8399999999999</v>
      </c>
      <c r="H327" s="236">
        <f t="shared" si="5"/>
        <v>525.83999999999992</v>
      </c>
    </row>
    <row r="328" spans="1:8">
      <c r="A328" s="131">
        <v>305</v>
      </c>
      <c r="B328" s="56" t="s">
        <v>744</v>
      </c>
      <c r="C328" s="56" t="s">
        <v>742</v>
      </c>
      <c r="D328" s="56" t="s">
        <v>27</v>
      </c>
      <c r="E328" s="56" t="s">
        <v>27</v>
      </c>
      <c r="F328" s="58">
        <v>40501</v>
      </c>
      <c r="G328" s="59">
        <v>1050.8399999999999</v>
      </c>
      <c r="H328" s="236">
        <f t="shared" si="5"/>
        <v>525.83999999999992</v>
      </c>
    </row>
    <row r="329" spans="1:8">
      <c r="A329" s="131">
        <v>306</v>
      </c>
      <c r="B329" s="56" t="s">
        <v>745</v>
      </c>
      <c r="C329" s="56" t="s">
        <v>722</v>
      </c>
      <c r="D329" s="56" t="s">
        <v>27</v>
      </c>
      <c r="E329" s="56" t="s">
        <v>27</v>
      </c>
      <c r="F329" s="58">
        <v>40436</v>
      </c>
      <c r="G329" s="59">
        <v>110935.64</v>
      </c>
      <c r="H329" s="236">
        <v>43408.07</v>
      </c>
    </row>
    <row r="330" spans="1:8">
      <c r="A330" s="131">
        <v>307</v>
      </c>
      <c r="B330" s="56" t="s">
        <v>746</v>
      </c>
      <c r="C330" s="56" t="s">
        <v>747</v>
      </c>
      <c r="D330" s="56" t="s">
        <v>27</v>
      </c>
      <c r="E330" s="56" t="s">
        <v>27</v>
      </c>
      <c r="F330" s="58">
        <v>40436</v>
      </c>
      <c r="G330" s="59">
        <v>110935.64</v>
      </c>
      <c r="H330" s="236">
        <v>43408.07</v>
      </c>
    </row>
    <row r="331" spans="1:8">
      <c r="A331" s="131">
        <v>308</v>
      </c>
      <c r="B331" s="237" t="s">
        <v>748</v>
      </c>
      <c r="C331" s="238" t="s">
        <v>749</v>
      </c>
      <c r="D331" s="56" t="s">
        <v>27</v>
      </c>
      <c r="E331" s="56" t="s">
        <v>27</v>
      </c>
      <c r="F331" s="239">
        <v>40494</v>
      </c>
      <c r="G331" s="59">
        <v>20039.75</v>
      </c>
      <c r="H331" s="236">
        <v>4085.4561649999996</v>
      </c>
    </row>
    <row r="332" spans="1:8">
      <c r="A332" s="284">
        <v>309</v>
      </c>
      <c r="B332" s="285" t="s">
        <v>750</v>
      </c>
      <c r="C332" s="238" t="s">
        <v>751</v>
      </c>
      <c r="D332" s="56" t="s">
        <v>27</v>
      </c>
      <c r="E332" s="56" t="s">
        <v>27</v>
      </c>
      <c r="F332" s="239">
        <v>40519</v>
      </c>
      <c r="G332" s="59">
        <v>62182.31</v>
      </c>
      <c r="H332" s="236">
        <v>13577.721024193532</v>
      </c>
    </row>
    <row r="333" spans="1:8">
      <c r="A333" s="284"/>
      <c r="B333" s="285"/>
      <c r="C333" s="238" t="s">
        <v>751</v>
      </c>
      <c r="D333" s="56" t="s">
        <v>27</v>
      </c>
      <c r="E333" s="56" t="s">
        <v>27</v>
      </c>
      <c r="F333" s="239">
        <v>40519</v>
      </c>
      <c r="G333" s="59">
        <v>12702.53</v>
      </c>
      <c r="H333" s="236">
        <v>2773.6387209677414</v>
      </c>
    </row>
    <row r="334" spans="1:8">
      <c r="A334" s="131">
        <v>310</v>
      </c>
      <c r="B334" s="51" t="s">
        <v>752</v>
      </c>
      <c r="C334" s="51" t="s">
        <v>753</v>
      </c>
      <c r="D334" s="51" t="s">
        <v>27</v>
      </c>
      <c r="E334" s="51" t="s">
        <v>27</v>
      </c>
      <c r="F334" s="52">
        <v>40568</v>
      </c>
      <c r="G334" s="93">
        <v>725.37</v>
      </c>
      <c r="H334" s="236">
        <v>178.01838709677412</v>
      </c>
    </row>
    <row r="335" spans="1:8">
      <c r="A335" s="131">
        <v>311</v>
      </c>
      <c r="B335" s="51" t="s">
        <v>754</v>
      </c>
      <c r="C335" s="51" t="s">
        <v>753</v>
      </c>
      <c r="D335" s="51" t="s">
        <v>27</v>
      </c>
      <c r="E335" s="51" t="s">
        <v>27</v>
      </c>
      <c r="F335" s="52">
        <v>40568</v>
      </c>
      <c r="G335" s="93">
        <v>725.37</v>
      </c>
      <c r="H335" s="236">
        <v>178.01838709677412</v>
      </c>
    </row>
    <row r="336" spans="1:8">
      <c r="A336" s="131">
        <v>312</v>
      </c>
      <c r="B336" s="51" t="s">
        <v>755</v>
      </c>
      <c r="C336" s="51" t="s">
        <v>753</v>
      </c>
      <c r="D336" s="51" t="s">
        <v>27</v>
      </c>
      <c r="E336" s="51" t="s">
        <v>27</v>
      </c>
      <c r="F336" s="52">
        <v>40568</v>
      </c>
      <c r="G336" s="93">
        <v>725.37</v>
      </c>
      <c r="H336" s="236">
        <v>178.01838709677412</v>
      </c>
    </row>
    <row r="337" spans="1:8">
      <c r="A337" s="131">
        <v>313</v>
      </c>
      <c r="B337" s="51" t="s">
        <v>756</v>
      </c>
      <c r="C337" s="51" t="s">
        <v>753</v>
      </c>
      <c r="D337" s="51" t="s">
        <v>27</v>
      </c>
      <c r="E337" s="51" t="s">
        <v>27</v>
      </c>
      <c r="F337" s="52">
        <v>40568</v>
      </c>
      <c r="G337" s="93">
        <v>725.37</v>
      </c>
      <c r="H337" s="236">
        <v>178.01838709677412</v>
      </c>
    </row>
    <row r="338" spans="1:8">
      <c r="A338" s="131">
        <v>314</v>
      </c>
      <c r="B338" s="51" t="s">
        <v>757</v>
      </c>
      <c r="C338" s="51" t="s">
        <v>753</v>
      </c>
      <c r="D338" s="51" t="s">
        <v>27</v>
      </c>
      <c r="E338" s="51" t="s">
        <v>27</v>
      </c>
      <c r="F338" s="52">
        <v>40568</v>
      </c>
      <c r="G338" s="93">
        <v>725.37</v>
      </c>
      <c r="H338" s="236">
        <v>178.01838709677412</v>
      </c>
    </row>
    <row r="339" spans="1:8">
      <c r="A339" s="131">
        <v>315</v>
      </c>
      <c r="B339" s="51" t="s">
        <v>758</v>
      </c>
      <c r="C339" s="51" t="s">
        <v>753</v>
      </c>
      <c r="D339" s="51" t="s">
        <v>27</v>
      </c>
      <c r="E339" s="51" t="s">
        <v>27</v>
      </c>
      <c r="F339" s="52">
        <v>40568</v>
      </c>
      <c r="G339" s="93">
        <v>725.37</v>
      </c>
      <c r="H339" s="236">
        <v>178.01838709677412</v>
      </c>
    </row>
    <row r="340" spans="1:8">
      <c r="A340" s="131">
        <v>316</v>
      </c>
      <c r="B340" s="51" t="s">
        <v>759</v>
      </c>
      <c r="C340" s="51" t="s">
        <v>753</v>
      </c>
      <c r="D340" s="51" t="s">
        <v>27</v>
      </c>
      <c r="E340" s="51" t="s">
        <v>27</v>
      </c>
      <c r="F340" s="52">
        <v>40568</v>
      </c>
      <c r="G340" s="93">
        <v>725.37</v>
      </c>
      <c r="H340" s="236">
        <v>178.01838709677412</v>
      </c>
    </row>
    <row r="341" spans="1:8">
      <c r="A341" s="131">
        <v>317</v>
      </c>
      <c r="B341" s="51" t="s">
        <v>760</v>
      </c>
      <c r="C341" s="51" t="s">
        <v>753</v>
      </c>
      <c r="D341" s="51" t="s">
        <v>27</v>
      </c>
      <c r="E341" s="51" t="s">
        <v>27</v>
      </c>
      <c r="F341" s="52">
        <v>40568</v>
      </c>
      <c r="G341" s="93">
        <v>725.37</v>
      </c>
      <c r="H341" s="236">
        <v>178.01838709677412</v>
      </c>
    </row>
    <row r="342" spans="1:8">
      <c r="A342" s="131">
        <v>318</v>
      </c>
      <c r="B342" s="51" t="s">
        <v>761</v>
      </c>
      <c r="C342" s="51" t="s">
        <v>762</v>
      </c>
      <c r="D342" s="51" t="s">
        <v>763</v>
      </c>
      <c r="E342" s="203" t="s">
        <v>764</v>
      </c>
      <c r="F342" s="52">
        <v>40546</v>
      </c>
      <c r="G342" s="93">
        <v>806.2</v>
      </c>
      <c r="H342" s="236">
        <v>188.134064516129</v>
      </c>
    </row>
    <row r="343" spans="1:8">
      <c r="A343" s="131">
        <v>319</v>
      </c>
      <c r="B343" s="51" t="s">
        <v>765</v>
      </c>
      <c r="C343" s="51" t="s">
        <v>766</v>
      </c>
      <c r="D343" s="51" t="s">
        <v>767</v>
      </c>
      <c r="E343" s="240">
        <v>113973</v>
      </c>
      <c r="F343" s="52">
        <v>40569</v>
      </c>
      <c r="G343" s="93">
        <v>3168.48</v>
      </c>
      <c r="H343" s="236">
        <v>779.27898387096775</v>
      </c>
    </row>
    <row r="344" spans="1:8">
      <c r="A344" s="284">
        <v>320</v>
      </c>
      <c r="B344" s="286" t="s">
        <v>768</v>
      </c>
      <c r="C344" s="51" t="s">
        <v>769</v>
      </c>
      <c r="D344" s="51" t="s">
        <v>770</v>
      </c>
      <c r="E344" s="203" t="s">
        <v>771</v>
      </c>
      <c r="F344" s="52">
        <v>40590</v>
      </c>
      <c r="G344" s="93">
        <v>15174.46</v>
      </c>
      <c r="H344" s="236">
        <v>3937.8819696428563</v>
      </c>
    </row>
    <row r="345" spans="1:8">
      <c r="A345" s="284"/>
      <c r="B345" s="286"/>
      <c r="C345" s="51" t="s">
        <v>772</v>
      </c>
      <c r="D345" s="51" t="s">
        <v>773</v>
      </c>
      <c r="E345" s="177"/>
      <c r="F345" s="211">
        <v>40592</v>
      </c>
      <c r="G345" s="93">
        <v>2443.4899999999998</v>
      </c>
      <c r="H345" s="236">
        <v>633.67307678571342</v>
      </c>
    </row>
    <row r="346" spans="1:8">
      <c r="A346" s="284"/>
      <c r="B346" s="286"/>
      <c r="C346" s="51" t="s">
        <v>774</v>
      </c>
      <c r="D346" s="51" t="s">
        <v>775</v>
      </c>
      <c r="E346" s="133"/>
      <c r="F346" s="211">
        <v>40592</v>
      </c>
      <c r="G346" s="93">
        <v>735.36</v>
      </c>
      <c r="H346" s="236">
        <v>190.73812499999997</v>
      </c>
    </row>
    <row r="347" spans="1:8">
      <c r="A347" s="284"/>
      <c r="B347" s="286"/>
      <c r="C347" s="51" t="s">
        <v>774</v>
      </c>
      <c r="D347" s="51" t="s">
        <v>775</v>
      </c>
      <c r="E347" s="133"/>
      <c r="F347" s="211">
        <v>40592</v>
      </c>
      <c r="G347" s="93">
        <v>735.36</v>
      </c>
      <c r="H347" s="236">
        <v>190.73812499999997</v>
      </c>
    </row>
    <row r="348" spans="1:8">
      <c r="A348" s="284"/>
      <c r="B348" s="286"/>
      <c r="C348" s="51" t="s">
        <v>776</v>
      </c>
      <c r="D348" s="51" t="s">
        <v>777</v>
      </c>
      <c r="E348" s="177"/>
      <c r="F348" s="211">
        <v>40592</v>
      </c>
      <c r="G348" s="93">
        <v>1773.57</v>
      </c>
      <c r="H348" s="236">
        <v>460.03504821428578</v>
      </c>
    </row>
    <row r="349" spans="1:8">
      <c r="A349" s="284"/>
      <c r="B349" s="286"/>
      <c r="C349" s="51" t="s">
        <v>778</v>
      </c>
      <c r="D349" s="51" t="s">
        <v>779</v>
      </c>
      <c r="E349" s="177"/>
      <c r="F349" s="211">
        <v>40592</v>
      </c>
      <c r="G349" s="93">
        <v>516.88</v>
      </c>
      <c r="H349" s="236">
        <v>134.06981785714277</v>
      </c>
    </row>
    <row r="350" spans="1:8">
      <c r="A350" s="284"/>
      <c r="B350" s="286"/>
      <c r="C350" s="51" t="s">
        <v>780</v>
      </c>
      <c r="D350" s="51" t="s">
        <v>781</v>
      </c>
      <c r="E350" s="177"/>
      <c r="F350" s="211">
        <v>40592</v>
      </c>
      <c r="G350" s="93">
        <v>514.08000000000004</v>
      </c>
      <c r="H350" s="236">
        <v>133.3431964285715</v>
      </c>
    </row>
    <row r="351" spans="1:8">
      <c r="A351" s="131">
        <v>321</v>
      </c>
      <c r="B351" s="133" t="s">
        <v>782</v>
      </c>
      <c r="C351" s="51" t="s">
        <v>783</v>
      </c>
      <c r="D351" s="51" t="s">
        <v>784</v>
      </c>
      <c r="E351" s="86">
        <v>4846</v>
      </c>
      <c r="F351" s="211">
        <v>40613</v>
      </c>
      <c r="G351" s="93">
        <v>4618.49</v>
      </c>
      <c r="H351" s="241">
        <v>1252.1508967741925</v>
      </c>
    </row>
    <row r="352" spans="1:8">
      <c r="A352" s="131">
        <v>322</v>
      </c>
      <c r="B352" s="133" t="s">
        <v>785</v>
      </c>
      <c r="C352" s="51" t="s">
        <v>783</v>
      </c>
      <c r="D352" s="51" t="s">
        <v>784</v>
      </c>
      <c r="E352" s="86">
        <v>4728</v>
      </c>
      <c r="F352" s="211">
        <v>40613</v>
      </c>
      <c r="G352" s="93">
        <v>4618.49</v>
      </c>
      <c r="H352" s="241">
        <v>1252.1508967741925</v>
      </c>
    </row>
    <row r="353" spans="1:8">
      <c r="A353" s="131">
        <v>323</v>
      </c>
      <c r="B353" s="133" t="s">
        <v>786</v>
      </c>
      <c r="C353" s="51" t="s">
        <v>783</v>
      </c>
      <c r="D353" s="51" t="s">
        <v>784</v>
      </c>
      <c r="E353" s="86">
        <v>4726</v>
      </c>
      <c r="F353" s="211">
        <v>40613</v>
      </c>
      <c r="G353" s="93">
        <v>4618.49</v>
      </c>
      <c r="H353" s="241">
        <v>1252.1508967741925</v>
      </c>
    </row>
    <row r="354" spans="1:8">
      <c r="A354" s="131">
        <v>324</v>
      </c>
      <c r="B354" s="133" t="s">
        <v>787</v>
      </c>
      <c r="C354" s="51" t="s">
        <v>783</v>
      </c>
      <c r="D354" s="51" t="s">
        <v>784</v>
      </c>
      <c r="E354" s="86">
        <v>4841</v>
      </c>
      <c r="F354" s="211">
        <v>40613</v>
      </c>
      <c r="G354" s="93">
        <v>4618.49</v>
      </c>
      <c r="H354" s="241">
        <v>1252.1508967741925</v>
      </c>
    </row>
    <row r="355" spans="1:8">
      <c r="A355" s="131">
        <v>325</v>
      </c>
      <c r="B355" s="133" t="s">
        <v>788</v>
      </c>
      <c r="C355" s="51" t="s">
        <v>783</v>
      </c>
      <c r="D355" s="51" t="s">
        <v>784</v>
      </c>
      <c r="E355" s="86">
        <v>4831</v>
      </c>
      <c r="F355" s="211">
        <v>40613</v>
      </c>
      <c r="G355" s="93">
        <v>4618.49</v>
      </c>
      <c r="H355" s="241">
        <v>1252.1508967741925</v>
      </c>
    </row>
    <row r="356" spans="1:8">
      <c r="A356" s="131">
        <v>326</v>
      </c>
      <c r="B356" s="133" t="s">
        <v>789</v>
      </c>
      <c r="C356" s="51" t="s">
        <v>783</v>
      </c>
      <c r="D356" s="51" t="s">
        <v>784</v>
      </c>
      <c r="E356" s="86">
        <v>4776</v>
      </c>
      <c r="F356" s="211">
        <v>40613</v>
      </c>
      <c r="G356" s="93">
        <v>4618.49</v>
      </c>
      <c r="H356" s="241">
        <v>1252.1508967741925</v>
      </c>
    </row>
    <row r="357" spans="1:8">
      <c r="A357" s="131">
        <v>327</v>
      </c>
      <c r="B357" s="133" t="s">
        <v>790</v>
      </c>
      <c r="C357" s="51" t="s">
        <v>783</v>
      </c>
      <c r="D357" s="51" t="s">
        <v>784</v>
      </c>
      <c r="E357" s="86">
        <v>4844</v>
      </c>
      <c r="F357" s="211">
        <v>40613</v>
      </c>
      <c r="G357" s="93">
        <v>4618.49</v>
      </c>
      <c r="H357" s="241">
        <v>1252.1508967741925</v>
      </c>
    </row>
    <row r="358" spans="1:8">
      <c r="A358" s="131">
        <v>328</v>
      </c>
      <c r="B358" s="133" t="s">
        <v>791</v>
      </c>
      <c r="C358" s="51" t="s">
        <v>783</v>
      </c>
      <c r="D358" s="51" t="s">
        <v>784</v>
      </c>
      <c r="E358" s="86">
        <v>4843</v>
      </c>
      <c r="F358" s="211">
        <v>40613</v>
      </c>
      <c r="G358" s="93">
        <v>4618.49</v>
      </c>
      <c r="H358" s="241">
        <v>1252.1508967741925</v>
      </c>
    </row>
    <row r="359" spans="1:8">
      <c r="A359" s="131">
        <v>329</v>
      </c>
      <c r="B359" s="133" t="s">
        <v>792</v>
      </c>
      <c r="C359" s="51" t="s">
        <v>783</v>
      </c>
      <c r="D359" s="51" t="s">
        <v>784</v>
      </c>
      <c r="E359" s="86">
        <v>4840</v>
      </c>
      <c r="F359" s="211">
        <v>40613</v>
      </c>
      <c r="G359" s="93">
        <v>4618.49</v>
      </c>
      <c r="H359" s="241">
        <v>1252.1508967741925</v>
      </c>
    </row>
    <row r="360" spans="1:8">
      <c r="A360" s="131">
        <v>330</v>
      </c>
      <c r="B360" s="133" t="s">
        <v>793</v>
      </c>
      <c r="C360" s="51" t="s">
        <v>783</v>
      </c>
      <c r="D360" s="51" t="s">
        <v>784</v>
      </c>
      <c r="E360" s="86">
        <v>4691</v>
      </c>
      <c r="F360" s="211">
        <v>40613</v>
      </c>
      <c r="G360" s="93">
        <v>4618.49</v>
      </c>
      <c r="H360" s="241">
        <v>1252.1508967741925</v>
      </c>
    </row>
    <row r="361" spans="1:8">
      <c r="A361" s="131">
        <v>331</v>
      </c>
      <c r="B361" s="133" t="s">
        <v>794</v>
      </c>
      <c r="C361" s="51" t="s">
        <v>783</v>
      </c>
      <c r="D361" s="51" t="s">
        <v>784</v>
      </c>
      <c r="E361" s="86">
        <v>4845</v>
      </c>
      <c r="F361" s="211">
        <v>40613</v>
      </c>
      <c r="G361" s="93">
        <v>4618.49</v>
      </c>
      <c r="H361" s="241">
        <v>1252.1508967741925</v>
      </c>
    </row>
    <row r="362" spans="1:8">
      <c r="A362" s="131">
        <v>332</v>
      </c>
      <c r="B362" s="133" t="s">
        <v>795</v>
      </c>
      <c r="C362" s="51" t="s">
        <v>783</v>
      </c>
      <c r="D362" s="51" t="s">
        <v>784</v>
      </c>
      <c r="E362" s="86">
        <v>4842</v>
      </c>
      <c r="F362" s="211">
        <v>40613</v>
      </c>
      <c r="G362" s="93">
        <v>4618.49</v>
      </c>
      <c r="H362" s="241">
        <v>1252.1508967741925</v>
      </c>
    </row>
    <row r="363" spans="1:8">
      <c r="A363" s="131">
        <v>333</v>
      </c>
      <c r="B363" s="133" t="s">
        <v>796</v>
      </c>
      <c r="C363" s="51" t="s">
        <v>783</v>
      </c>
      <c r="D363" s="51" t="s">
        <v>784</v>
      </c>
      <c r="E363" s="86">
        <v>4723</v>
      </c>
      <c r="F363" s="211">
        <v>40613</v>
      </c>
      <c r="G363" s="93">
        <v>4618.49</v>
      </c>
      <c r="H363" s="241">
        <v>1252.1508967741925</v>
      </c>
    </row>
    <row r="364" spans="1:8">
      <c r="A364" s="131">
        <v>334</v>
      </c>
      <c r="B364" s="133" t="s">
        <v>797</v>
      </c>
      <c r="C364" s="51" t="s">
        <v>783</v>
      </c>
      <c r="D364" s="51" t="s">
        <v>784</v>
      </c>
      <c r="E364" s="86">
        <v>4733</v>
      </c>
      <c r="F364" s="211">
        <v>40613</v>
      </c>
      <c r="G364" s="93">
        <v>4618.49</v>
      </c>
      <c r="H364" s="241">
        <v>1252.1508967741925</v>
      </c>
    </row>
    <row r="365" spans="1:8">
      <c r="A365" s="131">
        <v>335</v>
      </c>
      <c r="B365" s="133" t="s">
        <v>798</v>
      </c>
      <c r="C365" s="51" t="s">
        <v>783</v>
      </c>
      <c r="D365" s="51" t="s">
        <v>784</v>
      </c>
      <c r="E365" s="86">
        <v>4823</v>
      </c>
      <c r="F365" s="211">
        <v>40613</v>
      </c>
      <c r="G365" s="93">
        <v>4618.49</v>
      </c>
      <c r="H365" s="241">
        <v>1252.1508967741925</v>
      </c>
    </row>
    <row r="366" spans="1:8">
      <c r="A366" s="131">
        <v>336</v>
      </c>
      <c r="B366" s="51" t="s">
        <v>799</v>
      </c>
      <c r="C366" s="51" t="s">
        <v>800</v>
      </c>
      <c r="D366" s="51" t="s">
        <v>801</v>
      </c>
      <c r="E366" s="240">
        <v>4561</v>
      </c>
      <c r="F366" s="52">
        <v>40578</v>
      </c>
      <c r="G366" s="93">
        <v>1543.96</v>
      </c>
      <c r="H366" s="241">
        <v>418.59603870967726</v>
      </c>
    </row>
    <row r="367" spans="1:8">
      <c r="A367" s="131">
        <v>337</v>
      </c>
      <c r="B367" s="51" t="s">
        <v>802</v>
      </c>
      <c r="C367" s="51" t="s">
        <v>800</v>
      </c>
      <c r="D367" s="51" t="s">
        <v>801</v>
      </c>
      <c r="E367" s="51"/>
      <c r="F367" s="52">
        <v>40578</v>
      </c>
      <c r="G367" s="93">
        <v>1543.96</v>
      </c>
      <c r="H367" s="241">
        <v>418.59603870967726</v>
      </c>
    </row>
    <row r="368" spans="1:8">
      <c r="A368" s="131">
        <v>338</v>
      </c>
      <c r="B368" s="51" t="s">
        <v>803</v>
      </c>
      <c r="C368" s="51" t="s">
        <v>800</v>
      </c>
      <c r="D368" s="51" t="s">
        <v>801</v>
      </c>
      <c r="E368" s="51"/>
      <c r="F368" s="52">
        <v>40578</v>
      </c>
      <c r="G368" s="93">
        <v>1543.96</v>
      </c>
      <c r="H368" s="241">
        <v>418.59603870967726</v>
      </c>
    </row>
    <row r="369" spans="1:8">
      <c r="A369" s="131">
        <v>339</v>
      </c>
      <c r="B369" s="133" t="s">
        <v>804</v>
      </c>
      <c r="C369" s="51" t="s">
        <v>805</v>
      </c>
      <c r="D369" s="86" t="s">
        <v>806</v>
      </c>
      <c r="E369" s="86">
        <v>1101626</v>
      </c>
      <c r="F369" s="211">
        <v>40626</v>
      </c>
      <c r="G369" s="59">
        <v>4899.37</v>
      </c>
      <c r="H369" s="241">
        <v>1361.7921870967739</v>
      </c>
    </row>
    <row r="370" spans="1:8">
      <c r="A370" s="131">
        <v>340</v>
      </c>
      <c r="B370" s="133" t="s">
        <v>807</v>
      </c>
      <c r="C370" s="51" t="s">
        <v>805</v>
      </c>
      <c r="D370" s="86" t="s">
        <v>806</v>
      </c>
      <c r="E370" s="86">
        <v>1101627</v>
      </c>
      <c r="F370" s="211">
        <v>40626</v>
      </c>
      <c r="G370" s="59">
        <v>4899.37</v>
      </c>
      <c r="H370" s="241">
        <v>1361.7921870967739</v>
      </c>
    </row>
    <row r="371" spans="1:8">
      <c r="A371" s="131">
        <v>341</v>
      </c>
      <c r="B371" s="133" t="s">
        <v>808</v>
      </c>
      <c r="C371" s="51" t="s">
        <v>805</v>
      </c>
      <c r="D371" s="86" t="s">
        <v>806</v>
      </c>
      <c r="E371" s="86">
        <v>1101628</v>
      </c>
      <c r="F371" s="211">
        <v>40626</v>
      </c>
      <c r="G371" s="59">
        <v>4899.37</v>
      </c>
      <c r="H371" s="241">
        <v>1361.7921870967739</v>
      </c>
    </row>
    <row r="372" spans="1:8">
      <c r="A372" s="131">
        <v>342</v>
      </c>
      <c r="B372" s="133" t="s">
        <v>809</v>
      </c>
      <c r="C372" s="51" t="s">
        <v>805</v>
      </c>
      <c r="D372" s="86" t="s">
        <v>806</v>
      </c>
      <c r="E372" s="86">
        <v>1101623</v>
      </c>
      <c r="F372" s="211">
        <v>40626</v>
      </c>
      <c r="G372" s="59">
        <v>4899.37</v>
      </c>
      <c r="H372" s="241">
        <v>1361.7921870967739</v>
      </c>
    </row>
    <row r="373" spans="1:8">
      <c r="A373" s="131">
        <v>343</v>
      </c>
      <c r="B373" s="133" t="s">
        <v>810</v>
      </c>
      <c r="C373" s="51" t="s">
        <v>805</v>
      </c>
      <c r="D373" s="86" t="s">
        <v>806</v>
      </c>
      <c r="E373" s="86">
        <v>1102248</v>
      </c>
      <c r="F373" s="211">
        <v>40626</v>
      </c>
      <c r="G373" s="59">
        <v>4899.37</v>
      </c>
      <c r="H373" s="241">
        <v>1361.7921870967739</v>
      </c>
    </row>
    <row r="374" spans="1:8">
      <c r="A374" s="131">
        <v>344</v>
      </c>
      <c r="B374" s="133" t="s">
        <v>811</v>
      </c>
      <c r="C374" s="51" t="s">
        <v>805</v>
      </c>
      <c r="D374" s="86" t="s">
        <v>806</v>
      </c>
      <c r="E374" s="86">
        <v>1102263</v>
      </c>
      <c r="F374" s="211">
        <v>40626</v>
      </c>
      <c r="G374" s="59">
        <v>4899.37</v>
      </c>
      <c r="H374" s="241">
        <v>1361.7921870967739</v>
      </c>
    </row>
    <row r="375" spans="1:8">
      <c r="A375" s="131">
        <v>345</v>
      </c>
      <c r="B375" s="133" t="s">
        <v>812</v>
      </c>
      <c r="C375" s="51" t="s">
        <v>805</v>
      </c>
      <c r="D375" s="86" t="s">
        <v>806</v>
      </c>
      <c r="E375" s="86">
        <v>1102268</v>
      </c>
      <c r="F375" s="211">
        <v>40626</v>
      </c>
      <c r="G375" s="59">
        <v>4899.37</v>
      </c>
      <c r="H375" s="241">
        <v>1361.7921870967739</v>
      </c>
    </row>
    <row r="376" spans="1:8">
      <c r="A376" s="131">
        <v>346</v>
      </c>
      <c r="B376" s="133" t="s">
        <v>813</v>
      </c>
      <c r="C376" s="51" t="s">
        <v>805</v>
      </c>
      <c r="D376" s="86" t="s">
        <v>806</v>
      </c>
      <c r="E376" s="86">
        <v>1102260</v>
      </c>
      <c r="F376" s="211">
        <v>40626</v>
      </c>
      <c r="G376" s="59">
        <v>4899.37</v>
      </c>
      <c r="H376" s="241">
        <v>1361.7921870967739</v>
      </c>
    </row>
    <row r="377" spans="1:8">
      <c r="A377" s="131">
        <v>347</v>
      </c>
      <c r="B377" s="133" t="s">
        <v>814</v>
      </c>
      <c r="C377" s="51" t="s">
        <v>805</v>
      </c>
      <c r="D377" s="86" t="s">
        <v>806</v>
      </c>
      <c r="E377" s="86">
        <v>1102245</v>
      </c>
      <c r="F377" s="211">
        <v>40626</v>
      </c>
      <c r="G377" s="59">
        <v>4899.37</v>
      </c>
      <c r="H377" s="241">
        <v>1361.7921870967739</v>
      </c>
    </row>
    <row r="378" spans="1:8">
      <c r="A378" s="131">
        <v>348</v>
      </c>
      <c r="B378" s="133" t="s">
        <v>815</v>
      </c>
      <c r="C378" s="51" t="s">
        <v>805</v>
      </c>
      <c r="D378" s="86" t="s">
        <v>806</v>
      </c>
      <c r="E378" s="86">
        <v>1102267</v>
      </c>
      <c r="F378" s="211">
        <v>40626</v>
      </c>
      <c r="G378" s="59">
        <v>4899.37</v>
      </c>
      <c r="H378" s="241">
        <v>1361.7921870967739</v>
      </c>
    </row>
    <row r="379" spans="1:8">
      <c r="A379" s="131">
        <v>349</v>
      </c>
      <c r="B379" s="133" t="s">
        <v>816</v>
      </c>
      <c r="C379" s="51" t="s">
        <v>805</v>
      </c>
      <c r="D379" s="86" t="s">
        <v>806</v>
      </c>
      <c r="E379" s="86">
        <v>1102265</v>
      </c>
      <c r="F379" s="211">
        <v>40626</v>
      </c>
      <c r="G379" s="59">
        <v>4899.37</v>
      </c>
      <c r="H379" s="241">
        <v>1361.7921870967739</v>
      </c>
    </row>
    <row r="380" spans="1:8">
      <c r="A380" s="131">
        <v>350</v>
      </c>
      <c r="B380" s="133" t="s">
        <v>817</v>
      </c>
      <c r="C380" s="51" t="s">
        <v>805</v>
      </c>
      <c r="D380" s="86" t="s">
        <v>806</v>
      </c>
      <c r="E380" s="86">
        <v>1102258</v>
      </c>
      <c r="F380" s="211">
        <v>40626</v>
      </c>
      <c r="G380" s="59">
        <v>4899.37</v>
      </c>
      <c r="H380" s="241">
        <v>1361.7921870967739</v>
      </c>
    </row>
    <row r="381" spans="1:8">
      <c r="A381" s="131">
        <v>351</v>
      </c>
      <c r="B381" s="133" t="s">
        <v>818</v>
      </c>
      <c r="C381" s="51" t="s">
        <v>805</v>
      </c>
      <c r="D381" s="86" t="s">
        <v>806</v>
      </c>
      <c r="E381" s="86">
        <v>1102259</v>
      </c>
      <c r="F381" s="211">
        <v>40626</v>
      </c>
      <c r="G381" s="59">
        <v>4899.37</v>
      </c>
      <c r="H381" s="241">
        <v>1361.7921870967739</v>
      </c>
    </row>
    <row r="382" spans="1:8">
      <c r="A382" s="131">
        <v>352</v>
      </c>
      <c r="B382" s="133" t="s">
        <v>819</v>
      </c>
      <c r="C382" s="51" t="s">
        <v>805</v>
      </c>
      <c r="D382" s="86" t="s">
        <v>806</v>
      </c>
      <c r="E382" s="86">
        <v>1102264</v>
      </c>
      <c r="F382" s="211">
        <v>40626</v>
      </c>
      <c r="G382" s="59">
        <v>4899.37</v>
      </c>
      <c r="H382" s="241">
        <v>1361.7921870967739</v>
      </c>
    </row>
    <row r="383" spans="1:8">
      <c r="A383" s="131">
        <v>353</v>
      </c>
      <c r="B383" s="133" t="s">
        <v>820</v>
      </c>
      <c r="C383" s="51" t="s">
        <v>805</v>
      </c>
      <c r="D383" s="86" t="s">
        <v>806</v>
      </c>
      <c r="E383" s="86">
        <v>1102251</v>
      </c>
      <c r="F383" s="211">
        <v>40626</v>
      </c>
      <c r="G383" s="59">
        <v>4899.37</v>
      </c>
      <c r="H383" s="241">
        <v>1361.7921870967739</v>
      </c>
    </row>
    <row r="384" spans="1:8">
      <c r="A384" s="131">
        <v>354</v>
      </c>
      <c r="B384" s="133" t="s">
        <v>821</v>
      </c>
      <c r="C384" s="51" t="s">
        <v>805</v>
      </c>
      <c r="D384" s="86" t="s">
        <v>806</v>
      </c>
      <c r="E384" s="86">
        <v>1102256</v>
      </c>
      <c r="F384" s="211">
        <v>40626</v>
      </c>
      <c r="G384" s="59">
        <v>4899.37</v>
      </c>
      <c r="H384" s="241">
        <v>1361.7921870967739</v>
      </c>
    </row>
    <row r="385" spans="1:8">
      <c r="A385" s="131">
        <v>355</v>
      </c>
      <c r="B385" s="133" t="s">
        <v>822</v>
      </c>
      <c r="C385" s="51" t="s">
        <v>805</v>
      </c>
      <c r="D385" s="86" t="s">
        <v>806</v>
      </c>
      <c r="E385" s="86">
        <v>1102262</v>
      </c>
      <c r="F385" s="211">
        <v>40626</v>
      </c>
      <c r="G385" s="59">
        <v>4899.37</v>
      </c>
      <c r="H385" s="241">
        <v>1361.7921870967739</v>
      </c>
    </row>
    <row r="386" spans="1:8">
      <c r="A386" s="131">
        <v>356</v>
      </c>
      <c r="B386" s="133" t="s">
        <v>823</v>
      </c>
      <c r="C386" s="51" t="s">
        <v>805</v>
      </c>
      <c r="D386" s="86" t="s">
        <v>806</v>
      </c>
      <c r="E386" s="86">
        <v>1102261</v>
      </c>
      <c r="F386" s="211">
        <v>40626</v>
      </c>
      <c r="G386" s="59">
        <v>4899.37</v>
      </c>
      <c r="H386" s="241">
        <v>1361.7921870967739</v>
      </c>
    </row>
    <row r="387" spans="1:8">
      <c r="A387" s="131">
        <v>357</v>
      </c>
      <c r="B387" s="133" t="s">
        <v>824</v>
      </c>
      <c r="C387" s="51" t="s">
        <v>805</v>
      </c>
      <c r="D387" s="86" t="s">
        <v>806</v>
      </c>
      <c r="E387" s="86">
        <v>1102269</v>
      </c>
      <c r="F387" s="211">
        <v>40626</v>
      </c>
      <c r="G387" s="59">
        <v>4899.37</v>
      </c>
      <c r="H387" s="241">
        <v>1361.7921870967739</v>
      </c>
    </row>
    <row r="388" spans="1:8">
      <c r="A388" s="131">
        <v>358</v>
      </c>
      <c r="B388" s="133" t="s">
        <v>825</v>
      </c>
      <c r="C388" s="51" t="s">
        <v>805</v>
      </c>
      <c r="D388" s="86" t="s">
        <v>806</v>
      </c>
      <c r="E388" s="86">
        <v>1102264</v>
      </c>
      <c r="F388" s="211">
        <v>40626</v>
      </c>
      <c r="G388" s="59">
        <v>4899.37</v>
      </c>
      <c r="H388" s="241">
        <v>1361.7921870967739</v>
      </c>
    </row>
    <row r="389" spans="1:8">
      <c r="A389" s="131">
        <v>359</v>
      </c>
      <c r="B389" s="133" t="s">
        <v>826</v>
      </c>
      <c r="C389" s="51" t="s">
        <v>805</v>
      </c>
      <c r="D389" s="86" t="s">
        <v>806</v>
      </c>
      <c r="E389" s="86">
        <v>1102268</v>
      </c>
      <c r="F389" s="211">
        <v>40626</v>
      </c>
      <c r="G389" s="59">
        <v>4899.37</v>
      </c>
      <c r="H389" s="241">
        <v>1361.7921870967739</v>
      </c>
    </row>
    <row r="390" spans="1:8">
      <c r="A390" s="131">
        <v>360</v>
      </c>
      <c r="B390" s="133" t="s">
        <v>827</v>
      </c>
      <c r="C390" s="51" t="s">
        <v>805</v>
      </c>
      <c r="D390" s="86" t="s">
        <v>806</v>
      </c>
      <c r="E390" s="86">
        <v>1102241</v>
      </c>
      <c r="F390" s="211">
        <v>40626</v>
      </c>
      <c r="G390" s="59">
        <v>4899.37</v>
      </c>
      <c r="H390" s="241">
        <v>1361.7921870967739</v>
      </c>
    </row>
    <row r="391" spans="1:8">
      <c r="A391" s="131">
        <v>361</v>
      </c>
      <c r="B391" s="133" t="s">
        <v>828</v>
      </c>
      <c r="C391" s="51" t="s">
        <v>805</v>
      </c>
      <c r="D391" s="86" t="s">
        <v>806</v>
      </c>
      <c r="E391" s="86">
        <v>1102243</v>
      </c>
      <c r="F391" s="211">
        <v>40626</v>
      </c>
      <c r="G391" s="59">
        <v>4899.37</v>
      </c>
      <c r="H391" s="241">
        <v>1361.7921870967739</v>
      </c>
    </row>
    <row r="392" spans="1:8">
      <c r="A392" s="131">
        <v>362</v>
      </c>
      <c r="B392" s="133" t="s">
        <v>829</v>
      </c>
      <c r="C392" s="51" t="s">
        <v>805</v>
      </c>
      <c r="D392" s="86" t="s">
        <v>806</v>
      </c>
      <c r="E392" s="86">
        <v>1102255</v>
      </c>
      <c r="F392" s="211">
        <v>40626</v>
      </c>
      <c r="G392" s="59">
        <v>4899.37</v>
      </c>
      <c r="H392" s="241">
        <v>1361.7921870967739</v>
      </c>
    </row>
    <row r="393" spans="1:8">
      <c r="A393" s="131">
        <v>363</v>
      </c>
      <c r="B393" s="133" t="s">
        <v>830</v>
      </c>
      <c r="C393" s="51" t="s">
        <v>805</v>
      </c>
      <c r="D393" s="86" t="s">
        <v>806</v>
      </c>
      <c r="E393" s="86">
        <v>1102240</v>
      </c>
      <c r="F393" s="211">
        <v>40626</v>
      </c>
      <c r="G393" s="59">
        <v>4899.37</v>
      </c>
      <c r="H393" s="241">
        <v>1361.7921870967739</v>
      </c>
    </row>
    <row r="394" spans="1:8">
      <c r="A394" s="131">
        <v>364</v>
      </c>
      <c r="B394" s="133" t="s">
        <v>831</v>
      </c>
      <c r="C394" s="51" t="s">
        <v>805</v>
      </c>
      <c r="D394" s="86" t="s">
        <v>806</v>
      </c>
      <c r="E394" s="86">
        <v>1102238</v>
      </c>
      <c r="F394" s="211">
        <v>40626</v>
      </c>
      <c r="G394" s="59">
        <v>4899.37</v>
      </c>
      <c r="H394" s="241">
        <v>1361.7921870967739</v>
      </c>
    </row>
    <row r="395" spans="1:8">
      <c r="A395" s="131">
        <v>365</v>
      </c>
      <c r="B395" s="133" t="s">
        <v>832</v>
      </c>
      <c r="C395" s="51" t="s">
        <v>805</v>
      </c>
      <c r="D395" s="86" t="s">
        <v>806</v>
      </c>
      <c r="E395" s="86">
        <v>1102249</v>
      </c>
      <c r="F395" s="211">
        <v>40626</v>
      </c>
      <c r="G395" s="59">
        <v>4899.37</v>
      </c>
      <c r="H395" s="241">
        <v>1361.7921870967739</v>
      </c>
    </row>
    <row r="396" spans="1:8">
      <c r="A396" s="131">
        <v>366</v>
      </c>
      <c r="B396" s="133" t="s">
        <v>833</v>
      </c>
      <c r="C396" s="51" t="s">
        <v>805</v>
      </c>
      <c r="D396" s="86" t="s">
        <v>806</v>
      </c>
      <c r="E396" s="86">
        <v>1102236</v>
      </c>
      <c r="F396" s="211">
        <v>40626</v>
      </c>
      <c r="G396" s="59">
        <v>4899.37</v>
      </c>
      <c r="H396" s="241">
        <v>1361.7921870967739</v>
      </c>
    </row>
    <row r="397" spans="1:8">
      <c r="A397" s="131">
        <v>367</v>
      </c>
      <c r="B397" s="133" t="s">
        <v>834</v>
      </c>
      <c r="C397" s="51" t="s">
        <v>805</v>
      </c>
      <c r="D397" s="86" t="s">
        <v>806</v>
      </c>
      <c r="E397" s="86">
        <v>1102246</v>
      </c>
      <c r="F397" s="211">
        <v>40626</v>
      </c>
      <c r="G397" s="59">
        <v>4899.37</v>
      </c>
      <c r="H397" s="241">
        <v>1361.7921870967739</v>
      </c>
    </row>
    <row r="398" spans="1:8">
      <c r="A398" s="131">
        <v>368</v>
      </c>
      <c r="B398" s="133" t="s">
        <v>835</v>
      </c>
      <c r="C398" s="51" t="s">
        <v>805</v>
      </c>
      <c r="D398" s="86" t="s">
        <v>806</v>
      </c>
      <c r="E398" s="86">
        <v>1102244</v>
      </c>
      <c r="F398" s="211">
        <v>40626</v>
      </c>
      <c r="G398" s="59">
        <v>4899.37</v>
      </c>
      <c r="H398" s="241">
        <v>1361.7921870967739</v>
      </c>
    </row>
    <row r="399" spans="1:8">
      <c r="A399" s="131">
        <v>369</v>
      </c>
      <c r="B399" s="133" t="s">
        <v>836</v>
      </c>
      <c r="C399" s="51" t="s">
        <v>805</v>
      </c>
      <c r="D399" s="86" t="s">
        <v>806</v>
      </c>
      <c r="E399" s="86">
        <v>1102250</v>
      </c>
      <c r="F399" s="211">
        <v>40626</v>
      </c>
      <c r="G399" s="59">
        <v>4899.37</v>
      </c>
      <c r="H399" s="241">
        <v>1361.7921870967739</v>
      </c>
    </row>
    <row r="400" spans="1:8">
      <c r="A400" s="131">
        <v>370</v>
      </c>
      <c r="B400" s="133" t="s">
        <v>837</v>
      </c>
      <c r="C400" s="51" t="s">
        <v>805</v>
      </c>
      <c r="D400" s="86" t="s">
        <v>806</v>
      </c>
      <c r="E400" s="86">
        <v>1101625</v>
      </c>
      <c r="F400" s="211">
        <v>40626</v>
      </c>
      <c r="G400" s="59">
        <v>4899.37</v>
      </c>
      <c r="H400" s="241">
        <v>1361.7921870967739</v>
      </c>
    </row>
    <row r="401" spans="1:8">
      <c r="A401" s="131">
        <v>371</v>
      </c>
      <c r="B401" s="133" t="s">
        <v>838</v>
      </c>
      <c r="C401" s="51" t="s">
        <v>805</v>
      </c>
      <c r="D401" s="86" t="s">
        <v>806</v>
      </c>
      <c r="E401" s="86">
        <v>1102237</v>
      </c>
      <c r="F401" s="211">
        <v>40626</v>
      </c>
      <c r="G401" s="59">
        <v>4899.37</v>
      </c>
      <c r="H401" s="241">
        <v>1361.7921870967739</v>
      </c>
    </row>
    <row r="402" spans="1:8">
      <c r="A402" s="131">
        <v>372</v>
      </c>
      <c r="B402" s="133" t="s">
        <v>839</v>
      </c>
      <c r="C402" s="51" t="s">
        <v>805</v>
      </c>
      <c r="D402" s="86" t="s">
        <v>806</v>
      </c>
      <c r="E402" s="86">
        <v>1101624</v>
      </c>
      <c r="F402" s="211">
        <v>40626</v>
      </c>
      <c r="G402" s="59">
        <v>4899.37</v>
      </c>
      <c r="H402" s="241">
        <v>1361.7921870967739</v>
      </c>
    </row>
    <row r="403" spans="1:8">
      <c r="A403" s="131">
        <v>373</v>
      </c>
      <c r="B403" s="133" t="s">
        <v>840</v>
      </c>
      <c r="C403" s="51" t="s">
        <v>805</v>
      </c>
      <c r="D403" s="86" t="s">
        <v>806</v>
      </c>
      <c r="E403" s="86">
        <v>1102266</v>
      </c>
      <c r="F403" s="211">
        <v>40626</v>
      </c>
      <c r="G403" s="59">
        <v>4899.37</v>
      </c>
      <c r="H403" s="241">
        <v>1361.7921870967739</v>
      </c>
    </row>
    <row r="404" spans="1:8">
      <c r="A404" s="131">
        <v>374</v>
      </c>
      <c r="B404" s="133" t="s">
        <v>841</v>
      </c>
      <c r="C404" s="51" t="s">
        <v>805</v>
      </c>
      <c r="D404" s="86" t="s">
        <v>806</v>
      </c>
      <c r="E404" s="86">
        <v>1102257</v>
      </c>
      <c r="F404" s="211">
        <v>40626</v>
      </c>
      <c r="G404" s="59">
        <v>4899.37</v>
      </c>
      <c r="H404" s="241">
        <v>1361.7921870967739</v>
      </c>
    </row>
    <row r="405" spans="1:8">
      <c r="A405" s="131">
        <v>375</v>
      </c>
      <c r="B405" s="133" t="s">
        <v>842</v>
      </c>
      <c r="C405" s="51" t="s">
        <v>805</v>
      </c>
      <c r="D405" s="86" t="s">
        <v>806</v>
      </c>
      <c r="E405" s="86">
        <v>1102242</v>
      </c>
      <c r="F405" s="211">
        <v>40626</v>
      </c>
      <c r="G405" s="59">
        <v>4899.37</v>
      </c>
      <c r="H405" s="241">
        <v>1361.7921870967739</v>
      </c>
    </row>
    <row r="406" spans="1:8">
      <c r="A406" s="131">
        <v>376</v>
      </c>
      <c r="B406" s="133" t="s">
        <v>843</v>
      </c>
      <c r="C406" s="51" t="s">
        <v>805</v>
      </c>
      <c r="D406" s="86" t="s">
        <v>806</v>
      </c>
      <c r="E406" s="86">
        <v>1102239</v>
      </c>
      <c r="F406" s="211">
        <v>40626</v>
      </c>
      <c r="G406" s="59">
        <v>4899.37</v>
      </c>
      <c r="H406" s="241">
        <v>1361.7921870967739</v>
      </c>
    </row>
    <row r="407" spans="1:8">
      <c r="A407" s="131">
        <v>377</v>
      </c>
      <c r="B407" s="133" t="s">
        <v>844</v>
      </c>
      <c r="C407" s="51" t="s">
        <v>805</v>
      </c>
      <c r="D407" s="86" t="s">
        <v>806</v>
      </c>
      <c r="E407" s="86">
        <v>1101622</v>
      </c>
      <c r="F407" s="211">
        <v>40626</v>
      </c>
      <c r="G407" s="59">
        <v>4899.37</v>
      </c>
      <c r="H407" s="241">
        <v>1361.7921870967739</v>
      </c>
    </row>
    <row r="408" spans="1:8">
      <c r="A408" s="131">
        <v>378</v>
      </c>
      <c r="B408" s="133" t="s">
        <v>845</v>
      </c>
      <c r="C408" s="51" t="s">
        <v>805</v>
      </c>
      <c r="D408" s="86" t="s">
        <v>806</v>
      </c>
      <c r="E408" s="86">
        <v>1101629</v>
      </c>
      <c r="F408" s="211">
        <v>40626</v>
      </c>
      <c r="G408" s="59">
        <v>4899.37</v>
      </c>
      <c r="H408" s="241">
        <v>1361.7921870967739</v>
      </c>
    </row>
    <row r="409" spans="1:8">
      <c r="A409" s="131">
        <v>379</v>
      </c>
      <c r="B409" s="133" t="s">
        <v>846</v>
      </c>
      <c r="C409" s="51" t="s">
        <v>805</v>
      </c>
      <c r="D409" s="86" t="s">
        <v>806</v>
      </c>
      <c r="E409" s="86">
        <v>1102247</v>
      </c>
      <c r="F409" s="211">
        <v>40626</v>
      </c>
      <c r="G409" s="59">
        <v>4899.37</v>
      </c>
      <c r="H409" s="241">
        <v>1361.7921870967739</v>
      </c>
    </row>
    <row r="410" spans="1:8">
      <c r="A410" s="131">
        <v>380</v>
      </c>
      <c r="B410" s="133" t="s">
        <v>847</v>
      </c>
      <c r="C410" s="51" t="s">
        <v>848</v>
      </c>
      <c r="D410" s="131" t="s">
        <v>849</v>
      </c>
      <c r="E410" s="131">
        <v>1101447</v>
      </c>
      <c r="F410" s="211">
        <v>40626</v>
      </c>
      <c r="G410" s="152">
        <v>2951.6</v>
      </c>
      <c r="H410" s="241">
        <v>820.40418870967687</v>
      </c>
    </row>
    <row r="411" spans="1:8">
      <c r="A411" s="131">
        <v>381</v>
      </c>
      <c r="B411" s="133" t="s">
        <v>850</v>
      </c>
      <c r="C411" s="51" t="s">
        <v>848</v>
      </c>
      <c r="D411" s="131" t="s">
        <v>849</v>
      </c>
      <c r="E411" s="131">
        <v>1101440</v>
      </c>
      <c r="F411" s="211">
        <v>40626</v>
      </c>
      <c r="G411" s="152">
        <v>2951.6</v>
      </c>
      <c r="H411" s="241">
        <v>820.40418870967687</v>
      </c>
    </row>
    <row r="412" spans="1:8">
      <c r="A412" s="131">
        <v>382</v>
      </c>
      <c r="B412" s="133" t="s">
        <v>851</v>
      </c>
      <c r="C412" s="51" t="s">
        <v>848</v>
      </c>
      <c r="D412" s="131" t="s">
        <v>849</v>
      </c>
      <c r="E412" s="131">
        <v>1101446</v>
      </c>
      <c r="F412" s="211">
        <v>40626</v>
      </c>
      <c r="G412" s="152">
        <v>2951.6</v>
      </c>
      <c r="H412" s="241">
        <v>820.40418870967687</v>
      </c>
    </row>
    <row r="413" spans="1:8">
      <c r="A413" s="131">
        <v>383</v>
      </c>
      <c r="B413" s="133" t="s">
        <v>852</v>
      </c>
      <c r="C413" s="51" t="s">
        <v>848</v>
      </c>
      <c r="D413" s="131" t="s">
        <v>849</v>
      </c>
      <c r="E413" s="131">
        <v>1101437</v>
      </c>
      <c r="F413" s="211">
        <v>40626</v>
      </c>
      <c r="G413" s="152">
        <v>2951.6</v>
      </c>
      <c r="H413" s="241">
        <v>820.40418870967687</v>
      </c>
    </row>
    <row r="414" spans="1:8">
      <c r="A414" s="131">
        <v>384</v>
      </c>
      <c r="B414" s="133" t="s">
        <v>853</v>
      </c>
      <c r="C414" s="51" t="s">
        <v>848</v>
      </c>
      <c r="D414" s="131" t="s">
        <v>849</v>
      </c>
      <c r="E414" s="131">
        <v>1101439</v>
      </c>
      <c r="F414" s="211">
        <v>40626</v>
      </c>
      <c r="G414" s="152">
        <v>2951.6</v>
      </c>
      <c r="H414" s="241">
        <v>820.40418870967687</v>
      </c>
    </row>
    <row r="415" spans="1:8">
      <c r="A415" s="131">
        <v>385</v>
      </c>
      <c r="B415" s="133" t="s">
        <v>854</v>
      </c>
      <c r="C415" s="51" t="s">
        <v>848</v>
      </c>
      <c r="D415" s="131" t="s">
        <v>849</v>
      </c>
      <c r="E415" s="131">
        <v>1101448</v>
      </c>
      <c r="F415" s="211">
        <v>40626</v>
      </c>
      <c r="G415" s="152">
        <v>2951.6</v>
      </c>
      <c r="H415" s="241">
        <v>820.40418870967687</v>
      </c>
    </row>
    <row r="416" spans="1:8">
      <c r="A416" s="131">
        <v>386</v>
      </c>
      <c r="B416" s="133" t="s">
        <v>855</v>
      </c>
      <c r="C416" s="51" t="s">
        <v>848</v>
      </c>
      <c r="D416" s="131" t="s">
        <v>849</v>
      </c>
      <c r="E416" s="131">
        <v>1101442</v>
      </c>
      <c r="F416" s="211">
        <v>40626</v>
      </c>
      <c r="G416" s="152">
        <v>2951.6</v>
      </c>
      <c r="H416" s="241">
        <v>820.40418870967687</v>
      </c>
    </row>
    <row r="417" spans="1:8">
      <c r="A417" s="131">
        <v>387</v>
      </c>
      <c r="B417" s="133" t="s">
        <v>856</v>
      </c>
      <c r="C417" s="51" t="s">
        <v>848</v>
      </c>
      <c r="D417" s="131" t="s">
        <v>849</v>
      </c>
      <c r="E417" s="131">
        <v>1101431</v>
      </c>
      <c r="F417" s="211">
        <v>40626</v>
      </c>
      <c r="G417" s="152">
        <v>2951.6</v>
      </c>
      <c r="H417" s="241">
        <v>820.40418870967687</v>
      </c>
    </row>
    <row r="418" spans="1:8">
      <c r="A418" s="131">
        <v>388</v>
      </c>
      <c r="B418" s="133" t="s">
        <v>857</v>
      </c>
      <c r="C418" s="51" t="s">
        <v>848</v>
      </c>
      <c r="D418" s="131" t="s">
        <v>849</v>
      </c>
      <c r="E418" s="131">
        <v>1101433</v>
      </c>
      <c r="F418" s="211">
        <v>40626</v>
      </c>
      <c r="G418" s="152">
        <v>2951.6</v>
      </c>
      <c r="H418" s="241">
        <v>820.40418870967687</v>
      </c>
    </row>
    <row r="419" spans="1:8">
      <c r="A419" s="131">
        <v>389</v>
      </c>
      <c r="B419" s="133" t="s">
        <v>858</v>
      </c>
      <c r="C419" s="51" t="s">
        <v>848</v>
      </c>
      <c r="D419" s="131" t="s">
        <v>849</v>
      </c>
      <c r="E419" s="131">
        <v>1101441</v>
      </c>
      <c r="F419" s="211">
        <v>40626</v>
      </c>
      <c r="G419" s="152">
        <v>2951.6</v>
      </c>
      <c r="H419" s="241">
        <v>820.40418870967687</v>
      </c>
    </row>
    <row r="420" spans="1:8">
      <c r="A420" s="131">
        <v>390</v>
      </c>
      <c r="B420" s="133" t="s">
        <v>859</v>
      </c>
      <c r="C420" s="51" t="s">
        <v>848</v>
      </c>
      <c r="D420" s="131" t="s">
        <v>849</v>
      </c>
      <c r="E420" s="131">
        <v>1101444</v>
      </c>
      <c r="F420" s="211">
        <v>40626</v>
      </c>
      <c r="G420" s="152">
        <v>2951.6</v>
      </c>
      <c r="H420" s="241">
        <v>820.40418870967687</v>
      </c>
    </row>
    <row r="421" spans="1:8">
      <c r="A421" s="131">
        <v>391</v>
      </c>
      <c r="B421" s="133" t="s">
        <v>860</v>
      </c>
      <c r="C421" s="51" t="s">
        <v>848</v>
      </c>
      <c r="D421" s="131" t="s">
        <v>849</v>
      </c>
      <c r="E421" s="131">
        <v>1101445</v>
      </c>
      <c r="F421" s="211">
        <v>40626</v>
      </c>
      <c r="G421" s="152">
        <v>2951.6</v>
      </c>
      <c r="H421" s="241">
        <v>820.40418870967687</v>
      </c>
    </row>
    <row r="422" spans="1:8">
      <c r="A422" s="131">
        <v>392</v>
      </c>
      <c r="B422" s="133" t="s">
        <v>804</v>
      </c>
      <c r="C422" s="51" t="s">
        <v>861</v>
      </c>
      <c r="D422" s="131" t="s">
        <v>862</v>
      </c>
      <c r="E422" s="86" t="s">
        <v>585</v>
      </c>
      <c r="F422" s="211">
        <v>40626</v>
      </c>
      <c r="G422" s="242">
        <v>1796.44</v>
      </c>
      <c r="H422" s="241">
        <v>499.3248338709675</v>
      </c>
    </row>
    <row r="423" spans="1:8">
      <c r="A423" s="131">
        <v>393</v>
      </c>
      <c r="B423" s="133" t="s">
        <v>807</v>
      </c>
      <c r="C423" s="51" t="s">
        <v>861</v>
      </c>
      <c r="D423" s="131" t="s">
        <v>862</v>
      </c>
      <c r="E423" s="86" t="s">
        <v>585</v>
      </c>
      <c r="F423" s="211">
        <v>40626</v>
      </c>
      <c r="G423" s="242">
        <v>1796.44</v>
      </c>
      <c r="H423" s="241">
        <v>499.3248338709675</v>
      </c>
    </row>
    <row r="424" spans="1:8">
      <c r="A424" s="131">
        <v>394</v>
      </c>
      <c r="B424" s="133" t="s">
        <v>808</v>
      </c>
      <c r="C424" s="51" t="s">
        <v>861</v>
      </c>
      <c r="D424" s="131" t="s">
        <v>862</v>
      </c>
      <c r="E424" s="86" t="s">
        <v>585</v>
      </c>
      <c r="F424" s="211">
        <v>40626</v>
      </c>
      <c r="G424" s="242">
        <v>1796.44</v>
      </c>
      <c r="H424" s="241">
        <v>499.3248338709675</v>
      </c>
    </row>
    <row r="425" spans="1:8">
      <c r="A425" s="131">
        <v>395</v>
      </c>
      <c r="B425" s="133" t="s">
        <v>809</v>
      </c>
      <c r="C425" s="51" t="s">
        <v>861</v>
      </c>
      <c r="D425" s="131" t="s">
        <v>862</v>
      </c>
      <c r="E425" s="86" t="s">
        <v>585</v>
      </c>
      <c r="F425" s="211">
        <v>40626</v>
      </c>
      <c r="G425" s="242">
        <v>1796.44</v>
      </c>
      <c r="H425" s="241">
        <v>499.3248338709675</v>
      </c>
    </row>
    <row r="426" spans="1:8">
      <c r="A426" s="131">
        <v>396</v>
      </c>
      <c r="B426" s="133" t="s">
        <v>810</v>
      </c>
      <c r="C426" s="51" t="s">
        <v>861</v>
      </c>
      <c r="D426" s="131" t="s">
        <v>862</v>
      </c>
      <c r="E426" s="86" t="s">
        <v>585</v>
      </c>
      <c r="F426" s="211">
        <v>40626</v>
      </c>
      <c r="G426" s="242">
        <v>1796.44</v>
      </c>
      <c r="H426" s="241">
        <v>499.3248338709675</v>
      </c>
    </row>
    <row r="427" spans="1:8">
      <c r="A427" s="131">
        <v>397</v>
      </c>
      <c r="B427" s="133" t="s">
        <v>826</v>
      </c>
      <c r="C427" s="51" t="s">
        <v>861</v>
      </c>
      <c r="D427" s="131" t="s">
        <v>862</v>
      </c>
      <c r="E427" s="86" t="s">
        <v>585</v>
      </c>
      <c r="F427" s="211">
        <v>40626</v>
      </c>
      <c r="G427" s="242">
        <v>1796.44</v>
      </c>
      <c r="H427" s="241">
        <v>499.3248338709675</v>
      </c>
    </row>
    <row r="428" spans="1:8">
      <c r="A428" s="131">
        <v>398</v>
      </c>
      <c r="B428" s="133" t="s">
        <v>827</v>
      </c>
      <c r="C428" s="51" t="s">
        <v>861</v>
      </c>
      <c r="D428" s="131" t="s">
        <v>862</v>
      </c>
      <c r="E428" s="86" t="s">
        <v>585</v>
      </c>
      <c r="F428" s="211">
        <v>40626</v>
      </c>
      <c r="G428" s="242">
        <v>1796.44</v>
      </c>
      <c r="H428" s="241">
        <v>499.3248338709675</v>
      </c>
    </row>
    <row r="429" spans="1:8">
      <c r="A429" s="131">
        <v>399</v>
      </c>
      <c r="B429" s="133" t="s">
        <v>828</v>
      </c>
      <c r="C429" s="51" t="s">
        <v>861</v>
      </c>
      <c r="D429" s="131" t="s">
        <v>862</v>
      </c>
      <c r="E429" s="86" t="s">
        <v>585</v>
      </c>
      <c r="F429" s="211">
        <v>40626</v>
      </c>
      <c r="G429" s="242">
        <v>1796.44</v>
      </c>
      <c r="H429" s="241">
        <v>499.3248338709675</v>
      </c>
    </row>
    <row r="430" spans="1:8">
      <c r="A430" s="131">
        <v>400</v>
      </c>
      <c r="B430" s="133" t="s">
        <v>829</v>
      </c>
      <c r="C430" s="51" t="s">
        <v>861</v>
      </c>
      <c r="D430" s="131" t="s">
        <v>862</v>
      </c>
      <c r="E430" s="86" t="s">
        <v>585</v>
      </c>
      <c r="F430" s="211">
        <v>40626</v>
      </c>
      <c r="G430" s="242">
        <v>1796.44</v>
      </c>
      <c r="H430" s="241">
        <v>499.3248338709675</v>
      </c>
    </row>
    <row r="431" spans="1:8">
      <c r="A431" s="131">
        <v>401</v>
      </c>
      <c r="B431" s="133" t="s">
        <v>830</v>
      </c>
      <c r="C431" s="51" t="s">
        <v>861</v>
      </c>
      <c r="D431" s="131" t="s">
        <v>862</v>
      </c>
      <c r="E431" s="86" t="s">
        <v>585</v>
      </c>
      <c r="F431" s="211">
        <v>40626</v>
      </c>
      <c r="G431" s="242">
        <v>1796.44</v>
      </c>
      <c r="H431" s="241">
        <v>499.3248338709675</v>
      </c>
    </row>
    <row r="432" spans="1:8">
      <c r="A432" s="131">
        <v>402</v>
      </c>
      <c r="B432" s="133" t="s">
        <v>831</v>
      </c>
      <c r="C432" s="51" t="s">
        <v>861</v>
      </c>
      <c r="D432" s="131" t="s">
        <v>862</v>
      </c>
      <c r="E432" s="86" t="s">
        <v>585</v>
      </c>
      <c r="F432" s="211">
        <v>40626</v>
      </c>
      <c r="G432" s="242">
        <v>1796.44</v>
      </c>
      <c r="H432" s="241">
        <v>499.3248338709675</v>
      </c>
    </row>
    <row r="433" spans="1:8">
      <c r="A433" s="131">
        <v>403</v>
      </c>
      <c r="B433" s="133" t="s">
        <v>832</v>
      </c>
      <c r="C433" s="51" t="s">
        <v>861</v>
      </c>
      <c r="D433" s="131" t="s">
        <v>862</v>
      </c>
      <c r="E433" s="86" t="s">
        <v>585</v>
      </c>
      <c r="F433" s="211">
        <v>40626</v>
      </c>
      <c r="G433" s="242">
        <v>1796.44</v>
      </c>
      <c r="H433" s="241">
        <v>499.3248338709675</v>
      </c>
    </row>
    <row r="434" spans="1:8">
      <c r="A434" s="131">
        <v>404</v>
      </c>
      <c r="B434" s="133" t="s">
        <v>833</v>
      </c>
      <c r="C434" s="51" t="s">
        <v>861</v>
      </c>
      <c r="D434" s="131" t="s">
        <v>862</v>
      </c>
      <c r="E434" s="86" t="s">
        <v>585</v>
      </c>
      <c r="F434" s="211">
        <v>40626</v>
      </c>
      <c r="G434" s="242">
        <v>1796.44</v>
      </c>
      <c r="H434" s="241">
        <v>499.3248338709675</v>
      </c>
    </row>
    <row r="435" spans="1:8">
      <c r="A435" s="131">
        <v>405</v>
      </c>
      <c r="B435" s="133" t="s">
        <v>834</v>
      </c>
      <c r="C435" s="51" t="s">
        <v>861</v>
      </c>
      <c r="D435" s="131" t="s">
        <v>862</v>
      </c>
      <c r="E435" s="86" t="s">
        <v>585</v>
      </c>
      <c r="F435" s="211">
        <v>40626</v>
      </c>
      <c r="G435" s="242">
        <v>1796.44</v>
      </c>
      <c r="H435" s="241">
        <v>499.3248338709675</v>
      </c>
    </row>
    <row r="436" spans="1:8">
      <c r="A436" s="131">
        <v>406</v>
      </c>
      <c r="B436" s="133" t="s">
        <v>835</v>
      </c>
      <c r="C436" s="51" t="s">
        <v>861</v>
      </c>
      <c r="D436" s="131" t="s">
        <v>862</v>
      </c>
      <c r="E436" s="86" t="s">
        <v>585</v>
      </c>
      <c r="F436" s="211">
        <v>40626</v>
      </c>
      <c r="G436" s="242">
        <v>1796.44</v>
      </c>
      <c r="H436" s="241">
        <v>499.3248338709675</v>
      </c>
    </row>
    <row r="437" spans="1:8">
      <c r="A437" s="131">
        <v>407</v>
      </c>
      <c r="B437" s="133" t="s">
        <v>836</v>
      </c>
      <c r="C437" s="51" t="s">
        <v>861</v>
      </c>
      <c r="D437" s="131" t="s">
        <v>862</v>
      </c>
      <c r="E437" s="86" t="s">
        <v>585</v>
      </c>
      <c r="F437" s="211">
        <v>40626</v>
      </c>
      <c r="G437" s="242">
        <v>1796.44</v>
      </c>
      <c r="H437" s="241">
        <v>499.3248338709675</v>
      </c>
    </row>
    <row r="438" spans="1:8">
      <c r="A438" s="131">
        <v>408</v>
      </c>
      <c r="B438" s="133" t="s">
        <v>837</v>
      </c>
      <c r="C438" s="51" t="s">
        <v>861</v>
      </c>
      <c r="D438" s="131" t="s">
        <v>862</v>
      </c>
      <c r="E438" s="86" t="s">
        <v>585</v>
      </c>
      <c r="F438" s="211">
        <v>40626</v>
      </c>
      <c r="G438" s="242">
        <v>1796.44</v>
      </c>
      <c r="H438" s="241">
        <v>499.3248338709675</v>
      </c>
    </row>
    <row r="439" spans="1:8">
      <c r="A439" s="131">
        <v>409</v>
      </c>
      <c r="B439" s="133" t="s">
        <v>838</v>
      </c>
      <c r="C439" s="51" t="s">
        <v>861</v>
      </c>
      <c r="D439" s="131" t="s">
        <v>862</v>
      </c>
      <c r="E439" s="86" t="s">
        <v>585</v>
      </c>
      <c r="F439" s="211">
        <v>40626</v>
      </c>
      <c r="G439" s="242">
        <v>1796.44</v>
      </c>
      <c r="H439" s="241">
        <v>499.3248338709675</v>
      </c>
    </row>
    <row r="440" spans="1:8">
      <c r="A440" s="131">
        <v>410</v>
      </c>
      <c r="B440" s="133" t="s">
        <v>839</v>
      </c>
      <c r="C440" s="51" t="s">
        <v>861</v>
      </c>
      <c r="D440" s="131" t="s">
        <v>862</v>
      </c>
      <c r="E440" s="86" t="s">
        <v>585</v>
      </c>
      <c r="F440" s="211">
        <v>40626</v>
      </c>
      <c r="G440" s="242">
        <v>1796.44</v>
      </c>
      <c r="H440" s="241">
        <v>499.3248338709675</v>
      </c>
    </row>
    <row r="441" spans="1:8">
      <c r="A441" s="131">
        <v>411</v>
      </c>
      <c r="B441" s="133" t="s">
        <v>840</v>
      </c>
      <c r="C441" s="51" t="s">
        <v>861</v>
      </c>
      <c r="D441" s="131" t="s">
        <v>862</v>
      </c>
      <c r="E441" s="86" t="s">
        <v>585</v>
      </c>
      <c r="F441" s="211">
        <v>40626</v>
      </c>
      <c r="G441" s="242">
        <v>1796.44</v>
      </c>
      <c r="H441" s="241">
        <v>499.3248338709675</v>
      </c>
    </row>
    <row r="442" spans="1:8">
      <c r="A442" s="131">
        <v>412</v>
      </c>
      <c r="B442" s="133" t="s">
        <v>841</v>
      </c>
      <c r="C442" s="51" t="s">
        <v>861</v>
      </c>
      <c r="D442" s="131" t="s">
        <v>862</v>
      </c>
      <c r="E442" s="86" t="s">
        <v>585</v>
      </c>
      <c r="F442" s="211">
        <v>40626</v>
      </c>
      <c r="G442" s="242">
        <v>1796.44</v>
      </c>
      <c r="H442" s="241">
        <v>499.3248338709675</v>
      </c>
    </row>
    <row r="443" spans="1:8">
      <c r="A443" s="131">
        <v>413</v>
      </c>
      <c r="B443" s="133" t="s">
        <v>842</v>
      </c>
      <c r="C443" s="51" t="s">
        <v>861</v>
      </c>
      <c r="D443" s="131" t="s">
        <v>862</v>
      </c>
      <c r="E443" s="86" t="s">
        <v>585</v>
      </c>
      <c r="F443" s="211">
        <v>40626</v>
      </c>
      <c r="G443" s="242">
        <v>1796.44</v>
      </c>
      <c r="H443" s="241">
        <v>499.3248338709675</v>
      </c>
    </row>
    <row r="444" spans="1:8">
      <c r="A444" s="131">
        <v>414</v>
      </c>
      <c r="B444" s="133" t="s">
        <v>843</v>
      </c>
      <c r="C444" s="51" t="s">
        <v>861</v>
      </c>
      <c r="D444" s="131" t="s">
        <v>862</v>
      </c>
      <c r="E444" s="86" t="s">
        <v>585</v>
      </c>
      <c r="F444" s="211">
        <v>40626</v>
      </c>
      <c r="G444" s="242">
        <v>1796.44</v>
      </c>
      <c r="H444" s="241">
        <v>499.3248338709675</v>
      </c>
    </row>
    <row r="445" spans="1:8">
      <c r="A445" s="131">
        <v>415</v>
      </c>
      <c r="B445" s="133" t="s">
        <v>804</v>
      </c>
      <c r="C445" s="51" t="s">
        <v>863</v>
      </c>
      <c r="D445" s="131" t="s">
        <v>864</v>
      </c>
      <c r="E445" s="86">
        <v>1005211</v>
      </c>
      <c r="F445" s="211">
        <v>40626</v>
      </c>
      <c r="G445" s="59">
        <v>531.30999999999995</v>
      </c>
      <c r="H445" s="241">
        <v>147.67881290322566</v>
      </c>
    </row>
    <row r="446" spans="1:8">
      <c r="A446" s="131">
        <v>416</v>
      </c>
      <c r="B446" s="133" t="s">
        <v>807</v>
      </c>
      <c r="C446" s="51" t="s">
        <v>863</v>
      </c>
      <c r="D446" s="131" t="s">
        <v>864</v>
      </c>
      <c r="E446" s="86">
        <v>1007960</v>
      </c>
      <c r="F446" s="211">
        <v>40626</v>
      </c>
      <c r="G446" s="59">
        <v>531.30999999999995</v>
      </c>
      <c r="H446" s="241">
        <v>147.67881290322566</v>
      </c>
    </row>
    <row r="447" spans="1:8">
      <c r="A447" s="131">
        <v>417</v>
      </c>
      <c r="B447" s="133" t="s">
        <v>808</v>
      </c>
      <c r="C447" s="51" t="s">
        <v>863</v>
      </c>
      <c r="D447" s="131" t="s">
        <v>864</v>
      </c>
      <c r="E447" s="86">
        <v>1005227</v>
      </c>
      <c r="F447" s="211">
        <v>40626</v>
      </c>
      <c r="G447" s="59">
        <v>531.30999999999995</v>
      </c>
      <c r="H447" s="241">
        <v>147.67881290322566</v>
      </c>
    </row>
    <row r="448" spans="1:8">
      <c r="A448" s="131">
        <v>418</v>
      </c>
      <c r="B448" s="133" t="s">
        <v>809</v>
      </c>
      <c r="C448" s="51" t="s">
        <v>863</v>
      </c>
      <c r="D448" s="131" t="s">
        <v>864</v>
      </c>
      <c r="E448" s="86">
        <v>1008860</v>
      </c>
      <c r="F448" s="211">
        <v>40626</v>
      </c>
      <c r="G448" s="59">
        <v>531.30999999999995</v>
      </c>
      <c r="H448" s="241">
        <v>147.67881290322566</v>
      </c>
    </row>
    <row r="449" spans="1:8">
      <c r="A449" s="131">
        <v>419</v>
      </c>
      <c r="B449" s="133" t="s">
        <v>810</v>
      </c>
      <c r="C449" s="51" t="s">
        <v>863</v>
      </c>
      <c r="D449" s="131" t="s">
        <v>864</v>
      </c>
      <c r="E449" s="86">
        <v>1005223</v>
      </c>
      <c r="F449" s="211">
        <v>40626</v>
      </c>
      <c r="G449" s="59">
        <v>531.30999999999995</v>
      </c>
      <c r="H449" s="241">
        <v>147.67881290322566</v>
      </c>
    </row>
    <row r="450" spans="1:8">
      <c r="A450" s="131">
        <v>420</v>
      </c>
      <c r="B450" s="133" t="s">
        <v>811</v>
      </c>
      <c r="C450" s="51" t="s">
        <v>863</v>
      </c>
      <c r="D450" s="131" t="s">
        <v>864</v>
      </c>
      <c r="E450" s="86">
        <v>1005215</v>
      </c>
      <c r="F450" s="211">
        <v>40626</v>
      </c>
      <c r="G450" s="59">
        <v>531.30999999999995</v>
      </c>
      <c r="H450" s="241">
        <v>147.67881290322566</v>
      </c>
    </row>
    <row r="451" spans="1:8">
      <c r="A451" s="131">
        <v>421</v>
      </c>
      <c r="B451" s="133" t="s">
        <v>812</v>
      </c>
      <c r="C451" s="51" t="s">
        <v>863</v>
      </c>
      <c r="D451" s="131" t="s">
        <v>864</v>
      </c>
      <c r="E451" s="86">
        <v>1005217</v>
      </c>
      <c r="F451" s="211">
        <v>40626</v>
      </c>
      <c r="G451" s="59">
        <v>531.30999999999995</v>
      </c>
      <c r="H451" s="241">
        <v>147.67881290322566</v>
      </c>
    </row>
    <row r="452" spans="1:8">
      <c r="A452" s="131">
        <v>422</v>
      </c>
      <c r="B452" s="133" t="s">
        <v>813</v>
      </c>
      <c r="C452" s="51" t="s">
        <v>863</v>
      </c>
      <c r="D452" s="131" t="s">
        <v>864</v>
      </c>
      <c r="E452" s="86">
        <v>1008816</v>
      </c>
      <c r="F452" s="211">
        <v>40626</v>
      </c>
      <c r="G452" s="59">
        <v>531.30999999999995</v>
      </c>
      <c r="H452" s="241">
        <v>147.67881290322566</v>
      </c>
    </row>
    <row r="453" spans="1:8">
      <c r="A453" s="131">
        <v>423</v>
      </c>
      <c r="B453" s="133" t="s">
        <v>814</v>
      </c>
      <c r="C453" s="51" t="s">
        <v>863</v>
      </c>
      <c r="D453" s="131" t="s">
        <v>864</v>
      </c>
      <c r="E453" s="86">
        <v>1008844</v>
      </c>
      <c r="F453" s="211">
        <v>40626</v>
      </c>
      <c r="G453" s="59">
        <v>531.30999999999995</v>
      </c>
      <c r="H453" s="241">
        <v>147.67881290322566</v>
      </c>
    </row>
    <row r="454" spans="1:8">
      <c r="A454" s="131">
        <v>424</v>
      </c>
      <c r="B454" s="133" t="s">
        <v>815</v>
      </c>
      <c r="C454" s="51" t="s">
        <v>863</v>
      </c>
      <c r="D454" s="131" t="s">
        <v>864</v>
      </c>
      <c r="E454" s="86">
        <v>1008859</v>
      </c>
      <c r="F454" s="211">
        <v>40626</v>
      </c>
      <c r="G454" s="59">
        <v>531.30999999999995</v>
      </c>
      <c r="H454" s="241">
        <v>147.67881290322566</v>
      </c>
    </row>
    <row r="455" spans="1:8">
      <c r="A455" s="131">
        <v>425</v>
      </c>
      <c r="B455" s="133" t="s">
        <v>816</v>
      </c>
      <c r="C455" s="51" t="s">
        <v>863</v>
      </c>
      <c r="D455" s="131" t="s">
        <v>864</v>
      </c>
      <c r="E455" s="86">
        <v>1008845</v>
      </c>
      <c r="F455" s="211">
        <v>40626</v>
      </c>
      <c r="G455" s="59">
        <v>531.30999999999995</v>
      </c>
      <c r="H455" s="241">
        <v>147.67881290322566</v>
      </c>
    </row>
    <row r="456" spans="1:8">
      <c r="A456" s="131">
        <v>426</v>
      </c>
      <c r="B456" s="133" t="s">
        <v>817</v>
      </c>
      <c r="C456" s="51" t="s">
        <v>863</v>
      </c>
      <c r="D456" s="131" t="s">
        <v>864</v>
      </c>
      <c r="E456" s="86">
        <v>1102258</v>
      </c>
      <c r="F456" s="211">
        <v>40626</v>
      </c>
      <c r="G456" s="59">
        <v>531.30999999999995</v>
      </c>
      <c r="H456" s="241">
        <v>147.67881290322566</v>
      </c>
    </row>
    <row r="457" spans="1:8">
      <c r="A457" s="131">
        <v>427</v>
      </c>
      <c r="B457" s="133" t="s">
        <v>818</v>
      </c>
      <c r="C457" s="51" t="s">
        <v>863</v>
      </c>
      <c r="D457" s="131" t="s">
        <v>864</v>
      </c>
      <c r="E457" s="86">
        <v>1102259</v>
      </c>
      <c r="F457" s="211">
        <v>40626</v>
      </c>
      <c r="G457" s="59">
        <v>531.30999999999995</v>
      </c>
      <c r="H457" s="241">
        <v>147.67881290322566</v>
      </c>
    </row>
    <row r="458" spans="1:8">
      <c r="A458" s="131">
        <v>428</v>
      </c>
      <c r="B458" s="133" t="s">
        <v>819</v>
      </c>
      <c r="C458" s="51" t="s">
        <v>863</v>
      </c>
      <c r="D458" s="131" t="s">
        <v>864</v>
      </c>
      <c r="E458" s="86">
        <v>1102264</v>
      </c>
      <c r="F458" s="211">
        <v>40626</v>
      </c>
      <c r="G458" s="59">
        <v>531.30999999999995</v>
      </c>
      <c r="H458" s="241">
        <v>147.67881290322566</v>
      </c>
    </row>
    <row r="459" spans="1:8">
      <c r="A459" s="131">
        <v>429</v>
      </c>
      <c r="B459" s="133" t="s">
        <v>820</v>
      </c>
      <c r="C459" s="51" t="s">
        <v>863</v>
      </c>
      <c r="D459" s="131" t="s">
        <v>864</v>
      </c>
      <c r="E459" s="86">
        <v>1102251</v>
      </c>
      <c r="F459" s="211">
        <v>40626</v>
      </c>
      <c r="G459" s="59">
        <v>531.30999999999995</v>
      </c>
      <c r="H459" s="241">
        <v>147.67881290322566</v>
      </c>
    </row>
    <row r="460" spans="1:8">
      <c r="A460" s="131">
        <v>430</v>
      </c>
      <c r="B460" s="133" t="s">
        <v>821</v>
      </c>
      <c r="C460" s="51" t="s">
        <v>863</v>
      </c>
      <c r="D460" s="131" t="s">
        <v>864</v>
      </c>
      <c r="E460" s="86">
        <v>1102256</v>
      </c>
      <c r="F460" s="211">
        <v>40626</v>
      </c>
      <c r="G460" s="59">
        <v>531.30999999999995</v>
      </c>
      <c r="H460" s="241">
        <v>147.67881290322566</v>
      </c>
    </row>
    <row r="461" spans="1:8">
      <c r="A461" s="131">
        <v>431</v>
      </c>
      <c r="B461" s="133" t="s">
        <v>822</v>
      </c>
      <c r="C461" s="51" t="s">
        <v>863</v>
      </c>
      <c r="D461" s="131" t="s">
        <v>864</v>
      </c>
      <c r="E461" s="86">
        <v>1102262</v>
      </c>
      <c r="F461" s="211">
        <v>40626</v>
      </c>
      <c r="G461" s="59">
        <v>531.30999999999995</v>
      </c>
      <c r="H461" s="241">
        <v>147.67881290322566</v>
      </c>
    </row>
    <row r="462" spans="1:8">
      <c r="A462" s="131">
        <v>432</v>
      </c>
      <c r="B462" s="133" t="s">
        <v>823</v>
      </c>
      <c r="C462" s="51" t="s">
        <v>863</v>
      </c>
      <c r="D462" s="131" t="s">
        <v>864</v>
      </c>
      <c r="E462" s="86">
        <v>1102261</v>
      </c>
      <c r="F462" s="211">
        <v>40626</v>
      </c>
      <c r="G462" s="59">
        <v>531.30999999999995</v>
      </c>
      <c r="H462" s="241">
        <v>147.67881290322566</v>
      </c>
    </row>
    <row r="463" spans="1:8">
      <c r="A463" s="131">
        <v>433</v>
      </c>
      <c r="B463" s="133" t="s">
        <v>824</v>
      </c>
      <c r="C463" s="51" t="s">
        <v>863</v>
      </c>
      <c r="D463" s="131" t="s">
        <v>864</v>
      </c>
      <c r="E463" s="86">
        <v>1102269</v>
      </c>
      <c r="F463" s="211">
        <v>40626</v>
      </c>
      <c r="G463" s="59">
        <v>531.30999999999995</v>
      </c>
      <c r="H463" s="241">
        <v>147.67881290322566</v>
      </c>
    </row>
    <row r="464" spans="1:8">
      <c r="A464" s="131">
        <v>434</v>
      </c>
      <c r="B464" s="133" t="s">
        <v>825</v>
      </c>
      <c r="C464" s="51" t="s">
        <v>863</v>
      </c>
      <c r="D464" s="131" t="s">
        <v>864</v>
      </c>
      <c r="E464" s="86">
        <v>1102264</v>
      </c>
      <c r="F464" s="211">
        <v>40626</v>
      </c>
      <c r="G464" s="59">
        <v>531.30999999999995</v>
      </c>
      <c r="H464" s="241">
        <v>147.67881290322566</v>
      </c>
    </row>
    <row r="465" spans="1:8">
      <c r="A465" s="131">
        <v>435</v>
      </c>
      <c r="B465" s="133" t="s">
        <v>826</v>
      </c>
      <c r="C465" s="51" t="s">
        <v>863</v>
      </c>
      <c r="D465" s="131" t="s">
        <v>864</v>
      </c>
      <c r="E465" s="86">
        <v>1102268</v>
      </c>
      <c r="F465" s="211">
        <v>40626</v>
      </c>
      <c r="G465" s="59">
        <v>531.30999999999995</v>
      </c>
      <c r="H465" s="241">
        <v>147.67881290322566</v>
      </c>
    </row>
    <row r="466" spans="1:8">
      <c r="A466" s="131">
        <v>436</v>
      </c>
      <c r="B466" s="133" t="s">
        <v>827</v>
      </c>
      <c r="C466" s="51" t="s">
        <v>863</v>
      </c>
      <c r="D466" s="131" t="s">
        <v>864</v>
      </c>
      <c r="E466" s="86">
        <v>1102241</v>
      </c>
      <c r="F466" s="211">
        <v>40626</v>
      </c>
      <c r="G466" s="59">
        <v>531.30999999999995</v>
      </c>
      <c r="H466" s="241">
        <v>147.67881290322566</v>
      </c>
    </row>
    <row r="467" spans="1:8">
      <c r="A467" s="131">
        <v>437</v>
      </c>
      <c r="B467" s="133" t="s">
        <v>828</v>
      </c>
      <c r="C467" s="51" t="s">
        <v>863</v>
      </c>
      <c r="D467" s="131" t="s">
        <v>864</v>
      </c>
      <c r="E467" s="86">
        <v>1102243</v>
      </c>
      <c r="F467" s="211">
        <v>40626</v>
      </c>
      <c r="G467" s="59">
        <v>531.30999999999995</v>
      </c>
      <c r="H467" s="241">
        <v>147.67881290322566</v>
      </c>
    </row>
    <row r="468" spans="1:8">
      <c r="A468" s="131">
        <v>438</v>
      </c>
      <c r="B468" s="133" t="s">
        <v>829</v>
      </c>
      <c r="C468" s="51" t="s">
        <v>863</v>
      </c>
      <c r="D468" s="131" t="s">
        <v>864</v>
      </c>
      <c r="E468" s="86">
        <v>1102255</v>
      </c>
      <c r="F468" s="211">
        <v>40626</v>
      </c>
      <c r="G468" s="59">
        <v>531.30999999999995</v>
      </c>
      <c r="H468" s="241">
        <v>147.67881290322566</v>
      </c>
    </row>
    <row r="469" spans="1:8">
      <c r="A469" s="131">
        <v>439</v>
      </c>
      <c r="B469" s="133" t="s">
        <v>830</v>
      </c>
      <c r="C469" s="51" t="s">
        <v>863</v>
      </c>
      <c r="D469" s="131" t="s">
        <v>864</v>
      </c>
      <c r="E469" s="86">
        <v>1102240</v>
      </c>
      <c r="F469" s="211">
        <v>40626</v>
      </c>
      <c r="G469" s="59">
        <v>531.30999999999995</v>
      </c>
      <c r="H469" s="241">
        <v>147.67881290322566</v>
      </c>
    </row>
    <row r="470" spans="1:8">
      <c r="A470" s="131">
        <v>440</v>
      </c>
      <c r="B470" s="133" t="s">
        <v>831</v>
      </c>
      <c r="C470" s="51" t="s">
        <v>863</v>
      </c>
      <c r="D470" s="131" t="s">
        <v>864</v>
      </c>
      <c r="E470" s="86">
        <v>1102238</v>
      </c>
      <c r="F470" s="211">
        <v>40626</v>
      </c>
      <c r="G470" s="59">
        <v>531.30999999999995</v>
      </c>
      <c r="H470" s="241">
        <v>147.67881290322566</v>
      </c>
    </row>
    <row r="471" spans="1:8">
      <c r="A471" s="131">
        <v>441</v>
      </c>
      <c r="B471" s="133" t="s">
        <v>832</v>
      </c>
      <c r="C471" s="51" t="s">
        <v>863</v>
      </c>
      <c r="D471" s="131" t="s">
        <v>864</v>
      </c>
      <c r="E471" s="86">
        <v>1102249</v>
      </c>
      <c r="F471" s="211">
        <v>40626</v>
      </c>
      <c r="G471" s="59">
        <v>531.30999999999995</v>
      </c>
      <c r="H471" s="241">
        <v>147.67881290322566</v>
      </c>
    </row>
    <row r="472" spans="1:8">
      <c r="A472" s="131">
        <v>442</v>
      </c>
      <c r="B472" s="133" t="s">
        <v>833</v>
      </c>
      <c r="C472" s="51" t="s">
        <v>863</v>
      </c>
      <c r="D472" s="131" t="s">
        <v>864</v>
      </c>
      <c r="E472" s="86">
        <v>1102236</v>
      </c>
      <c r="F472" s="211">
        <v>40626</v>
      </c>
      <c r="G472" s="59">
        <v>531.30999999999995</v>
      </c>
      <c r="H472" s="241">
        <v>147.67881290322566</v>
      </c>
    </row>
    <row r="473" spans="1:8">
      <c r="A473" s="131">
        <v>443</v>
      </c>
      <c r="B473" s="133" t="s">
        <v>834</v>
      </c>
      <c r="C473" s="51" t="s">
        <v>863</v>
      </c>
      <c r="D473" s="131" t="s">
        <v>864</v>
      </c>
      <c r="E473" s="86">
        <v>1102246</v>
      </c>
      <c r="F473" s="211">
        <v>40626</v>
      </c>
      <c r="G473" s="59">
        <v>531.30999999999995</v>
      </c>
      <c r="H473" s="241">
        <v>147.67881290322566</v>
      </c>
    </row>
    <row r="474" spans="1:8">
      <c r="A474" s="131">
        <v>444</v>
      </c>
      <c r="B474" s="133" t="s">
        <v>835</v>
      </c>
      <c r="C474" s="51" t="s">
        <v>863</v>
      </c>
      <c r="D474" s="131" t="s">
        <v>864</v>
      </c>
      <c r="E474" s="86">
        <v>1102244</v>
      </c>
      <c r="F474" s="211">
        <v>40626</v>
      </c>
      <c r="G474" s="59">
        <v>531.30999999999995</v>
      </c>
      <c r="H474" s="241">
        <v>147.67881290322566</v>
      </c>
    </row>
    <row r="475" spans="1:8">
      <c r="A475" s="131">
        <v>445</v>
      </c>
      <c r="B475" s="133" t="s">
        <v>836</v>
      </c>
      <c r="C475" s="51" t="s">
        <v>863</v>
      </c>
      <c r="D475" s="131" t="s">
        <v>864</v>
      </c>
      <c r="E475" s="86">
        <v>1102250</v>
      </c>
      <c r="F475" s="211">
        <v>40626</v>
      </c>
      <c r="G475" s="59">
        <v>531.30999999999995</v>
      </c>
      <c r="H475" s="241">
        <v>147.67881290322566</v>
      </c>
    </row>
    <row r="476" spans="1:8">
      <c r="A476" s="131">
        <v>446</v>
      </c>
      <c r="B476" s="133" t="s">
        <v>837</v>
      </c>
      <c r="C476" s="51" t="s">
        <v>863</v>
      </c>
      <c r="D476" s="131" t="s">
        <v>864</v>
      </c>
      <c r="E476" s="86">
        <v>1101625</v>
      </c>
      <c r="F476" s="211">
        <v>40626</v>
      </c>
      <c r="G476" s="59">
        <v>531.30999999999995</v>
      </c>
      <c r="H476" s="241">
        <v>147.67881290322566</v>
      </c>
    </row>
    <row r="477" spans="1:8">
      <c r="A477" s="131">
        <v>447</v>
      </c>
      <c r="B477" s="133" t="s">
        <v>838</v>
      </c>
      <c r="C477" s="51" t="s">
        <v>863</v>
      </c>
      <c r="D477" s="131" t="s">
        <v>864</v>
      </c>
      <c r="E477" s="86">
        <v>1102237</v>
      </c>
      <c r="F477" s="211">
        <v>40626</v>
      </c>
      <c r="G477" s="59">
        <v>531.30999999999995</v>
      </c>
      <c r="H477" s="241">
        <v>147.67881290322566</v>
      </c>
    </row>
    <row r="478" spans="1:8">
      <c r="A478" s="131">
        <v>448</v>
      </c>
      <c r="B478" s="133" t="s">
        <v>839</v>
      </c>
      <c r="C478" s="51" t="s">
        <v>863</v>
      </c>
      <c r="D478" s="131" t="s">
        <v>864</v>
      </c>
      <c r="E478" s="86">
        <v>1101624</v>
      </c>
      <c r="F478" s="211">
        <v>40626</v>
      </c>
      <c r="G478" s="59">
        <v>531.30999999999995</v>
      </c>
      <c r="H478" s="241">
        <v>147.67881290322566</v>
      </c>
    </row>
    <row r="479" spans="1:8">
      <c r="A479" s="131">
        <v>449</v>
      </c>
      <c r="B479" s="133" t="s">
        <v>840</v>
      </c>
      <c r="C479" s="51" t="s">
        <v>863</v>
      </c>
      <c r="D479" s="131" t="s">
        <v>864</v>
      </c>
      <c r="E479" s="86">
        <v>1008841</v>
      </c>
      <c r="F479" s="211">
        <v>40626</v>
      </c>
      <c r="G479" s="59">
        <v>531.30999999999995</v>
      </c>
      <c r="H479" s="241">
        <v>147.67881290322566</v>
      </c>
    </row>
    <row r="480" spans="1:8">
      <c r="A480" s="131">
        <v>450</v>
      </c>
      <c r="B480" s="133" t="s">
        <v>841</v>
      </c>
      <c r="C480" s="51" t="s">
        <v>863</v>
      </c>
      <c r="D480" s="131" t="s">
        <v>864</v>
      </c>
      <c r="E480" s="131">
        <v>1005214</v>
      </c>
      <c r="F480" s="211">
        <v>40626</v>
      </c>
      <c r="G480" s="59">
        <v>531.30999999999995</v>
      </c>
      <c r="H480" s="241">
        <v>147.67881290322566</v>
      </c>
    </row>
    <row r="481" spans="1:8">
      <c r="A481" s="131">
        <v>451</v>
      </c>
      <c r="B481" s="133" t="s">
        <v>842</v>
      </c>
      <c r="C481" s="51" t="s">
        <v>863</v>
      </c>
      <c r="D481" s="131" t="s">
        <v>864</v>
      </c>
      <c r="E481" s="131">
        <v>1008818</v>
      </c>
      <c r="F481" s="211">
        <v>40626</v>
      </c>
      <c r="G481" s="59">
        <v>531.30999999999995</v>
      </c>
      <c r="H481" s="241">
        <v>147.67881290322566</v>
      </c>
    </row>
    <row r="482" spans="1:8">
      <c r="A482" s="131">
        <v>452</v>
      </c>
      <c r="B482" s="133" t="s">
        <v>843</v>
      </c>
      <c r="C482" s="51" t="s">
        <v>863</v>
      </c>
      <c r="D482" s="131" t="s">
        <v>864</v>
      </c>
      <c r="E482" s="131">
        <v>1008831</v>
      </c>
      <c r="F482" s="211">
        <v>40626</v>
      </c>
      <c r="G482" s="59">
        <v>531.30999999999995</v>
      </c>
      <c r="H482" s="241">
        <v>147.67881290322566</v>
      </c>
    </row>
    <row r="483" spans="1:8">
      <c r="A483" s="131">
        <v>453</v>
      </c>
      <c r="B483" s="133" t="s">
        <v>844</v>
      </c>
      <c r="C483" s="51" t="s">
        <v>863</v>
      </c>
      <c r="D483" s="131" t="s">
        <v>864</v>
      </c>
      <c r="E483" s="131">
        <v>1005237</v>
      </c>
      <c r="F483" s="211">
        <v>40626</v>
      </c>
      <c r="G483" s="59">
        <v>531.30999999999995</v>
      </c>
      <c r="H483" s="241">
        <v>147.67881290322566</v>
      </c>
    </row>
    <row r="484" spans="1:8">
      <c r="A484" s="131">
        <v>454</v>
      </c>
      <c r="B484" s="133" t="s">
        <v>845</v>
      </c>
      <c r="C484" s="51" t="s">
        <v>863</v>
      </c>
      <c r="D484" s="131" t="s">
        <v>864</v>
      </c>
      <c r="E484" s="131">
        <v>1005208</v>
      </c>
      <c r="F484" s="211">
        <v>40626</v>
      </c>
      <c r="G484" s="59">
        <v>531.30999999999995</v>
      </c>
      <c r="H484" s="241">
        <v>147.67881290322566</v>
      </c>
    </row>
    <row r="485" spans="1:8">
      <c r="A485" s="131">
        <v>455</v>
      </c>
      <c r="B485" s="133" t="s">
        <v>846</v>
      </c>
      <c r="C485" s="51" t="s">
        <v>863</v>
      </c>
      <c r="D485" s="131" t="s">
        <v>864</v>
      </c>
      <c r="E485" s="86">
        <v>1008865</v>
      </c>
      <c r="F485" s="211">
        <v>40626</v>
      </c>
      <c r="G485" s="59">
        <v>531.30999999999995</v>
      </c>
      <c r="H485" s="241">
        <v>147.67881290322566</v>
      </c>
    </row>
    <row r="486" spans="1:8">
      <c r="A486" s="131">
        <v>456</v>
      </c>
      <c r="B486" s="133" t="s">
        <v>865</v>
      </c>
      <c r="C486" s="51" t="s">
        <v>863</v>
      </c>
      <c r="D486" s="131" t="s">
        <v>864</v>
      </c>
      <c r="E486" s="86">
        <v>1005234</v>
      </c>
      <c r="F486" s="211">
        <v>40626</v>
      </c>
      <c r="G486" s="59">
        <v>531.30999999999995</v>
      </c>
      <c r="H486" s="241">
        <v>147.67881290322566</v>
      </c>
    </row>
    <row r="487" spans="1:8">
      <c r="A487" s="131">
        <v>457</v>
      </c>
      <c r="B487" s="133" t="s">
        <v>866</v>
      </c>
      <c r="C487" s="51" t="s">
        <v>863</v>
      </c>
      <c r="D487" s="131" t="s">
        <v>864</v>
      </c>
      <c r="E487" s="86">
        <v>1008843</v>
      </c>
      <c r="F487" s="211">
        <v>40626</v>
      </c>
      <c r="G487" s="59">
        <v>531.30999999999995</v>
      </c>
      <c r="H487" s="241">
        <v>147.67881290322566</v>
      </c>
    </row>
    <row r="488" spans="1:8">
      <c r="A488" s="131">
        <v>458</v>
      </c>
      <c r="B488" s="133" t="s">
        <v>804</v>
      </c>
      <c r="C488" s="133" t="s">
        <v>867</v>
      </c>
      <c r="D488" s="86" t="s">
        <v>868</v>
      </c>
      <c r="E488" s="86">
        <v>101759</v>
      </c>
      <c r="F488" s="211">
        <v>40626</v>
      </c>
      <c r="G488" s="59">
        <v>1783.37</v>
      </c>
      <c r="H488" s="241">
        <v>495.69168387096738</v>
      </c>
    </row>
    <row r="489" spans="1:8">
      <c r="A489" s="131">
        <v>459</v>
      </c>
      <c r="B489" s="133" t="s">
        <v>807</v>
      </c>
      <c r="C489" s="133" t="s">
        <v>867</v>
      </c>
      <c r="D489" s="86" t="s">
        <v>868</v>
      </c>
      <c r="E489" s="86">
        <v>101756</v>
      </c>
      <c r="F489" s="211">
        <v>40626</v>
      </c>
      <c r="G489" s="59">
        <v>1783.37</v>
      </c>
      <c r="H489" s="241">
        <v>495.69168387096738</v>
      </c>
    </row>
    <row r="490" spans="1:8">
      <c r="A490" s="131">
        <v>460</v>
      </c>
      <c r="B490" s="133" t="s">
        <v>808</v>
      </c>
      <c r="C490" s="133" t="s">
        <v>867</v>
      </c>
      <c r="D490" s="86" t="s">
        <v>868</v>
      </c>
      <c r="E490" s="86">
        <v>101753</v>
      </c>
      <c r="F490" s="211">
        <v>40626</v>
      </c>
      <c r="G490" s="59">
        <v>1783.37</v>
      </c>
      <c r="H490" s="241">
        <v>495.69168387096738</v>
      </c>
    </row>
    <row r="491" spans="1:8">
      <c r="A491" s="131">
        <v>461</v>
      </c>
      <c r="B491" s="133" t="s">
        <v>809</v>
      </c>
      <c r="C491" s="133" t="s">
        <v>867</v>
      </c>
      <c r="D491" s="86" t="s">
        <v>868</v>
      </c>
      <c r="E491" s="86">
        <v>107961</v>
      </c>
      <c r="F491" s="211">
        <v>40626</v>
      </c>
      <c r="G491" s="59">
        <v>1783.37</v>
      </c>
      <c r="H491" s="241">
        <v>495.69168387096738</v>
      </c>
    </row>
    <row r="492" spans="1:8">
      <c r="A492" s="131">
        <v>462</v>
      </c>
      <c r="B492" s="133" t="s">
        <v>810</v>
      </c>
      <c r="C492" s="133" t="s">
        <v>867</v>
      </c>
      <c r="D492" s="86" t="s">
        <v>868</v>
      </c>
      <c r="E492" s="86">
        <v>107956</v>
      </c>
      <c r="F492" s="211">
        <v>40626</v>
      </c>
      <c r="G492" s="59">
        <v>1783.37</v>
      </c>
      <c r="H492" s="241">
        <v>495.69168387096738</v>
      </c>
    </row>
    <row r="493" spans="1:8">
      <c r="A493" s="131">
        <v>463</v>
      </c>
      <c r="B493" s="133" t="s">
        <v>869</v>
      </c>
      <c r="C493" s="133" t="s">
        <v>867</v>
      </c>
      <c r="D493" s="86" t="s">
        <v>868</v>
      </c>
      <c r="E493" s="86">
        <v>107951</v>
      </c>
      <c r="F493" s="211">
        <v>40626</v>
      </c>
      <c r="G493" s="59">
        <v>1783.37</v>
      </c>
      <c r="H493" s="241">
        <v>495.69168387096738</v>
      </c>
    </row>
    <row r="494" spans="1:8">
      <c r="A494" s="131">
        <v>464</v>
      </c>
      <c r="B494" s="133" t="s">
        <v>870</v>
      </c>
      <c r="C494" s="133" t="s">
        <v>867</v>
      </c>
      <c r="D494" s="86" t="s">
        <v>868</v>
      </c>
      <c r="E494" s="86">
        <v>107954</v>
      </c>
      <c r="F494" s="211">
        <v>40626</v>
      </c>
      <c r="G494" s="59">
        <v>1783.37</v>
      </c>
      <c r="H494" s="241">
        <v>495.69168387096738</v>
      </c>
    </row>
    <row r="495" spans="1:8">
      <c r="A495" s="131">
        <v>465</v>
      </c>
      <c r="B495" s="133" t="s">
        <v>871</v>
      </c>
      <c r="C495" s="133" t="s">
        <v>867</v>
      </c>
      <c r="D495" s="86" t="s">
        <v>868</v>
      </c>
      <c r="E495" s="86">
        <v>107958</v>
      </c>
      <c r="F495" s="211">
        <v>40626</v>
      </c>
      <c r="G495" s="59">
        <v>1783.37</v>
      </c>
      <c r="H495" s="241">
        <v>495.69168387096738</v>
      </c>
    </row>
    <row r="496" spans="1:8">
      <c r="A496" s="131">
        <v>466</v>
      </c>
      <c r="B496" s="133" t="s">
        <v>872</v>
      </c>
      <c r="C496" s="133" t="s">
        <v>867</v>
      </c>
      <c r="D496" s="86" t="s">
        <v>868</v>
      </c>
      <c r="E496" s="131">
        <v>107953</v>
      </c>
      <c r="F496" s="211">
        <v>40626</v>
      </c>
      <c r="G496" s="59">
        <v>1783.37</v>
      </c>
      <c r="H496" s="241">
        <v>495.69168387096738</v>
      </c>
    </row>
    <row r="497" spans="1:8">
      <c r="A497" s="131">
        <v>467</v>
      </c>
      <c r="B497" s="133" t="s">
        <v>873</v>
      </c>
      <c r="C497" s="133" t="s">
        <v>867</v>
      </c>
      <c r="D497" s="86" t="s">
        <v>868</v>
      </c>
      <c r="E497" s="131">
        <v>107952</v>
      </c>
      <c r="F497" s="211">
        <v>40626</v>
      </c>
      <c r="G497" s="59">
        <v>1783.37</v>
      </c>
      <c r="H497" s="241">
        <v>495.69168387096738</v>
      </c>
    </row>
    <row r="498" spans="1:8">
      <c r="A498" s="131">
        <v>468</v>
      </c>
      <c r="B498" s="133" t="s">
        <v>874</v>
      </c>
      <c r="C498" s="133" t="s">
        <v>867</v>
      </c>
      <c r="D498" s="86" t="s">
        <v>868</v>
      </c>
      <c r="E498" s="131">
        <v>107955</v>
      </c>
      <c r="F498" s="211">
        <v>40626</v>
      </c>
      <c r="G498" s="59">
        <v>1783.37</v>
      </c>
      <c r="H498" s="241">
        <v>495.69168387096738</v>
      </c>
    </row>
    <row r="499" spans="1:8">
      <c r="A499" s="131">
        <v>469</v>
      </c>
      <c r="B499" s="133" t="s">
        <v>804</v>
      </c>
      <c r="C499" s="133" t="s">
        <v>875</v>
      </c>
      <c r="D499" s="86" t="s">
        <v>876</v>
      </c>
      <c r="E499" s="86" t="s">
        <v>585</v>
      </c>
      <c r="F499" s="211">
        <v>40626</v>
      </c>
      <c r="G499" s="59">
        <v>941.77</v>
      </c>
      <c r="H499" s="241">
        <v>261.76812580645139</v>
      </c>
    </row>
    <row r="500" spans="1:8">
      <c r="A500" s="131">
        <v>470</v>
      </c>
      <c r="B500" s="133" t="s">
        <v>807</v>
      </c>
      <c r="C500" s="133" t="s">
        <v>875</v>
      </c>
      <c r="D500" s="86" t="s">
        <v>876</v>
      </c>
      <c r="E500" s="86" t="s">
        <v>585</v>
      </c>
      <c r="F500" s="211">
        <v>40626</v>
      </c>
      <c r="G500" s="59">
        <v>941.77</v>
      </c>
      <c r="H500" s="241">
        <v>261.76812580645139</v>
      </c>
    </row>
    <row r="501" spans="1:8">
      <c r="A501" s="131">
        <v>471</v>
      </c>
      <c r="B501" s="133" t="s">
        <v>808</v>
      </c>
      <c r="C501" s="133" t="s">
        <v>875</v>
      </c>
      <c r="D501" s="86" t="s">
        <v>876</v>
      </c>
      <c r="E501" s="86" t="s">
        <v>585</v>
      </c>
      <c r="F501" s="211">
        <v>40626</v>
      </c>
      <c r="G501" s="59">
        <v>941.77</v>
      </c>
      <c r="H501" s="241">
        <v>261.76812580645139</v>
      </c>
    </row>
    <row r="502" spans="1:8">
      <c r="A502" s="131">
        <v>472</v>
      </c>
      <c r="B502" s="133" t="s">
        <v>809</v>
      </c>
      <c r="C502" s="133" t="s">
        <v>875</v>
      </c>
      <c r="D502" s="86" t="s">
        <v>876</v>
      </c>
      <c r="E502" s="86" t="s">
        <v>585</v>
      </c>
      <c r="F502" s="211">
        <v>40626</v>
      </c>
      <c r="G502" s="59">
        <v>941.77</v>
      </c>
      <c r="H502" s="241">
        <v>261.76812580645139</v>
      </c>
    </row>
    <row r="503" spans="1:8">
      <c r="A503" s="131">
        <v>473</v>
      </c>
      <c r="B503" s="133" t="s">
        <v>810</v>
      </c>
      <c r="C503" s="133" t="s">
        <v>875</v>
      </c>
      <c r="D503" s="86" t="s">
        <v>876</v>
      </c>
      <c r="E503" s="86" t="s">
        <v>585</v>
      </c>
      <c r="F503" s="211">
        <v>40626</v>
      </c>
      <c r="G503" s="59">
        <v>941.77</v>
      </c>
      <c r="H503" s="241">
        <v>261.76812580645139</v>
      </c>
    </row>
    <row r="504" spans="1:8">
      <c r="A504" s="131">
        <v>474</v>
      </c>
      <c r="B504" s="133" t="s">
        <v>877</v>
      </c>
      <c r="C504" s="133" t="s">
        <v>875</v>
      </c>
      <c r="D504" s="86" t="s">
        <v>876</v>
      </c>
      <c r="E504" s="86" t="s">
        <v>585</v>
      </c>
      <c r="F504" s="211">
        <v>40626</v>
      </c>
      <c r="G504" s="59">
        <v>941.77</v>
      </c>
      <c r="H504" s="241">
        <v>261.76812580645139</v>
      </c>
    </row>
    <row r="505" spans="1:8">
      <c r="A505" s="131">
        <v>475</v>
      </c>
      <c r="B505" s="133" t="s">
        <v>878</v>
      </c>
      <c r="C505" s="133" t="s">
        <v>875</v>
      </c>
      <c r="D505" s="86" t="s">
        <v>876</v>
      </c>
      <c r="E505" s="86" t="s">
        <v>585</v>
      </c>
      <c r="F505" s="211">
        <v>40626</v>
      </c>
      <c r="G505" s="59">
        <v>941.77</v>
      </c>
      <c r="H505" s="241">
        <v>261.76812580645139</v>
      </c>
    </row>
    <row r="506" spans="1:8">
      <c r="A506" s="131">
        <v>476</v>
      </c>
      <c r="B506" s="133" t="s">
        <v>879</v>
      </c>
      <c r="C506" s="133" t="s">
        <v>880</v>
      </c>
      <c r="D506" s="86" t="s">
        <v>881</v>
      </c>
      <c r="E506" s="86">
        <v>101755</v>
      </c>
      <c r="F506" s="211">
        <v>40626</v>
      </c>
      <c r="G506" s="59">
        <v>2037.05</v>
      </c>
      <c r="H506" s="241">
        <v>566.20309838709636</v>
      </c>
    </row>
    <row r="507" spans="1:8">
      <c r="A507" s="131">
        <v>477</v>
      </c>
      <c r="B507" s="133" t="s">
        <v>882</v>
      </c>
      <c r="C507" s="133" t="s">
        <v>880</v>
      </c>
      <c r="D507" s="86" t="s">
        <v>881</v>
      </c>
      <c r="E507" s="86">
        <v>101756</v>
      </c>
      <c r="F507" s="211">
        <v>40626</v>
      </c>
      <c r="G507" s="59">
        <v>2037.05</v>
      </c>
      <c r="H507" s="241">
        <v>566.20309838709636</v>
      </c>
    </row>
    <row r="508" spans="1:8">
      <c r="A508" s="131">
        <v>478</v>
      </c>
      <c r="B508" s="133" t="s">
        <v>883</v>
      </c>
      <c r="C508" s="133" t="s">
        <v>880</v>
      </c>
      <c r="D508" s="86" t="s">
        <v>881</v>
      </c>
      <c r="E508" s="86">
        <v>101753</v>
      </c>
      <c r="F508" s="211">
        <v>40626</v>
      </c>
      <c r="G508" s="59">
        <v>2037.05</v>
      </c>
      <c r="H508" s="241">
        <v>566.20309838709636</v>
      </c>
    </row>
    <row r="509" spans="1:8">
      <c r="A509" s="131">
        <v>479</v>
      </c>
      <c r="B509" s="133" t="s">
        <v>884</v>
      </c>
      <c r="C509" s="133" t="s">
        <v>880</v>
      </c>
      <c r="D509" s="86" t="s">
        <v>881</v>
      </c>
      <c r="E509" s="86">
        <v>101754</v>
      </c>
      <c r="F509" s="211">
        <v>40626</v>
      </c>
      <c r="G509" s="59">
        <v>2037.05</v>
      </c>
      <c r="H509" s="241">
        <v>566.20309838709636</v>
      </c>
    </row>
    <row r="510" spans="1:8">
      <c r="A510" s="131">
        <v>480</v>
      </c>
      <c r="B510" s="133" t="s">
        <v>885</v>
      </c>
      <c r="C510" s="133" t="s">
        <v>880</v>
      </c>
      <c r="D510" s="86" t="s">
        <v>881</v>
      </c>
      <c r="E510" s="86">
        <v>101757</v>
      </c>
      <c r="F510" s="211">
        <v>40626</v>
      </c>
      <c r="G510" s="59">
        <v>2037.05</v>
      </c>
      <c r="H510" s="241">
        <v>566.20309838709636</v>
      </c>
    </row>
    <row r="511" spans="1:8">
      <c r="A511" s="131">
        <v>481</v>
      </c>
      <c r="B511" s="133" t="s">
        <v>886</v>
      </c>
      <c r="C511" s="133" t="s">
        <v>880</v>
      </c>
      <c r="D511" s="86" t="s">
        <v>881</v>
      </c>
      <c r="E511" s="86">
        <v>101759</v>
      </c>
      <c r="F511" s="211">
        <v>40626</v>
      </c>
      <c r="G511" s="59">
        <v>2037.05</v>
      </c>
      <c r="H511" s="241">
        <v>566.20309838709636</v>
      </c>
    </row>
    <row r="512" spans="1:8">
      <c r="A512" s="131">
        <v>482</v>
      </c>
      <c r="B512" s="133" t="s">
        <v>887</v>
      </c>
      <c r="C512" s="133" t="s">
        <v>880</v>
      </c>
      <c r="D512" s="86" t="s">
        <v>881</v>
      </c>
      <c r="E512" s="86">
        <v>101758</v>
      </c>
      <c r="F512" s="211">
        <v>40626</v>
      </c>
      <c r="G512" s="59">
        <v>2037.05</v>
      </c>
      <c r="H512" s="241">
        <v>566.20309838709636</v>
      </c>
    </row>
    <row r="513" spans="1:8">
      <c r="A513" s="131">
        <v>483</v>
      </c>
      <c r="B513" s="133" t="s">
        <v>804</v>
      </c>
      <c r="C513" s="133" t="s">
        <v>888</v>
      </c>
      <c r="D513" s="86" t="s">
        <v>889</v>
      </c>
      <c r="E513" s="86">
        <v>60351447</v>
      </c>
      <c r="F513" s="211">
        <v>40626</v>
      </c>
      <c r="G513" s="59">
        <v>605.35</v>
      </c>
      <c r="H513" s="241">
        <v>168.25708064516135</v>
      </c>
    </row>
    <row r="514" spans="1:8">
      <c r="A514" s="131">
        <v>484</v>
      </c>
      <c r="B514" s="133" t="s">
        <v>807</v>
      </c>
      <c r="C514" s="133" t="s">
        <v>888</v>
      </c>
      <c r="D514" s="86" t="s">
        <v>889</v>
      </c>
      <c r="E514" s="86">
        <v>60351748</v>
      </c>
      <c r="F514" s="211">
        <v>40626</v>
      </c>
      <c r="G514" s="59">
        <v>605.35</v>
      </c>
      <c r="H514" s="241">
        <v>168.25708064516135</v>
      </c>
    </row>
    <row r="515" spans="1:8">
      <c r="A515" s="131">
        <v>485</v>
      </c>
      <c r="B515" s="133" t="s">
        <v>808</v>
      </c>
      <c r="C515" s="133" t="s">
        <v>888</v>
      </c>
      <c r="D515" s="86" t="s">
        <v>889</v>
      </c>
      <c r="E515" s="86">
        <v>60351749</v>
      </c>
      <c r="F515" s="211">
        <v>40626</v>
      </c>
      <c r="G515" s="59">
        <v>605.35</v>
      </c>
      <c r="H515" s="241">
        <v>168.25708064516135</v>
      </c>
    </row>
    <row r="516" spans="1:8">
      <c r="A516" s="131">
        <v>486</v>
      </c>
      <c r="B516" s="133" t="s">
        <v>809</v>
      </c>
      <c r="C516" s="133" t="s">
        <v>888</v>
      </c>
      <c r="D516" s="86" t="s">
        <v>889</v>
      </c>
      <c r="E516" s="86">
        <v>60257353</v>
      </c>
      <c r="F516" s="211">
        <v>40626</v>
      </c>
      <c r="G516" s="59">
        <v>605.35</v>
      </c>
      <c r="H516" s="241">
        <v>168.25708064516135</v>
      </c>
    </row>
    <row r="517" spans="1:8">
      <c r="A517" s="131">
        <v>487</v>
      </c>
      <c r="B517" s="133" t="s">
        <v>810</v>
      </c>
      <c r="C517" s="133" t="s">
        <v>888</v>
      </c>
      <c r="D517" s="86" t="s">
        <v>889</v>
      </c>
      <c r="E517" s="131">
        <v>60351442</v>
      </c>
      <c r="F517" s="211">
        <v>40626</v>
      </c>
      <c r="G517" s="59">
        <v>605.35</v>
      </c>
      <c r="H517" s="241">
        <v>168.25708064516135</v>
      </c>
    </row>
    <row r="518" spans="1:8">
      <c r="A518" s="131">
        <v>488</v>
      </c>
      <c r="B518" s="133" t="s">
        <v>890</v>
      </c>
      <c r="C518" s="133" t="s">
        <v>888</v>
      </c>
      <c r="D518" s="86" t="s">
        <v>889</v>
      </c>
      <c r="E518" s="86">
        <v>60351708</v>
      </c>
      <c r="F518" s="211">
        <v>40626</v>
      </c>
      <c r="G518" s="59">
        <v>605.35</v>
      </c>
      <c r="H518" s="241">
        <v>168.25708064516135</v>
      </c>
    </row>
    <row r="519" spans="1:8">
      <c r="A519" s="131">
        <v>489</v>
      </c>
      <c r="B519" s="133" t="s">
        <v>891</v>
      </c>
      <c r="C519" s="133" t="s">
        <v>888</v>
      </c>
      <c r="D519" s="86" t="s">
        <v>889</v>
      </c>
      <c r="E519" s="86">
        <v>60257336</v>
      </c>
      <c r="F519" s="211">
        <v>40626</v>
      </c>
      <c r="G519" s="59">
        <v>605.35</v>
      </c>
      <c r="H519" s="241">
        <v>168.25708064516135</v>
      </c>
    </row>
    <row r="520" spans="1:8">
      <c r="A520" s="131">
        <v>490</v>
      </c>
      <c r="B520" s="133" t="s">
        <v>892</v>
      </c>
      <c r="C520" s="133" t="s">
        <v>888</v>
      </c>
      <c r="D520" s="86" t="s">
        <v>889</v>
      </c>
      <c r="E520" s="86">
        <v>60351787</v>
      </c>
      <c r="F520" s="211">
        <v>40626</v>
      </c>
      <c r="G520" s="59">
        <v>605.35</v>
      </c>
      <c r="H520" s="241">
        <v>168.25708064516135</v>
      </c>
    </row>
    <row r="521" spans="1:8">
      <c r="A521" s="131">
        <v>491</v>
      </c>
      <c r="B521" s="133" t="s">
        <v>893</v>
      </c>
      <c r="C521" s="133" t="s">
        <v>888</v>
      </c>
      <c r="D521" s="86" t="s">
        <v>889</v>
      </c>
      <c r="E521" s="86">
        <v>60351774</v>
      </c>
      <c r="F521" s="211">
        <v>40626</v>
      </c>
      <c r="G521" s="59">
        <v>605.35</v>
      </c>
      <c r="H521" s="241">
        <v>168.25708064516135</v>
      </c>
    </row>
    <row r="522" spans="1:8">
      <c r="A522" s="131">
        <v>492</v>
      </c>
      <c r="B522" s="133" t="s">
        <v>894</v>
      </c>
      <c r="C522" s="133" t="s">
        <v>888</v>
      </c>
      <c r="D522" s="86" t="s">
        <v>889</v>
      </c>
      <c r="E522" s="86">
        <v>60351755</v>
      </c>
      <c r="F522" s="211">
        <v>40626</v>
      </c>
      <c r="G522" s="59">
        <v>605.35</v>
      </c>
      <c r="H522" s="241">
        <v>168.25708064516135</v>
      </c>
    </row>
    <row r="523" spans="1:8">
      <c r="A523" s="131">
        <v>493</v>
      </c>
      <c r="B523" s="133" t="s">
        <v>895</v>
      </c>
      <c r="C523" s="133" t="s">
        <v>888</v>
      </c>
      <c r="D523" s="86" t="s">
        <v>889</v>
      </c>
      <c r="E523" s="86">
        <v>60257375</v>
      </c>
      <c r="F523" s="211">
        <v>40626</v>
      </c>
      <c r="G523" s="59">
        <v>605.35</v>
      </c>
      <c r="H523" s="241">
        <v>168.25708064516135</v>
      </c>
    </row>
    <row r="524" spans="1:8">
      <c r="A524" s="131">
        <v>494</v>
      </c>
      <c r="B524" s="133" t="s">
        <v>896</v>
      </c>
      <c r="C524" s="133" t="s">
        <v>897</v>
      </c>
      <c r="D524" s="86"/>
      <c r="E524" s="86" t="s">
        <v>898</v>
      </c>
      <c r="F524" s="211">
        <v>40626</v>
      </c>
      <c r="G524" s="59">
        <v>605.35</v>
      </c>
      <c r="H524" s="241">
        <v>168.25708064516135</v>
      </c>
    </row>
    <row r="525" spans="1:8">
      <c r="A525" s="131">
        <v>495</v>
      </c>
      <c r="B525" s="133" t="s">
        <v>899</v>
      </c>
      <c r="C525" s="133" t="s">
        <v>900</v>
      </c>
      <c r="D525" s="86" t="s">
        <v>901</v>
      </c>
      <c r="E525" s="86">
        <v>1011912</v>
      </c>
      <c r="F525" s="211">
        <v>40626</v>
      </c>
      <c r="G525" s="59">
        <v>1357.67</v>
      </c>
      <c r="H525" s="241">
        <v>377.36774999999989</v>
      </c>
    </row>
    <row r="526" spans="1:8">
      <c r="A526" s="131">
        <v>496</v>
      </c>
      <c r="B526" s="133" t="s">
        <v>902</v>
      </c>
      <c r="C526" s="133" t="s">
        <v>900</v>
      </c>
      <c r="D526" s="86" t="s">
        <v>901</v>
      </c>
      <c r="E526" s="86">
        <v>1011924</v>
      </c>
      <c r="F526" s="211">
        <v>40626</v>
      </c>
      <c r="G526" s="59">
        <v>1357.67</v>
      </c>
      <c r="H526" s="241">
        <v>377.36774999999989</v>
      </c>
    </row>
    <row r="527" spans="1:8">
      <c r="A527" s="131">
        <v>497</v>
      </c>
      <c r="B527" s="133" t="s">
        <v>903</v>
      </c>
      <c r="C527" s="133" t="s">
        <v>900</v>
      </c>
      <c r="D527" s="86" t="s">
        <v>901</v>
      </c>
      <c r="E527" s="86">
        <v>1011898</v>
      </c>
      <c r="F527" s="211">
        <v>40626</v>
      </c>
      <c r="G527" s="59">
        <v>1357.67</v>
      </c>
      <c r="H527" s="241">
        <v>377.36774999999989</v>
      </c>
    </row>
    <row r="528" spans="1:8">
      <c r="A528" s="131">
        <v>498</v>
      </c>
      <c r="B528" s="133" t="s">
        <v>904</v>
      </c>
      <c r="C528" s="133" t="s">
        <v>905</v>
      </c>
      <c r="D528" s="86" t="s">
        <v>906</v>
      </c>
      <c r="E528" s="86" t="s">
        <v>907</v>
      </c>
      <c r="F528" s="211">
        <v>40626</v>
      </c>
      <c r="G528" s="59">
        <v>1360.94</v>
      </c>
      <c r="H528" s="241">
        <v>378.27659032258043</v>
      </c>
    </row>
    <row r="529" spans="1:8">
      <c r="A529" s="131">
        <v>499</v>
      </c>
      <c r="B529" s="133" t="s">
        <v>908</v>
      </c>
      <c r="C529" s="133" t="s">
        <v>905</v>
      </c>
      <c r="D529" s="86" t="s">
        <v>906</v>
      </c>
      <c r="E529" s="86" t="s">
        <v>909</v>
      </c>
      <c r="F529" s="211">
        <v>40626</v>
      </c>
      <c r="G529" s="59">
        <v>1360.94</v>
      </c>
      <c r="H529" s="241">
        <v>378.27659032258043</v>
      </c>
    </row>
    <row r="530" spans="1:8">
      <c r="A530" s="131">
        <v>500</v>
      </c>
      <c r="B530" s="133" t="s">
        <v>910</v>
      </c>
      <c r="C530" s="133" t="s">
        <v>911</v>
      </c>
      <c r="D530" s="86" t="s">
        <v>906</v>
      </c>
      <c r="E530" s="86" t="s">
        <v>912</v>
      </c>
      <c r="F530" s="211">
        <v>40626</v>
      </c>
      <c r="G530" s="152">
        <v>1415.38</v>
      </c>
      <c r="H530" s="241">
        <v>393.4084499999999</v>
      </c>
    </row>
    <row r="531" spans="1:8">
      <c r="A531" s="131">
        <v>501</v>
      </c>
      <c r="B531" s="133" t="s">
        <v>913</v>
      </c>
      <c r="C531" s="133" t="s">
        <v>911</v>
      </c>
      <c r="D531" s="86" t="s">
        <v>906</v>
      </c>
      <c r="E531" s="86" t="s">
        <v>914</v>
      </c>
      <c r="F531" s="211">
        <v>40626</v>
      </c>
      <c r="G531" s="59">
        <v>1415.38</v>
      </c>
      <c r="H531" s="241">
        <v>393.4084499999999</v>
      </c>
    </row>
    <row r="532" spans="1:8">
      <c r="A532" s="131">
        <v>502</v>
      </c>
      <c r="B532" s="51" t="s">
        <v>915</v>
      </c>
      <c r="C532" s="51" t="s">
        <v>916</v>
      </c>
      <c r="D532" s="203" t="s">
        <v>917</v>
      </c>
      <c r="E532" s="240">
        <v>644</v>
      </c>
      <c r="F532" s="52">
        <v>40717</v>
      </c>
      <c r="G532" s="59">
        <v>9859.6</v>
      </c>
      <c r="H532" s="236">
        <v>3049.72</v>
      </c>
    </row>
    <row r="533" spans="1:8">
      <c r="A533" s="131">
        <v>503</v>
      </c>
      <c r="B533" s="51" t="s">
        <v>918</v>
      </c>
      <c r="C533" s="51" t="s">
        <v>916</v>
      </c>
      <c r="D533" s="203" t="s">
        <v>919</v>
      </c>
      <c r="E533" s="240">
        <v>638</v>
      </c>
      <c r="F533" s="52">
        <v>40717</v>
      </c>
      <c r="G533" s="59">
        <v>9859.6</v>
      </c>
      <c r="H533" s="236">
        <v>3049.72</v>
      </c>
    </row>
    <row r="534" spans="1:8">
      <c r="A534" s="131">
        <v>504</v>
      </c>
      <c r="B534" s="51" t="s">
        <v>920</v>
      </c>
      <c r="C534" s="51" t="s">
        <v>916</v>
      </c>
      <c r="D534" s="203" t="s">
        <v>919</v>
      </c>
      <c r="E534" s="240">
        <v>639</v>
      </c>
      <c r="F534" s="52">
        <v>40717</v>
      </c>
      <c r="G534" s="59">
        <v>9859.6</v>
      </c>
      <c r="H534" s="236">
        <v>3049.72</v>
      </c>
    </row>
    <row r="535" spans="1:8">
      <c r="A535" s="131">
        <v>505</v>
      </c>
      <c r="B535" s="51" t="s">
        <v>921</v>
      </c>
      <c r="C535" s="51" t="s">
        <v>916</v>
      </c>
      <c r="D535" s="203" t="s">
        <v>919</v>
      </c>
      <c r="E535" s="240">
        <v>640</v>
      </c>
      <c r="F535" s="52">
        <v>40717</v>
      </c>
      <c r="G535" s="59">
        <v>9859.6</v>
      </c>
      <c r="H535" s="236">
        <v>3049.72</v>
      </c>
    </row>
    <row r="536" spans="1:8">
      <c r="A536" s="131">
        <v>506</v>
      </c>
      <c r="B536" s="51" t="s">
        <v>922</v>
      </c>
      <c r="C536" s="51" t="s">
        <v>916</v>
      </c>
      <c r="D536" s="203" t="s">
        <v>919</v>
      </c>
      <c r="E536" s="240">
        <v>641</v>
      </c>
      <c r="F536" s="52">
        <v>40717</v>
      </c>
      <c r="G536" s="59">
        <v>9859.6</v>
      </c>
      <c r="H536" s="236">
        <v>3049.72</v>
      </c>
    </row>
    <row r="537" spans="1:8">
      <c r="A537" s="131">
        <v>507</v>
      </c>
      <c r="B537" s="51" t="s">
        <v>923</v>
      </c>
      <c r="C537" s="51" t="s">
        <v>916</v>
      </c>
      <c r="D537" s="203" t="s">
        <v>919</v>
      </c>
      <c r="E537" s="240">
        <v>636</v>
      </c>
      <c r="F537" s="52">
        <v>40717</v>
      </c>
      <c r="G537" s="59">
        <v>9859.6</v>
      </c>
      <c r="H537" s="236">
        <v>3049.72</v>
      </c>
    </row>
    <row r="538" spans="1:8">
      <c r="A538" s="131">
        <v>508</v>
      </c>
      <c r="B538" s="51" t="s">
        <v>924</v>
      </c>
      <c r="C538" s="51" t="s">
        <v>916</v>
      </c>
      <c r="D538" s="203" t="s">
        <v>919</v>
      </c>
      <c r="E538" s="240">
        <v>637</v>
      </c>
      <c r="F538" s="52">
        <v>40717</v>
      </c>
      <c r="G538" s="59">
        <v>9859.6</v>
      </c>
      <c r="H538" s="236">
        <v>3049.72</v>
      </c>
    </row>
    <row r="539" spans="1:8">
      <c r="A539" s="131">
        <v>509</v>
      </c>
      <c r="B539" s="51" t="s">
        <v>925</v>
      </c>
      <c r="C539" s="51" t="s">
        <v>916</v>
      </c>
      <c r="D539" s="203" t="s">
        <v>919</v>
      </c>
      <c r="E539" s="240">
        <v>643</v>
      </c>
      <c r="F539" s="52">
        <v>40717</v>
      </c>
      <c r="G539" s="59">
        <v>9859.6</v>
      </c>
      <c r="H539" s="236">
        <v>3049.72</v>
      </c>
    </row>
    <row r="540" spans="1:8">
      <c r="A540" s="131">
        <v>510</v>
      </c>
      <c r="B540" s="51" t="s">
        <v>926</v>
      </c>
      <c r="C540" s="51" t="s">
        <v>916</v>
      </c>
      <c r="D540" s="203" t="s">
        <v>919</v>
      </c>
      <c r="E540" s="240">
        <v>645</v>
      </c>
      <c r="F540" s="52">
        <v>40717</v>
      </c>
      <c r="G540" s="59">
        <v>9859.6</v>
      </c>
      <c r="H540" s="236">
        <v>3049.72</v>
      </c>
    </row>
    <row r="541" spans="1:8">
      <c r="A541" s="131">
        <v>511</v>
      </c>
      <c r="B541" s="51" t="s">
        <v>927</v>
      </c>
      <c r="C541" s="51" t="s">
        <v>916</v>
      </c>
      <c r="D541" s="203" t="s">
        <v>919</v>
      </c>
      <c r="E541" s="240">
        <v>646</v>
      </c>
      <c r="F541" s="52">
        <v>40717</v>
      </c>
      <c r="G541" s="59">
        <v>9859.6</v>
      </c>
      <c r="H541" s="236">
        <v>3049.72</v>
      </c>
    </row>
    <row r="542" spans="1:8">
      <c r="A542" s="131">
        <v>512</v>
      </c>
      <c r="B542" s="51" t="s">
        <v>928</v>
      </c>
      <c r="C542" s="51" t="s">
        <v>929</v>
      </c>
      <c r="D542" s="203" t="s">
        <v>930</v>
      </c>
      <c r="E542" s="203" t="s">
        <v>931</v>
      </c>
      <c r="F542" s="52">
        <v>40707</v>
      </c>
      <c r="G542" s="59">
        <v>15293.84</v>
      </c>
      <c r="H542" s="236">
        <v>4894.7783400000008</v>
      </c>
    </row>
    <row r="543" spans="1:8">
      <c r="A543" s="131">
        <v>513</v>
      </c>
      <c r="B543" s="51" t="s">
        <v>932</v>
      </c>
      <c r="C543" s="51" t="s">
        <v>933</v>
      </c>
      <c r="D543" s="203" t="s">
        <v>930</v>
      </c>
      <c r="E543" s="203" t="s">
        <v>934</v>
      </c>
      <c r="F543" s="52">
        <v>40707</v>
      </c>
      <c r="G543" s="59">
        <v>15293.84</v>
      </c>
      <c r="H543" s="236">
        <v>4894.7783400000008</v>
      </c>
    </row>
    <row r="544" spans="1:8">
      <c r="A544" s="131">
        <v>514</v>
      </c>
      <c r="B544" s="133" t="s">
        <v>935</v>
      </c>
      <c r="C544" s="133" t="s">
        <v>936</v>
      </c>
      <c r="D544" s="179" t="s">
        <v>937</v>
      </c>
      <c r="E544" s="86" t="s">
        <v>585</v>
      </c>
      <c r="F544" s="211">
        <v>40708</v>
      </c>
      <c r="G544" s="152">
        <v>11436.9</v>
      </c>
      <c r="H544" s="236">
        <v>3666.2561499999974</v>
      </c>
    </row>
    <row r="545" spans="1:8">
      <c r="A545" s="131">
        <v>515</v>
      </c>
      <c r="B545" s="133" t="s">
        <v>938</v>
      </c>
      <c r="C545" s="133" t="s">
        <v>936</v>
      </c>
      <c r="D545" s="179" t="s">
        <v>937</v>
      </c>
      <c r="E545" s="86" t="s">
        <v>585</v>
      </c>
      <c r="F545" s="211">
        <v>40708</v>
      </c>
      <c r="G545" s="152">
        <v>11436.9</v>
      </c>
      <c r="H545" s="236">
        <v>3666.2561499999974</v>
      </c>
    </row>
    <row r="546" spans="1:8">
      <c r="A546" s="131">
        <v>516</v>
      </c>
      <c r="B546" s="133" t="s">
        <v>939</v>
      </c>
      <c r="C546" s="133" t="s">
        <v>936</v>
      </c>
      <c r="D546" s="179" t="s">
        <v>937</v>
      </c>
      <c r="E546" s="86" t="s">
        <v>585</v>
      </c>
      <c r="F546" s="211">
        <v>40708</v>
      </c>
      <c r="G546" s="152">
        <v>11436.9</v>
      </c>
      <c r="H546" s="236">
        <v>3666.2561499999974</v>
      </c>
    </row>
    <row r="547" spans="1:8">
      <c r="A547" s="131">
        <v>517</v>
      </c>
      <c r="B547" s="133" t="s">
        <v>940</v>
      </c>
      <c r="C547" s="133" t="s">
        <v>936</v>
      </c>
      <c r="D547" s="179" t="s">
        <v>937</v>
      </c>
      <c r="E547" s="86" t="s">
        <v>585</v>
      </c>
      <c r="F547" s="211">
        <v>40708</v>
      </c>
      <c r="G547" s="152">
        <v>11436.9</v>
      </c>
      <c r="H547" s="236">
        <v>3666.2561499999974</v>
      </c>
    </row>
    <row r="548" spans="1:8">
      <c r="A548" s="131">
        <v>518</v>
      </c>
      <c r="B548" s="133" t="s">
        <v>935</v>
      </c>
      <c r="C548" s="133" t="s">
        <v>941</v>
      </c>
      <c r="D548" s="86" t="s">
        <v>942</v>
      </c>
      <c r="E548" s="86" t="s">
        <v>585</v>
      </c>
      <c r="F548" s="211">
        <v>40708</v>
      </c>
      <c r="G548" s="59">
        <v>6648.59</v>
      </c>
      <c r="H548" s="236">
        <v>2131.9493549999997</v>
      </c>
    </row>
    <row r="549" spans="1:8">
      <c r="A549" s="131">
        <v>519</v>
      </c>
      <c r="B549" s="133" t="s">
        <v>938</v>
      </c>
      <c r="C549" s="133" t="s">
        <v>941</v>
      </c>
      <c r="D549" s="86" t="s">
        <v>942</v>
      </c>
      <c r="E549" s="86" t="s">
        <v>585</v>
      </c>
      <c r="F549" s="211">
        <v>40708</v>
      </c>
      <c r="G549" s="59">
        <v>6648.59</v>
      </c>
      <c r="H549" s="236">
        <v>2131.9493549999997</v>
      </c>
    </row>
    <row r="550" spans="1:8">
      <c r="A550" s="131">
        <v>520</v>
      </c>
      <c r="B550" s="133" t="s">
        <v>939</v>
      </c>
      <c r="C550" s="133" t="s">
        <v>941</v>
      </c>
      <c r="D550" s="86" t="s">
        <v>942</v>
      </c>
      <c r="E550" s="86" t="s">
        <v>585</v>
      </c>
      <c r="F550" s="211">
        <v>40708</v>
      </c>
      <c r="G550" s="59">
        <v>6648.59</v>
      </c>
      <c r="H550" s="236">
        <v>2131.9493549999997</v>
      </c>
    </row>
    <row r="551" spans="1:8">
      <c r="A551" s="131">
        <v>521</v>
      </c>
      <c r="B551" s="133" t="s">
        <v>940</v>
      </c>
      <c r="C551" s="133" t="s">
        <v>941</v>
      </c>
      <c r="D551" s="86" t="s">
        <v>942</v>
      </c>
      <c r="E551" s="86" t="s">
        <v>585</v>
      </c>
      <c r="F551" s="211">
        <v>40708</v>
      </c>
      <c r="G551" s="59">
        <v>6648.59</v>
      </c>
      <c r="H551" s="236">
        <v>2131.9493549999997</v>
      </c>
    </row>
    <row r="552" spans="1:8">
      <c r="A552" s="131">
        <v>522</v>
      </c>
      <c r="B552" s="133" t="s">
        <v>935</v>
      </c>
      <c r="C552" s="133" t="s">
        <v>943</v>
      </c>
      <c r="D552" s="86" t="s">
        <v>944</v>
      </c>
      <c r="E552" s="86" t="s">
        <v>585</v>
      </c>
      <c r="F552" s="211">
        <v>40708</v>
      </c>
      <c r="G552" s="59">
        <v>10910.36</v>
      </c>
      <c r="H552" s="236">
        <v>3498.5405100000007</v>
      </c>
    </row>
    <row r="553" spans="1:8">
      <c r="A553" s="131">
        <v>523</v>
      </c>
      <c r="B553" s="133" t="s">
        <v>938</v>
      </c>
      <c r="C553" s="133" t="s">
        <v>943</v>
      </c>
      <c r="D553" s="86" t="s">
        <v>944</v>
      </c>
      <c r="E553" s="86" t="s">
        <v>585</v>
      </c>
      <c r="F553" s="211">
        <v>40708</v>
      </c>
      <c r="G553" s="59">
        <v>10910.36</v>
      </c>
      <c r="H553" s="236">
        <v>3498.5405100000007</v>
      </c>
    </row>
    <row r="554" spans="1:8">
      <c r="A554" s="131">
        <v>524</v>
      </c>
      <c r="B554" s="133" t="s">
        <v>939</v>
      </c>
      <c r="C554" s="133" t="s">
        <v>943</v>
      </c>
      <c r="D554" s="86" t="s">
        <v>944</v>
      </c>
      <c r="E554" s="86" t="s">
        <v>585</v>
      </c>
      <c r="F554" s="211">
        <v>40708</v>
      </c>
      <c r="G554" s="59">
        <v>10910.36</v>
      </c>
      <c r="H554" s="236">
        <v>3498.5405100000007</v>
      </c>
    </row>
    <row r="555" spans="1:8">
      <c r="A555" s="131">
        <v>525</v>
      </c>
      <c r="B555" s="133" t="s">
        <v>940</v>
      </c>
      <c r="C555" s="133" t="s">
        <v>943</v>
      </c>
      <c r="D555" s="86" t="s">
        <v>944</v>
      </c>
      <c r="E555" s="86" t="s">
        <v>585</v>
      </c>
      <c r="F555" s="211">
        <v>40708</v>
      </c>
      <c r="G555" s="59">
        <v>10910.36</v>
      </c>
      <c r="H555" s="236">
        <v>3498.5405100000007</v>
      </c>
    </row>
    <row r="556" spans="1:8">
      <c r="A556" s="131">
        <v>526</v>
      </c>
      <c r="B556" s="133" t="s">
        <v>935</v>
      </c>
      <c r="C556" s="133" t="s">
        <v>945</v>
      </c>
      <c r="D556" s="86"/>
      <c r="E556" s="86" t="s">
        <v>585</v>
      </c>
      <c r="F556" s="211">
        <v>40708</v>
      </c>
      <c r="G556" s="59">
        <v>1254.31</v>
      </c>
      <c r="H556" s="236">
        <v>402.08763000000022</v>
      </c>
    </row>
    <row r="557" spans="1:8">
      <c r="A557" s="131">
        <v>527</v>
      </c>
      <c r="B557" s="133" t="s">
        <v>938</v>
      </c>
      <c r="C557" s="133" t="s">
        <v>945</v>
      </c>
      <c r="D557" s="86"/>
      <c r="E557" s="86" t="s">
        <v>585</v>
      </c>
      <c r="F557" s="211">
        <v>40708</v>
      </c>
      <c r="G557" s="59">
        <v>1254.31</v>
      </c>
      <c r="H557" s="236">
        <v>402.08763000000022</v>
      </c>
    </row>
    <row r="558" spans="1:8">
      <c r="A558" s="131">
        <v>528</v>
      </c>
      <c r="B558" s="133" t="s">
        <v>939</v>
      </c>
      <c r="C558" s="133" t="s">
        <v>945</v>
      </c>
      <c r="D558" s="86"/>
      <c r="E558" s="86" t="s">
        <v>585</v>
      </c>
      <c r="F558" s="211">
        <v>40708</v>
      </c>
      <c r="G558" s="59">
        <v>1254.31</v>
      </c>
      <c r="H558" s="236">
        <v>402.08763000000022</v>
      </c>
    </row>
    <row r="559" spans="1:8">
      <c r="A559" s="131">
        <v>529</v>
      </c>
      <c r="B559" s="133" t="s">
        <v>940</v>
      </c>
      <c r="C559" s="133" t="s">
        <v>945</v>
      </c>
      <c r="D559" s="86"/>
      <c r="E559" s="86" t="s">
        <v>585</v>
      </c>
      <c r="F559" s="211">
        <v>40708</v>
      </c>
      <c r="G559" s="59">
        <v>1254.31</v>
      </c>
      <c r="H559" s="236">
        <v>402.08763000000022</v>
      </c>
    </row>
    <row r="560" spans="1:8">
      <c r="A560" s="131">
        <v>530</v>
      </c>
      <c r="B560" s="133" t="s">
        <v>946</v>
      </c>
      <c r="C560" s="133" t="s">
        <v>947</v>
      </c>
      <c r="D560" s="86"/>
      <c r="E560" s="86" t="s">
        <v>585</v>
      </c>
      <c r="F560" s="211">
        <v>40708</v>
      </c>
      <c r="G560" s="59">
        <v>1254.31</v>
      </c>
      <c r="H560" s="236">
        <v>402.08763000000022</v>
      </c>
    </row>
    <row r="561" spans="1:8">
      <c r="A561" s="131">
        <v>531</v>
      </c>
      <c r="B561" s="133" t="s">
        <v>948</v>
      </c>
      <c r="C561" s="133" t="s">
        <v>947</v>
      </c>
      <c r="D561" s="86"/>
      <c r="E561" s="86" t="s">
        <v>585</v>
      </c>
      <c r="F561" s="211">
        <v>40708</v>
      </c>
      <c r="G561" s="59">
        <v>1254.31</v>
      </c>
      <c r="H561" s="236">
        <v>402.08763000000022</v>
      </c>
    </row>
    <row r="562" spans="1:8">
      <c r="A562" s="131">
        <v>532</v>
      </c>
      <c r="B562" s="133" t="s">
        <v>949</v>
      </c>
      <c r="C562" s="133" t="s">
        <v>947</v>
      </c>
      <c r="D562" s="86"/>
      <c r="E562" s="86" t="s">
        <v>585</v>
      </c>
      <c r="F562" s="211">
        <v>40708</v>
      </c>
      <c r="G562" s="59">
        <v>1254.31</v>
      </c>
      <c r="H562" s="236">
        <v>402.08763000000022</v>
      </c>
    </row>
    <row r="563" spans="1:8">
      <c r="A563" s="131">
        <v>533</v>
      </c>
      <c r="B563" s="133" t="s">
        <v>950</v>
      </c>
      <c r="C563" s="133" t="s">
        <v>947</v>
      </c>
      <c r="D563" s="86"/>
      <c r="E563" s="86" t="s">
        <v>585</v>
      </c>
      <c r="F563" s="211">
        <v>40708</v>
      </c>
      <c r="G563" s="59">
        <v>1254.31</v>
      </c>
      <c r="H563" s="236">
        <v>402.08763000000022</v>
      </c>
    </row>
    <row r="564" spans="1:8">
      <c r="A564" s="131">
        <v>534</v>
      </c>
      <c r="B564" s="133" t="s">
        <v>935</v>
      </c>
      <c r="C564" s="133" t="s">
        <v>951</v>
      </c>
      <c r="D564" s="86" t="s">
        <v>952</v>
      </c>
      <c r="E564" s="86" t="s">
        <v>585</v>
      </c>
      <c r="F564" s="211">
        <v>40708</v>
      </c>
      <c r="G564" s="59">
        <v>558.11</v>
      </c>
      <c r="H564" s="236">
        <v>178.91307</v>
      </c>
    </row>
    <row r="565" spans="1:8">
      <c r="A565" s="131">
        <v>535</v>
      </c>
      <c r="B565" s="133" t="s">
        <v>938</v>
      </c>
      <c r="C565" s="133" t="s">
        <v>951</v>
      </c>
      <c r="D565" s="86"/>
      <c r="E565" s="86" t="s">
        <v>585</v>
      </c>
      <c r="F565" s="211">
        <v>40708</v>
      </c>
      <c r="G565" s="59">
        <v>558.11</v>
      </c>
      <c r="H565" s="236">
        <v>178.91307</v>
      </c>
    </row>
    <row r="566" spans="1:8">
      <c r="A566" s="131">
        <v>536</v>
      </c>
      <c r="B566" s="133" t="s">
        <v>939</v>
      </c>
      <c r="C566" s="133" t="s">
        <v>951</v>
      </c>
      <c r="D566" s="86"/>
      <c r="E566" s="86" t="s">
        <v>585</v>
      </c>
      <c r="F566" s="211">
        <v>40708</v>
      </c>
      <c r="G566" s="59">
        <v>558.11</v>
      </c>
      <c r="H566" s="236">
        <v>178.91307</v>
      </c>
    </row>
    <row r="567" spans="1:8">
      <c r="A567" s="131">
        <v>537</v>
      </c>
      <c r="B567" s="133" t="s">
        <v>940</v>
      </c>
      <c r="C567" s="133" t="s">
        <v>951</v>
      </c>
      <c r="D567" s="86"/>
      <c r="E567" s="86" t="s">
        <v>585</v>
      </c>
      <c r="F567" s="211">
        <v>40708</v>
      </c>
      <c r="G567" s="59">
        <v>558.11</v>
      </c>
      <c r="H567" s="236">
        <v>178.91307</v>
      </c>
    </row>
    <row r="568" spans="1:8">
      <c r="A568" s="131">
        <v>538</v>
      </c>
      <c r="B568" s="133" t="s">
        <v>953</v>
      </c>
      <c r="C568" s="133" t="s">
        <v>954</v>
      </c>
      <c r="D568" s="86"/>
      <c r="E568" s="86" t="s">
        <v>585</v>
      </c>
      <c r="F568" s="211">
        <v>40708</v>
      </c>
      <c r="G568" s="59">
        <v>767.34</v>
      </c>
      <c r="H568" s="236">
        <v>245.98258999999996</v>
      </c>
    </row>
    <row r="569" spans="1:8">
      <c r="A569" s="131">
        <v>539</v>
      </c>
      <c r="B569" s="133" t="s">
        <v>955</v>
      </c>
      <c r="C569" s="133" t="s">
        <v>954</v>
      </c>
      <c r="D569" s="86"/>
      <c r="E569" s="86" t="s">
        <v>585</v>
      </c>
      <c r="F569" s="211">
        <v>40708</v>
      </c>
      <c r="G569" s="59">
        <v>767.34</v>
      </c>
      <c r="H569" s="236">
        <v>245.98258999999996</v>
      </c>
    </row>
    <row r="570" spans="1:8">
      <c r="A570" s="131">
        <v>540</v>
      </c>
      <c r="B570" s="133" t="s">
        <v>956</v>
      </c>
      <c r="C570" s="133" t="s">
        <v>954</v>
      </c>
      <c r="D570" s="86"/>
      <c r="E570" s="86" t="s">
        <v>585</v>
      </c>
      <c r="F570" s="211">
        <v>40708</v>
      </c>
      <c r="G570" s="59">
        <v>767.34</v>
      </c>
      <c r="H570" s="236">
        <v>245.98258999999996</v>
      </c>
    </row>
    <row r="571" spans="1:8">
      <c r="A571" s="131">
        <v>541</v>
      </c>
      <c r="B571" s="133" t="s">
        <v>957</v>
      </c>
      <c r="C571" s="133" t="s">
        <v>954</v>
      </c>
      <c r="D571" s="86"/>
      <c r="E571" s="86" t="s">
        <v>585</v>
      </c>
      <c r="F571" s="211">
        <v>40708</v>
      </c>
      <c r="G571" s="59">
        <v>767.34</v>
      </c>
      <c r="H571" s="236">
        <v>245.98258999999996</v>
      </c>
    </row>
    <row r="572" spans="1:8">
      <c r="A572" s="131">
        <v>542</v>
      </c>
      <c r="B572" s="133" t="s">
        <v>958</v>
      </c>
      <c r="C572" s="133" t="s">
        <v>954</v>
      </c>
      <c r="D572" s="86"/>
      <c r="E572" s="86" t="s">
        <v>585</v>
      </c>
      <c r="F572" s="211">
        <v>40708</v>
      </c>
      <c r="G572" s="59">
        <v>767.34</v>
      </c>
      <c r="H572" s="236">
        <v>245.98258999999996</v>
      </c>
    </row>
    <row r="573" spans="1:8">
      <c r="A573" s="131">
        <v>543</v>
      </c>
      <c r="B573" s="133" t="s">
        <v>953</v>
      </c>
      <c r="C573" s="133" t="s">
        <v>959</v>
      </c>
      <c r="D573" s="86" t="s">
        <v>960</v>
      </c>
      <c r="E573" s="86" t="s">
        <v>585</v>
      </c>
      <c r="F573" s="211">
        <v>40708</v>
      </c>
      <c r="G573" s="59">
        <v>5728.51</v>
      </c>
      <c r="H573" s="236">
        <v>1836.3523699999992</v>
      </c>
    </row>
    <row r="574" spans="1:8">
      <c r="A574" s="131">
        <v>544</v>
      </c>
      <c r="B574" s="133" t="s">
        <v>955</v>
      </c>
      <c r="C574" s="133" t="s">
        <v>959</v>
      </c>
      <c r="D574" s="86" t="s">
        <v>960</v>
      </c>
      <c r="E574" s="86" t="s">
        <v>585</v>
      </c>
      <c r="F574" s="211">
        <v>40708</v>
      </c>
      <c r="G574" s="59">
        <v>5728.51</v>
      </c>
      <c r="H574" s="236">
        <v>1836.3523699999992</v>
      </c>
    </row>
    <row r="575" spans="1:8">
      <c r="A575" s="131">
        <v>545</v>
      </c>
      <c r="B575" s="133" t="s">
        <v>956</v>
      </c>
      <c r="C575" s="133" t="s">
        <v>959</v>
      </c>
      <c r="D575" s="86" t="s">
        <v>960</v>
      </c>
      <c r="E575" s="86" t="s">
        <v>585</v>
      </c>
      <c r="F575" s="211">
        <v>40708</v>
      </c>
      <c r="G575" s="59">
        <v>5728.51</v>
      </c>
      <c r="H575" s="236">
        <v>1836.3523699999992</v>
      </c>
    </row>
    <row r="576" spans="1:8">
      <c r="A576" s="131">
        <v>546</v>
      </c>
      <c r="B576" s="133" t="s">
        <v>957</v>
      </c>
      <c r="C576" s="133" t="s">
        <v>959</v>
      </c>
      <c r="D576" s="86" t="s">
        <v>960</v>
      </c>
      <c r="E576" s="86" t="s">
        <v>585</v>
      </c>
      <c r="F576" s="211">
        <v>40708</v>
      </c>
      <c r="G576" s="59">
        <v>5728.51</v>
      </c>
      <c r="H576" s="236">
        <v>1836.3523699999992</v>
      </c>
    </row>
    <row r="577" spans="1:8">
      <c r="A577" s="131">
        <v>547</v>
      </c>
      <c r="B577" s="133" t="s">
        <v>958</v>
      </c>
      <c r="C577" s="133" t="s">
        <v>959</v>
      </c>
      <c r="D577" s="86" t="s">
        <v>960</v>
      </c>
      <c r="E577" s="86" t="s">
        <v>585</v>
      </c>
      <c r="F577" s="211">
        <v>40708</v>
      </c>
      <c r="G577" s="59">
        <v>5728.51</v>
      </c>
      <c r="H577" s="236">
        <v>1836.3523699999992</v>
      </c>
    </row>
    <row r="578" spans="1:8">
      <c r="A578" s="131">
        <v>548</v>
      </c>
      <c r="B578" s="133" t="s">
        <v>953</v>
      </c>
      <c r="C578" s="133" t="s">
        <v>961</v>
      </c>
      <c r="D578" s="86" t="s">
        <v>960</v>
      </c>
      <c r="E578" s="86" t="s">
        <v>585</v>
      </c>
      <c r="F578" s="211">
        <v>40708</v>
      </c>
      <c r="G578" s="59">
        <v>7370.1</v>
      </c>
      <c r="H578" s="236">
        <v>2362.587125</v>
      </c>
    </row>
    <row r="579" spans="1:8">
      <c r="A579" s="131">
        <v>549</v>
      </c>
      <c r="B579" s="133" t="s">
        <v>955</v>
      </c>
      <c r="C579" s="133" t="s">
        <v>961</v>
      </c>
      <c r="D579" s="86" t="s">
        <v>960</v>
      </c>
      <c r="E579" s="86" t="s">
        <v>585</v>
      </c>
      <c r="F579" s="211">
        <v>40708</v>
      </c>
      <c r="G579" s="59">
        <v>7370.1</v>
      </c>
      <c r="H579" s="236">
        <v>2362.587125</v>
      </c>
    </row>
    <row r="580" spans="1:8">
      <c r="A580" s="131">
        <v>550</v>
      </c>
      <c r="B580" s="133" t="s">
        <v>956</v>
      </c>
      <c r="C580" s="133" t="s">
        <v>961</v>
      </c>
      <c r="D580" s="86" t="s">
        <v>960</v>
      </c>
      <c r="E580" s="86" t="s">
        <v>585</v>
      </c>
      <c r="F580" s="211">
        <v>40708</v>
      </c>
      <c r="G580" s="59">
        <v>7370.1</v>
      </c>
      <c r="H580" s="236">
        <v>2362.587125</v>
      </c>
    </row>
    <row r="581" spans="1:8">
      <c r="A581" s="131">
        <v>551</v>
      </c>
      <c r="B581" s="133" t="s">
        <v>957</v>
      </c>
      <c r="C581" s="133" t="s">
        <v>961</v>
      </c>
      <c r="D581" s="86" t="s">
        <v>960</v>
      </c>
      <c r="E581" s="86" t="s">
        <v>585</v>
      </c>
      <c r="F581" s="211">
        <v>40708</v>
      </c>
      <c r="G581" s="59">
        <v>7370.1</v>
      </c>
      <c r="H581" s="236">
        <v>2362.587125</v>
      </c>
    </row>
    <row r="582" spans="1:8">
      <c r="A582" s="131">
        <v>552</v>
      </c>
      <c r="B582" s="133" t="s">
        <v>958</v>
      </c>
      <c r="C582" s="133" t="s">
        <v>961</v>
      </c>
      <c r="D582" s="86" t="s">
        <v>960</v>
      </c>
      <c r="E582" s="86" t="s">
        <v>585</v>
      </c>
      <c r="F582" s="211">
        <v>40708</v>
      </c>
      <c r="G582" s="59">
        <v>7370.1</v>
      </c>
      <c r="H582" s="236">
        <v>2362.587125</v>
      </c>
    </row>
    <row r="583" spans="1:8">
      <c r="A583" s="131">
        <v>553</v>
      </c>
      <c r="B583" s="51" t="s">
        <v>962</v>
      </c>
      <c r="C583" s="51" t="s">
        <v>963</v>
      </c>
      <c r="D583" s="203" t="s">
        <v>27</v>
      </c>
      <c r="E583" s="240">
        <v>58412</v>
      </c>
      <c r="F583" s="52">
        <v>40535</v>
      </c>
      <c r="G583" s="243">
        <v>32439.200000000001</v>
      </c>
      <c r="H583" s="236">
        <v>10681.2</v>
      </c>
    </row>
    <row r="584" spans="1:8">
      <c r="A584" s="131">
        <v>554</v>
      </c>
      <c r="B584" s="51" t="s">
        <v>964</v>
      </c>
      <c r="C584" s="51" t="s">
        <v>963</v>
      </c>
      <c r="D584" s="203" t="s">
        <v>27</v>
      </c>
      <c r="E584" s="240">
        <v>58414</v>
      </c>
      <c r="F584" s="52">
        <v>40535</v>
      </c>
      <c r="G584" s="243">
        <v>32439.200000000001</v>
      </c>
      <c r="H584" s="236">
        <v>10681.2</v>
      </c>
    </row>
    <row r="585" spans="1:8">
      <c r="A585" s="131">
        <v>555</v>
      </c>
      <c r="B585" s="51" t="s">
        <v>965</v>
      </c>
      <c r="C585" s="51" t="s">
        <v>966</v>
      </c>
      <c r="D585" s="51" t="s">
        <v>967</v>
      </c>
      <c r="E585" s="240">
        <v>8081</v>
      </c>
      <c r="F585" s="52">
        <v>40764</v>
      </c>
      <c r="G585" s="72">
        <v>10290.469999999999</v>
      </c>
      <c r="H585" s="236">
        <v>3578.9473161290316</v>
      </c>
    </row>
    <row r="586" spans="1:8">
      <c r="A586" s="131">
        <v>556</v>
      </c>
      <c r="B586" s="51" t="s">
        <v>968</v>
      </c>
      <c r="C586" s="51" t="s">
        <v>966</v>
      </c>
      <c r="D586" s="51" t="s">
        <v>969</v>
      </c>
      <c r="E586" s="240">
        <v>8082</v>
      </c>
      <c r="F586" s="52">
        <v>40764</v>
      </c>
      <c r="G586" s="72">
        <v>10290.469999999999</v>
      </c>
      <c r="H586" s="236">
        <v>3578.9473161290316</v>
      </c>
    </row>
    <row r="587" spans="1:8">
      <c r="A587" s="131">
        <v>557</v>
      </c>
      <c r="B587" s="51" t="s">
        <v>970</v>
      </c>
      <c r="C587" s="51" t="s">
        <v>966</v>
      </c>
      <c r="D587" s="51" t="s">
        <v>969</v>
      </c>
      <c r="E587" s="240">
        <v>8083</v>
      </c>
      <c r="F587" s="52">
        <v>40764</v>
      </c>
      <c r="G587" s="72">
        <v>10290.469999999999</v>
      </c>
      <c r="H587" s="236">
        <v>3578.9473161290316</v>
      </c>
    </row>
    <row r="588" spans="1:8">
      <c r="A588" s="131">
        <v>558</v>
      </c>
      <c r="B588" s="51" t="s">
        <v>971</v>
      </c>
      <c r="C588" s="51" t="s">
        <v>966</v>
      </c>
      <c r="D588" s="51" t="s">
        <v>967</v>
      </c>
      <c r="E588" s="240">
        <v>8084</v>
      </c>
      <c r="F588" s="52">
        <v>40764</v>
      </c>
      <c r="G588" s="72">
        <v>10290.469999999999</v>
      </c>
      <c r="H588" s="236">
        <v>3578.9473161290316</v>
      </c>
    </row>
    <row r="589" spans="1:8">
      <c r="A589" s="131">
        <v>559</v>
      </c>
      <c r="B589" s="51" t="s">
        <v>972</v>
      </c>
      <c r="C589" s="51" t="s">
        <v>966</v>
      </c>
      <c r="D589" s="51" t="s">
        <v>967</v>
      </c>
      <c r="E589" s="240">
        <v>8085</v>
      </c>
      <c r="F589" s="52">
        <v>40764</v>
      </c>
      <c r="G589" s="72">
        <v>10290.469999999999</v>
      </c>
      <c r="H589" s="236">
        <v>3578.9473161290316</v>
      </c>
    </row>
    <row r="590" spans="1:8">
      <c r="A590" s="131">
        <v>560</v>
      </c>
      <c r="B590" s="51" t="s">
        <v>973</v>
      </c>
      <c r="C590" s="51" t="s">
        <v>966</v>
      </c>
      <c r="D590" s="51" t="s">
        <v>967</v>
      </c>
      <c r="E590" s="240">
        <v>8086</v>
      </c>
      <c r="F590" s="52">
        <v>40764</v>
      </c>
      <c r="G590" s="72">
        <v>10290.469999999999</v>
      </c>
      <c r="H590" s="236">
        <v>3578.9473161290316</v>
      </c>
    </row>
    <row r="591" spans="1:8">
      <c r="A591" s="131">
        <v>561</v>
      </c>
      <c r="B591" s="51" t="s">
        <v>974</v>
      </c>
      <c r="C591" s="51" t="s">
        <v>966</v>
      </c>
      <c r="D591" s="51" t="s">
        <v>967</v>
      </c>
      <c r="E591" s="240">
        <v>8087</v>
      </c>
      <c r="F591" s="52">
        <v>40764</v>
      </c>
      <c r="G591" s="72">
        <v>10290.469999999999</v>
      </c>
      <c r="H591" s="236">
        <v>3578.9473161290316</v>
      </c>
    </row>
    <row r="592" spans="1:8">
      <c r="A592" s="131">
        <v>562</v>
      </c>
      <c r="B592" s="51" t="s">
        <v>935</v>
      </c>
      <c r="C592" s="51" t="s">
        <v>966</v>
      </c>
      <c r="D592" s="51" t="s">
        <v>967</v>
      </c>
      <c r="E592" s="240">
        <v>8088</v>
      </c>
      <c r="F592" s="52">
        <v>40764</v>
      </c>
      <c r="G592" s="72">
        <v>10290.469999999999</v>
      </c>
      <c r="H592" s="236">
        <v>3578.9473161290316</v>
      </c>
    </row>
    <row r="593" spans="1:8">
      <c r="A593" s="131">
        <v>563</v>
      </c>
      <c r="B593" s="51" t="s">
        <v>938</v>
      </c>
      <c r="C593" s="51" t="s">
        <v>966</v>
      </c>
      <c r="D593" s="51" t="s">
        <v>975</v>
      </c>
      <c r="E593" s="240">
        <v>8089</v>
      </c>
      <c r="F593" s="52">
        <v>40764</v>
      </c>
      <c r="G593" s="72">
        <v>10290.469999999999</v>
      </c>
      <c r="H593" s="236">
        <v>3578.9473161290316</v>
      </c>
    </row>
    <row r="594" spans="1:8">
      <c r="A594" s="131">
        <v>564</v>
      </c>
      <c r="B594" s="51" t="s">
        <v>939</v>
      </c>
      <c r="C594" s="51" t="s">
        <v>976</v>
      </c>
      <c r="D594" s="51" t="s">
        <v>967</v>
      </c>
      <c r="E594" s="240">
        <v>8090</v>
      </c>
      <c r="F594" s="52">
        <v>40764</v>
      </c>
      <c r="G594" s="72">
        <v>10290.469999999999</v>
      </c>
      <c r="H594" s="236">
        <v>3578.9473161290316</v>
      </c>
    </row>
    <row r="595" spans="1:8">
      <c r="A595" s="131">
        <v>565</v>
      </c>
      <c r="B595" s="51" t="s">
        <v>940</v>
      </c>
      <c r="C595" s="51" t="s">
        <v>977</v>
      </c>
      <c r="D595" s="51" t="s">
        <v>978</v>
      </c>
      <c r="E595" s="240">
        <v>8091</v>
      </c>
      <c r="F595" s="52">
        <v>40764</v>
      </c>
      <c r="G595" s="72">
        <v>10290.469999999999</v>
      </c>
      <c r="H595" s="236">
        <v>3578.9473161290316</v>
      </c>
    </row>
    <row r="596" spans="1:8">
      <c r="A596" s="131">
        <v>566</v>
      </c>
      <c r="B596" s="51" t="s">
        <v>946</v>
      </c>
      <c r="C596" s="51" t="s">
        <v>979</v>
      </c>
      <c r="D596" s="51" t="s">
        <v>978</v>
      </c>
      <c r="E596" s="240">
        <v>8092</v>
      </c>
      <c r="F596" s="52">
        <v>40764</v>
      </c>
      <c r="G596" s="72">
        <v>10290.469999999999</v>
      </c>
      <c r="H596" s="236">
        <v>3578.9473161290316</v>
      </c>
    </row>
    <row r="597" spans="1:8">
      <c r="A597" s="131">
        <v>567</v>
      </c>
      <c r="B597" s="51" t="s">
        <v>948</v>
      </c>
      <c r="C597" s="51" t="s">
        <v>980</v>
      </c>
      <c r="D597" s="51" t="s">
        <v>978</v>
      </c>
      <c r="E597" s="240">
        <v>8093</v>
      </c>
      <c r="F597" s="52">
        <v>40764</v>
      </c>
      <c r="G597" s="72">
        <v>10290.469999999999</v>
      </c>
      <c r="H597" s="236">
        <v>3578.9473161290316</v>
      </c>
    </row>
    <row r="598" spans="1:8">
      <c r="A598" s="131">
        <v>568</v>
      </c>
      <c r="B598" s="51" t="s">
        <v>949</v>
      </c>
      <c r="C598" s="51" t="s">
        <v>981</v>
      </c>
      <c r="D598" s="51" t="s">
        <v>978</v>
      </c>
      <c r="E598" s="240">
        <v>8094</v>
      </c>
      <c r="F598" s="52">
        <v>40764</v>
      </c>
      <c r="G598" s="72">
        <v>10290.469999999999</v>
      </c>
      <c r="H598" s="236">
        <v>3578.9473161290316</v>
      </c>
    </row>
    <row r="599" spans="1:8">
      <c r="A599" s="131">
        <v>569</v>
      </c>
      <c r="B599" s="51" t="s">
        <v>950</v>
      </c>
      <c r="C599" s="51" t="s">
        <v>982</v>
      </c>
      <c r="D599" s="51" t="s">
        <v>983</v>
      </c>
      <c r="E599" s="240">
        <v>8095</v>
      </c>
      <c r="F599" s="52">
        <v>40764</v>
      </c>
      <c r="G599" s="72">
        <v>10290.469999999999</v>
      </c>
      <c r="H599" s="236">
        <v>3578.9473161290316</v>
      </c>
    </row>
    <row r="600" spans="1:8">
      <c r="A600" s="131">
        <v>570</v>
      </c>
      <c r="B600" s="51" t="s">
        <v>984</v>
      </c>
      <c r="C600" s="51" t="s">
        <v>985</v>
      </c>
      <c r="D600" s="51" t="s">
        <v>983</v>
      </c>
      <c r="E600" s="240">
        <v>8096</v>
      </c>
      <c r="F600" s="52">
        <v>40764</v>
      </c>
      <c r="G600" s="72">
        <v>10290.469999999999</v>
      </c>
      <c r="H600" s="236">
        <v>3578.9473161290316</v>
      </c>
    </row>
    <row r="601" spans="1:8">
      <c r="A601" s="131">
        <v>571</v>
      </c>
      <c r="B601" s="51" t="s">
        <v>986</v>
      </c>
      <c r="C601" s="51" t="s">
        <v>987</v>
      </c>
      <c r="D601" s="51" t="s">
        <v>983</v>
      </c>
      <c r="E601" s="240">
        <v>8097</v>
      </c>
      <c r="F601" s="52">
        <v>40764</v>
      </c>
      <c r="G601" s="72">
        <v>10290.469999999999</v>
      </c>
      <c r="H601" s="236">
        <v>3578.9473161290316</v>
      </c>
    </row>
    <row r="602" spans="1:8">
      <c r="A602" s="131">
        <v>572</v>
      </c>
      <c r="B602" s="51" t="s">
        <v>988</v>
      </c>
      <c r="C602" s="51" t="s">
        <v>989</v>
      </c>
      <c r="D602" s="51" t="s">
        <v>978</v>
      </c>
      <c r="E602" s="240">
        <v>8098</v>
      </c>
      <c r="F602" s="52">
        <v>40764</v>
      </c>
      <c r="G602" s="72">
        <v>10290.469999999999</v>
      </c>
      <c r="H602" s="236">
        <v>3578.9473161290316</v>
      </c>
    </row>
    <row r="603" spans="1:8">
      <c r="A603" s="131">
        <v>573</v>
      </c>
      <c r="B603" s="51" t="s">
        <v>990</v>
      </c>
      <c r="C603" s="51" t="s">
        <v>991</v>
      </c>
      <c r="D603" s="51" t="s">
        <v>978</v>
      </c>
      <c r="E603" s="240">
        <v>8099</v>
      </c>
      <c r="F603" s="52">
        <v>40764</v>
      </c>
      <c r="G603" s="72">
        <v>10290.469999999999</v>
      </c>
      <c r="H603" s="236">
        <v>3578.9473161290316</v>
      </c>
    </row>
    <row r="604" spans="1:8">
      <c r="A604" s="131">
        <v>574</v>
      </c>
      <c r="B604" s="51" t="s">
        <v>992</v>
      </c>
      <c r="C604" s="51" t="s">
        <v>993</v>
      </c>
      <c r="D604" s="51" t="s">
        <v>978</v>
      </c>
      <c r="E604" s="240">
        <v>8100</v>
      </c>
      <c r="F604" s="52">
        <v>40764</v>
      </c>
      <c r="G604" s="72">
        <v>10290.469999999999</v>
      </c>
      <c r="H604" s="236">
        <v>3578.9473161290316</v>
      </c>
    </row>
    <row r="605" spans="1:8">
      <c r="A605" s="131">
        <v>575</v>
      </c>
      <c r="B605" s="51" t="s">
        <v>994</v>
      </c>
      <c r="C605" s="51" t="s">
        <v>995</v>
      </c>
      <c r="D605" s="51" t="s">
        <v>978</v>
      </c>
      <c r="E605" s="240">
        <v>8101</v>
      </c>
      <c r="F605" s="52">
        <v>40764</v>
      </c>
      <c r="G605" s="72">
        <v>10290.469999999999</v>
      </c>
      <c r="H605" s="236">
        <v>3578.9473161290316</v>
      </c>
    </row>
    <row r="606" spans="1:8">
      <c r="A606" s="131">
        <v>576</v>
      </c>
      <c r="B606" s="51" t="s">
        <v>996</v>
      </c>
      <c r="C606" s="51" t="s">
        <v>997</v>
      </c>
      <c r="D606" s="51" t="s">
        <v>978</v>
      </c>
      <c r="E606" s="240">
        <v>8102</v>
      </c>
      <c r="F606" s="52">
        <v>40764</v>
      </c>
      <c r="G606" s="72">
        <v>10290.469999999999</v>
      </c>
      <c r="H606" s="236">
        <v>3578.9473161290316</v>
      </c>
    </row>
    <row r="607" spans="1:8">
      <c r="A607" s="131">
        <v>577</v>
      </c>
      <c r="B607" s="51" t="s">
        <v>998</v>
      </c>
      <c r="C607" s="51" t="s">
        <v>999</v>
      </c>
      <c r="D607" s="51" t="s">
        <v>978</v>
      </c>
      <c r="E607" s="240">
        <v>8103</v>
      </c>
      <c r="F607" s="52">
        <v>40764</v>
      </c>
      <c r="G607" s="72">
        <v>10290.469999999999</v>
      </c>
      <c r="H607" s="236">
        <v>3578.9473161290316</v>
      </c>
    </row>
    <row r="608" spans="1:8">
      <c r="A608" s="131">
        <v>578</v>
      </c>
      <c r="B608" s="51" t="s">
        <v>1000</v>
      </c>
      <c r="C608" s="51" t="s">
        <v>1001</v>
      </c>
      <c r="D608" s="51" t="s">
        <v>978</v>
      </c>
      <c r="E608" s="240">
        <v>8104</v>
      </c>
      <c r="F608" s="52">
        <v>40764</v>
      </c>
      <c r="G608" s="72">
        <v>10290.469999999999</v>
      </c>
      <c r="H608" s="236">
        <v>3578.9473161290316</v>
      </c>
    </row>
    <row r="609" spans="1:8">
      <c r="A609" s="131">
        <v>579</v>
      </c>
      <c r="B609" s="51" t="s">
        <v>1002</v>
      </c>
      <c r="C609" s="51" t="s">
        <v>1003</v>
      </c>
      <c r="D609" s="51" t="s">
        <v>978</v>
      </c>
      <c r="E609" s="240">
        <v>8105</v>
      </c>
      <c r="F609" s="52">
        <v>40764</v>
      </c>
      <c r="G609" s="72">
        <v>10290.469999999999</v>
      </c>
      <c r="H609" s="236">
        <v>3578.9473161290316</v>
      </c>
    </row>
    <row r="610" spans="1:8">
      <c r="A610" s="131">
        <v>580</v>
      </c>
      <c r="B610" s="51" t="s">
        <v>1004</v>
      </c>
      <c r="C610" s="51" t="s">
        <v>1005</v>
      </c>
      <c r="D610" s="51" t="s">
        <v>1006</v>
      </c>
      <c r="E610" s="203" t="s">
        <v>27</v>
      </c>
      <c r="F610" s="52">
        <v>40771</v>
      </c>
      <c r="G610" s="93">
        <v>145538.07999999999</v>
      </c>
      <c r="H610" s="236">
        <v>51803.83804354837</v>
      </c>
    </row>
    <row r="611" spans="1:8">
      <c r="A611" s="131">
        <v>581</v>
      </c>
      <c r="B611" s="51" t="s">
        <v>1007</v>
      </c>
      <c r="C611" s="51" t="s">
        <v>1008</v>
      </c>
      <c r="D611" s="51" t="s">
        <v>1006</v>
      </c>
      <c r="E611" s="203" t="s">
        <v>27</v>
      </c>
      <c r="F611" s="52">
        <v>40771</v>
      </c>
      <c r="G611" s="93">
        <v>145538.07999999999</v>
      </c>
      <c r="H611" s="236">
        <v>51803.83804354837</v>
      </c>
    </row>
    <row r="612" spans="1:8">
      <c r="A612" s="131">
        <v>582</v>
      </c>
      <c r="B612" s="51" t="s">
        <v>1009</v>
      </c>
      <c r="C612" s="51" t="s">
        <v>1008</v>
      </c>
      <c r="D612" s="51" t="s">
        <v>1006</v>
      </c>
      <c r="E612" s="203" t="s">
        <v>27</v>
      </c>
      <c r="F612" s="52">
        <v>40771</v>
      </c>
      <c r="G612" s="93">
        <v>145538.07999999999</v>
      </c>
      <c r="H612" s="236">
        <v>51803.83804354837</v>
      </c>
    </row>
    <row r="613" spans="1:8">
      <c r="A613" s="131">
        <v>583</v>
      </c>
      <c r="B613" s="51" t="s">
        <v>1010</v>
      </c>
      <c r="C613" s="51" t="s">
        <v>1011</v>
      </c>
      <c r="D613" s="51" t="s">
        <v>1012</v>
      </c>
      <c r="E613" s="51" t="s">
        <v>1013</v>
      </c>
      <c r="F613" s="52">
        <v>40774</v>
      </c>
      <c r="G613" s="93">
        <v>1336</v>
      </c>
      <c r="H613" s="236">
        <v>480</v>
      </c>
    </row>
    <row r="614" spans="1:8">
      <c r="A614" s="131">
        <v>584</v>
      </c>
      <c r="B614" s="51" t="s">
        <v>1014</v>
      </c>
      <c r="C614" s="51" t="s">
        <v>1015</v>
      </c>
      <c r="D614" s="51" t="s">
        <v>1012</v>
      </c>
      <c r="E614" s="51" t="s">
        <v>1016</v>
      </c>
      <c r="F614" s="52">
        <v>40774</v>
      </c>
      <c r="G614" s="93">
        <v>1336</v>
      </c>
      <c r="H614" s="236">
        <v>480</v>
      </c>
    </row>
    <row r="615" spans="1:8">
      <c r="A615" s="131">
        <v>585</v>
      </c>
      <c r="B615" s="51" t="s">
        <v>1017</v>
      </c>
      <c r="C615" s="51" t="s">
        <v>1018</v>
      </c>
      <c r="D615" s="51" t="s">
        <v>1012</v>
      </c>
      <c r="E615" s="51" t="s">
        <v>1019</v>
      </c>
      <c r="F615" s="52">
        <v>40774</v>
      </c>
      <c r="G615" s="93">
        <v>1336</v>
      </c>
      <c r="H615" s="236">
        <v>480</v>
      </c>
    </row>
    <row r="616" spans="1:8">
      <c r="A616" s="131">
        <v>586</v>
      </c>
      <c r="B616" s="51" t="s">
        <v>1020</v>
      </c>
      <c r="C616" s="51" t="s">
        <v>1021</v>
      </c>
      <c r="D616" s="51" t="s">
        <v>1022</v>
      </c>
      <c r="E616" s="51" t="s">
        <v>27</v>
      </c>
      <c r="F616" s="52">
        <v>40583</v>
      </c>
      <c r="G616" s="93">
        <v>506.84</v>
      </c>
      <c r="H616" s="236">
        <v>184.83749999999998</v>
      </c>
    </row>
    <row r="617" spans="1:8">
      <c r="A617" s="131">
        <v>587</v>
      </c>
      <c r="B617" s="51" t="s">
        <v>1023</v>
      </c>
      <c r="C617" s="51" t="s">
        <v>1021</v>
      </c>
      <c r="D617" s="51" t="s">
        <v>1022</v>
      </c>
      <c r="E617" s="51" t="s">
        <v>27</v>
      </c>
      <c r="F617" s="52">
        <v>40583</v>
      </c>
      <c r="G617" s="93">
        <v>506.84</v>
      </c>
      <c r="H617" s="236">
        <v>184.83749999999998</v>
      </c>
    </row>
    <row r="618" spans="1:8">
      <c r="A618" s="131">
        <v>588</v>
      </c>
      <c r="B618" s="51" t="s">
        <v>1024</v>
      </c>
      <c r="C618" s="51" t="s">
        <v>1021</v>
      </c>
      <c r="D618" s="51" t="s">
        <v>1022</v>
      </c>
      <c r="E618" s="51" t="s">
        <v>27</v>
      </c>
      <c r="F618" s="52">
        <v>40583</v>
      </c>
      <c r="G618" s="93">
        <v>506.84</v>
      </c>
      <c r="H618" s="236">
        <v>184.83749999999998</v>
      </c>
    </row>
    <row r="619" spans="1:8">
      <c r="A619" s="131">
        <v>589</v>
      </c>
      <c r="B619" s="51" t="s">
        <v>1025</v>
      </c>
      <c r="C619" s="51" t="s">
        <v>1021</v>
      </c>
      <c r="D619" s="51" t="s">
        <v>1022</v>
      </c>
      <c r="E619" s="51" t="s">
        <v>27</v>
      </c>
      <c r="F619" s="52">
        <v>40583</v>
      </c>
      <c r="G619" s="93">
        <v>506.84</v>
      </c>
      <c r="H619" s="236">
        <v>184.83749999999998</v>
      </c>
    </row>
    <row r="620" spans="1:8">
      <c r="A620" s="131">
        <v>590</v>
      </c>
      <c r="B620" s="51" t="s">
        <v>1026</v>
      </c>
      <c r="C620" s="51" t="s">
        <v>1021</v>
      </c>
      <c r="D620" s="51" t="s">
        <v>1022</v>
      </c>
      <c r="E620" s="51" t="s">
        <v>27</v>
      </c>
      <c r="F620" s="52">
        <v>40583</v>
      </c>
      <c r="G620" s="93">
        <v>506.84</v>
      </c>
      <c r="H620" s="236">
        <v>184.83749999999998</v>
      </c>
    </row>
    <row r="621" spans="1:8">
      <c r="A621" s="131">
        <v>591</v>
      </c>
      <c r="B621" s="51" t="s">
        <v>1027</v>
      </c>
      <c r="C621" s="51" t="s">
        <v>1021</v>
      </c>
      <c r="D621" s="51" t="s">
        <v>1022</v>
      </c>
      <c r="E621" s="51" t="s">
        <v>27</v>
      </c>
      <c r="F621" s="52">
        <v>40583</v>
      </c>
      <c r="G621" s="93">
        <v>506.84</v>
      </c>
      <c r="H621" s="236">
        <v>184.83749999999998</v>
      </c>
    </row>
    <row r="622" spans="1:8">
      <c r="A622" s="131">
        <v>592</v>
      </c>
      <c r="B622" s="51" t="s">
        <v>1028</v>
      </c>
      <c r="C622" s="51" t="s">
        <v>1021</v>
      </c>
      <c r="D622" s="51" t="s">
        <v>1022</v>
      </c>
      <c r="E622" s="51" t="s">
        <v>27</v>
      </c>
      <c r="F622" s="52">
        <v>40583</v>
      </c>
      <c r="G622" s="93">
        <v>506.84</v>
      </c>
      <c r="H622" s="236">
        <v>184.83749999999998</v>
      </c>
    </row>
    <row r="623" spans="1:8">
      <c r="A623" s="131">
        <v>593</v>
      </c>
      <c r="B623" s="51" t="s">
        <v>1029</v>
      </c>
      <c r="C623" s="51" t="s">
        <v>1030</v>
      </c>
      <c r="D623" s="51" t="s">
        <v>1022</v>
      </c>
      <c r="E623" s="51" t="s">
        <v>27</v>
      </c>
      <c r="F623" s="52">
        <v>40583</v>
      </c>
      <c r="G623" s="93">
        <v>506.84</v>
      </c>
      <c r="H623" s="236">
        <v>184.83749999999998</v>
      </c>
    </row>
    <row r="624" spans="1:8">
      <c r="A624" s="131">
        <v>594</v>
      </c>
      <c r="B624" s="51" t="s">
        <v>1031</v>
      </c>
      <c r="C624" s="51" t="s">
        <v>1021</v>
      </c>
      <c r="D624" s="51" t="s">
        <v>1022</v>
      </c>
      <c r="E624" s="51" t="s">
        <v>27</v>
      </c>
      <c r="F624" s="52">
        <v>40583</v>
      </c>
      <c r="G624" s="93">
        <v>506.84</v>
      </c>
      <c r="H624" s="236">
        <v>184.83749999999998</v>
      </c>
    </row>
    <row r="625" spans="1:8">
      <c r="A625" s="131">
        <v>595</v>
      </c>
      <c r="B625" s="51" t="s">
        <v>1032</v>
      </c>
      <c r="C625" s="51" t="s">
        <v>1021</v>
      </c>
      <c r="D625" s="51" t="s">
        <v>1022</v>
      </c>
      <c r="E625" s="51" t="s">
        <v>27</v>
      </c>
      <c r="F625" s="52">
        <v>40583</v>
      </c>
      <c r="G625" s="93">
        <v>506.84</v>
      </c>
      <c r="H625" s="236">
        <v>184.83749999999998</v>
      </c>
    </row>
    <row r="626" spans="1:8">
      <c r="A626" s="131">
        <v>596</v>
      </c>
      <c r="B626" s="51" t="s">
        <v>1033</v>
      </c>
      <c r="C626" s="51" t="s">
        <v>1034</v>
      </c>
      <c r="D626" s="51" t="s">
        <v>1035</v>
      </c>
      <c r="E626" s="51" t="s">
        <v>1036</v>
      </c>
      <c r="F626" s="52">
        <v>40885</v>
      </c>
      <c r="G626" s="93">
        <v>1417.67</v>
      </c>
      <c r="H626" s="236">
        <v>574.83870967741939</v>
      </c>
    </row>
    <row r="627" spans="1:8">
      <c r="A627" s="131">
        <v>597</v>
      </c>
      <c r="B627" s="51" t="s">
        <v>1037</v>
      </c>
      <c r="C627" s="51" t="s">
        <v>1038</v>
      </c>
      <c r="D627" s="51" t="s">
        <v>1039</v>
      </c>
      <c r="E627" s="51" t="s">
        <v>1040</v>
      </c>
      <c r="F627" s="52">
        <v>40885</v>
      </c>
      <c r="G627" s="93">
        <v>1417.67</v>
      </c>
      <c r="H627" s="236">
        <v>574.83870967741939</v>
      </c>
    </row>
    <row r="628" spans="1:8">
      <c r="A628" s="131">
        <v>598</v>
      </c>
      <c r="B628" s="51" t="s">
        <v>1041</v>
      </c>
      <c r="C628" s="51" t="s">
        <v>1008</v>
      </c>
      <c r="D628" s="51" t="s">
        <v>1006</v>
      </c>
      <c r="E628" s="51" t="s">
        <v>27</v>
      </c>
      <c r="F628" s="52">
        <v>40879</v>
      </c>
      <c r="G628" s="93">
        <v>134532.85999999999</v>
      </c>
      <c r="H628" s="236">
        <v>54187.545570967763</v>
      </c>
    </row>
    <row r="629" spans="1:8">
      <c r="A629" s="131">
        <v>599</v>
      </c>
      <c r="B629" s="51" t="s">
        <v>1042</v>
      </c>
      <c r="C629" s="51" t="s">
        <v>1008</v>
      </c>
      <c r="D629" s="51" t="s">
        <v>1006</v>
      </c>
      <c r="E629" s="51" t="s">
        <v>27</v>
      </c>
      <c r="F629" s="52">
        <v>40879</v>
      </c>
      <c r="G629" s="93">
        <v>134532.85999999999</v>
      </c>
      <c r="H629" s="236">
        <v>54187.545570967763</v>
      </c>
    </row>
    <row r="630" spans="1:8">
      <c r="A630" s="131">
        <v>600</v>
      </c>
      <c r="B630" s="51" t="s">
        <v>1043</v>
      </c>
      <c r="C630" s="51" t="s">
        <v>1044</v>
      </c>
      <c r="D630" s="51"/>
      <c r="E630" s="67">
        <v>513520216</v>
      </c>
      <c r="F630" s="52">
        <v>40899</v>
      </c>
      <c r="G630" s="93">
        <v>929.09</v>
      </c>
      <c r="H630" s="236">
        <v>387.49887096774182</v>
      </c>
    </row>
    <row r="631" spans="1:8">
      <c r="A631" s="131">
        <v>601</v>
      </c>
      <c r="B631" s="51" t="s">
        <v>1045</v>
      </c>
      <c r="C631" s="51" t="s">
        <v>1046</v>
      </c>
      <c r="D631" s="51"/>
      <c r="E631" s="67">
        <v>49121</v>
      </c>
      <c r="F631" s="52">
        <v>40899</v>
      </c>
      <c r="G631" s="93">
        <v>904.64</v>
      </c>
      <c r="H631" s="236">
        <v>377.30153225806453</v>
      </c>
    </row>
    <row r="632" spans="1:8">
      <c r="A632" s="131">
        <v>602</v>
      </c>
      <c r="B632" s="51" t="s">
        <v>1047</v>
      </c>
      <c r="C632" s="51" t="s">
        <v>1046</v>
      </c>
      <c r="D632" s="51"/>
      <c r="E632" s="67">
        <v>49122</v>
      </c>
      <c r="F632" s="52">
        <v>40899</v>
      </c>
      <c r="G632" s="93">
        <v>904.64</v>
      </c>
      <c r="H632" s="236">
        <v>377.30153225806453</v>
      </c>
    </row>
    <row r="633" spans="1:8">
      <c r="A633" s="131">
        <v>603</v>
      </c>
      <c r="B633" s="51" t="s">
        <v>1048</v>
      </c>
      <c r="C633" s="51" t="s">
        <v>1049</v>
      </c>
      <c r="D633" s="51"/>
      <c r="E633" s="244">
        <v>204113601776</v>
      </c>
      <c r="F633" s="52">
        <v>40899</v>
      </c>
      <c r="G633" s="93">
        <v>1369.2</v>
      </c>
      <c r="H633" s="236">
        <v>571.05096774193544</v>
      </c>
    </row>
    <row r="634" spans="1:8">
      <c r="A634" s="131"/>
      <c r="B634" s="51"/>
      <c r="C634" s="51"/>
      <c r="D634" s="51"/>
      <c r="E634" s="244"/>
      <c r="F634" s="52"/>
      <c r="G634" s="84">
        <f>SUM(G316:G633)</f>
        <v>2308797.9200000027</v>
      </c>
      <c r="H634" s="84">
        <f>SUM(H316:H633)</f>
        <v>742881.74772828573</v>
      </c>
    </row>
    <row r="635" spans="1:8">
      <c r="A635" s="259" t="s">
        <v>4241</v>
      </c>
      <c r="B635" s="259"/>
      <c r="C635" s="259"/>
      <c r="D635" s="259"/>
      <c r="E635" s="259"/>
      <c r="F635" s="259"/>
      <c r="G635" s="98"/>
      <c r="H635" s="98"/>
    </row>
    <row r="636" spans="1:8">
      <c r="A636" s="131">
        <v>604</v>
      </c>
      <c r="B636" s="148" t="s">
        <v>1050</v>
      </c>
      <c r="C636" s="148" t="s">
        <v>1051</v>
      </c>
      <c r="D636" s="179">
        <v>556</v>
      </c>
      <c r="E636" s="179" t="s">
        <v>1052</v>
      </c>
      <c r="F636" s="149">
        <v>41204</v>
      </c>
      <c r="G636" s="115">
        <v>6104.25</v>
      </c>
      <c r="H636" s="115">
        <v>912.8</v>
      </c>
    </row>
    <row r="637" spans="1:8">
      <c r="A637" s="131">
        <v>605</v>
      </c>
      <c r="B637" s="148" t="s">
        <v>1053</v>
      </c>
      <c r="C637" s="148" t="s">
        <v>1054</v>
      </c>
      <c r="D637" s="179" t="s">
        <v>1055</v>
      </c>
      <c r="E637" s="179">
        <v>2221204305</v>
      </c>
      <c r="F637" s="149">
        <v>41100</v>
      </c>
      <c r="G637" s="115">
        <v>1656.13</v>
      </c>
      <c r="H637" s="115">
        <v>3523.5</v>
      </c>
    </row>
    <row r="638" spans="1:8">
      <c r="A638" s="131">
        <v>606</v>
      </c>
      <c r="B638" s="148" t="s">
        <v>1056</v>
      </c>
      <c r="C638" s="148" t="s">
        <v>1057</v>
      </c>
      <c r="D638" s="179" t="s">
        <v>1058</v>
      </c>
      <c r="E638" s="179" t="s">
        <v>1059</v>
      </c>
      <c r="F638" s="149">
        <v>40973</v>
      </c>
      <c r="G638" s="115">
        <v>6498.45</v>
      </c>
      <c r="H638" s="115">
        <v>3945.8051999999998</v>
      </c>
    </row>
    <row r="639" spans="1:8">
      <c r="A639" s="131">
        <v>607</v>
      </c>
      <c r="B639" s="148" t="s">
        <v>1060</v>
      </c>
      <c r="C639" s="148" t="s">
        <v>1057</v>
      </c>
      <c r="D639" s="179" t="s">
        <v>1058</v>
      </c>
      <c r="E639" s="179" t="s">
        <v>1061</v>
      </c>
      <c r="F639" s="149">
        <v>40973</v>
      </c>
      <c r="G639" s="115">
        <v>6498.45</v>
      </c>
      <c r="H639" s="115">
        <v>3945.8051999999998</v>
      </c>
    </row>
    <row r="640" spans="1:8">
      <c r="A640" s="131"/>
      <c r="B640" s="148"/>
      <c r="C640" s="148"/>
      <c r="D640" s="179"/>
      <c r="E640" s="179"/>
      <c r="F640" s="149"/>
      <c r="G640" s="198">
        <f>SUM(G636:G639)</f>
        <v>20757.28</v>
      </c>
      <c r="H640" s="198">
        <f>SUM(H636:H639)</f>
        <v>12327.910400000001</v>
      </c>
    </row>
    <row r="641" spans="1:8">
      <c r="A641" s="259" t="s">
        <v>1062</v>
      </c>
      <c r="B641" s="259"/>
      <c r="C641" s="259"/>
      <c r="D641" s="259"/>
      <c r="E641" s="259"/>
      <c r="F641" s="259"/>
      <c r="G641" s="98"/>
      <c r="H641" s="98"/>
    </row>
    <row r="642" spans="1:8" s="7" customFormat="1">
      <c r="A642" s="131">
        <v>608</v>
      </c>
      <c r="B642" s="78" t="s">
        <v>1063</v>
      </c>
      <c r="C642" s="100" t="s">
        <v>1064</v>
      </c>
      <c r="D642" s="181" t="s">
        <v>1065</v>
      </c>
      <c r="E642" s="181" t="s">
        <v>1066</v>
      </c>
      <c r="F642" s="58">
        <v>38950</v>
      </c>
      <c r="G642" s="115">
        <v>1650</v>
      </c>
      <c r="H642" s="137">
        <f>G642*0.1</f>
        <v>165</v>
      </c>
    </row>
    <row r="643" spans="1:8" s="7" customFormat="1">
      <c r="A643" s="131">
        <v>609</v>
      </c>
      <c r="B643" s="78" t="s">
        <v>1067</v>
      </c>
      <c r="C643" s="100" t="s">
        <v>1068</v>
      </c>
      <c r="D643" s="181" t="s">
        <v>1069</v>
      </c>
      <c r="E643" s="181" t="s">
        <v>1070</v>
      </c>
      <c r="F643" s="58">
        <v>38950</v>
      </c>
      <c r="G643" s="115">
        <v>1700</v>
      </c>
      <c r="H643" s="137">
        <f t="shared" ref="H643:H685" si="6">G643*0.1</f>
        <v>170</v>
      </c>
    </row>
    <row r="644" spans="1:8" s="7" customFormat="1">
      <c r="A644" s="131">
        <v>610</v>
      </c>
      <c r="B644" s="78" t="s">
        <v>1071</v>
      </c>
      <c r="C644" s="100" t="s">
        <v>1072</v>
      </c>
      <c r="D644" s="181" t="s">
        <v>1073</v>
      </c>
      <c r="E644" s="181" t="s">
        <v>1074</v>
      </c>
      <c r="F644" s="58">
        <v>38950</v>
      </c>
      <c r="G644" s="115">
        <v>1630</v>
      </c>
      <c r="H644" s="137">
        <f t="shared" si="6"/>
        <v>163</v>
      </c>
    </row>
    <row r="645" spans="1:8" s="7" customFormat="1">
      <c r="A645" s="131">
        <v>611</v>
      </c>
      <c r="B645" s="245" t="s">
        <v>1075</v>
      </c>
      <c r="C645" s="246" t="s">
        <v>1076</v>
      </c>
      <c r="D645" s="246" t="s">
        <v>1077</v>
      </c>
      <c r="E645" s="246" t="s">
        <v>585</v>
      </c>
      <c r="F645" s="247">
        <v>38950</v>
      </c>
      <c r="G645" s="115">
        <v>2820</v>
      </c>
      <c r="H645" s="137">
        <f t="shared" si="6"/>
        <v>282</v>
      </c>
    </row>
    <row r="646" spans="1:8" s="7" customFormat="1">
      <c r="A646" s="131">
        <v>612</v>
      </c>
      <c r="B646" s="78" t="s">
        <v>1078</v>
      </c>
      <c r="C646" s="100" t="s">
        <v>1079</v>
      </c>
      <c r="D646" s="181" t="s">
        <v>1080</v>
      </c>
      <c r="E646" s="181" t="s">
        <v>1081</v>
      </c>
      <c r="F646" s="58">
        <v>38950</v>
      </c>
      <c r="G646" s="115">
        <v>1400</v>
      </c>
      <c r="H646" s="137">
        <f t="shared" si="6"/>
        <v>140</v>
      </c>
    </row>
    <row r="647" spans="1:8" s="7" customFormat="1">
      <c r="A647" s="131">
        <v>613</v>
      </c>
      <c r="B647" s="78" t="s">
        <v>1082</v>
      </c>
      <c r="C647" s="100" t="s">
        <v>1083</v>
      </c>
      <c r="D647" s="181" t="s">
        <v>1084</v>
      </c>
      <c r="E647" s="181" t="s">
        <v>1085</v>
      </c>
      <c r="F647" s="58">
        <v>38950</v>
      </c>
      <c r="G647" s="115">
        <v>5790</v>
      </c>
      <c r="H647" s="137">
        <f t="shared" si="6"/>
        <v>579</v>
      </c>
    </row>
    <row r="648" spans="1:8" s="7" customFormat="1">
      <c r="A648" s="131">
        <v>614</v>
      </c>
      <c r="B648" s="78" t="s">
        <v>1086</v>
      </c>
      <c r="C648" s="100" t="s">
        <v>1087</v>
      </c>
      <c r="D648" s="181" t="s">
        <v>1088</v>
      </c>
      <c r="E648" s="181" t="s">
        <v>1089</v>
      </c>
      <c r="F648" s="58">
        <v>38950</v>
      </c>
      <c r="G648" s="115">
        <v>1900</v>
      </c>
      <c r="H648" s="137">
        <f t="shared" si="6"/>
        <v>190</v>
      </c>
    </row>
    <row r="649" spans="1:8" s="7" customFormat="1">
      <c r="A649" s="131">
        <v>615</v>
      </c>
      <c r="B649" s="78" t="s">
        <v>1090</v>
      </c>
      <c r="C649" s="100" t="s">
        <v>1091</v>
      </c>
      <c r="D649" s="181" t="s">
        <v>1092</v>
      </c>
      <c r="E649" s="181" t="s">
        <v>1093</v>
      </c>
      <c r="F649" s="58">
        <v>38950</v>
      </c>
      <c r="G649" s="115">
        <v>1130</v>
      </c>
      <c r="H649" s="137">
        <f t="shared" si="6"/>
        <v>113</v>
      </c>
    </row>
    <row r="650" spans="1:8" s="7" customFormat="1">
      <c r="A650" s="131">
        <v>616</v>
      </c>
      <c r="B650" s="78" t="s">
        <v>1094</v>
      </c>
      <c r="C650" s="100" t="s">
        <v>139</v>
      </c>
      <c r="D650" s="181" t="s">
        <v>1095</v>
      </c>
      <c r="E650" s="181" t="s">
        <v>1096</v>
      </c>
      <c r="F650" s="106">
        <v>38428</v>
      </c>
      <c r="G650" s="154">
        <v>88.22</v>
      </c>
      <c r="H650" s="137">
        <f t="shared" si="6"/>
        <v>8.822000000000001</v>
      </c>
    </row>
    <row r="651" spans="1:8" s="7" customFormat="1">
      <c r="A651" s="131">
        <v>617</v>
      </c>
      <c r="B651" s="78" t="s">
        <v>1097</v>
      </c>
      <c r="C651" s="100" t="s">
        <v>1098</v>
      </c>
      <c r="D651" s="181" t="s">
        <v>1099</v>
      </c>
      <c r="E651" s="181" t="s">
        <v>1100</v>
      </c>
      <c r="F651" s="106">
        <v>38457</v>
      </c>
      <c r="G651" s="154">
        <v>1691.5</v>
      </c>
      <c r="H651" s="137">
        <f t="shared" si="6"/>
        <v>169.15</v>
      </c>
    </row>
    <row r="652" spans="1:8" s="7" customFormat="1">
      <c r="A652" s="131">
        <v>618</v>
      </c>
      <c r="B652" s="78" t="s">
        <v>1101</v>
      </c>
      <c r="C652" s="100" t="s">
        <v>1102</v>
      </c>
      <c r="D652" s="181" t="s">
        <v>1103</v>
      </c>
      <c r="E652" s="181" t="s">
        <v>1104</v>
      </c>
      <c r="F652" s="106">
        <v>38455</v>
      </c>
      <c r="G652" s="154">
        <v>157.07</v>
      </c>
      <c r="H652" s="137">
        <f t="shared" si="6"/>
        <v>15.707000000000001</v>
      </c>
    </row>
    <row r="653" spans="1:8" s="7" customFormat="1">
      <c r="A653" s="131">
        <v>619</v>
      </c>
      <c r="B653" s="245" t="s">
        <v>1105</v>
      </c>
      <c r="C653" s="246" t="s">
        <v>1106</v>
      </c>
      <c r="D653" s="246">
        <v>101</v>
      </c>
      <c r="E653" s="246" t="s">
        <v>585</v>
      </c>
      <c r="F653" s="248" t="s">
        <v>1107</v>
      </c>
      <c r="G653" s="154">
        <v>107.5</v>
      </c>
      <c r="H653" s="137">
        <f t="shared" si="6"/>
        <v>10.75</v>
      </c>
    </row>
    <row r="654" spans="1:8" s="7" customFormat="1">
      <c r="A654" s="131">
        <v>620</v>
      </c>
      <c r="B654" s="245" t="s">
        <v>1108</v>
      </c>
      <c r="C654" s="246" t="s">
        <v>1106</v>
      </c>
      <c r="D654" s="246">
        <v>101</v>
      </c>
      <c r="E654" s="246" t="s">
        <v>585</v>
      </c>
      <c r="F654" s="248" t="s">
        <v>1107</v>
      </c>
      <c r="G654" s="154">
        <v>107.5</v>
      </c>
      <c r="H654" s="137">
        <f t="shared" si="6"/>
        <v>10.75</v>
      </c>
    </row>
    <row r="655" spans="1:8" s="7" customFormat="1">
      <c r="A655" s="131">
        <v>621</v>
      </c>
      <c r="B655" s="245" t="s">
        <v>1109</v>
      </c>
      <c r="C655" s="246" t="s">
        <v>1110</v>
      </c>
      <c r="D655" s="246">
        <v>122</v>
      </c>
      <c r="E655" s="246" t="s">
        <v>585</v>
      </c>
      <c r="F655" s="248" t="s">
        <v>1107</v>
      </c>
      <c r="G655" s="154">
        <v>248.5</v>
      </c>
      <c r="H655" s="137">
        <f t="shared" si="6"/>
        <v>24.85</v>
      </c>
    </row>
    <row r="656" spans="1:8" s="7" customFormat="1">
      <c r="A656" s="131">
        <v>622</v>
      </c>
      <c r="B656" s="245" t="s">
        <v>1111</v>
      </c>
      <c r="C656" s="246" t="s">
        <v>1112</v>
      </c>
      <c r="D656" s="246" t="s">
        <v>1113</v>
      </c>
      <c r="E656" s="246" t="s">
        <v>585</v>
      </c>
      <c r="F656" s="248" t="s">
        <v>1107</v>
      </c>
      <c r="G656" s="154">
        <v>1240.01</v>
      </c>
      <c r="H656" s="137">
        <f t="shared" si="6"/>
        <v>124.001</v>
      </c>
    </row>
    <row r="657" spans="1:15" s="7" customFormat="1">
      <c r="A657" s="131">
        <v>623</v>
      </c>
      <c r="B657" s="245" t="s">
        <v>1114</v>
      </c>
      <c r="C657" s="246" t="s">
        <v>1115</v>
      </c>
      <c r="D657" s="246" t="s">
        <v>1116</v>
      </c>
      <c r="E657" s="246" t="s">
        <v>585</v>
      </c>
      <c r="F657" s="248" t="s">
        <v>1107</v>
      </c>
      <c r="G657" s="154">
        <v>619.70000000000005</v>
      </c>
      <c r="H657" s="137">
        <f t="shared" si="6"/>
        <v>61.970000000000006</v>
      </c>
    </row>
    <row r="658" spans="1:15" s="7" customFormat="1">
      <c r="A658" s="131">
        <v>624</v>
      </c>
      <c r="B658" s="245" t="s">
        <v>1117</v>
      </c>
      <c r="C658" s="246" t="s">
        <v>1118</v>
      </c>
      <c r="D658" s="246" t="s">
        <v>1116</v>
      </c>
      <c r="E658" s="246" t="s">
        <v>585</v>
      </c>
      <c r="F658" s="248" t="s">
        <v>1107</v>
      </c>
      <c r="G658" s="154">
        <v>619.70000000000005</v>
      </c>
      <c r="H658" s="137">
        <f t="shared" si="6"/>
        <v>61.970000000000006</v>
      </c>
    </row>
    <row r="659" spans="1:15" s="7" customFormat="1">
      <c r="A659" s="131">
        <v>625</v>
      </c>
      <c r="B659" s="245" t="s">
        <v>1119</v>
      </c>
      <c r="C659" s="246" t="s">
        <v>1120</v>
      </c>
      <c r="D659" s="246" t="s">
        <v>1121</v>
      </c>
      <c r="E659" s="246" t="s">
        <v>585</v>
      </c>
      <c r="F659" s="248" t="s">
        <v>1107</v>
      </c>
      <c r="G659" s="154">
        <v>633.70000000000005</v>
      </c>
      <c r="H659" s="137">
        <f t="shared" si="6"/>
        <v>63.370000000000005</v>
      </c>
    </row>
    <row r="660" spans="1:15" s="7" customFormat="1">
      <c r="A660" s="131">
        <v>626</v>
      </c>
      <c r="B660" s="245" t="s">
        <v>1122</v>
      </c>
      <c r="C660" s="246" t="s">
        <v>1123</v>
      </c>
      <c r="D660" s="246" t="s">
        <v>1124</v>
      </c>
      <c r="E660" s="246" t="s">
        <v>585</v>
      </c>
      <c r="F660" s="248" t="s">
        <v>1107</v>
      </c>
      <c r="G660" s="154">
        <v>4434.57</v>
      </c>
      <c r="H660" s="137">
        <f t="shared" si="6"/>
        <v>443.45699999999999</v>
      </c>
    </row>
    <row r="661" spans="1:15" s="7" customFormat="1">
      <c r="A661" s="131">
        <v>627</v>
      </c>
      <c r="B661" s="245" t="s">
        <v>1125</v>
      </c>
      <c r="C661" s="246" t="s">
        <v>1126</v>
      </c>
      <c r="D661" s="246" t="s">
        <v>1127</v>
      </c>
      <c r="E661" s="246" t="s">
        <v>585</v>
      </c>
      <c r="F661" s="248" t="s">
        <v>1107</v>
      </c>
      <c r="G661" s="154">
        <v>2106.5</v>
      </c>
      <c r="H661" s="137">
        <f t="shared" si="6"/>
        <v>210.65</v>
      </c>
    </row>
    <row r="662" spans="1:15" s="7" customFormat="1">
      <c r="A662" s="131">
        <v>628</v>
      </c>
      <c r="B662" s="245" t="s">
        <v>1128</v>
      </c>
      <c r="C662" s="246" t="s">
        <v>1129</v>
      </c>
      <c r="D662" s="246" t="s">
        <v>1130</v>
      </c>
      <c r="E662" s="246"/>
      <c r="F662" s="248">
        <v>39322</v>
      </c>
      <c r="G662" s="154">
        <v>256.60000000000002</v>
      </c>
      <c r="H662" s="137">
        <f t="shared" si="6"/>
        <v>25.660000000000004</v>
      </c>
    </row>
    <row r="663" spans="1:15" s="7" customFormat="1">
      <c r="A663" s="131">
        <v>629</v>
      </c>
      <c r="B663" s="245" t="s">
        <v>1131</v>
      </c>
      <c r="C663" s="246" t="s">
        <v>1129</v>
      </c>
      <c r="D663" s="246" t="s">
        <v>1130</v>
      </c>
      <c r="E663" s="246"/>
      <c r="F663" s="248">
        <v>39322</v>
      </c>
      <c r="G663" s="154">
        <v>256.60000000000002</v>
      </c>
      <c r="H663" s="137">
        <f t="shared" si="6"/>
        <v>25.660000000000004</v>
      </c>
    </row>
    <row r="664" spans="1:15" s="7" customFormat="1">
      <c r="A664" s="131">
        <v>630</v>
      </c>
      <c r="B664" s="245" t="s">
        <v>1132</v>
      </c>
      <c r="C664" s="246" t="s">
        <v>1129</v>
      </c>
      <c r="D664" s="246" t="s">
        <v>1130</v>
      </c>
      <c r="E664" s="246"/>
      <c r="F664" s="248">
        <v>39322</v>
      </c>
      <c r="G664" s="154">
        <v>256.60000000000002</v>
      </c>
      <c r="H664" s="137">
        <f t="shared" si="6"/>
        <v>25.660000000000004</v>
      </c>
    </row>
    <row r="665" spans="1:15">
      <c r="A665" s="131">
        <v>631</v>
      </c>
      <c r="B665" s="245" t="s">
        <v>1133</v>
      </c>
      <c r="C665" s="246" t="s">
        <v>1129</v>
      </c>
      <c r="D665" s="246" t="s">
        <v>1130</v>
      </c>
      <c r="E665" s="246"/>
      <c r="F665" s="248">
        <v>39322</v>
      </c>
      <c r="G665" s="154">
        <v>256.60000000000002</v>
      </c>
      <c r="H665" s="137">
        <f t="shared" si="6"/>
        <v>25.660000000000004</v>
      </c>
      <c r="O665" s="7"/>
    </row>
    <row r="666" spans="1:15">
      <c r="A666" s="131">
        <v>632</v>
      </c>
      <c r="B666" s="245" t="s">
        <v>1134</v>
      </c>
      <c r="C666" s="246" t="s">
        <v>1135</v>
      </c>
      <c r="D666" s="246" t="s">
        <v>1136</v>
      </c>
      <c r="E666" s="246" t="s">
        <v>585</v>
      </c>
      <c r="F666" s="248" t="s">
        <v>1137</v>
      </c>
      <c r="G666" s="154">
        <v>4099.0600000000004</v>
      </c>
      <c r="H666" s="137">
        <f t="shared" si="6"/>
        <v>409.90600000000006</v>
      </c>
      <c r="O666" s="7"/>
    </row>
    <row r="667" spans="1:15">
      <c r="A667" s="131">
        <v>633</v>
      </c>
      <c r="B667" s="245" t="s">
        <v>1138</v>
      </c>
      <c r="C667" s="246" t="s">
        <v>1135</v>
      </c>
      <c r="D667" s="246" t="s">
        <v>1136</v>
      </c>
      <c r="E667" s="246" t="s">
        <v>585</v>
      </c>
      <c r="F667" s="248" t="s">
        <v>1137</v>
      </c>
      <c r="G667" s="154">
        <v>4099.0600000000004</v>
      </c>
      <c r="H667" s="137">
        <f t="shared" si="6"/>
        <v>409.90600000000006</v>
      </c>
      <c r="O667" s="7"/>
    </row>
    <row r="668" spans="1:15">
      <c r="A668" s="131">
        <v>634</v>
      </c>
      <c r="B668" s="245" t="s">
        <v>1139</v>
      </c>
      <c r="C668" s="246" t="s">
        <v>1140</v>
      </c>
      <c r="D668" s="249" t="s">
        <v>1141</v>
      </c>
      <c r="E668" s="246" t="s">
        <v>585</v>
      </c>
      <c r="F668" s="248" t="s">
        <v>1137</v>
      </c>
      <c r="G668" s="154">
        <v>4403.8100000000004</v>
      </c>
      <c r="H668" s="137">
        <f t="shared" si="6"/>
        <v>440.38100000000009</v>
      </c>
      <c r="O668" s="7"/>
    </row>
    <row r="669" spans="1:15">
      <c r="A669" s="131">
        <v>635</v>
      </c>
      <c r="B669" s="245" t="s">
        <v>1142</v>
      </c>
      <c r="C669" s="246" t="s">
        <v>1140</v>
      </c>
      <c r="D669" s="249" t="s">
        <v>1141</v>
      </c>
      <c r="E669" s="246" t="s">
        <v>585</v>
      </c>
      <c r="F669" s="248" t="s">
        <v>1137</v>
      </c>
      <c r="G669" s="154">
        <v>4403.8100000000004</v>
      </c>
      <c r="H669" s="137">
        <f t="shared" si="6"/>
        <v>440.38100000000009</v>
      </c>
      <c r="O669" s="7"/>
    </row>
    <row r="670" spans="1:15">
      <c r="A670" s="131">
        <v>636</v>
      </c>
      <c r="B670" s="245" t="s">
        <v>1143</v>
      </c>
      <c r="C670" s="246" t="s">
        <v>1144</v>
      </c>
      <c r="D670" s="246" t="s">
        <v>1145</v>
      </c>
      <c r="E670" s="246" t="s">
        <v>585</v>
      </c>
      <c r="F670" s="248" t="s">
        <v>1137</v>
      </c>
      <c r="G670" s="154">
        <v>3938.23</v>
      </c>
      <c r="H670" s="137">
        <f t="shared" si="6"/>
        <v>393.82300000000004</v>
      </c>
      <c r="O670" s="7"/>
    </row>
    <row r="671" spans="1:15">
      <c r="A671" s="131">
        <v>637</v>
      </c>
      <c r="B671" s="245" t="s">
        <v>1146</v>
      </c>
      <c r="C671" s="246" t="s">
        <v>1144</v>
      </c>
      <c r="D671" s="246" t="s">
        <v>1145</v>
      </c>
      <c r="E671" s="246" t="s">
        <v>585</v>
      </c>
      <c r="F671" s="248" t="s">
        <v>1137</v>
      </c>
      <c r="G671" s="154">
        <v>3938.23</v>
      </c>
      <c r="H671" s="137">
        <f t="shared" si="6"/>
        <v>393.82300000000004</v>
      </c>
      <c r="O671" s="7"/>
    </row>
    <row r="672" spans="1:15">
      <c r="A672" s="131">
        <v>638</v>
      </c>
      <c r="B672" s="245" t="s">
        <v>1147</v>
      </c>
      <c r="C672" s="246" t="s">
        <v>1148</v>
      </c>
      <c r="D672" s="246" t="s">
        <v>1149</v>
      </c>
      <c r="E672" s="246" t="s">
        <v>585</v>
      </c>
      <c r="F672" s="248" t="s">
        <v>1137</v>
      </c>
      <c r="G672" s="154">
        <v>4207.72</v>
      </c>
      <c r="H672" s="137">
        <f t="shared" si="6"/>
        <v>420.77200000000005</v>
      </c>
      <c r="O672" s="7"/>
    </row>
    <row r="673" spans="1:15">
      <c r="A673" s="131">
        <v>639</v>
      </c>
      <c r="B673" s="245" t="s">
        <v>1150</v>
      </c>
      <c r="C673" s="246" t="s">
        <v>1148</v>
      </c>
      <c r="D673" s="246" t="s">
        <v>1149</v>
      </c>
      <c r="E673" s="246" t="s">
        <v>585</v>
      </c>
      <c r="F673" s="248" t="s">
        <v>1137</v>
      </c>
      <c r="G673" s="154">
        <v>4207.72</v>
      </c>
      <c r="H673" s="137">
        <f t="shared" si="6"/>
        <v>420.77200000000005</v>
      </c>
      <c r="O673" s="7"/>
    </row>
    <row r="674" spans="1:15">
      <c r="A674" s="131">
        <v>640</v>
      </c>
      <c r="B674" s="245" t="s">
        <v>1151</v>
      </c>
      <c r="C674" s="246" t="s">
        <v>1152</v>
      </c>
      <c r="D674" s="246">
        <v>8832</v>
      </c>
      <c r="E674" s="246" t="s">
        <v>585</v>
      </c>
      <c r="F674" s="248" t="s">
        <v>1137</v>
      </c>
      <c r="G674" s="154">
        <v>4281.33</v>
      </c>
      <c r="H674" s="137">
        <f t="shared" si="6"/>
        <v>428.13300000000004</v>
      </c>
      <c r="O674" s="7"/>
    </row>
    <row r="675" spans="1:15">
      <c r="A675" s="131">
        <v>641</v>
      </c>
      <c r="B675" s="245" t="s">
        <v>1153</v>
      </c>
      <c r="C675" s="246" t="s">
        <v>1152</v>
      </c>
      <c r="D675" s="246">
        <v>8832</v>
      </c>
      <c r="E675" s="246" t="s">
        <v>585</v>
      </c>
      <c r="F675" s="248" t="s">
        <v>1137</v>
      </c>
      <c r="G675" s="154">
        <v>4281.33</v>
      </c>
      <c r="H675" s="137">
        <f t="shared" si="6"/>
        <v>428.13300000000004</v>
      </c>
      <c r="O675" s="7"/>
    </row>
    <row r="676" spans="1:15">
      <c r="A676" s="131">
        <v>642</v>
      </c>
      <c r="B676" s="245" t="s">
        <v>1154</v>
      </c>
      <c r="C676" s="246" t="s">
        <v>1155</v>
      </c>
      <c r="D676" s="246">
        <v>8812</v>
      </c>
      <c r="E676" s="246" t="s">
        <v>585</v>
      </c>
      <c r="F676" s="248" t="s">
        <v>1137</v>
      </c>
      <c r="G676" s="154">
        <v>11573.38</v>
      </c>
      <c r="H676" s="137">
        <f t="shared" si="6"/>
        <v>1157.338</v>
      </c>
      <c r="O676" s="7"/>
    </row>
    <row r="677" spans="1:15">
      <c r="A677" s="131">
        <v>643</v>
      </c>
      <c r="B677" s="245" t="s">
        <v>1156</v>
      </c>
      <c r="C677" s="246" t="s">
        <v>1155</v>
      </c>
      <c r="D677" s="246">
        <v>8812</v>
      </c>
      <c r="E677" s="246" t="s">
        <v>585</v>
      </c>
      <c r="F677" s="248" t="s">
        <v>1137</v>
      </c>
      <c r="G677" s="154">
        <v>9592.32</v>
      </c>
      <c r="H677" s="137">
        <f t="shared" si="6"/>
        <v>959.23199999999997</v>
      </c>
      <c r="O677" s="7"/>
    </row>
    <row r="678" spans="1:15">
      <c r="A678" s="131">
        <v>644</v>
      </c>
      <c r="B678" s="245" t="s">
        <v>1157</v>
      </c>
      <c r="C678" s="246" t="s">
        <v>1158</v>
      </c>
      <c r="D678" s="246" t="s">
        <v>1159</v>
      </c>
      <c r="E678" s="246" t="s">
        <v>585</v>
      </c>
      <c r="F678" s="248" t="s">
        <v>1137</v>
      </c>
      <c r="G678" s="154">
        <v>4092.54</v>
      </c>
      <c r="H678" s="137">
        <f t="shared" si="6"/>
        <v>409.25400000000002</v>
      </c>
      <c r="O678" s="7"/>
    </row>
    <row r="679" spans="1:15">
      <c r="A679" s="131">
        <v>645</v>
      </c>
      <c r="B679" s="245" t="s">
        <v>1160</v>
      </c>
      <c r="C679" s="246" t="s">
        <v>1158</v>
      </c>
      <c r="D679" s="246" t="s">
        <v>1159</v>
      </c>
      <c r="E679" s="246" t="s">
        <v>585</v>
      </c>
      <c r="F679" s="248" t="s">
        <v>1137</v>
      </c>
      <c r="G679" s="154">
        <v>4092.55</v>
      </c>
      <c r="H679" s="137">
        <f t="shared" si="6"/>
        <v>409.25500000000005</v>
      </c>
      <c r="O679" s="7"/>
    </row>
    <row r="680" spans="1:15">
      <c r="A680" s="131">
        <v>646</v>
      </c>
      <c r="B680" s="245" t="s">
        <v>1161</v>
      </c>
      <c r="C680" s="246" t="s">
        <v>1162</v>
      </c>
      <c r="D680" s="249" t="s">
        <v>1163</v>
      </c>
      <c r="E680" s="246" t="s">
        <v>585</v>
      </c>
      <c r="F680" s="248" t="s">
        <v>1137</v>
      </c>
      <c r="G680" s="154">
        <v>2237.11</v>
      </c>
      <c r="H680" s="137">
        <f t="shared" si="6"/>
        <v>223.71100000000001</v>
      </c>
      <c r="O680" s="7"/>
    </row>
    <row r="681" spans="1:15">
      <c r="A681" s="131">
        <v>647</v>
      </c>
      <c r="B681" s="245" t="s">
        <v>1164</v>
      </c>
      <c r="C681" s="246" t="s">
        <v>1162</v>
      </c>
      <c r="D681" s="249" t="s">
        <v>1163</v>
      </c>
      <c r="E681" s="246" t="s">
        <v>585</v>
      </c>
      <c r="F681" s="248" t="s">
        <v>1137</v>
      </c>
      <c r="G681" s="154">
        <v>2237.11</v>
      </c>
      <c r="H681" s="137">
        <f t="shared" si="6"/>
        <v>223.71100000000001</v>
      </c>
      <c r="O681" s="7"/>
    </row>
    <row r="682" spans="1:15">
      <c r="A682" s="131">
        <v>648</v>
      </c>
      <c r="B682" s="100" t="s">
        <v>1165</v>
      </c>
      <c r="C682" s="100" t="s">
        <v>1166</v>
      </c>
      <c r="D682" s="100" t="s">
        <v>1167</v>
      </c>
      <c r="E682" s="100" t="s">
        <v>1168</v>
      </c>
      <c r="F682" s="106">
        <v>39636</v>
      </c>
      <c r="G682" s="154">
        <v>3696.53</v>
      </c>
      <c r="H682" s="137">
        <f t="shared" si="6"/>
        <v>369.65300000000002</v>
      </c>
      <c r="O682" s="7"/>
    </row>
    <row r="683" spans="1:15">
      <c r="A683" s="131">
        <v>649</v>
      </c>
      <c r="B683" s="100" t="s">
        <v>1169</v>
      </c>
      <c r="C683" s="100" t="s">
        <v>1170</v>
      </c>
      <c r="D683" s="100" t="s">
        <v>1167</v>
      </c>
      <c r="E683" s="100" t="s">
        <v>1171</v>
      </c>
      <c r="F683" s="106">
        <v>39636</v>
      </c>
      <c r="G683" s="154">
        <v>3696.53</v>
      </c>
      <c r="H683" s="137">
        <f t="shared" si="6"/>
        <v>369.65300000000002</v>
      </c>
      <c r="O683" s="7"/>
    </row>
    <row r="684" spans="1:15">
      <c r="A684" s="131">
        <v>650</v>
      </c>
      <c r="B684" s="100" t="s">
        <v>1172</v>
      </c>
      <c r="C684" s="100" t="s">
        <v>1173</v>
      </c>
      <c r="D684" s="100" t="s">
        <v>1174</v>
      </c>
      <c r="E684" s="100" t="s">
        <v>1175</v>
      </c>
      <c r="F684" s="106">
        <v>39636</v>
      </c>
      <c r="G684" s="154">
        <v>3493.59</v>
      </c>
      <c r="H684" s="137">
        <f t="shared" si="6"/>
        <v>349.35900000000004</v>
      </c>
      <c r="O684" s="7"/>
    </row>
    <row r="685" spans="1:15">
      <c r="A685" s="131">
        <v>651</v>
      </c>
      <c r="B685" s="100" t="s">
        <v>1176</v>
      </c>
      <c r="C685" s="100" t="s">
        <v>1177</v>
      </c>
      <c r="D685" s="100" t="s">
        <v>1178</v>
      </c>
      <c r="E685" s="100" t="s">
        <v>1179</v>
      </c>
      <c r="F685" s="106">
        <v>39636</v>
      </c>
      <c r="G685" s="154">
        <v>3493.59</v>
      </c>
      <c r="H685" s="137">
        <f t="shared" si="6"/>
        <v>349.35900000000004</v>
      </c>
      <c r="O685" s="7"/>
    </row>
    <row r="686" spans="1:15">
      <c r="A686" s="131"/>
      <c r="B686" s="118"/>
      <c r="C686" s="118"/>
      <c r="D686" s="118"/>
      <c r="E686" s="118"/>
      <c r="F686" s="118"/>
      <c r="G686" s="144">
        <f>SUM(G642:G685)</f>
        <v>121166.41999999998</v>
      </c>
      <c r="H686" s="144">
        <f>SUM(H642:H685)</f>
        <v>12116.642</v>
      </c>
      <c r="O686" s="7"/>
    </row>
    <row r="687" spans="1:15" ht="24" customHeight="1">
      <c r="A687" s="274" t="s">
        <v>1181</v>
      </c>
      <c r="B687" s="274"/>
      <c r="C687" s="274"/>
      <c r="D687" s="274"/>
      <c r="E687" s="274"/>
      <c r="F687" s="274"/>
      <c r="G687" s="147">
        <f>G686+G640+G634+G314+G304+G297+G289+G282+G278</f>
        <v>3323783.1400000048</v>
      </c>
      <c r="H687" s="147">
        <f>H686+H640+H634+H314+H304+H297+H289+H282+H278</f>
        <v>897538.51832280634</v>
      </c>
      <c r="J687" s="38"/>
    </row>
    <row r="688" spans="1:15" ht="4.5" customHeight="1">
      <c r="A688" s="191"/>
      <c r="B688" s="191"/>
      <c r="C688" s="191"/>
      <c r="D688" s="191"/>
      <c r="E688" s="191"/>
      <c r="F688" s="192"/>
      <c r="G688" s="191"/>
      <c r="H688" s="191"/>
    </row>
    <row r="689" spans="1:11" ht="18" customHeight="1">
      <c r="A689" s="276">
        <v>2014</v>
      </c>
      <c r="B689" s="276"/>
      <c r="C689" s="276"/>
      <c r="D689" s="276"/>
      <c r="E689" s="276"/>
      <c r="F689" s="276"/>
      <c r="G689" s="276"/>
      <c r="H689" s="276"/>
      <c r="J689" s="38"/>
      <c r="K689" s="11"/>
    </row>
    <row r="690" spans="1:11">
      <c r="A690" s="259" t="s">
        <v>4268</v>
      </c>
      <c r="B690" s="259"/>
      <c r="C690" s="259"/>
      <c r="D690" s="259"/>
      <c r="E690" s="259"/>
      <c r="F690" s="259"/>
      <c r="G690" s="259"/>
      <c r="H690" s="259"/>
      <c r="J690" s="11"/>
    </row>
    <row r="691" spans="1:11">
      <c r="A691" s="284">
        <v>652</v>
      </c>
      <c r="B691" s="287" t="s">
        <v>4269</v>
      </c>
      <c r="C691" s="56" t="s">
        <v>4270</v>
      </c>
      <c r="D691" s="56" t="s">
        <v>4271</v>
      </c>
      <c r="E691" s="250" t="s">
        <v>4272</v>
      </c>
      <c r="F691" s="58">
        <v>41639</v>
      </c>
      <c r="G691" s="152">
        <v>2262.5</v>
      </c>
      <c r="H691" s="53">
        <f t="shared" ref="H691" si="7">G691*0.9</f>
        <v>2036.25</v>
      </c>
    </row>
    <row r="692" spans="1:11">
      <c r="A692" s="284"/>
      <c r="B692" s="287"/>
      <c r="C692" s="56" t="s">
        <v>4273</v>
      </c>
      <c r="D692" s="56" t="s">
        <v>4274</v>
      </c>
      <c r="E692" s="56" t="s">
        <v>585</v>
      </c>
      <c r="F692" s="58">
        <v>41639</v>
      </c>
      <c r="G692" s="152">
        <v>450</v>
      </c>
      <c r="H692" s="53">
        <v>450</v>
      </c>
    </row>
    <row r="693" spans="1:11">
      <c r="A693" s="131">
        <v>653</v>
      </c>
      <c r="B693" s="228" t="s">
        <v>4275</v>
      </c>
      <c r="C693" s="251" t="s">
        <v>4284</v>
      </c>
      <c r="D693" s="148" t="s">
        <v>702</v>
      </c>
      <c r="E693" s="56" t="s">
        <v>585</v>
      </c>
      <c r="F693" s="202" t="s">
        <v>4288</v>
      </c>
      <c r="G693" s="115">
        <v>243.18</v>
      </c>
      <c r="H693" s="115">
        <v>243.18</v>
      </c>
    </row>
    <row r="694" spans="1:11">
      <c r="A694" s="131">
        <v>654</v>
      </c>
      <c r="B694" s="228" t="s">
        <v>4276</v>
      </c>
      <c r="C694" s="251" t="s">
        <v>4285</v>
      </c>
      <c r="D694" s="148" t="s">
        <v>702</v>
      </c>
      <c r="E694" s="56" t="s">
        <v>585</v>
      </c>
      <c r="F694" s="202" t="s">
        <v>4288</v>
      </c>
      <c r="G694" s="115">
        <v>96.09</v>
      </c>
      <c r="H694" s="115">
        <v>96.09</v>
      </c>
    </row>
    <row r="695" spans="1:11">
      <c r="A695" s="131">
        <v>655</v>
      </c>
      <c r="B695" s="228" t="s">
        <v>4277</v>
      </c>
      <c r="C695" s="251" t="s">
        <v>4284</v>
      </c>
      <c r="D695" s="148" t="s">
        <v>702</v>
      </c>
      <c r="E695" s="56" t="s">
        <v>585</v>
      </c>
      <c r="F695" s="202" t="s">
        <v>4288</v>
      </c>
      <c r="G695" s="115">
        <v>210.85</v>
      </c>
      <c r="H695" s="115">
        <v>210.85</v>
      </c>
    </row>
    <row r="696" spans="1:11">
      <c r="A696" s="131">
        <v>656</v>
      </c>
      <c r="B696" s="228" t="s">
        <v>4278</v>
      </c>
      <c r="C696" s="251" t="s">
        <v>4284</v>
      </c>
      <c r="D696" s="148" t="s">
        <v>702</v>
      </c>
      <c r="E696" s="56" t="s">
        <v>585</v>
      </c>
      <c r="F696" s="202" t="s">
        <v>4288</v>
      </c>
      <c r="G696" s="115">
        <v>212.98</v>
      </c>
      <c r="H696" s="115">
        <v>212.98</v>
      </c>
    </row>
    <row r="697" spans="1:11">
      <c r="A697" s="131">
        <v>657</v>
      </c>
      <c r="B697" s="228" t="s">
        <v>4279</v>
      </c>
      <c r="C697" s="251" t="s">
        <v>4285</v>
      </c>
      <c r="D697" s="148" t="s">
        <v>702</v>
      </c>
      <c r="E697" s="56" t="s">
        <v>585</v>
      </c>
      <c r="F697" s="202" t="s">
        <v>4288</v>
      </c>
      <c r="G697" s="115">
        <v>109.19</v>
      </c>
      <c r="H697" s="115">
        <v>109.19</v>
      </c>
    </row>
    <row r="698" spans="1:11">
      <c r="A698" s="131">
        <v>658</v>
      </c>
      <c r="B698" s="228" t="s">
        <v>4280</v>
      </c>
      <c r="C698" s="251" t="s">
        <v>4286</v>
      </c>
      <c r="D698" s="148" t="s">
        <v>702</v>
      </c>
      <c r="E698" s="56" t="s">
        <v>585</v>
      </c>
      <c r="F698" s="202" t="s">
        <v>4288</v>
      </c>
      <c r="G698" s="115">
        <v>641.79999999999995</v>
      </c>
      <c r="H698" s="115">
        <v>641.79999999999995</v>
      </c>
    </row>
    <row r="699" spans="1:11">
      <c r="A699" s="131">
        <v>659</v>
      </c>
      <c r="B699" s="228" t="s">
        <v>4281</v>
      </c>
      <c r="C699" s="251" t="s">
        <v>4287</v>
      </c>
      <c r="D699" s="148" t="s">
        <v>702</v>
      </c>
      <c r="E699" s="56" t="s">
        <v>585</v>
      </c>
      <c r="F699" s="202" t="s">
        <v>4288</v>
      </c>
      <c r="G699" s="115">
        <v>622.91</v>
      </c>
      <c r="H699" s="115">
        <v>622.91</v>
      </c>
      <c r="J699" s="11"/>
    </row>
    <row r="700" spans="1:11">
      <c r="A700" s="131">
        <v>660</v>
      </c>
      <c r="B700" s="228" t="s">
        <v>4282</v>
      </c>
      <c r="C700" s="251" t="s">
        <v>4286</v>
      </c>
      <c r="D700" s="148" t="s">
        <v>702</v>
      </c>
      <c r="E700" s="56" t="s">
        <v>585</v>
      </c>
      <c r="F700" s="202" t="s">
        <v>4288</v>
      </c>
      <c r="G700" s="115">
        <v>537.15</v>
      </c>
      <c r="H700" s="115">
        <v>537.15</v>
      </c>
    </row>
    <row r="701" spans="1:11">
      <c r="A701" s="131">
        <v>661</v>
      </c>
      <c r="B701" s="228" t="s">
        <v>4283</v>
      </c>
      <c r="C701" s="251" t="s">
        <v>4286</v>
      </c>
      <c r="D701" s="148" t="s">
        <v>702</v>
      </c>
      <c r="E701" s="56" t="s">
        <v>585</v>
      </c>
      <c r="F701" s="202" t="s">
        <v>4288</v>
      </c>
      <c r="G701" s="115">
        <v>1623.67</v>
      </c>
      <c r="H701" s="115">
        <v>1623.67</v>
      </c>
    </row>
    <row r="702" spans="1:11">
      <c r="A702" s="131">
        <v>662</v>
      </c>
      <c r="B702" s="228" t="s">
        <v>4289</v>
      </c>
      <c r="C702" s="251" t="s">
        <v>4284</v>
      </c>
      <c r="D702" s="148" t="s">
        <v>702</v>
      </c>
      <c r="E702" s="56" t="s">
        <v>585</v>
      </c>
      <c r="F702" s="202" t="s">
        <v>4288</v>
      </c>
      <c r="G702" s="115">
        <v>79.3</v>
      </c>
      <c r="H702" s="115">
        <v>79.3</v>
      </c>
    </row>
    <row r="703" spans="1:11">
      <c r="A703" s="131">
        <v>663</v>
      </c>
      <c r="B703" s="228" t="s">
        <v>4290</v>
      </c>
      <c r="C703" s="251" t="s">
        <v>4284</v>
      </c>
      <c r="D703" s="148" t="s">
        <v>702</v>
      </c>
      <c r="E703" s="56" t="s">
        <v>585</v>
      </c>
      <c r="F703" s="202" t="s">
        <v>4288</v>
      </c>
      <c r="G703" s="115">
        <v>79.680000000000007</v>
      </c>
      <c r="H703" s="115">
        <v>79.680000000000007</v>
      </c>
    </row>
    <row r="704" spans="1:11">
      <c r="A704" s="131">
        <v>664</v>
      </c>
      <c r="B704" s="56" t="s">
        <v>1180</v>
      </c>
      <c r="C704" s="100" t="s">
        <v>4291</v>
      </c>
      <c r="D704" s="100" t="s">
        <v>585</v>
      </c>
      <c r="E704" s="100" t="s">
        <v>585</v>
      </c>
      <c r="F704" s="58">
        <v>41527</v>
      </c>
      <c r="G704" s="72">
        <v>1011.5</v>
      </c>
      <c r="H704" s="252">
        <f>0.9*G704</f>
        <v>910.35</v>
      </c>
    </row>
    <row r="705" spans="1:10">
      <c r="A705" s="158"/>
      <c r="B705" s="228"/>
      <c r="C705" s="251"/>
      <c r="D705" s="148"/>
      <c r="E705" s="56"/>
      <c r="F705" s="202"/>
      <c r="G705" s="198">
        <f>SUM(G691:G704)</f>
        <v>8180.8</v>
      </c>
      <c r="H705" s="198">
        <f>SUM(H691:H704)</f>
        <v>7853.4000000000005</v>
      </c>
    </row>
    <row r="706" spans="1:10">
      <c r="A706" s="259" t="s">
        <v>4292</v>
      </c>
      <c r="B706" s="259"/>
      <c r="C706" s="259"/>
      <c r="D706" s="259"/>
      <c r="E706" s="259"/>
      <c r="F706" s="259"/>
      <c r="G706" s="259"/>
      <c r="H706" s="259"/>
    </row>
    <row r="707" spans="1:10" s="7" customFormat="1">
      <c r="A707" s="131">
        <v>665</v>
      </c>
      <c r="B707" s="228" t="s">
        <v>4298</v>
      </c>
      <c r="C707" s="251" t="s">
        <v>4293</v>
      </c>
      <c r="D707" s="228"/>
      <c r="E707" s="51"/>
      <c r="F707" s="225">
        <v>41759</v>
      </c>
      <c r="G707" s="154">
        <v>6100.37</v>
      </c>
      <c r="H707" s="154">
        <v>3605.3500000000004</v>
      </c>
    </row>
    <row r="708" spans="1:10" s="7" customFormat="1">
      <c r="A708" s="131">
        <v>666</v>
      </c>
      <c r="B708" s="228" t="s">
        <v>4297</v>
      </c>
      <c r="C708" s="251" t="s">
        <v>4294</v>
      </c>
      <c r="D708" s="228"/>
      <c r="E708" s="51"/>
      <c r="F708" s="225">
        <v>41759</v>
      </c>
      <c r="G708" s="154">
        <v>16243.59</v>
      </c>
      <c r="H708" s="154">
        <v>9600.0300000000007</v>
      </c>
    </row>
    <row r="709" spans="1:10" s="7" customFormat="1">
      <c r="A709" s="131">
        <v>667</v>
      </c>
      <c r="B709" s="228" t="s">
        <v>4299</v>
      </c>
      <c r="C709" s="251" t="s">
        <v>4295</v>
      </c>
      <c r="D709" s="228"/>
      <c r="E709" s="51"/>
      <c r="F709" s="225">
        <v>41759</v>
      </c>
      <c r="G709" s="154">
        <v>2714.49</v>
      </c>
      <c r="H709" s="154">
        <v>1604.2766666666666</v>
      </c>
    </row>
    <row r="710" spans="1:10" s="7" customFormat="1">
      <c r="A710" s="131">
        <v>668</v>
      </c>
      <c r="B710" s="228" t="s">
        <v>4300</v>
      </c>
      <c r="C710" s="251" t="s">
        <v>4296</v>
      </c>
      <c r="D710" s="228"/>
      <c r="E710" s="51"/>
      <c r="F710" s="225">
        <v>41759</v>
      </c>
      <c r="G710" s="154">
        <v>2174.48</v>
      </c>
      <c r="H710" s="154">
        <v>1285.1300000000001</v>
      </c>
    </row>
    <row r="711" spans="1:10" s="7" customFormat="1">
      <c r="A711" s="158"/>
      <c r="B711" s="228"/>
      <c r="C711" s="251"/>
      <c r="D711" s="228"/>
      <c r="E711" s="51"/>
      <c r="F711" s="205"/>
      <c r="G711" s="198">
        <f>SUM(G707:G710)</f>
        <v>27232.929999999997</v>
      </c>
      <c r="H711" s="198">
        <f>SUM(H707:H710)</f>
        <v>16094.786666666667</v>
      </c>
    </row>
    <row r="712" spans="1:10">
      <c r="A712" s="259" t="s">
        <v>4384</v>
      </c>
      <c r="B712" s="259"/>
      <c r="C712" s="259"/>
      <c r="D712" s="259"/>
      <c r="E712" s="259"/>
      <c r="F712" s="259"/>
      <c r="G712" s="259"/>
      <c r="H712" s="259"/>
    </row>
    <row r="713" spans="1:10" s="7" customFormat="1">
      <c r="A713" s="131">
        <v>669</v>
      </c>
      <c r="B713" s="131" t="s">
        <v>4342</v>
      </c>
      <c r="C713" s="251" t="s">
        <v>4343</v>
      </c>
      <c r="D713" s="228"/>
      <c r="E713" s="51"/>
      <c r="F713" s="225">
        <v>41669</v>
      </c>
      <c r="G713" s="154">
        <v>1170</v>
      </c>
      <c r="H713" s="154">
        <f>G713*0.9</f>
        <v>1053</v>
      </c>
    </row>
    <row r="714" spans="1:10" s="7" customFormat="1">
      <c r="A714" s="131">
        <v>670</v>
      </c>
      <c r="B714" s="135" t="s">
        <v>645</v>
      </c>
      <c r="C714" s="56" t="s">
        <v>646</v>
      </c>
      <c r="D714" s="100" t="s">
        <v>647</v>
      </c>
      <c r="E714" s="100" t="s">
        <v>648</v>
      </c>
      <c r="F714" s="225">
        <v>41814</v>
      </c>
      <c r="G714" s="154">
        <v>675.95</v>
      </c>
      <c r="H714" s="154">
        <f t="shared" ref="H714:H715" si="8">G714*0.9</f>
        <v>608.35500000000002</v>
      </c>
    </row>
    <row r="715" spans="1:10" s="7" customFormat="1">
      <c r="A715" s="131">
        <v>671</v>
      </c>
      <c r="B715" s="135" t="s">
        <v>571</v>
      </c>
      <c r="C715" s="100" t="s">
        <v>572</v>
      </c>
      <c r="D715" s="100" t="s">
        <v>573</v>
      </c>
      <c r="E715" s="181">
        <v>92053000769</v>
      </c>
      <c r="F715" s="225">
        <v>41983</v>
      </c>
      <c r="G715" s="154">
        <v>287</v>
      </c>
      <c r="H715" s="154">
        <f t="shared" si="8"/>
        <v>258.3</v>
      </c>
    </row>
    <row r="716" spans="1:10" s="7" customFormat="1">
      <c r="A716" s="158"/>
      <c r="B716" s="228"/>
      <c r="C716" s="251"/>
      <c r="D716" s="228"/>
      <c r="E716" s="51"/>
      <c r="F716" s="205"/>
      <c r="G716" s="198">
        <f>SUM(G713:G715)</f>
        <v>2132.9499999999998</v>
      </c>
      <c r="H716" s="198">
        <f>SUM(H713:H715)</f>
        <v>1919.655</v>
      </c>
    </row>
    <row r="717" spans="1:10" ht="19.5" customHeight="1">
      <c r="A717" s="274" t="s">
        <v>4401</v>
      </c>
      <c r="B717" s="274"/>
      <c r="C717" s="274"/>
      <c r="D717" s="274"/>
      <c r="E717" s="274"/>
      <c r="F717" s="274"/>
      <c r="G717" s="147">
        <f>G687+G705+G711+G716</f>
        <v>3361329.820000005</v>
      </c>
      <c r="H717" s="147">
        <f>H687+H705+H711+H716</f>
        <v>923406.35998947301</v>
      </c>
      <c r="J717" s="11"/>
    </row>
    <row r="718" spans="1:10" ht="19.5" customHeight="1">
      <c r="A718" s="40"/>
      <c r="B718" s="40"/>
      <c r="C718" s="40"/>
      <c r="D718" s="40"/>
      <c r="E718" s="40"/>
      <c r="F718" s="40"/>
      <c r="G718" s="41"/>
      <c r="H718" s="41"/>
      <c r="J718" s="11"/>
    </row>
    <row r="719" spans="1:10" ht="19.5" customHeight="1">
      <c r="A719" s="40"/>
      <c r="B719" s="40"/>
      <c r="C719" s="40"/>
      <c r="D719" s="40"/>
      <c r="E719" s="40"/>
      <c r="F719" s="40"/>
      <c r="G719" s="41"/>
      <c r="H719" s="41"/>
      <c r="J719" s="11"/>
    </row>
    <row r="720" spans="1:10" ht="19.5" customHeight="1">
      <c r="A720" s="40"/>
      <c r="B720" s="40"/>
      <c r="C720" s="40"/>
      <c r="D720" s="40"/>
      <c r="E720" s="40"/>
      <c r="F720" s="40"/>
      <c r="G720" s="41"/>
      <c r="H720" s="41"/>
      <c r="J720" s="11"/>
    </row>
  </sheetData>
  <mergeCells count="43">
    <mergeCell ref="A706:H706"/>
    <mergeCell ref="A6:H6"/>
    <mergeCell ref="A7:H7"/>
    <mergeCell ref="A8:G8"/>
    <mergeCell ref="A691:A692"/>
    <mergeCell ref="B691:B692"/>
    <mergeCell ref="A712:H712"/>
    <mergeCell ref="A717:F717"/>
    <mergeCell ref="A9:A10"/>
    <mergeCell ref="A641:F641"/>
    <mergeCell ref="A687:F687"/>
    <mergeCell ref="A298:F298"/>
    <mergeCell ref="A305:F305"/>
    <mergeCell ref="A315:F315"/>
    <mergeCell ref="A290:F290"/>
    <mergeCell ref="A690:H690"/>
    <mergeCell ref="A332:A333"/>
    <mergeCell ref="B332:B333"/>
    <mergeCell ref="A344:A350"/>
    <mergeCell ref="B344:B350"/>
    <mergeCell ref="A689:H689"/>
    <mergeCell ref="A635:F635"/>
    <mergeCell ref="A1:H1"/>
    <mergeCell ref="A2:H2"/>
    <mergeCell ref="A3:H3"/>
    <mergeCell ref="A4:H4"/>
    <mergeCell ref="A5:B5"/>
    <mergeCell ref="K9:K10"/>
    <mergeCell ref="L9:L10"/>
    <mergeCell ref="B9:B10"/>
    <mergeCell ref="C9:C10"/>
    <mergeCell ref="D9:D10"/>
    <mergeCell ref="E9:E10"/>
    <mergeCell ref="F9:F10"/>
    <mergeCell ref="G9:G10"/>
    <mergeCell ref="H9:H10"/>
    <mergeCell ref="J9:J10"/>
    <mergeCell ref="K13:K14"/>
    <mergeCell ref="L13:L14"/>
    <mergeCell ref="A281:F281"/>
    <mergeCell ref="A283:F283"/>
    <mergeCell ref="J13:J14"/>
    <mergeCell ref="A280:H280"/>
  </mergeCells>
  <pageMargins left="0.25" right="0.17" top="0.31496062992125984" bottom="0.31496062992125984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Eq. Transporte</vt:lpstr>
      <vt:lpstr>Mobiliario</vt:lpstr>
      <vt:lpstr>Maquinaria y Eq. Apoyo Isnt.</vt:lpstr>
      <vt:lpstr>Equipo Informat</vt:lpstr>
      <vt:lpstr>Herramientas</vt:lpstr>
      <vt:lpstr>Bienes Muebles</vt:lpstr>
      <vt:lpstr>Eq. Laboratorio</vt:lpstr>
      <vt:lpstr>Maquinaria y Eq</vt:lpstr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rchavez</dc:creator>
  <cp:lastModifiedBy>saguilar</cp:lastModifiedBy>
  <cp:lastPrinted>2015-10-22T16:39:00Z</cp:lastPrinted>
  <dcterms:created xsi:type="dcterms:W3CDTF">2014-02-14T14:19:08Z</dcterms:created>
  <dcterms:modified xsi:type="dcterms:W3CDTF">2015-11-03T21:32:04Z</dcterms:modified>
</cp:coreProperties>
</file>