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illagran\Downloads\"/>
    </mc:Choice>
  </mc:AlternateContent>
  <xr:revisionPtr revIDLastSave="0" documentId="13_ncr:1_{41011612-4C2F-4A8A-BEFD-0AA05E088B0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 SEMESTRE" sheetId="1" r:id="rId1"/>
  </sheets>
  <definedNames>
    <definedName name="\p">#N/A</definedName>
    <definedName name="_xlnm._FilterDatabase" localSheetId="0" hidden="1">'I SEMESTRE'!$A$4:$K$17</definedName>
    <definedName name="_xlnm.Print_Area" localSheetId="0">'I SEMESTRE'!$A$1:$L$58</definedName>
    <definedName name="Imprimir_área_IM" localSheetId="0">#REF!</definedName>
    <definedName name="Imprimir_área_IM">#REF!</definedName>
    <definedName name="L_">#N/A</definedName>
    <definedName name="P" localSheetId="0">#REF!</definedName>
    <definedName name="P">#REF!</definedName>
    <definedName name="_xlnm.Print_Titles" localSheetId="0">'I SEMESTRE'!$1:$4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7" i="1" l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F28" i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F18" i="1"/>
  <c r="E17" i="1"/>
  <c r="F17" i="1" s="1"/>
  <c r="E16" i="1"/>
  <c r="F16" i="1" s="1"/>
  <c r="E15" i="1"/>
  <c r="F15" i="1" s="1"/>
  <c r="F14" i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F39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<sst xmlns="http://schemas.openxmlformats.org/spreadsheetml/2006/main" count="340" uniqueCount="169">
  <si>
    <t>FONDO SOLIDARIO PARA LA FAMILIA MICROEMPRESARIA</t>
  </si>
  <si>
    <t>ITEM</t>
  </si>
  <si>
    <t>No.CONTRATO/ ORDEN DE COMPRA</t>
  </si>
  <si>
    <t>MONTO UNITARIO</t>
  </si>
  <si>
    <t>IVA</t>
  </si>
  <si>
    <t>MONTO TOTAL PAGADO</t>
  </si>
  <si>
    <t>LIBRE GESTION</t>
  </si>
  <si>
    <t xml:space="preserve">ASSA COMPAÑÍA DE SEGUROS S.A </t>
  </si>
  <si>
    <t>TELEFONICA MOVILES EL SALVADOR S.A DE C.V</t>
  </si>
  <si>
    <t>RICOH EL SALVADOR S.A DE C.V</t>
  </si>
  <si>
    <t>INFORMACION Y REFERENCIA CREDITICIAS EN RED S.A DE C.V - INFORED</t>
  </si>
  <si>
    <t xml:space="preserve">EL SALVADOR NETWORK S.A </t>
  </si>
  <si>
    <t>BELLUCI S.A DE C.V</t>
  </si>
  <si>
    <t>E SOURCE DE EL SALVADOR S.A DE C.V</t>
  </si>
  <si>
    <t>DUTRIZ HERMANOS S.A DE C.V.</t>
  </si>
  <si>
    <t>DADA DA Y CIA S.A DE C.V.</t>
  </si>
  <si>
    <t>ASOCIACION GS1 EL SALVADOR</t>
  </si>
  <si>
    <t>JORGE PINEDA ESCOBAR</t>
  </si>
  <si>
    <t>CONTRATACION DIRECTA</t>
  </si>
  <si>
    <t>FOSO LG 20190001</t>
  </si>
  <si>
    <t>FOSO LG 20190002</t>
  </si>
  <si>
    <t>FOSO LG 20190006</t>
  </si>
  <si>
    <t>FOSO LG 20190008</t>
  </si>
  <si>
    <t>FOSO LG 20190015</t>
  </si>
  <si>
    <t>CD 01/2019</t>
  </si>
  <si>
    <t>CONTRATO DE ASESOR LEGAL AL CONSEJO DIRECTIVO AÑO 2019</t>
  </si>
  <si>
    <t>SUSCRIPCION ANUAL PARA LA RECEPCION DE UN EJEMPLAR DIARIO PERIODO DEL ENERO A DICIEMBRE 2019</t>
  </si>
  <si>
    <t>SERVICIO DE MANTENIMIENTO PREVENTIVO Y CORRECTIVO PARA CENTRAL TELEFONICA  PERIODO DE ENERO A DICIEMBRE 2019</t>
  </si>
  <si>
    <t>SERVICIOS DE TELEFONIA MÓVIL PERIODO 2019</t>
  </si>
  <si>
    <t>ARRENDAMIENTO DE EQUIPOS MULTIFUNCIONALES DE FOTOCOPIADO PERIODO 2019</t>
  </si>
  <si>
    <t>SERVICIOS DE CONSULTAS CREDITICIAS DE CLIENTES PERIODO 2019</t>
  </si>
  <si>
    <t>SERVICIOS DE INTERNET PARA EL FOSOFAMILIA PERIODO 2019</t>
  </si>
  <si>
    <t>SERVICIO DE ARRENDAMIENTO DE LOCAL DE SAN MIGUEL  PERIODO 2019</t>
  </si>
  <si>
    <t>CONTRATACION DE POLIZAS DE SEGUROS PARA PERSONAS Y BIENES DEL FOSOFAMILIA PERIODO 2019</t>
  </si>
  <si>
    <t>SOSA RAMOS S.A DE CV.</t>
  </si>
  <si>
    <t xml:space="preserve">SUMINISTRO DE LICENCIAS ANTIVIRUS </t>
  </si>
  <si>
    <t>SERVICIO DE CUENTAS DE GOOGLE APPS FOR WORK PERIODO 2019</t>
  </si>
  <si>
    <t>SERVICIO DE CODIGO DE LOCALIZACIÓN EN LOS RECIBOS DE PAGO DE LOS CLIENTES</t>
  </si>
  <si>
    <t>ENMANUEL S.A DE C.V</t>
  </si>
  <si>
    <t>SERVICIO DE DESODORIZACIÓN DE SANITARIOS DE OFICINA CENTRAL</t>
  </si>
  <si>
    <t>INDUSTRIAS LA CONSTANCIA S.A DE C.V</t>
  </si>
  <si>
    <t>SUMINISTRO DE 130 GARRAFONES MENSUALES EN OFICINA CENTRAL</t>
  </si>
  <si>
    <t>COMPAÑÍA SALVADOREÑA DE SEGURIDAD S.A DE C.V.</t>
  </si>
  <si>
    <t>SERVICIOS DE MONITOREO DE ALARMAS DE OFICINA CENTRAL</t>
  </si>
  <si>
    <t>INVERSIONES 360 S.A DE C.V.</t>
  </si>
  <si>
    <t>SUMINISTRO DE BOLSAS DE CAFÉ PRESENTACION DE 1 LIBRA</t>
  </si>
  <si>
    <t>ELITE TECHNOLOGIES S.A DE C.V.</t>
  </si>
  <si>
    <t>SUMINISTRO DE LICENCIAS OFFICE BUSINESS</t>
  </si>
  <si>
    <t>CARLOS ARIEL SIBRIAN AYALA</t>
  </si>
  <si>
    <t>MANTENIMIENTO CORRECTIVO DE VEHICULO PLACAS N 4481</t>
  </si>
  <si>
    <t>JULIO CESAR AREVALO CARRANZA - TALLER CARRANZA</t>
  </si>
  <si>
    <t>MANTENIMIENTO DE MOOCICLETA PLACAS M 37914</t>
  </si>
  <si>
    <t>PUBLICACION DE INVITACION A LAS ONG A PARTICIPAR EN EL PROCESO DE SELECCIÓN PARA FORMAR PARTE DE LOS INTEGRANTES DEL CONSEJO DIRECTIVO</t>
  </si>
  <si>
    <t>EDITORIAL ALTAMIRANO S.A DE C.V.</t>
  </si>
  <si>
    <t>SUSTITUCION DE ORDEN DE COMPRA No. 1161 PUBLICACION DE INVITACION A LAS ONG A PARTICIPAR EN EL PROCESO DE SELECCIÓN PARA FORMAR PARTE DE LOS INTEGRANTES DEL CONSEJO DIRECTIVO</t>
  </si>
  <si>
    <t>SAUL XANADU LÓPEZ ALBEÑO</t>
  </si>
  <si>
    <t>MANTENIMIENTO CORRECTIVO DE EQUIPO DE AIRE ACONDICIONADO UBICADO EN SALA DE CONSEJO DIRECTIVO</t>
  </si>
  <si>
    <t>TROLEX COMPAÑÍA EXTERMINADORA S.A DE C.V.</t>
  </si>
  <si>
    <t>SERVICIO DE CONTROL DE PLAGA DE ROEDORES EN OFICINA CENTRAL</t>
  </si>
  <si>
    <t>IRIS YAMILETH AYALA</t>
  </si>
  <si>
    <t>SUMINISTRO DE PLATOS DE ALMUERZOS Y DESAYUNOS POR CAPACITACION DE EMPLEADOS</t>
  </si>
  <si>
    <t>FOSO LG 2019006</t>
  </si>
  <si>
    <t>TIENDA MORENA S.A DE CV.</t>
  </si>
  <si>
    <t>SUMINISTRO DE PRODUCTOS DE LIMPIEZA Y DESECHABLES</t>
  </si>
  <si>
    <t xml:space="preserve">SUMINISTRO DE 30 BOLSAS DE </t>
  </si>
  <si>
    <t>EL PITAL S.A DE C.V.</t>
  </si>
  <si>
    <t>SUMINISTRO DE MATERIALES DE OFICINA</t>
  </si>
  <si>
    <t>PAPELERA SAN REY S.A DE C.V</t>
  </si>
  <si>
    <t>MOISES RIVAS ZAMORA</t>
  </si>
  <si>
    <t>PUBLICACION DE RESULTADO DEL PROCEDSO DE SELECCIÓN PARA FORMAR PARTE DE LOS INTEGRANTES DEL CONSEJO DIRECTIVO</t>
  </si>
  <si>
    <t>OBJETO</t>
  </si>
  <si>
    <t>AREA INSTITUCIONAL</t>
  </si>
  <si>
    <t>NOMBRE DEL PROVEEDOR</t>
  </si>
  <si>
    <t>DESCRIPCION</t>
  </si>
  <si>
    <t>PLAZO DE CUMPLIMIENTO</t>
  </si>
  <si>
    <t>FECHA DE CONTRATACION</t>
  </si>
  <si>
    <t>FORMA DE CONTRATACION</t>
  </si>
  <si>
    <t>WILLIAN ALEXANDER AGUILUZ CRUZ</t>
  </si>
  <si>
    <t xml:space="preserve">ELABORACION DE 1,000 TALONARIOS DE 50 TICKET CADA UNO EMPRESO EN FULL COLLOR PERFORADO Y PEGADO </t>
  </si>
  <si>
    <t>COMUNICACIONES</t>
  </si>
  <si>
    <t xml:space="preserve">CONTRATAR EL SERVICIO DE IMPRESIÓN DE 1,000 TALONARIOS DE 50 TICKET C/U </t>
  </si>
  <si>
    <t>ENTREGA INMEDIATA</t>
  </si>
  <si>
    <t>JOSE ELIAS ESCOBAR ROMERO - GRUPO FE</t>
  </si>
  <si>
    <t xml:space="preserve">SUMINISTRO DE 313 DE CUPONES DE COMBUSTIBLE CON DENOMINACION DE $10,00 Y $ 5,00 </t>
  </si>
  <si>
    <t>SERVICIOS GENERALES</t>
  </si>
  <si>
    <t>CONTRATAR EL SUMINISTRO DE CUPONES DE COMBUSTIBLE CON DENOMINACION DE $10,00 Y DE $5,00</t>
  </si>
  <si>
    <t>CONTRATAR EL SERVICIO DE MANTENIMIENTO CORRECTIVO Y PREVENTIVO DE VEHICULO INSTITUCIONAL</t>
  </si>
  <si>
    <t>MANTENIMIENTO DE VEHICULO PLACAS N 7065</t>
  </si>
  <si>
    <t>MANTENIMIENTO DE VEHICULO PLACAS N 17117</t>
  </si>
  <si>
    <t>MANTENIMIENTO DE VEHICULO PLACAS N 2765</t>
  </si>
  <si>
    <t>CONTRATAR EL SERVICIO DE MANTENIMIENTO CORRECTIVO Y PREVENTIVO DE  MOTOCICLETA INSTITUCIONAL</t>
  </si>
  <si>
    <t>MIGUEL ANGEL PINTO VELASCO</t>
  </si>
  <si>
    <t>MANTENIMIENTO DE MOTOCICLETA PLACAS M 65039</t>
  </si>
  <si>
    <t>CONTRATAR EL SERVICIO DE IMPRESIÓN DE BANNER PARA EL ARA DE DESARROLLO EMRPESARIAL</t>
  </si>
  <si>
    <t>DESARROLLO EMPRESARIAL</t>
  </si>
  <si>
    <t>MARCO ANTONIO BELLOSO GUITIERREZ</t>
  </si>
  <si>
    <t>IMPRESIÓN DE BANNER PARA EL AREA DE DESARROLLO EMPRESARIAL</t>
  </si>
  <si>
    <t xml:space="preserve">CONTRATAR EL SERVICIO DE ALOJAMIENTO DE SITIO WEB </t>
  </si>
  <si>
    <t>TECNOLOGIA DE INFORMACION</t>
  </si>
  <si>
    <t>COMUNICACIÓN Y TECNOLOGIA S.A DE C.V.</t>
  </si>
  <si>
    <t>SERVICIO DE ALOJAMIENTO DE SITIO WEB CON DOMINIO PROPIO</t>
  </si>
  <si>
    <t xml:space="preserve">12 MESES </t>
  </si>
  <si>
    <t>CONTRATA EL SUMINISTRO DE PRODUCTOS DE LIMPIEZA Y DESECHABLES</t>
  </si>
  <si>
    <t xml:space="preserve">CONTRATAR EL SERVICIO DE IMPRESIÓN DE FORMULARIOS PARA EXPEDIENTES CREDITICIOS </t>
  </si>
  <si>
    <t>GERENCIA DE CREDITOS</t>
  </si>
  <si>
    <t>FORMULARIOS ESTANDAR S.A DE C.V.</t>
  </si>
  <si>
    <t>30 DIAS</t>
  </si>
  <si>
    <t>1187-1186</t>
  </si>
  <si>
    <t>CONTRATAR EL SERVICIO DE MANTENIMIENTO CORRECTIVO DE EQUIPOS DE AIRE ACONDICIONADO TIPO CENTRAL</t>
  </si>
  <si>
    <t xml:space="preserve"> SERVICIOS GENERALES</t>
  </si>
  <si>
    <t>SERVICIO DE MANTENIMIENTO CORRECTIVO DE AIRE ACONDICIONADO TIPO CENTRAL</t>
  </si>
  <si>
    <t xml:space="preserve">CONTRATAR EL SUMINISTRO DE MATERIALES INFORMATICOS </t>
  </si>
  <si>
    <t>INNOVATION 2020 S.A DE C.V.</t>
  </si>
  <si>
    <t>SUMINISTRO DE MATERIIALES INFORMATICOS</t>
  </si>
  <si>
    <t xml:space="preserve">CONTRATAR EL SUMINISTRO DE FOLDER PARA EL AREA DE ARCHIVO </t>
  </si>
  <si>
    <t>SUMINISTRO DE 1,300 FOLDER TAMAÑO CARTA PARA EL AREA DE ARCHIVO</t>
  </si>
  <si>
    <t>UGDA</t>
  </si>
  <si>
    <t>ADQUIRIR  INSUMOS DE OFICINA PARA EL AREA DE UGDA</t>
  </si>
  <si>
    <t>SUMINISTRO DE MATERIALES DE OFICINA 3 FOLEADORES, 4 TINTAS PARA FOLEADOR</t>
  </si>
  <si>
    <t>PRODINA S.A DE C.V.</t>
  </si>
  <si>
    <t>CONTRATAR EL SERVICIO DE IMPRESIÓN DE FORMULARIOS PARA EL AREA DE TESOSERIA</t>
  </si>
  <si>
    <t>TESORERIA</t>
  </si>
  <si>
    <t>SERVICIO DE IMPRESIÓN DE FORMULARIOS PARA EL AREA DE TESORERIA</t>
  </si>
  <si>
    <t>ELABORACION DE FORMULARIOS PARA  EL AREA DE CREDITOS EXPEDIENTES CREDITICIOS</t>
  </si>
  <si>
    <t>15 DIAS</t>
  </si>
  <si>
    <t>SUMINISTRO DE LLANTAS PARA VEHICULOS INSTITUCIONALES</t>
  </si>
  <si>
    <t>CENTRO DE LLANTAS LA CENTROAMERICANA S.A DE C.V.</t>
  </si>
  <si>
    <t>CONTRATAR EL SUMINISTRO DE LLANTAS PARA VEHICULOS INSTITUCIONALES</t>
  </si>
  <si>
    <t>CONTRATAR EL SERVICIO DE MANTENIMIENTO PREVENTIVO DE VEHCULO INSTITUCIONAL</t>
  </si>
  <si>
    <t>CLUTCH EXPRESS S.A DE C.V.</t>
  </si>
  <si>
    <t>SERVICIO DE MANTENIMIENTO PREVENTIVO DE VEHICULO PLACAS N 2770</t>
  </si>
  <si>
    <t>CONTRATAR EL SERVICIO DE PUBLICACION DE  AVISO DE CONVOCATORIA</t>
  </si>
  <si>
    <t>PUBLICACION DE AVISO DE RESULTADO SOBRE PROCESO DE SELECCIÓN DE INTEGRANTES AL CONSEJO DIRECTIVO</t>
  </si>
  <si>
    <t>DIRECCION EJECUTIVA</t>
  </si>
  <si>
    <t>EDITORIAL ALTAMIRANO MADRIZ S.A DE C.V</t>
  </si>
  <si>
    <t>ASOCIACION SVNET</t>
  </si>
  <si>
    <t>CONTRATAR EL SERVICIO DE DOMINIO FOSOFAMILIA.GOB.S.V</t>
  </si>
  <si>
    <t>SERVICIOS GENERALES - RECURSOS HUMANOS  - GERENCIA DE CREDITOS</t>
  </si>
  <si>
    <t>PRESIDENCIA</t>
  </si>
  <si>
    <t>RECURSOS HUMANOS</t>
  </si>
  <si>
    <t>CONTRATAR EL SERVICIO DE TELEFONIA MOVIL Y FIJA PARA FOSOFAMILIA</t>
  </si>
  <si>
    <t>CONTRATAR POLIZAS DE SEGURO PARA BIENES Y PERSONAS DE FOSOFAMILIA</t>
  </si>
  <si>
    <t>CONTRATAR EL SERVICIO DE ARRENDAMIENTO DE EQUIPOS MULTIFUNCIONALES PARA LAS DIFERENTES OFICINAS DE FOSOFAMILIA</t>
  </si>
  <si>
    <t xml:space="preserve">CONTRATAR EL SERVICIO DE CONSULTA A LA BASE DE DATOS DEL INFORED </t>
  </si>
  <si>
    <t xml:space="preserve">CONTRATAR EL SERVICIO DE ENLACE Y VPN PARA LAS DIFERENTES OFICINAS DE FOSOFAMILIA </t>
  </si>
  <si>
    <t>CONTRATAR EL SERVICIO DE ARRENDAMIENTO DE LOCAL PARA OFICINA SAN MIGUEL</t>
  </si>
  <si>
    <t xml:space="preserve">CONTRATAR EL SERVICIO DE ASESORIA LEGAL PARA EL CONSEJO DIRECTIVO </t>
  </si>
  <si>
    <t>CONTRATAR EL LICENCIAMIENTO DE ANTIVIRUS</t>
  </si>
  <si>
    <t>CONTRATAR   SERVICIO DE CUENTAS DE GOOGLE PARA OFICINA FOR WORK</t>
  </si>
  <si>
    <t>CONTRATAR LA SUSCRIPCION ANUAL DE UN  EJEMPLAR PERIODICO ENERO DICIEMBRE</t>
  </si>
  <si>
    <t>CONTRATAR EL MANTENIMIENTO PREVENTIVO DE CENTRAL TELEFONICA</t>
  </si>
  <si>
    <t>CONTRATAR EL SERVICIO DE LOCALIZACIÓN PARA LOS RECIBOS DE PAGO DE CLIENTES</t>
  </si>
  <si>
    <t>CONTRATAR EL SERVICIO DE DESODORIZACIÓN DE SANITARIOS DE OFICINA CENTRAL</t>
  </si>
  <si>
    <t xml:space="preserve">CONTRATAR EL SUMINISTRO DE AGUA ENVASADA EN GARRAFONES </t>
  </si>
  <si>
    <t>CONTRATAR EL SERVICIO DE MONITOREO DE ALARMAS PARA OFICINA CENTRAL</t>
  </si>
  <si>
    <t>CONTRATAR EL SUMINISTRO DE BOLSAS DE CAFÉ PARA CONSUMIO INSTITUCIONAL Y ATENCION A CLIENTES</t>
  </si>
  <si>
    <t>CONTRATAR EL LICENCIAMIENTO DE OFFICE BUSINESS</t>
  </si>
  <si>
    <t>CONTRATAR EL SERVICIO DE MANTENIMIENTO PREVENTIVO DE MOTOCICLETA INSTITUCIONAL</t>
  </si>
  <si>
    <t>CONTRATAR EL SERVICIO DE PUBLICACION AVISO DE CONVOCATORIA PARA PROCESO DE SELECCIÓN</t>
  </si>
  <si>
    <t>CONTRATAR EL SERVICIO DE FUMIGACION Y CONTROL DE PLAGAS</t>
  </si>
  <si>
    <t xml:space="preserve">CONTRATAR EL SERVICIO DE SUMINISTRO DE ALIMENTOS POR CAPACITACION DE RECURSOS HUMANOS </t>
  </si>
  <si>
    <t>CONTRATAR EL SERVIVCIO DE PUBLICACION DE AVISO DE CONVOCATORIA PARA PROCESO DE SELECCIÓN</t>
  </si>
  <si>
    <t>CONTRATACION DEL SUMINISTRO DE BOLSAS DE CAFÉ PARA CONSUMO INSTITUCIONAL</t>
  </si>
  <si>
    <t>CONTRATAR EL SUMINISTRO DE PRODUCTOS DE LIMPIEZA Y DESECHABLES</t>
  </si>
  <si>
    <t>CONTRATAR EL SUMINISTRO DE MATERIALES DE OFICINA</t>
  </si>
  <si>
    <t>CONTRATAR EL SERVICIO DE PUBLICACION DE RESULTADOS DEL PROCESO DE SELECCIÓN</t>
  </si>
  <si>
    <t>12 MESES</t>
  </si>
  <si>
    <t>12  MESES</t>
  </si>
  <si>
    <t>CONTRATACIONES Y ADQUISICIONES FORMALIZADAS O ADJUDICADAS EN FIRME DEL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</si>
</sst>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[$€]* #,##0.00_);_([$€]* \(#,##0.00\);_([$€]* &quot;-&quot;??_);_(@_)"/>
  </numFmts>
  <fonts count="29" x14ac:knownFonts="1">
    <font>
      <sz val="10"/>
      <name val="Arial Narrow"/>
      <family val="2"/>
    </font>
    <font>
      <sz val="11"/>
      <color theme="1"/>
      <name val="Calibri"/>
      <family val="2"/>
      <scheme val="minor"/>
    </font>
    <font>
      <b/>
      <sz val="22"/>
      <color indexed="61"/>
      <name val="Gill Sans MT"/>
      <family val="2"/>
    </font>
    <font>
      <sz val="9"/>
      <name val="Consolas"/>
      <family val="3"/>
    </font>
    <font>
      <b/>
      <sz val="14"/>
      <color indexed="61"/>
      <name val="Gill Sans MT"/>
      <family val="2"/>
    </font>
    <font>
      <sz val="9"/>
      <name val="Gill Sans MT"/>
      <family val="2"/>
    </font>
    <font>
      <b/>
      <sz val="9"/>
      <color indexed="43"/>
      <name val="Gill Sans MT"/>
      <family val="2"/>
    </font>
    <font>
      <b/>
      <sz val="9"/>
      <name val="Consolas"/>
      <family val="3"/>
    </font>
    <font>
      <sz val="10"/>
      <name val="Arial"/>
      <family val="2"/>
    </font>
    <font>
      <sz val="10"/>
      <color indexed="10"/>
      <name val="Consolas"/>
      <family val="3"/>
    </font>
    <font>
      <sz val="10"/>
      <name val="Consolas"/>
      <family val="3"/>
    </font>
    <font>
      <sz val="12"/>
      <name val="Arial"/>
      <family val="2"/>
    </font>
    <font>
      <sz val="12"/>
      <name val="Consolas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5">
    <xf numFmtId="0" fontId="0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3" applyNumberFormat="0" applyAlignment="0" applyProtection="0"/>
    <xf numFmtId="0" fontId="17" fillId="23" borderId="4" applyNumberFormat="0" applyAlignment="0" applyProtection="0"/>
    <xf numFmtId="165" fontId="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3" applyNumberFormat="0" applyAlignment="0" applyProtection="0"/>
    <xf numFmtId="0" fontId="24" fillId="0" borderId="8" applyNumberFormat="0" applyFill="0" applyAlignment="0" applyProtection="0"/>
    <xf numFmtId="0" fontId="13" fillId="24" borderId="9" applyNumberFormat="0" applyFont="0" applyAlignment="0" applyProtection="0"/>
    <xf numFmtId="0" fontId="25" fillId="22" borderId="10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28" fillId="0" borderId="0" applyBorder="0" applyProtection="0"/>
  </cellStyleXfs>
  <cellXfs count="29">
    <xf numFmtId="0" fontId="0" fillId="0" borderId="0" xfId="0"/>
    <xf numFmtId="0" fontId="3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14" fontId="8" fillId="3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vertical="center" wrapText="1" shrinkToFit="1"/>
    </xf>
    <xf numFmtId="0" fontId="3" fillId="0" borderId="2" xfId="0" applyFont="1" applyBorder="1"/>
    <xf numFmtId="0" fontId="3" fillId="0" borderId="2" xfId="0" applyFont="1" applyBorder="1" applyAlignment="1">
      <alignment shrinkToFi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/>
    <xf numFmtId="164" fontId="12" fillId="0" borderId="2" xfId="0" applyNumberFormat="1" applyFont="1" applyBorder="1"/>
    <xf numFmtId="0" fontId="3" fillId="0" borderId="0" xfId="0" applyFont="1" applyAlignment="1">
      <alignment shrinkToFit="1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uro" xfId="28" xr:uid="{00000000-0005-0000-0000-00001B000000}"/>
    <cellStyle name="Explanatory Text" xfId="29" xr:uid="{00000000-0005-0000-0000-00001C000000}"/>
    <cellStyle name="Good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Input" xfId="35" xr:uid="{00000000-0005-0000-0000-000022000000}"/>
    <cellStyle name="Linked Cell" xfId="36" xr:uid="{00000000-0005-0000-0000-000023000000}"/>
    <cellStyle name="Millares 2" xfId="43" xr:uid="{00000000-0005-0000-0000-000024000000}"/>
    <cellStyle name="Moneda 2" xfId="42" xr:uid="{00000000-0005-0000-0000-000025000000}"/>
    <cellStyle name="Normal" xfId="0" builtinId="0"/>
    <cellStyle name="Normal 2" xfId="41" xr:uid="{00000000-0005-0000-0000-000027000000}"/>
    <cellStyle name="Note" xfId="37" xr:uid="{00000000-0005-0000-0000-000028000000}"/>
    <cellStyle name="Output" xfId="38" xr:uid="{00000000-0005-0000-0000-000029000000}"/>
    <cellStyle name="TableStyleLight1" xfId="44" xr:uid="{00000000-0005-0000-0000-00002A000000}"/>
    <cellStyle name="Title" xfId="39" xr:uid="{00000000-0005-0000-0000-00002B000000}"/>
    <cellStyle name="Warning Text" xfId="40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7"/>
  <sheetViews>
    <sheetView tabSelected="1" view="pageBreakPreview" topLeftCell="E1" zoomScale="80" zoomScaleNormal="80" zoomScaleSheetLayoutView="75" workbookViewId="0">
      <pane ySplit="4" topLeftCell="A5" activePane="bottomLeft" state="frozen"/>
      <selection activeCell="E319" sqref="E319"/>
      <selection pane="bottomLeft" activeCell="H7" sqref="H7"/>
    </sheetView>
  </sheetViews>
  <sheetFormatPr baseColWidth="10" defaultRowHeight="12" x14ac:dyDescent="0.2"/>
  <cols>
    <col min="1" max="1" width="7" style="1" customWidth="1"/>
    <col min="2" max="2" width="53.5" style="1" customWidth="1"/>
    <col min="3" max="3" width="42.5" style="1" customWidth="1"/>
    <col min="4" max="4" width="26.83203125" style="1" bestFit="1" customWidth="1"/>
    <col min="5" max="5" width="14.33203125" style="1" bestFit="1" customWidth="1"/>
    <col min="6" max="6" width="24" style="1" customWidth="1"/>
    <col min="7" max="7" width="40.83203125" style="1" customWidth="1"/>
    <col min="8" max="8" width="58.6640625" style="1" customWidth="1"/>
    <col min="9" max="10" width="24.6640625" style="1" customWidth="1"/>
    <col min="11" max="11" width="21.1640625" style="1" customWidth="1"/>
    <col min="12" max="12" width="22.1640625" style="1" customWidth="1"/>
    <col min="13" max="16384" width="12" style="1"/>
  </cols>
  <sheetData>
    <row r="1" spans="1:15" ht="30" customHeight="1" x14ac:dyDescent="0.6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4"/>
    </row>
    <row r="2" spans="1:15" ht="30" customHeight="1" x14ac:dyDescent="0.45">
      <c r="A2" s="28" t="s">
        <v>168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.75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5"/>
    </row>
    <row r="4" spans="1:15" s="3" customFormat="1" ht="59.25" customHeight="1" x14ac:dyDescent="0.2">
      <c r="A4" s="2" t="s">
        <v>1</v>
      </c>
      <c r="B4" s="2" t="s">
        <v>70</v>
      </c>
      <c r="C4" s="2" t="s">
        <v>71</v>
      </c>
      <c r="D4" s="2" t="s">
        <v>3</v>
      </c>
      <c r="E4" s="2" t="s">
        <v>4</v>
      </c>
      <c r="F4" s="2" t="s">
        <v>5</v>
      </c>
      <c r="G4" s="2" t="s">
        <v>72</v>
      </c>
      <c r="H4" s="2" t="s">
        <v>73</v>
      </c>
      <c r="I4" s="2" t="s">
        <v>74</v>
      </c>
      <c r="J4" s="2" t="s">
        <v>76</v>
      </c>
      <c r="K4" s="2" t="s">
        <v>75</v>
      </c>
      <c r="L4" s="2" t="s">
        <v>2</v>
      </c>
    </row>
    <row r="5" spans="1:15" s="10" customFormat="1" ht="57" customHeight="1" x14ac:dyDescent="0.2">
      <c r="A5" s="4">
        <v>1</v>
      </c>
      <c r="B5" s="12" t="s">
        <v>141</v>
      </c>
      <c r="C5" s="12" t="s">
        <v>137</v>
      </c>
      <c r="D5" s="9">
        <v>13000</v>
      </c>
      <c r="E5" s="9">
        <f>+D5*13%</f>
        <v>1690</v>
      </c>
      <c r="F5" s="9">
        <f>SUM(D5:E5)</f>
        <v>14690</v>
      </c>
      <c r="G5" s="6" t="s">
        <v>7</v>
      </c>
      <c r="H5" s="7" t="s">
        <v>33</v>
      </c>
      <c r="I5" s="5" t="s">
        <v>101</v>
      </c>
      <c r="J5" s="5" t="s">
        <v>6</v>
      </c>
      <c r="K5" s="8">
        <v>43466</v>
      </c>
      <c r="L5" s="4" t="s">
        <v>19</v>
      </c>
    </row>
    <row r="6" spans="1:15" s="10" customFormat="1" ht="57" customHeight="1" x14ac:dyDescent="0.2">
      <c r="A6" s="4">
        <f t="shared" ref="A6:A57" si="0">+A5+1</f>
        <v>2</v>
      </c>
      <c r="B6" s="12" t="s">
        <v>140</v>
      </c>
      <c r="C6" s="12" t="s">
        <v>133</v>
      </c>
      <c r="D6" s="9">
        <v>21182.53</v>
      </c>
      <c r="E6" s="9">
        <f>+D6*13%</f>
        <v>2753.7289000000001</v>
      </c>
      <c r="F6" s="9">
        <f>SUM(D6:E6)</f>
        <v>23936.258900000001</v>
      </c>
      <c r="G6" s="6" t="s">
        <v>8</v>
      </c>
      <c r="H6" s="7" t="s">
        <v>28</v>
      </c>
      <c r="I6" s="5" t="s">
        <v>101</v>
      </c>
      <c r="J6" s="5" t="s">
        <v>6</v>
      </c>
      <c r="K6" s="8">
        <v>43466</v>
      </c>
      <c r="L6" s="4" t="s">
        <v>20</v>
      </c>
    </row>
    <row r="7" spans="1:15" s="10" customFormat="1" ht="57" customHeight="1" x14ac:dyDescent="0.2">
      <c r="A7" s="4">
        <f t="shared" si="0"/>
        <v>3</v>
      </c>
      <c r="B7" s="12" t="s">
        <v>142</v>
      </c>
      <c r="C7" s="12" t="s">
        <v>98</v>
      </c>
      <c r="D7" s="9">
        <v>8070.32</v>
      </c>
      <c r="E7" s="9">
        <f t="shared" ref="E7:E11" si="1">D7*13%</f>
        <v>1049.1415999999999</v>
      </c>
      <c r="F7" s="9">
        <f t="shared" ref="F7:F10" si="2">SUM(D7:E7)</f>
        <v>9119.4615999999987</v>
      </c>
      <c r="G7" s="6" t="s">
        <v>9</v>
      </c>
      <c r="H7" s="7" t="s">
        <v>29</v>
      </c>
      <c r="I7" s="5" t="s">
        <v>101</v>
      </c>
      <c r="J7" s="5" t="s">
        <v>6</v>
      </c>
      <c r="K7" s="8">
        <v>43466</v>
      </c>
      <c r="L7" s="4" t="s">
        <v>21</v>
      </c>
    </row>
    <row r="8" spans="1:15" s="10" customFormat="1" ht="57" customHeight="1" x14ac:dyDescent="0.2">
      <c r="A8" s="4">
        <f t="shared" si="0"/>
        <v>4</v>
      </c>
      <c r="B8" s="12" t="s">
        <v>143</v>
      </c>
      <c r="C8" s="12" t="s">
        <v>104</v>
      </c>
      <c r="D8" s="9">
        <v>4886.28</v>
      </c>
      <c r="E8" s="9">
        <f t="shared" si="1"/>
        <v>635.21640000000002</v>
      </c>
      <c r="F8" s="9">
        <f t="shared" si="2"/>
        <v>5521.4964</v>
      </c>
      <c r="G8" s="6" t="s">
        <v>10</v>
      </c>
      <c r="H8" s="7" t="s">
        <v>30</v>
      </c>
      <c r="I8" s="5" t="s">
        <v>166</v>
      </c>
      <c r="J8" s="5" t="s">
        <v>6</v>
      </c>
      <c r="K8" s="8">
        <v>43466</v>
      </c>
      <c r="L8" s="4" t="s">
        <v>61</v>
      </c>
    </row>
    <row r="9" spans="1:15" s="10" customFormat="1" ht="57" customHeight="1" x14ac:dyDescent="0.2">
      <c r="A9" s="4">
        <f t="shared" si="0"/>
        <v>5</v>
      </c>
      <c r="B9" s="12" t="s">
        <v>144</v>
      </c>
      <c r="C9" s="12" t="s">
        <v>98</v>
      </c>
      <c r="D9" s="9">
        <v>16250.23</v>
      </c>
      <c r="E9" s="9">
        <f t="shared" si="1"/>
        <v>2112.5299</v>
      </c>
      <c r="F9" s="9">
        <f t="shared" si="2"/>
        <v>18362.759900000001</v>
      </c>
      <c r="G9" s="6" t="s">
        <v>11</v>
      </c>
      <c r="H9" s="7" t="s">
        <v>31</v>
      </c>
      <c r="I9" s="5" t="s">
        <v>166</v>
      </c>
      <c r="J9" s="5" t="s">
        <v>6</v>
      </c>
      <c r="K9" s="8">
        <v>43466</v>
      </c>
      <c r="L9" s="4" t="s">
        <v>22</v>
      </c>
    </row>
    <row r="10" spans="1:15" s="10" customFormat="1" ht="57" customHeight="1" x14ac:dyDescent="0.2">
      <c r="A10" s="4">
        <f t="shared" si="0"/>
        <v>6</v>
      </c>
      <c r="B10" s="12" t="s">
        <v>145</v>
      </c>
      <c r="C10" s="12" t="s">
        <v>104</v>
      </c>
      <c r="D10" s="9">
        <v>6776.65</v>
      </c>
      <c r="E10" s="9">
        <f t="shared" si="1"/>
        <v>880.96449999999993</v>
      </c>
      <c r="F10" s="9">
        <f t="shared" si="2"/>
        <v>7657.6144999999997</v>
      </c>
      <c r="G10" s="6" t="s">
        <v>12</v>
      </c>
      <c r="H10" s="7" t="s">
        <v>32</v>
      </c>
      <c r="I10" s="5" t="s">
        <v>166</v>
      </c>
      <c r="J10" s="5" t="s">
        <v>6</v>
      </c>
      <c r="K10" s="8">
        <v>43466</v>
      </c>
      <c r="L10" s="4" t="s">
        <v>23</v>
      </c>
    </row>
    <row r="11" spans="1:15" s="10" customFormat="1" ht="57" customHeight="1" x14ac:dyDescent="0.2">
      <c r="A11" s="4">
        <f t="shared" si="0"/>
        <v>7</v>
      </c>
      <c r="B11" s="12" t="s">
        <v>146</v>
      </c>
      <c r="C11" s="12" t="s">
        <v>138</v>
      </c>
      <c r="D11" s="9">
        <v>24000</v>
      </c>
      <c r="E11" s="9">
        <f t="shared" si="1"/>
        <v>3120</v>
      </c>
      <c r="F11" s="9">
        <f>SUM(D11:E11)</f>
        <v>27120</v>
      </c>
      <c r="G11" s="6" t="s">
        <v>17</v>
      </c>
      <c r="H11" s="7" t="s">
        <v>25</v>
      </c>
      <c r="I11" s="5" t="s">
        <v>166</v>
      </c>
      <c r="J11" s="5" t="s">
        <v>18</v>
      </c>
      <c r="K11" s="8">
        <v>43466</v>
      </c>
      <c r="L11" s="4" t="s">
        <v>24</v>
      </c>
    </row>
    <row r="12" spans="1:15" s="10" customFormat="1" ht="57" customHeight="1" x14ac:dyDescent="0.2">
      <c r="A12" s="4">
        <f t="shared" si="0"/>
        <v>8</v>
      </c>
      <c r="B12" s="12" t="s">
        <v>147</v>
      </c>
      <c r="C12" s="12" t="s">
        <v>98</v>
      </c>
      <c r="D12" s="9">
        <v>1550</v>
      </c>
      <c r="E12" s="9">
        <f>+D12*13%</f>
        <v>201.5</v>
      </c>
      <c r="F12" s="9">
        <f>SUM(D12:E12)</f>
        <v>1751.5</v>
      </c>
      <c r="G12" s="6" t="s">
        <v>34</v>
      </c>
      <c r="H12" s="7" t="s">
        <v>35</v>
      </c>
      <c r="I12" s="5" t="s">
        <v>81</v>
      </c>
      <c r="J12" s="11" t="s">
        <v>6</v>
      </c>
      <c r="K12" s="8">
        <v>43468</v>
      </c>
      <c r="L12" s="4">
        <v>1148</v>
      </c>
    </row>
    <row r="13" spans="1:15" s="16" customFormat="1" ht="57" customHeight="1" x14ac:dyDescent="0.2">
      <c r="A13" s="4">
        <f t="shared" si="0"/>
        <v>9</v>
      </c>
      <c r="B13" s="12" t="s">
        <v>148</v>
      </c>
      <c r="C13" s="12" t="s">
        <v>98</v>
      </c>
      <c r="D13" s="15">
        <v>4100</v>
      </c>
      <c r="E13" s="9">
        <f t="shared" ref="E13" si="3">+D13*13%</f>
        <v>533</v>
      </c>
      <c r="F13" s="9">
        <f t="shared" ref="F13:F39" si="4">SUM(D13:E13)</f>
        <v>4633</v>
      </c>
      <c r="G13" s="12" t="s">
        <v>13</v>
      </c>
      <c r="H13" s="12" t="s">
        <v>36</v>
      </c>
      <c r="I13" s="5" t="s">
        <v>81</v>
      </c>
      <c r="J13" s="11" t="s">
        <v>6</v>
      </c>
      <c r="K13" s="8">
        <v>43468</v>
      </c>
      <c r="L13" s="13">
        <v>1149</v>
      </c>
    </row>
    <row r="14" spans="1:15" s="16" customFormat="1" ht="57" customHeight="1" x14ac:dyDescent="0.2">
      <c r="A14" s="4">
        <f t="shared" si="0"/>
        <v>10</v>
      </c>
      <c r="B14" s="12" t="s">
        <v>149</v>
      </c>
      <c r="C14" s="12" t="s">
        <v>133</v>
      </c>
      <c r="D14" s="15">
        <v>90</v>
      </c>
      <c r="E14" s="9">
        <v>0</v>
      </c>
      <c r="F14" s="9">
        <f t="shared" si="4"/>
        <v>90</v>
      </c>
      <c r="G14" s="12" t="s">
        <v>14</v>
      </c>
      <c r="H14" s="12" t="s">
        <v>26</v>
      </c>
      <c r="I14" s="5" t="s">
        <v>166</v>
      </c>
      <c r="J14" s="5" t="s">
        <v>6</v>
      </c>
      <c r="K14" s="8">
        <v>43468</v>
      </c>
      <c r="L14" s="13">
        <v>1150</v>
      </c>
    </row>
    <row r="15" spans="1:15" s="16" customFormat="1" ht="57" customHeight="1" x14ac:dyDescent="0.2">
      <c r="A15" s="4">
        <f t="shared" si="0"/>
        <v>11</v>
      </c>
      <c r="B15" s="12" t="s">
        <v>150</v>
      </c>
      <c r="C15" s="12" t="s">
        <v>98</v>
      </c>
      <c r="D15" s="15">
        <v>1592.92</v>
      </c>
      <c r="E15" s="9">
        <f t="shared" ref="E15:E17" si="5">+D15*13%</f>
        <v>207.07960000000003</v>
      </c>
      <c r="F15" s="9">
        <f t="shared" si="4"/>
        <v>1799.9996000000001</v>
      </c>
      <c r="G15" s="12" t="s">
        <v>15</v>
      </c>
      <c r="H15" s="12" t="s">
        <v>27</v>
      </c>
      <c r="I15" s="5" t="s">
        <v>167</v>
      </c>
      <c r="J15" s="5" t="s">
        <v>6</v>
      </c>
      <c r="K15" s="8">
        <v>43468</v>
      </c>
      <c r="L15" s="13">
        <v>1151</v>
      </c>
    </row>
    <row r="16" spans="1:15" s="16" customFormat="1" ht="57" customHeight="1" x14ac:dyDescent="0.2">
      <c r="A16" s="4">
        <f t="shared" si="0"/>
        <v>12</v>
      </c>
      <c r="B16" s="12" t="s">
        <v>151</v>
      </c>
      <c r="C16" s="12" t="s">
        <v>104</v>
      </c>
      <c r="D16" s="15">
        <v>180</v>
      </c>
      <c r="E16" s="9">
        <f t="shared" si="5"/>
        <v>23.400000000000002</v>
      </c>
      <c r="F16" s="9">
        <f t="shared" si="4"/>
        <v>203.4</v>
      </c>
      <c r="G16" s="12" t="s">
        <v>16</v>
      </c>
      <c r="H16" s="12" t="s">
        <v>37</v>
      </c>
      <c r="I16" s="5" t="s">
        <v>166</v>
      </c>
      <c r="J16" s="5" t="s">
        <v>6</v>
      </c>
      <c r="K16" s="8">
        <v>43468</v>
      </c>
      <c r="L16" s="13">
        <v>1152</v>
      </c>
    </row>
    <row r="17" spans="1:12" s="16" customFormat="1" ht="57" customHeight="1" x14ac:dyDescent="0.2">
      <c r="A17" s="4">
        <f t="shared" si="0"/>
        <v>13</v>
      </c>
      <c r="B17" s="12" t="s">
        <v>152</v>
      </c>
      <c r="C17" s="12" t="s">
        <v>84</v>
      </c>
      <c r="D17" s="15">
        <v>1284</v>
      </c>
      <c r="E17" s="9">
        <f t="shared" si="5"/>
        <v>166.92000000000002</v>
      </c>
      <c r="F17" s="9">
        <f t="shared" si="4"/>
        <v>1450.92</v>
      </c>
      <c r="G17" s="12" t="s">
        <v>38</v>
      </c>
      <c r="H17" s="12" t="s">
        <v>39</v>
      </c>
      <c r="I17" s="5" t="s">
        <v>166</v>
      </c>
      <c r="J17" s="5" t="s">
        <v>6</v>
      </c>
      <c r="K17" s="8">
        <v>43469</v>
      </c>
      <c r="L17" s="13">
        <v>1153</v>
      </c>
    </row>
    <row r="18" spans="1:12" s="16" customFormat="1" ht="57" customHeight="1" x14ac:dyDescent="0.2">
      <c r="A18" s="4">
        <f t="shared" si="0"/>
        <v>14</v>
      </c>
      <c r="B18" s="12" t="s">
        <v>153</v>
      </c>
      <c r="C18" s="12" t="s">
        <v>84</v>
      </c>
      <c r="D18" s="15">
        <v>2418</v>
      </c>
      <c r="E18" s="9">
        <v>0</v>
      </c>
      <c r="F18" s="9">
        <f t="shared" si="4"/>
        <v>2418</v>
      </c>
      <c r="G18" s="17" t="s">
        <v>40</v>
      </c>
      <c r="H18" s="12" t="s">
        <v>41</v>
      </c>
      <c r="I18" s="5" t="s">
        <v>166</v>
      </c>
      <c r="J18" s="11" t="s">
        <v>6</v>
      </c>
      <c r="K18" s="14">
        <v>43469</v>
      </c>
      <c r="L18" s="13">
        <v>1154</v>
      </c>
    </row>
    <row r="19" spans="1:12" s="16" customFormat="1" ht="57" customHeight="1" x14ac:dyDescent="0.2">
      <c r="A19" s="4">
        <f t="shared" si="0"/>
        <v>15</v>
      </c>
      <c r="B19" s="12" t="s">
        <v>154</v>
      </c>
      <c r="C19" s="12" t="s">
        <v>84</v>
      </c>
      <c r="D19" s="15">
        <v>300</v>
      </c>
      <c r="E19" s="9">
        <f t="shared" ref="E19:E27" si="6">+D19*13%</f>
        <v>39</v>
      </c>
      <c r="F19" s="9">
        <f t="shared" si="4"/>
        <v>339</v>
      </c>
      <c r="G19" s="17" t="s">
        <v>42</v>
      </c>
      <c r="H19" s="12" t="s">
        <v>43</v>
      </c>
      <c r="I19" s="5" t="s">
        <v>166</v>
      </c>
      <c r="J19" s="11" t="s">
        <v>6</v>
      </c>
      <c r="K19" s="14">
        <v>43469</v>
      </c>
      <c r="L19" s="13">
        <v>1155</v>
      </c>
    </row>
    <row r="20" spans="1:12" s="16" customFormat="1" ht="57" customHeight="1" x14ac:dyDescent="0.2">
      <c r="A20" s="4">
        <f t="shared" si="0"/>
        <v>16</v>
      </c>
      <c r="B20" s="12" t="s">
        <v>155</v>
      </c>
      <c r="C20" s="12" t="s">
        <v>84</v>
      </c>
      <c r="D20" s="15">
        <v>60</v>
      </c>
      <c r="E20" s="9">
        <f t="shared" si="6"/>
        <v>7.8000000000000007</v>
      </c>
      <c r="F20" s="9">
        <f t="shared" si="4"/>
        <v>67.8</v>
      </c>
      <c r="G20" s="17" t="s">
        <v>44</v>
      </c>
      <c r="H20" s="12" t="s">
        <v>45</v>
      </c>
      <c r="I20" s="5" t="s">
        <v>81</v>
      </c>
      <c r="J20" s="11" t="s">
        <v>6</v>
      </c>
      <c r="K20" s="14">
        <v>43475</v>
      </c>
      <c r="L20" s="13">
        <v>1156</v>
      </c>
    </row>
    <row r="21" spans="1:12" s="16" customFormat="1" ht="57" customHeight="1" x14ac:dyDescent="0.2">
      <c r="A21" s="4">
        <f t="shared" si="0"/>
        <v>17</v>
      </c>
      <c r="B21" s="12" t="s">
        <v>156</v>
      </c>
      <c r="C21" s="12" t="s">
        <v>98</v>
      </c>
      <c r="D21" s="15">
        <v>582.95000000000005</v>
      </c>
      <c r="E21" s="9">
        <f t="shared" si="6"/>
        <v>75.783500000000004</v>
      </c>
      <c r="F21" s="9">
        <f t="shared" si="4"/>
        <v>658.73350000000005</v>
      </c>
      <c r="G21" s="17" t="s">
        <v>46</v>
      </c>
      <c r="H21" s="12" t="s">
        <v>47</v>
      </c>
      <c r="I21" s="5" t="s">
        <v>81</v>
      </c>
      <c r="J21" s="11" t="s">
        <v>6</v>
      </c>
      <c r="K21" s="14">
        <v>43477</v>
      </c>
      <c r="L21" s="13">
        <v>1157</v>
      </c>
    </row>
    <row r="22" spans="1:12" s="16" customFormat="1" ht="57" customHeight="1" x14ac:dyDescent="0.2">
      <c r="A22" s="4">
        <f t="shared" si="0"/>
        <v>18</v>
      </c>
      <c r="B22" s="12" t="s">
        <v>128</v>
      </c>
      <c r="C22" s="12" t="s">
        <v>84</v>
      </c>
      <c r="D22" s="15">
        <v>130</v>
      </c>
      <c r="E22" s="9">
        <f t="shared" si="6"/>
        <v>16.900000000000002</v>
      </c>
      <c r="F22" s="9">
        <f t="shared" si="4"/>
        <v>146.9</v>
      </c>
      <c r="G22" s="17" t="s">
        <v>48</v>
      </c>
      <c r="H22" s="12" t="s">
        <v>49</v>
      </c>
      <c r="I22" s="5" t="s">
        <v>81</v>
      </c>
      <c r="J22" s="11" t="s">
        <v>6</v>
      </c>
      <c r="K22" s="14">
        <v>43477</v>
      </c>
      <c r="L22" s="13">
        <v>1158</v>
      </c>
    </row>
    <row r="23" spans="1:12" s="16" customFormat="1" ht="57" customHeight="1" x14ac:dyDescent="0.2">
      <c r="A23" s="4">
        <f t="shared" si="0"/>
        <v>19</v>
      </c>
      <c r="B23" s="12" t="s">
        <v>157</v>
      </c>
      <c r="C23" s="12" t="s">
        <v>84</v>
      </c>
      <c r="D23" s="15">
        <v>29.2</v>
      </c>
      <c r="E23" s="9">
        <f t="shared" si="6"/>
        <v>3.7959999999999998</v>
      </c>
      <c r="F23" s="9">
        <f t="shared" si="4"/>
        <v>32.996000000000002</v>
      </c>
      <c r="G23" s="17" t="s">
        <v>50</v>
      </c>
      <c r="H23" s="12" t="s">
        <v>51</v>
      </c>
      <c r="I23" s="5" t="s">
        <v>81</v>
      </c>
      <c r="J23" s="11" t="s">
        <v>6</v>
      </c>
      <c r="K23" s="14">
        <v>43477</v>
      </c>
      <c r="L23" s="13">
        <v>1159</v>
      </c>
    </row>
    <row r="24" spans="1:12" s="16" customFormat="1" ht="57" customHeight="1" x14ac:dyDescent="0.2">
      <c r="A24" s="4">
        <f t="shared" si="0"/>
        <v>20</v>
      </c>
      <c r="B24" s="12" t="s">
        <v>158</v>
      </c>
      <c r="C24" s="12" t="s">
        <v>133</v>
      </c>
      <c r="D24" s="15">
        <v>168</v>
      </c>
      <c r="E24" s="9">
        <f t="shared" si="6"/>
        <v>21.84</v>
      </c>
      <c r="F24" s="9">
        <f t="shared" si="4"/>
        <v>189.84</v>
      </c>
      <c r="G24" s="17" t="s">
        <v>14</v>
      </c>
      <c r="H24" s="12" t="s">
        <v>52</v>
      </c>
      <c r="I24" s="5" t="s">
        <v>81</v>
      </c>
      <c r="J24" s="11" t="s">
        <v>6</v>
      </c>
      <c r="K24" s="14">
        <v>43480</v>
      </c>
      <c r="L24" s="13">
        <v>1160</v>
      </c>
    </row>
    <row r="25" spans="1:12" s="16" customFormat="1" ht="57" customHeight="1" x14ac:dyDescent="0.2">
      <c r="A25" s="4">
        <f t="shared" si="0"/>
        <v>21</v>
      </c>
      <c r="B25" s="12" t="s">
        <v>128</v>
      </c>
      <c r="C25" s="12" t="s">
        <v>84</v>
      </c>
      <c r="D25" s="15">
        <v>724.65</v>
      </c>
      <c r="E25" s="9">
        <f t="shared" si="6"/>
        <v>94.204499999999996</v>
      </c>
      <c r="F25" s="9">
        <f t="shared" si="4"/>
        <v>818.85449999999992</v>
      </c>
      <c r="G25" s="17" t="s">
        <v>48</v>
      </c>
      <c r="H25" s="12" t="s">
        <v>49</v>
      </c>
      <c r="I25" s="5" t="s">
        <v>81</v>
      </c>
      <c r="J25" s="11" t="s">
        <v>6</v>
      </c>
      <c r="K25" s="14">
        <v>43477</v>
      </c>
      <c r="L25" s="13">
        <v>1162</v>
      </c>
    </row>
    <row r="26" spans="1:12" s="16" customFormat="1" ht="57" customHeight="1" x14ac:dyDescent="0.2">
      <c r="A26" s="4">
        <f t="shared" si="0"/>
        <v>22</v>
      </c>
      <c r="B26" s="12" t="s">
        <v>128</v>
      </c>
      <c r="C26" s="12" t="s">
        <v>84</v>
      </c>
      <c r="D26" s="15">
        <v>84.07</v>
      </c>
      <c r="E26" s="9">
        <f t="shared" si="6"/>
        <v>10.9291</v>
      </c>
      <c r="F26" s="9">
        <f t="shared" si="4"/>
        <v>94.999099999999999</v>
      </c>
      <c r="G26" s="17" t="s">
        <v>55</v>
      </c>
      <c r="H26" s="12" t="s">
        <v>56</v>
      </c>
      <c r="I26" s="5" t="s">
        <v>81</v>
      </c>
      <c r="J26" s="11" t="s">
        <v>6</v>
      </c>
      <c r="K26" s="14">
        <v>43486</v>
      </c>
      <c r="L26" s="13">
        <v>1163</v>
      </c>
    </row>
    <row r="27" spans="1:12" s="16" customFormat="1" ht="57" customHeight="1" x14ac:dyDescent="0.2">
      <c r="A27" s="4">
        <f t="shared" si="0"/>
        <v>23</v>
      </c>
      <c r="B27" s="12" t="s">
        <v>159</v>
      </c>
      <c r="C27" s="12" t="s">
        <v>84</v>
      </c>
      <c r="D27" s="15">
        <v>146.02000000000001</v>
      </c>
      <c r="E27" s="9">
        <f t="shared" si="6"/>
        <v>18.982600000000001</v>
      </c>
      <c r="F27" s="9">
        <f t="shared" si="4"/>
        <v>165.0026</v>
      </c>
      <c r="G27" s="17" t="s">
        <v>57</v>
      </c>
      <c r="H27" s="12" t="s">
        <v>58</v>
      </c>
      <c r="I27" s="5" t="s">
        <v>81</v>
      </c>
      <c r="J27" s="11" t="s">
        <v>6</v>
      </c>
      <c r="K27" s="14">
        <v>43489</v>
      </c>
      <c r="L27" s="13">
        <v>1164</v>
      </c>
    </row>
    <row r="28" spans="1:12" s="16" customFormat="1" ht="57" customHeight="1" x14ac:dyDescent="0.2">
      <c r="A28" s="4">
        <f t="shared" si="0"/>
        <v>24</v>
      </c>
      <c r="B28" s="12" t="s">
        <v>160</v>
      </c>
      <c r="C28" s="12" t="s">
        <v>139</v>
      </c>
      <c r="D28" s="15">
        <v>900</v>
      </c>
      <c r="E28" s="9">
        <v>0</v>
      </c>
      <c r="F28" s="9">
        <f t="shared" si="4"/>
        <v>900</v>
      </c>
      <c r="G28" s="17" t="s">
        <v>59</v>
      </c>
      <c r="H28" s="12" t="s">
        <v>60</v>
      </c>
      <c r="I28" s="5" t="s">
        <v>81</v>
      </c>
      <c r="J28" s="11" t="s">
        <v>6</v>
      </c>
      <c r="K28" s="14">
        <v>43489</v>
      </c>
      <c r="L28" s="13">
        <v>1165</v>
      </c>
    </row>
    <row r="29" spans="1:12" s="16" customFormat="1" ht="57" customHeight="1" x14ac:dyDescent="0.2">
      <c r="A29" s="4">
        <f t="shared" si="0"/>
        <v>25</v>
      </c>
      <c r="B29" s="12" t="s">
        <v>161</v>
      </c>
      <c r="C29" s="12" t="s">
        <v>133</v>
      </c>
      <c r="D29" s="15">
        <v>192</v>
      </c>
      <c r="E29" s="9">
        <f t="shared" ref="E29:E38" si="7">+D29*13%</f>
        <v>24.96</v>
      </c>
      <c r="F29" s="9">
        <f t="shared" si="4"/>
        <v>216.96</v>
      </c>
      <c r="G29" s="17" t="s">
        <v>53</v>
      </c>
      <c r="H29" s="12" t="s">
        <v>54</v>
      </c>
      <c r="I29" s="5" t="s">
        <v>81</v>
      </c>
      <c r="J29" s="11" t="s">
        <v>6</v>
      </c>
      <c r="K29" s="14">
        <v>43496</v>
      </c>
      <c r="L29" s="13">
        <v>1166</v>
      </c>
    </row>
    <row r="30" spans="1:12" s="16" customFormat="1" ht="57" customHeight="1" x14ac:dyDescent="0.2">
      <c r="A30" s="4">
        <f t="shared" si="0"/>
        <v>26</v>
      </c>
      <c r="B30" s="12" t="s">
        <v>162</v>
      </c>
      <c r="C30" s="12" t="s">
        <v>84</v>
      </c>
      <c r="D30" s="15">
        <v>47.49</v>
      </c>
      <c r="E30" s="9">
        <f t="shared" si="7"/>
        <v>6.1737000000000002</v>
      </c>
      <c r="F30" s="9">
        <f t="shared" si="4"/>
        <v>53.663700000000006</v>
      </c>
      <c r="G30" s="17" t="s">
        <v>44</v>
      </c>
      <c r="H30" s="12" t="s">
        <v>64</v>
      </c>
      <c r="I30" s="5" t="s">
        <v>81</v>
      </c>
      <c r="J30" s="11" t="s">
        <v>6</v>
      </c>
      <c r="K30" s="14">
        <v>43503</v>
      </c>
      <c r="L30" s="13">
        <v>1167</v>
      </c>
    </row>
    <row r="31" spans="1:12" s="16" customFormat="1" ht="57" customHeight="1" x14ac:dyDescent="0.2">
      <c r="A31" s="4">
        <f t="shared" si="0"/>
        <v>27</v>
      </c>
      <c r="B31" s="12" t="s">
        <v>163</v>
      </c>
      <c r="C31" s="12" t="s">
        <v>84</v>
      </c>
      <c r="D31" s="15">
        <v>47.49</v>
      </c>
      <c r="E31" s="9">
        <f t="shared" si="7"/>
        <v>6.1737000000000002</v>
      </c>
      <c r="F31" s="9">
        <f t="shared" si="4"/>
        <v>53.663700000000006</v>
      </c>
      <c r="G31" s="17" t="s">
        <v>62</v>
      </c>
      <c r="H31" s="12" t="s">
        <v>63</v>
      </c>
      <c r="I31" s="5" t="s">
        <v>81</v>
      </c>
      <c r="J31" s="11" t="s">
        <v>6</v>
      </c>
      <c r="K31" s="14">
        <v>43503</v>
      </c>
      <c r="L31" s="13">
        <v>1168</v>
      </c>
    </row>
    <row r="32" spans="1:12" s="16" customFormat="1" ht="57" customHeight="1" x14ac:dyDescent="0.2">
      <c r="A32" s="4">
        <f t="shared" si="0"/>
        <v>28</v>
      </c>
      <c r="B32" s="12" t="s">
        <v>164</v>
      </c>
      <c r="C32" s="12" t="s">
        <v>84</v>
      </c>
      <c r="D32" s="15">
        <v>115.61</v>
      </c>
      <c r="E32" s="9">
        <f t="shared" si="7"/>
        <v>15.029300000000001</v>
      </c>
      <c r="F32" s="9">
        <f t="shared" si="4"/>
        <v>130.63929999999999</v>
      </c>
      <c r="G32" s="17" t="s">
        <v>65</v>
      </c>
      <c r="H32" s="12" t="s">
        <v>66</v>
      </c>
      <c r="I32" s="5" t="s">
        <v>81</v>
      </c>
      <c r="J32" s="11" t="s">
        <v>6</v>
      </c>
      <c r="K32" s="14">
        <v>43516</v>
      </c>
      <c r="L32" s="13">
        <v>1169</v>
      </c>
    </row>
    <row r="33" spans="1:12" s="16" customFormat="1" ht="57" customHeight="1" x14ac:dyDescent="0.2">
      <c r="A33" s="4">
        <f t="shared" si="0"/>
        <v>29</v>
      </c>
      <c r="B33" s="12" t="s">
        <v>164</v>
      </c>
      <c r="C33" s="12" t="s">
        <v>84</v>
      </c>
      <c r="D33" s="15">
        <v>205.54</v>
      </c>
      <c r="E33" s="9">
        <f t="shared" si="7"/>
        <v>26.720199999999998</v>
      </c>
      <c r="F33" s="9">
        <f t="shared" si="4"/>
        <v>232.2602</v>
      </c>
      <c r="G33" s="17" t="s">
        <v>67</v>
      </c>
      <c r="H33" s="12" t="s">
        <v>66</v>
      </c>
      <c r="I33" s="5" t="s">
        <v>81</v>
      </c>
      <c r="J33" s="11" t="s">
        <v>6</v>
      </c>
      <c r="K33" s="14">
        <v>43516</v>
      </c>
      <c r="L33" s="13">
        <v>1170</v>
      </c>
    </row>
    <row r="34" spans="1:12" s="16" customFormat="1" ht="57" customHeight="1" x14ac:dyDescent="0.2">
      <c r="A34" s="4">
        <f t="shared" si="0"/>
        <v>30</v>
      </c>
      <c r="B34" s="12" t="s">
        <v>164</v>
      </c>
      <c r="C34" s="12" t="s">
        <v>84</v>
      </c>
      <c r="D34" s="15">
        <v>947.83</v>
      </c>
      <c r="E34" s="9">
        <f t="shared" si="7"/>
        <v>123.21790000000001</v>
      </c>
      <c r="F34" s="9">
        <f t="shared" si="4"/>
        <v>1071.0479</v>
      </c>
      <c r="G34" s="17" t="s">
        <v>68</v>
      </c>
      <c r="H34" s="12" t="s">
        <v>66</v>
      </c>
      <c r="I34" s="5" t="s">
        <v>81</v>
      </c>
      <c r="J34" s="11" t="s">
        <v>6</v>
      </c>
      <c r="K34" s="14">
        <v>43516</v>
      </c>
      <c r="L34" s="13">
        <v>1171</v>
      </c>
    </row>
    <row r="35" spans="1:12" s="16" customFormat="1" ht="57" customHeight="1" x14ac:dyDescent="0.2">
      <c r="A35" s="4">
        <f t="shared" si="0"/>
        <v>31</v>
      </c>
      <c r="B35" s="12" t="s">
        <v>164</v>
      </c>
      <c r="C35" s="12" t="s">
        <v>84</v>
      </c>
      <c r="D35" s="15">
        <v>13.02</v>
      </c>
      <c r="E35" s="9">
        <f t="shared" si="7"/>
        <v>1.6926000000000001</v>
      </c>
      <c r="F35" s="9">
        <f t="shared" si="4"/>
        <v>14.7126</v>
      </c>
      <c r="G35" s="17" t="s">
        <v>65</v>
      </c>
      <c r="H35" s="12" t="s">
        <v>66</v>
      </c>
      <c r="I35" s="5" t="s">
        <v>81</v>
      </c>
      <c r="J35" s="11" t="s">
        <v>6</v>
      </c>
      <c r="K35" s="14">
        <v>43516</v>
      </c>
      <c r="L35" s="13">
        <v>1174</v>
      </c>
    </row>
    <row r="36" spans="1:12" s="16" customFormat="1" ht="57" customHeight="1" x14ac:dyDescent="0.2">
      <c r="A36" s="4">
        <f t="shared" si="0"/>
        <v>32</v>
      </c>
      <c r="B36" s="12" t="s">
        <v>165</v>
      </c>
      <c r="C36" s="12" t="s">
        <v>133</v>
      </c>
      <c r="D36" s="15">
        <v>112.5</v>
      </c>
      <c r="E36" s="9">
        <f t="shared" si="7"/>
        <v>14.625</v>
      </c>
      <c r="F36" s="9">
        <f t="shared" si="4"/>
        <v>127.125</v>
      </c>
      <c r="G36" s="17" t="s">
        <v>14</v>
      </c>
      <c r="H36" s="12" t="s">
        <v>69</v>
      </c>
      <c r="I36" s="5" t="s">
        <v>81</v>
      </c>
      <c r="J36" s="11" t="s">
        <v>6</v>
      </c>
      <c r="K36" s="14">
        <v>43516</v>
      </c>
      <c r="L36" s="13">
        <v>1172</v>
      </c>
    </row>
    <row r="37" spans="1:12" s="16" customFormat="1" ht="57" customHeight="1" x14ac:dyDescent="0.2">
      <c r="A37" s="4">
        <f t="shared" si="0"/>
        <v>33</v>
      </c>
      <c r="B37" s="12" t="s">
        <v>165</v>
      </c>
      <c r="C37" s="12" t="s">
        <v>133</v>
      </c>
      <c r="D37" s="15">
        <v>144</v>
      </c>
      <c r="E37" s="9">
        <f t="shared" si="7"/>
        <v>18.72</v>
      </c>
      <c r="F37" s="9">
        <f t="shared" si="4"/>
        <v>162.72</v>
      </c>
      <c r="G37" s="17" t="s">
        <v>53</v>
      </c>
      <c r="H37" s="12" t="s">
        <v>69</v>
      </c>
      <c r="I37" s="5" t="s">
        <v>81</v>
      </c>
      <c r="J37" s="11" t="s">
        <v>6</v>
      </c>
      <c r="K37" s="14">
        <v>43516</v>
      </c>
      <c r="L37" s="13">
        <v>1173</v>
      </c>
    </row>
    <row r="38" spans="1:12" s="16" customFormat="1" ht="57" customHeight="1" x14ac:dyDescent="0.2">
      <c r="A38" s="4">
        <f t="shared" si="0"/>
        <v>34</v>
      </c>
      <c r="B38" s="12" t="s">
        <v>80</v>
      </c>
      <c r="C38" s="12" t="s">
        <v>79</v>
      </c>
      <c r="D38" s="15">
        <v>1250</v>
      </c>
      <c r="E38" s="9">
        <f t="shared" si="7"/>
        <v>162.5</v>
      </c>
      <c r="F38" s="9">
        <f t="shared" si="4"/>
        <v>1412.5</v>
      </c>
      <c r="G38" s="17" t="s">
        <v>77</v>
      </c>
      <c r="H38" s="12" t="s">
        <v>78</v>
      </c>
      <c r="I38" s="5" t="s">
        <v>81</v>
      </c>
      <c r="J38" s="11" t="s">
        <v>6</v>
      </c>
      <c r="K38" s="14">
        <v>43528</v>
      </c>
      <c r="L38" s="13">
        <v>1175</v>
      </c>
    </row>
    <row r="39" spans="1:12" s="16" customFormat="1" ht="57" customHeight="1" x14ac:dyDescent="0.2">
      <c r="A39" s="4">
        <f t="shared" si="0"/>
        <v>35</v>
      </c>
      <c r="B39" s="12" t="s">
        <v>85</v>
      </c>
      <c r="C39" s="12" t="s">
        <v>84</v>
      </c>
      <c r="D39" s="15">
        <v>3000</v>
      </c>
      <c r="E39" s="9">
        <v>0</v>
      </c>
      <c r="F39" s="9">
        <f t="shared" si="4"/>
        <v>3000</v>
      </c>
      <c r="G39" s="17" t="s">
        <v>82</v>
      </c>
      <c r="H39" s="12" t="s">
        <v>83</v>
      </c>
      <c r="I39" s="5" t="s">
        <v>81</v>
      </c>
      <c r="J39" s="11" t="s">
        <v>6</v>
      </c>
      <c r="K39" s="14">
        <v>43537</v>
      </c>
      <c r="L39" s="13">
        <v>1176</v>
      </c>
    </row>
    <row r="40" spans="1:12" s="16" customFormat="1" ht="57" customHeight="1" x14ac:dyDescent="0.2">
      <c r="A40" s="4">
        <f t="shared" si="0"/>
        <v>36</v>
      </c>
      <c r="B40" s="12" t="s">
        <v>86</v>
      </c>
      <c r="C40" s="12" t="s">
        <v>84</v>
      </c>
      <c r="D40" s="15">
        <v>228.6</v>
      </c>
      <c r="E40" s="9">
        <f t="shared" ref="E40:E57" si="8">+D40*13%</f>
        <v>29.718</v>
      </c>
      <c r="F40" s="9">
        <f t="shared" ref="F40:F56" si="9">SUM(D40:E40)</f>
        <v>258.31799999999998</v>
      </c>
      <c r="G40" s="17" t="s">
        <v>48</v>
      </c>
      <c r="H40" s="12" t="s">
        <v>87</v>
      </c>
      <c r="I40" s="5" t="s">
        <v>81</v>
      </c>
      <c r="J40" s="11" t="s">
        <v>6</v>
      </c>
      <c r="K40" s="14">
        <v>43537</v>
      </c>
      <c r="L40" s="13">
        <v>1178</v>
      </c>
    </row>
    <row r="41" spans="1:12" s="16" customFormat="1" ht="57" customHeight="1" x14ac:dyDescent="0.2">
      <c r="A41" s="4">
        <f t="shared" si="0"/>
        <v>37</v>
      </c>
      <c r="B41" s="12" t="s">
        <v>86</v>
      </c>
      <c r="C41" s="12" t="s">
        <v>84</v>
      </c>
      <c r="D41" s="15">
        <v>64.61</v>
      </c>
      <c r="E41" s="9">
        <f t="shared" si="8"/>
        <v>8.3993000000000002</v>
      </c>
      <c r="F41" s="9">
        <f t="shared" si="9"/>
        <v>73.009299999999996</v>
      </c>
      <c r="G41" s="17" t="s">
        <v>48</v>
      </c>
      <c r="H41" s="12" t="s">
        <v>89</v>
      </c>
      <c r="I41" s="5" t="s">
        <v>81</v>
      </c>
      <c r="J41" s="11" t="s">
        <v>6</v>
      </c>
      <c r="K41" s="14">
        <v>43537</v>
      </c>
      <c r="L41" s="13">
        <v>1179</v>
      </c>
    </row>
    <row r="42" spans="1:12" s="16" customFormat="1" ht="57" customHeight="1" x14ac:dyDescent="0.2">
      <c r="A42" s="4">
        <f t="shared" si="0"/>
        <v>38</v>
      </c>
      <c r="B42" s="12" t="s">
        <v>86</v>
      </c>
      <c r="C42" s="12" t="s">
        <v>84</v>
      </c>
      <c r="D42" s="15">
        <v>95</v>
      </c>
      <c r="E42" s="9">
        <f t="shared" si="8"/>
        <v>12.35</v>
      </c>
      <c r="F42" s="9">
        <f t="shared" si="9"/>
        <v>107.35</v>
      </c>
      <c r="G42" s="17" t="s">
        <v>48</v>
      </c>
      <c r="H42" s="12" t="s">
        <v>88</v>
      </c>
      <c r="I42" s="5" t="s">
        <v>81</v>
      </c>
      <c r="J42" s="11" t="s">
        <v>6</v>
      </c>
      <c r="K42" s="14">
        <v>43537</v>
      </c>
      <c r="L42" s="13">
        <v>1185</v>
      </c>
    </row>
    <row r="43" spans="1:12" s="16" customFormat="1" ht="57" customHeight="1" x14ac:dyDescent="0.2">
      <c r="A43" s="4">
        <f t="shared" si="0"/>
        <v>39</v>
      </c>
      <c r="B43" s="12" t="s">
        <v>90</v>
      </c>
      <c r="C43" s="12" t="s">
        <v>84</v>
      </c>
      <c r="D43" s="15">
        <v>106.18</v>
      </c>
      <c r="E43" s="9">
        <f t="shared" si="8"/>
        <v>13.803400000000002</v>
      </c>
      <c r="F43" s="9">
        <f t="shared" si="9"/>
        <v>119.9834</v>
      </c>
      <c r="G43" s="17" t="s">
        <v>91</v>
      </c>
      <c r="H43" s="12" t="s">
        <v>92</v>
      </c>
      <c r="I43" s="5" t="s">
        <v>81</v>
      </c>
      <c r="J43" s="11" t="s">
        <v>6</v>
      </c>
      <c r="K43" s="14">
        <v>43537</v>
      </c>
      <c r="L43" s="13">
        <v>1180</v>
      </c>
    </row>
    <row r="44" spans="1:12" s="16" customFormat="1" ht="57" customHeight="1" x14ac:dyDescent="0.2">
      <c r="A44" s="4">
        <f t="shared" si="0"/>
        <v>40</v>
      </c>
      <c r="B44" s="12" t="s">
        <v>93</v>
      </c>
      <c r="C44" s="12" t="s">
        <v>94</v>
      </c>
      <c r="D44" s="15">
        <v>134.75</v>
      </c>
      <c r="E44" s="9">
        <f t="shared" si="8"/>
        <v>17.517500000000002</v>
      </c>
      <c r="F44" s="9">
        <f t="shared" si="9"/>
        <v>152.26750000000001</v>
      </c>
      <c r="G44" s="17" t="s">
        <v>95</v>
      </c>
      <c r="H44" s="12" t="s">
        <v>96</v>
      </c>
      <c r="I44" s="5" t="s">
        <v>81</v>
      </c>
      <c r="J44" s="11" t="s">
        <v>6</v>
      </c>
      <c r="K44" s="14">
        <v>43539</v>
      </c>
      <c r="L44" s="13">
        <v>1181</v>
      </c>
    </row>
    <row r="45" spans="1:12" s="16" customFormat="1" ht="57" customHeight="1" x14ac:dyDescent="0.2">
      <c r="A45" s="4">
        <f t="shared" si="0"/>
        <v>41</v>
      </c>
      <c r="B45" s="12" t="s">
        <v>97</v>
      </c>
      <c r="C45" s="12" t="s">
        <v>98</v>
      </c>
      <c r="D45" s="15">
        <v>111.95</v>
      </c>
      <c r="E45" s="9">
        <f t="shared" si="8"/>
        <v>14.553500000000001</v>
      </c>
      <c r="F45" s="9">
        <f t="shared" si="9"/>
        <v>126.5035</v>
      </c>
      <c r="G45" s="17" t="s">
        <v>99</v>
      </c>
      <c r="H45" s="12" t="s">
        <v>100</v>
      </c>
      <c r="I45" s="5" t="s">
        <v>81</v>
      </c>
      <c r="J45" s="11" t="s">
        <v>6</v>
      </c>
      <c r="K45" s="14">
        <v>43539</v>
      </c>
      <c r="L45" s="13">
        <v>1182</v>
      </c>
    </row>
    <row r="46" spans="1:12" s="16" customFormat="1" ht="57" customHeight="1" x14ac:dyDescent="0.2">
      <c r="A46" s="4">
        <f t="shared" si="0"/>
        <v>42</v>
      </c>
      <c r="B46" s="12" t="s">
        <v>102</v>
      </c>
      <c r="C46" s="12" t="s">
        <v>84</v>
      </c>
      <c r="D46" s="15">
        <v>83.44</v>
      </c>
      <c r="E46" s="9">
        <f t="shared" si="8"/>
        <v>10.847200000000001</v>
      </c>
      <c r="F46" s="9">
        <f t="shared" si="9"/>
        <v>94.287199999999999</v>
      </c>
      <c r="G46" s="17" t="s">
        <v>62</v>
      </c>
      <c r="H46" s="12" t="s">
        <v>63</v>
      </c>
      <c r="I46" s="5" t="s">
        <v>81</v>
      </c>
      <c r="J46" s="11" t="s">
        <v>6</v>
      </c>
      <c r="K46" s="14">
        <v>43539</v>
      </c>
      <c r="L46" s="13">
        <v>1183</v>
      </c>
    </row>
    <row r="47" spans="1:12" s="16" customFormat="1" ht="57" customHeight="1" x14ac:dyDescent="0.2">
      <c r="A47" s="4">
        <f t="shared" si="0"/>
        <v>43</v>
      </c>
      <c r="B47" s="12" t="s">
        <v>103</v>
      </c>
      <c r="C47" s="12" t="s">
        <v>104</v>
      </c>
      <c r="D47" s="15">
        <v>2075.2199999999998</v>
      </c>
      <c r="E47" s="9">
        <f t="shared" si="8"/>
        <v>269.77859999999998</v>
      </c>
      <c r="F47" s="9">
        <f t="shared" si="9"/>
        <v>2344.9985999999999</v>
      </c>
      <c r="G47" s="17" t="s">
        <v>105</v>
      </c>
      <c r="H47" s="12" t="s">
        <v>123</v>
      </c>
      <c r="I47" s="5" t="s">
        <v>124</v>
      </c>
      <c r="J47" s="11" t="s">
        <v>6</v>
      </c>
      <c r="K47" s="14">
        <v>43543</v>
      </c>
      <c r="L47" s="13" t="s">
        <v>107</v>
      </c>
    </row>
    <row r="48" spans="1:12" s="16" customFormat="1" ht="57" customHeight="1" x14ac:dyDescent="0.2">
      <c r="A48" s="4">
        <f t="shared" si="0"/>
        <v>44</v>
      </c>
      <c r="B48" s="12" t="s">
        <v>108</v>
      </c>
      <c r="C48" s="12" t="s">
        <v>109</v>
      </c>
      <c r="D48" s="15">
        <v>110.62</v>
      </c>
      <c r="E48" s="9">
        <f t="shared" si="8"/>
        <v>14.380600000000001</v>
      </c>
      <c r="F48" s="9">
        <f t="shared" si="9"/>
        <v>125.00060000000001</v>
      </c>
      <c r="G48" s="17" t="s">
        <v>55</v>
      </c>
      <c r="H48" s="12" t="s">
        <v>110</v>
      </c>
      <c r="I48" s="5" t="s">
        <v>81</v>
      </c>
      <c r="J48" s="11" t="s">
        <v>6</v>
      </c>
      <c r="K48" s="14">
        <v>43549</v>
      </c>
      <c r="L48" s="13">
        <v>1188</v>
      </c>
    </row>
    <row r="49" spans="1:12" s="16" customFormat="1" ht="57" customHeight="1" x14ac:dyDescent="0.2">
      <c r="A49" s="4">
        <f t="shared" si="0"/>
        <v>45</v>
      </c>
      <c r="B49" s="12" t="s">
        <v>111</v>
      </c>
      <c r="C49" s="12" t="s">
        <v>98</v>
      </c>
      <c r="D49" s="15">
        <v>271.23</v>
      </c>
      <c r="E49" s="9">
        <f t="shared" si="8"/>
        <v>35.259900000000002</v>
      </c>
      <c r="F49" s="9">
        <f t="shared" si="9"/>
        <v>306.48990000000003</v>
      </c>
      <c r="G49" s="17" t="s">
        <v>112</v>
      </c>
      <c r="H49" s="12" t="s">
        <v>113</v>
      </c>
      <c r="I49" s="5" t="s">
        <v>81</v>
      </c>
      <c r="J49" s="11" t="s">
        <v>6</v>
      </c>
      <c r="K49" s="14">
        <v>43554</v>
      </c>
      <c r="L49" s="13">
        <v>1189</v>
      </c>
    </row>
    <row r="50" spans="1:12" s="16" customFormat="1" ht="57" customHeight="1" x14ac:dyDescent="0.2">
      <c r="A50" s="4">
        <f t="shared" si="0"/>
        <v>46</v>
      </c>
      <c r="B50" s="12" t="s">
        <v>114</v>
      </c>
      <c r="C50" s="12" t="s">
        <v>116</v>
      </c>
      <c r="D50" s="15">
        <v>73.53</v>
      </c>
      <c r="E50" s="9">
        <f t="shared" si="8"/>
        <v>9.5589000000000013</v>
      </c>
      <c r="F50" s="9">
        <f t="shared" si="9"/>
        <v>83.088899999999995</v>
      </c>
      <c r="G50" s="17" t="s">
        <v>65</v>
      </c>
      <c r="H50" s="12" t="s">
        <v>115</v>
      </c>
      <c r="I50" s="5" t="s">
        <v>81</v>
      </c>
      <c r="J50" s="11" t="s">
        <v>6</v>
      </c>
      <c r="K50" s="14">
        <v>43558</v>
      </c>
      <c r="L50" s="13">
        <v>1190</v>
      </c>
    </row>
    <row r="51" spans="1:12" s="16" customFormat="1" ht="57" customHeight="1" x14ac:dyDescent="0.2">
      <c r="A51" s="4">
        <f t="shared" si="0"/>
        <v>47</v>
      </c>
      <c r="B51" s="12" t="s">
        <v>117</v>
      </c>
      <c r="C51" s="12" t="s">
        <v>116</v>
      </c>
      <c r="D51" s="15">
        <v>86.93</v>
      </c>
      <c r="E51" s="9">
        <f t="shared" si="8"/>
        <v>11.3009</v>
      </c>
      <c r="F51" s="9">
        <f t="shared" si="9"/>
        <v>98.230900000000005</v>
      </c>
      <c r="G51" s="17" t="s">
        <v>119</v>
      </c>
      <c r="H51" s="12" t="s">
        <v>118</v>
      </c>
      <c r="I51" s="5" t="s">
        <v>81</v>
      </c>
      <c r="J51" s="11" t="s">
        <v>6</v>
      </c>
      <c r="K51" s="14">
        <v>43558</v>
      </c>
      <c r="L51" s="13">
        <v>1192</v>
      </c>
    </row>
    <row r="52" spans="1:12" s="16" customFormat="1" ht="57" customHeight="1" x14ac:dyDescent="0.2">
      <c r="A52" s="4">
        <f t="shared" si="0"/>
        <v>48</v>
      </c>
      <c r="B52" s="12" t="s">
        <v>120</v>
      </c>
      <c r="C52" s="12" t="s">
        <v>121</v>
      </c>
      <c r="D52" s="15">
        <v>640.6</v>
      </c>
      <c r="E52" s="9">
        <f t="shared" si="8"/>
        <v>83.278000000000006</v>
      </c>
      <c r="F52" s="9">
        <f t="shared" si="9"/>
        <v>723.87800000000004</v>
      </c>
      <c r="G52" s="17" t="s">
        <v>105</v>
      </c>
      <c r="H52" s="12" t="s">
        <v>122</v>
      </c>
      <c r="I52" s="5" t="s">
        <v>106</v>
      </c>
      <c r="J52" s="11" t="s">
        <v>6</v>
      </c>
      <c r="K52" s="14">
        <v>43565</v>
      </c>
      <c r="L52" s="13">
        <v>1194</v>
      </c>
    </row>
    <row r="53" spans="1:12" s="16" customFormat="1" ht="57" customHeight="1" x14ac:dyDescent="0.2">
      <c r="A53" s="4">
        <f t="shared" si="0"/>
        <v>49</v>
      </c>
      <c r="B53" s="12" t="s">
        <v>127</v>
      </c>
      <c r="C53" s="12" t="s">
        <v>84</v>
      </c>
      <c r="D53" s="15">
        <v>155.75</v>
      </c>
      <c r="E53" s="9">
        <f t="shared" si="8"/>
        <v>20.247500000000002</v>
      </c>
      <c r="F53" s="9">
        <f t="shared" si="9"/>
        <v>175.9975</v>
      </c>
      <c r="G53" s="17" t="s">
        <v>126</v>
      </c>
      <c r="H53" s="12" t="s">
        <v>125</v>
      </c>
      <c r="I53" s="5" t="s">
        <v>81</v>
      </c>
      <c r="J53" s="11" t="s">
        <v>6</v>
      </c>
      <c r="K53" s="14">
        <v>43581</v>
      </c>
      <c r="L53" s="13">
        <v>1195</v>
      </c>
    </row>
    <row r="54" spans="1:12" s="16" customFormat="1" ht="57" customHeight="1" x14ac:dyDescent="0.2">
      <c r="A54" s="4">
        <f t="shared" si="0"/>
        <v>50</v>
      </c>
      <c r="B54" s="12" t="s">
        <v>128</v>
      </c>
      <c r="C54" s="12" t="s">
        <v>84</v>
      </c>
      <c r="D54" s="15">
        <v>181.42</v>
      </c>
      <c r="E54" s="9">
        <f t="shared" si="8"/>
        <v>23.584599999999998</v>
      </c>
      <c r="F54" s="9">
        <f t="shared" si="9"/>
        <v>205.00459999999998</v>
      </c>
      <c r="G54" s="17" t="s">
        <v>129</v>
      </c>
      <c r="H54" s="12" t="s">
        <v>130</v>
      </c>
      <c r="I54" s="5" t="s">
        <v>81</v>
      </c>
      <c r="J54" s="11" t="s">
        <v>6</v>
      </c>
      <c r="K54" s="14">
        <v>43581</v>
      </c>
      <c r="L54" s="13">
        <v>1196</v>
      </c>
    </row>
    <row r="55" spans="1:12" s="16" customFormat="1" ht="57" customHeight="1" x14ac:dyDescent="0.2">
      <c r="A55" s="4">
        <f t="shared" si="0"/>
        <v>51</v>
      </c>
      <c r="B55" s="12" t="s">
        <v>131</v>
      </c>
      <c r="C55" s="12" t="s">
        <v>133</v>
      </c>
      <c r="D55" s="15">
        <v>168</v>
      </c>
      <c r="E55" s="9">
        <f t="shared" si="8"/>
        <v>21.84</v>
      </c>
      <c r="F55" s="9">
        <f t="shared" si="9"/>
        <v>189.84</v>
      </c>
      <c r="G55" s="17" t="s">
        <v>14</v>
      </c>
      <c r="H55" s="12" t="s">
        <v>132</v>
      </c>
      <c r="I55" s="5" t="s">
        <v>81</v>
      </c>
      <c r="J55" s="11" t="s">
        <v>6</v>
      </c>
      <c r="K55" s="14">
        <v>43581</v>
      </c>
      <c r="L55" s="13">
        <v>1197</v>
      </c>
    </row>
    <row r="56" spans="1:12" s="16" customFormat="1" ht="57" customHeight="1" x14ac:dyDescent="0.2">
      <c r="A56" s="4">
        <f t="shared" si="0"/>
        <v>52</v>
      </c>
      <c r="B56" s="12" t="s">
        <v>131</v>
      </c>
      <c r="C56" s="12" t="s">
        <v>133</v>
      </c>
      <c r="D56" s="15">
        <v>192</v>
      </c>
      <c r="E56" s="9">
        <f t="shared" si="8"/>
        <v>24.96</v>
      </c>
      <c r="F56" s="9">
        <f t="shared" si="9"/>
        <v>216.96</v>
      </c>
      <c r="G56" s="17" t="s">
        <v>134</v>
      </c>
      <c r="H56" s="12" t="s">
        <v>132</v>
      </c>
      <c r="I56" s="5" t="s">
        <v>81</v>
      </c>
      <c r="J56" s="11" t="s">
        <v>6</v>
      </c>
      <c r="K56" s="14">
        <v>43581</v>
      </c>
      <c r="L56" s="13">
        <v>1198</v>
      </c>
    </row>
    <row r="57" spans="1:12" s="16" customFormat="1" ht="57" customHeight="1" x14ac:dyDescent="0.2">
      <c r="A57" s="4">
        <f t="shared" si="0"/>
        <v>53</v>
      </c>
      <c r="B57" s="12" t="s">
        <v>136</v>
      </c>
      <c r="C57" s="12" t="s">
        <v>98</v>
      </c>
      <c r="D57" s="15">
        <v>88.49</v>
      </c>
      <c r="E57" s="9">
        <f t="shared" si="8"/>
        <v>11.5037</v>
      </c>
      <c r="F57" s="9">
        <f>SUM(D57:E57)+0.01</f>
        <v>100.00369999999999</v>
      </c>
      <c r="G57" s="17" t="s">
        <v>135</v>
      </c>
      <c r="H57" s="12" t="s">
        <v>132</v>
      </c>
      <c r="I57" s="5" t="s">
        <v>81</v>
      </c>
      <c r="J57" s="11" t="s">
        <v>6</v>
      </c>
      <c r="K57" s="14">
        <v>43581</v>
      </c>
      <c r="L57" s="13">
        <v>1202</v>
      </c>
    </row>
    <row r="58" spans="1:12" ht="39" hidden="1" customHeight="1" x14ac:dyDescent="0.25">
      <c r="A58" s="18"/>
      <c r="B58" s="18"/>
      <c r="C58" s="18"/>
      <c r="D58" s="22"/>
      <c r="E58" s="22"/>
      <c r="F58" s="22"/>
      <c r="G58" s="19"/>
      <c r="H58" s="20"/>
      <c r="I58" s="18"/>
      <c r="J58" s="18"/>
      <c r="K58" s="21"/>
      <c r="L58" s="21"/>
    </row>
    <row r="59" spans="1:12" x14ac:dyDescent="0.2">
      <c r="G59" s="23"/>
    </row>
    <row r="60" spans="1:12" x14ac:dyDescent="0.2">
      <c r="G60" s="23"/>
    </row>
    <row r="61" spans="1:12" x14ac:dyDescent="0.2">
      <c r="G61" s="23"/>
    </row>
    <row r="62" spans="1:12" x14ac:dyDescent="0.2">
      <c r="G62" s="23"/>
    </row>
    <row r="63" spans="1:12" x14ac:dyDescent="0.2">
      <c r="G63" s="23"/>
    </row>
    <row r="64" spans="1:12" x14ac:dyDescent="0.2">
      <c r="G64" s="23"/>
    </row>
    <row r="65" spans="7:7" x14ac:dyDescent="0.2">
      <c r="G65" s="23"/>
    </row>
    <row r="66" spans="7:7" x14ac:dyDescent="0.2">
      <c r="G66" s="23"/>
    </row>
    <row r="67" spans="7:7" x14ac:dyDescent="0.2">
      <c r="G67" s="23"/>
    </row>
    <row r="68" spans="7:7" x14ac:dyDescent="0.2">
      <c r="G68" s="23"/>
    </row>
    <row r="69" spans="7:7" x14ac:dyDescent="0.2">
      <c r="G69" s="23"/>
    </row>
    <row r="70" spans="7:7" x14ac:dyDescent="0.2">
      <c r="G70" s="23"/>
    </row>
    <row r="71" spans="7:7" x14ac:dyDescent="0.2">
      <c r="G71" s="23"/>
    </row>
    <row r="72" spans="7:7" x14ac:dyDescent="0.2">
      <c r="G72" s="23"/>
    </row>
    <row r="73" spans="7:7" x14ac:dyDescent="0.2">
      <c r="G73" s="23"/>
    </row>
    <row r="74" spans="7:7" x14ac:dyDescent="0.2">
      <c r="G74" s="23"/>
    </row>
    <row r="75" spans="7:7" x14ac:dyDescent="0.2">
      <c r="G75" s="23"/>
    </row>
    <row r="76" spans="7:7" x14ac:dyDescent="0.2">
      <c r="G76" s="23"/>
    </row>
    <row r="77" spans="7:7" x14ac:dyDescent="0.2">
      <c r="G77" s="23"/>
    </row>
    <row r="78" spans="7:7" x14ac:dyDescent="0.2">
      <c r="G78" s="23"/>
    </row>
    <row r="79" spans="7:7" x14ac:dyDescent="0.2">
      <c r="G79" s="23"/>
    </row>
    <row r="80" spans="7:7" x14ac:dyDescent="0.2">
      <c r="G80" s="23"/>
    </row>
    <row r="81" spans="7:7" x14ac:dyDescent="0.2">
      <c r="G81" s="23"/>
    </row>
    <row r="82" spans="7:7" x14ac:dyDescent="0.2">
      <c r="G82" s="23"/>
    </row>
    <row r="83" spans="7:7" x14ac:dyDescent="0.2">
      <c r="G83" s="23"/>
    </row>
    <row r="84" spans="7:7" x14ac:dyDescent="0.2">
      <c r="G84" s="23"/>
    </row>
    <row r="85" spans="7:7" x14ac:dyDescent="0.2">
      <c r="G85" s="23"/>
    </row>
    <row r="86" spans="7:7" x14ac:dyDescent="0.2">
      <c r="G86" s="23"/>
    </row>
    <row r="87" spans="7:7" x14ac:dyDescent="0.2">
      <c r="G87" s="23"/>
    </row>
  </sheetData>
  <protectedRanges>
    <protectedRange password="CC08" sqref="K18:L57 G18:H57" name="Rango1"/>
    <protectedRange password="CC08" sqref="G5:H17 L5:L9 K5:K17" name="Rango1_8"/>
    <protectedRange password="CC08" sqref="L10:L17" name="Rango1_4_2"/>
  </protectedRanges>
  <autoFilter ref="A4:K17" xr:uid="{00000000-0009-0000-0000-000000000000}"/>
  <mergeCells count="3">
    <mergeCell ref="A1:K1"/>
    <mergeCell ref="A3:K3"/>
    <mergeCell ref="A2:O2"/>
  </mergeCells>
  <printOptions horizontalCentered="1"/>
  <pageMargins left="0.23622047244094491" right="0.23622047244094491" top="0.19685039370078741" bottom="0.19685039370078741" header="0" footer="0"/>
  <pageSetup scale="46" fitToHeight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 SEMESTRE</vt:lpstr>
      <vt:lpstr>'I SEMESTRE'!Área_de_impresión</vt:lpstr>
      <vt:lpstr>'I SEMESTRE'!Títulos_a_imprimir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Delmy Elizabeth Martínez</dc:creator>
  <cp:lastModifiedBy>Diego Fernando Villagran Sand</cp:lastModifiedBy>
  <cp:lastPrinted>2019-02-06T22:43:58Z</cp:lastPrinted>
  <dcterms:created xsi:type="dcterms:W3CDTF">2017-03-22T21:45:01Z</dcterms:created>
  <dcterms:modified xsi:type="dcterms:W3CDTF">2019-05-16T17:57:13Z</dcterms:modified>
</cp:coreProperties>
</file>