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Ing_usuario\Desktop\JEFATURA\"/>
    </mc:Choice>
  </mc:AlternateContent>
  <xr:revisionPtr revIDLastSave="0" documentId="13_ncr:1_{D3BCDB5B-D4A3-4768-A734-FAFB7E5384E6}" xr6:coauthVersionLast="45" xr6:coauthVersionMax="46" xr10:uidLastSave="{00000000-0000-0000-0000-000000000000}"/>
  <bookViews>
    <workbookView xWindow="-120" yWindow="-120" windowWidth="24240" windowHeight="13140" xr2:uid="{7DDCB697-E963-4BBE-8F14-C49BB8E15A77}"/>
  </bookViews>
  <sheets>
    <sheet name="Hoja1" sheetId="1" r:id="rId1"/>
    <sheet name="Hoja2" sheetId="2" r:id="rId2"/>
  </sheets>
  <definedNames>
    <definedName name="_xlnm.Print_Area" localSheetId="0">Hoja1!$A$1:$J$17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  <c r="G8" i="2" s="1"/>
  <c r="F8" i="2"/>
  <c r="E8" i="2" s="1"/>
  <c r="G33" i="1" l="1"/>
  <c r="F33" i="1" s="1"/>
  <c r="E33" i="1"/>
  <c r="D33" i="1" s="1"/>
  <c r="G32" i="1"/>
  <c r="F32" i="1"/>
  <c r="E32" i="1"/>
  <c r="D32" i="1" s="1"/>
  <c r="G26" i="1"/>
  <c r="F26" i="1" s="1"/>
  <c r="D26" i="1"/>
</calcChain>
</file>

<file path=xl/sharedStrings.xml><?xml version="1.0" encoding="utf-8"?>
<sst xmlns="http://schemas.openxmlformats.org/spreadsheetml/2006/main" count="100" uniqueCount="44">
  <si>
    <t>No.</t>
  </si>
  <si>
    <t>CODIGO</t>
  </si>
  <si>
    <t>NOMBRE DE PROYECTO</t>
  </si>
  <si>
    <t>MONTO DE APROBACION</t>
  </si>
  <si>
    <t>MATERIALES</t>
  </si>
  <si>
    <t>MANO DE OBRA</t>
  </si>
  <si>
    <t>MONTO A LA FECHA</t>
  </si>
  <si>
    <t>ALCALDIA SANTA ANA NORTE</t>
  </si>
  <si>
    <t>DISTRITO METAPAN</t>
  </si>
  <si>
    <t>AVANCE DE EJECUCION (%)</t>
  </si>
  <si>
    <t>Pavimentación con concreto asfáltico entre caserío el Desague y caserío Guajoyo, cantón Belén Güijat</t>
  </si>
  <si>
    <t>Pavimentación de calle ubicada entre caserío Las Piletas sitio conocido como La Bascula y caserío El Pitajayo ambos del cantón Las Piedras</t>
  </si>
  <si>
    <t>Pavimento en caserío Buena Vista, cantón Las Piedras</t>
  </si>
  <si>
    <t>Construcción de muro de confinamiento en tramo de calle en caserío El Jute cantón El Brujo, Metapán</t>
  </si>
  <si>
    <t>Estudios y obras complementarias para la puesta en marcha del pozo de San Jorge</t>
  </si>
  <si>
    <t>Construcción de muro de mampostería de piedra en tramo de calle en caserío Pie de la Cuesta, cantón San Miguel Ingenio</t>
  </si>
  <si>
    <t>Mejoras en Rastro Municipal</t>
  </si>
  <si>
    <t>Pavimento de concreto hidráulico en caserío El Cobano, cantón San José Ingenio, Metapán</t>
  </si>
  <si>
    <t>Mejoramiento en Cementerio La Joya, Metapán</t>
  </si>
  <si>
    <t>Pavimentacion con concreto asfáltico en tramo de calle a caserío Santa Cruz, cantón La Joya Metapán</t>
  </si>
  <si>
    <t>Mejoramiento de cancha en caserío San Jerónimo, cantón San Jerónimo</t>
  </si>
  <si>
    <t>Pavimentación con concreto asfáltico en caserío La Cañada, cantón El Shiste</t>
  </si>
  <si>
    <t>Construcción de paso vehicular y pavimento en calle de cantón El Brujo, Metapán</t>
  </si>
  <si>
    <t>Pavimentación en cantón La Isla</t>
  </si>
  <si>
    <t>Construcción de 2 puentes y pavimento de concreto hidráulico entre calle central y 1a calle oriente de Colonia Guadalupe, Metapán</t>
  </si>
  <si>
    <t>Construcción de muro de de protección en quebrada, construcción de puente y pavimentación de acceso a puente en caserío Hacienda Vieja, cantón El Capulín</t>
  </si>
  <si>
    <t>Construcción de parque recreativo en Urbanización Las Américas, Metapán</t>
  </si>
  <si>
    <t>Mejoramiento en el Parque municipal de la familia en Colonia Brisas del Norte, Metapán</t>
  </si>
  <si>
    <t>Pavimentación de calle en caserío El Capulín, cantón El Capulín Metapán</t>
  </si>
  <si>
    <t>Mantenimiento de vías pavimentadas en el Municipio de Metapán</t>
  </si>
  <si>
    <t>Reconstrucción de Mercado - Ex rastro</t>
  </si>
  <si>
    <t>Remodelación en áreas de Mercado No. 1</t>
  </si>
  <si>
    <t>Techo y defensa perimetral en cancha de Urbanización La Reforma</t>
  </si>
  <si>
    <t>Construcción de pozo artesanal en el Instituto Nacional Benjamín Estrada Valiente</t>
  </si>
  <si>
    <t>Mejoramiento de sistema de agua potable a los caseríos Plan Grande y Las Tapias</t>
  </si>
  <si>
    <t>Construcción de puente losa en los pasos  de agua, La Poza del Lagarto y El Paso del Jocotal en Caserío Hacienda Vieja EL Carrizalillo, Metapán</t>
  </si>
  <si>
    <t>AVANCE DE EJECUCION AL 20/08/24</t>
  </si>
  <si>
    <t>FUENTE DE FINANCIAMIENTO</t>
  </si>
  <si>
    <t>MODALIDAD DE EJECUCION</t>
  </si>
  <si>
    <t>FONDOS PROPIOS</t>
  </si>
  <si>
    <t>ADMINISTRACION</t>
  </si>
  <si>
    <t>MONTO AL 01/05/24</t>
  </si>
  <si>
    <t>FONDO GENERAL</t>
  </si>
  <si>
    <t>INFORME DETALLADO DE PROYECTOS EN EJECUCION ACTUALMENTE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</si>
</sst>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b/>
      <sz val="14"/>
      <color theme="0"/>
      <name val="Candara"/>
      <family val="2"/>
    </font>
    <font>
      <b/>
      <sz val="11"/>
      <color theme="1"/>
      <name val="Candara"/>
      <family val="2"/>
    </font>
    <font>
      <sz val="12"/>
      <color theme="1"/>
      <name val="Candara"/>
      <family val="2"/>
    </font>
    <font>
      <sz val="14"/>
      <color theme="1"/>
      <name val="Candara"/>
      <family val="2"/>
    </font>
    <font>
      <sz val="11"/>
      <color rgb="FF9C5700"/>
      <name val="Calibri"/>
      <family val="2"/>
      <scheme val="minor"/>
    </font>
    <font>
      <b/>
      <sz val="12"/>
      <color theme="1"/>
      <name val="Candara"/>
      <family val="2"/>
    </font>
    <font>
      <sz val="14"/>
      <name val="Candara"/>
      <family val="2"/>
    </font>
    <font>
      <sz val="12"/>
      <name val="Candara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8" fontId="4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8" fontId="9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44" fontId="9" fillId="0" borderId="1" xfId="0" applyNumberFormat="1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8" fontId="4" fillId="6" borderId="1" xfId="0" applyNumberFormat="1" applyFont="1" applyFill="1" applyBorder="1" applyAlignment="1">
      <alignment horizontal="center" vertical="center"/>
    </xf>
    <xf numFmtId="44" fontId="9" fillId="6" borderId="1" xfId="0" applyNumberFormat="1" applyFont="1" applyFill="1" applyBorder="1" applyAlignment="1">
      <alignment horizontal="center" vertical="center"/>
    </xf>
    <xf numFmtId="8" fontId="9" fillId="6" borderId="1" xfId="0" applyNumberFormat="1" applyFont="1" applyFill="1" applyBorder="1" applyAlignment="1">
      <alignment horizontal="center" vertical="center"/>
    </xf>
    <xf numFmtId="44" fontId="1" fillId="6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44" fontId="8" fillId="6" borderId="1" xfId="0" applyNumberFormat="1" applyFont="1" applyFill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44" fontId="4" fillId="6" borderId="1" xfId="0" applyNumberFormat="1" applyFont="1" applyFill="1" applyBorder="1" applyAlignment="1">
      <alignment horizontal="center" vertical="center"/>
    </xf>
    <xf numFmtId="0" fontId="0" fillId="7" borderId="0" xfId="0" applyFill="1"/>
    <xf numFmtId="0" fontId="0" fillId="7" borderId="0" xfId="0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8" fontId="4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44" fontId="9" fillId="0" borderId="1" xfId="0" applyNumberFormat="1" applyFont="1" applyFill="1" applyBorder="1" applyAlignment="1">
      <alignment horizontal="center" vertical="center"/>
    </xf>
    <xf numFmtId="8" fontId="9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8" fontId="1" fillId="0" borderId="1" xfId="0" applyNumberFormat="1" applyFont="1" applyFill="1" applyBorder="1" applyAlignment="1">
      <alignment horizontal="center" vertical="center"/>
    </xf>
    <xf numFmtId="8" fontId="9" fillId="6" borderId="1" xfId="1" applyNumberFormat="1" applyFont="1" applyFill="1" applyBorder="1" applyAlignment="1">
      <alignment horizontal="center" vertical="center"/>
    </xf>
    <xf numFmtId="8" fontId="1" fillId="6" borderId="1" xfId="0" applyNumberFormat="1" applyFont="1" applyFill="1" applyBorder="1" applyAlignment="1">
      <alignment horizontal="center" vertical="center"/>
    </xf>
    <xf numFmtId="164" fontId="10" fillId="7" borderId="1" xfId="0" applyNumberFormat="1" applyFont="1" applyFill="1" applyBorder="1" applyAlignment="1">
      <alignment horizontal="center" vertical="center"/>
    </xf>
    <xf numFmtId="9" fontId="10" fillId="7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Azul cálido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7FC8-7410-41A0-BD12-AFF20D5695D4}">
  <sheetPr>
    <pageSetUpPr fitToPage="1"/>
  </sheetPr>
  <dimension ref="A1:DA34"/>
  <sheetViews>
    <sheetView tabSelected="1" topLeftCell="A33" zoomScale="80" zoomScaleNormal="80" zoomScaleSheetLayoutView="80" workbookViewId="0">
      <selection activeCell="L34" sqref="L34"/>
    </sheetView>
  </sheetViews>
  <sheetFormatPr baseColWidth="10" defaultRowHeight="15" x14ac:dyDescent="0.25"/>
  <cols>
    <col min="1" max="1" width="4.85546875" customWidth="1"/>
    <col min="2" max="2" width="32.140625" customWidth="1"/>
    <col min="3" max="3" width="13.42578125" customWidth="1"/>
    <col min="4" max="7" width="15.7109375" customWidth="1"/>
    <col min="8" max="8" width="24.140625" customWidth="1"/>
    <col min="9" max="9" width="18.85546875" customWidth="1"/>
    <col min="10" max="10" width="26.7109375" customWidth="1"/>
  </cols>
  <sheetData>
    <row r="1" spans="1:13" ht="28.5" customHeight="1" x14ac:dyDescent="0.25">
      <c r="A1" s="47" t="s">
        <v>7</v>
      </c>
      <c r="B1" s="47"/>
      <c r="C1" s="47"/>
      <c r="D1" s="47"/>
      <c r="E1" s="47"/>
      <c r="F1" s="47"/>
      <c r="G1" s="47"/>
      <c r="H1" s="47"/>
      <c r="I1" s="47"/>
      <c r="J1" s="47"/>
    </row>
    <row r="2" spans="1:13" x14ac:dyDescent="0.25">
      <c r="A2" s="48" t="s">
        <v>8</v>
      </c>
      <c r="B2" s="48"/>
      <c r="C2" s="48"/>
      <c r="D2" s="48"/>
      <c r="E2" s="48"/>
      <c r="F2" s="48"/>
      <c r="G2" s="48"/>
      <c r="H2" s="48"/>
      <c r="I2" s="48"/>
      <c r="J2" s="48"/>
    </row>
    <row r="3" spans="1:13" ht="4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x14ac:dyDescent="0.25">
      <c r="A4" s="46" t="s">
        <v>43</v>
      </c>
      <c r="B4" s="46"/>
      <c r="C4" s="46"/>
      <c r="D4" s="46"/>
      <c r="E4" s="46"/>
      <c r="F4" s="46"/>
      <c r="G4" s="46"/>
      <c r="H4" s="46"/>
      <c r="I4" s="46"/>
      <c r="J4" s="46"/>
    </row>
    <row r="5" spans="1:13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</row>
    <row r="6" spans="1:13" x14ac:dyDescent="0.25">
      <c r="A6" s="49" t="s">
        <v>0</v>
      </c>
      <c r="B6" s="50" t="s">
        <v>2</v>
      </c>
      <c r="C6" s="49" t="s">
        <v>1</v>
      </c>
      <c r="D6" s="49" t="s">
        <v>3</v>
      </c>
      <c r="E6" s="49"/>
      <c r="F6" s="49" t="s">
        <v>41</v>
      </c>
      <c r="G6" s="49"/>
      <c r="H6" s="50" t="s">
        <v>36</v>
      </c>
      <c r="I6" s="50" t="s">
        <v>37</v>
      </c>
      <c r="J6" s="49" t="s">
        <v>38</v>
      </c>
    </row>
    <row r="7" spans="1:13" x14ac:dyDescent="0.25">
      <c r="A7" s="49"/>
      <c r="B7" s="50"/>
      <c r="C7" s="49"/>
      <c r="D7" s="6" t="s">
        <v>4</v>
      </c>
      <c r="E7" s="6" t="s">
        <v>5</v>
      </c>
      <c r="F7" s="6" t="s">
        <v>4</v>
      </c>
      <c r="G7" s="6" t="s">
        <v>5</v>
      </c>
      <c r="H7" s="50"/>
      <c r="I7" s="50"/>
      <c r="J7" s="49"/>
    </row>
    <row r="8" spans="1:13" ht="5.2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3" ht="140.1" customHeight="1" x14ac:dyDescent="0.25">
      <c r="A9" s="5">
        <v>1</v>
      </c>
      <c r="B9" s="7" t="s">
        <v>10</v>
      </c>
      <c r="C9" s="4">
        <v>24200005</v>
      </c>
      <c r="D9" s="9">
        <v>162089.69</v>
      </c>
      <c r="E9" s="9">
        <v>27014.400000000001</v>
      </c>
      <c r="F9" s="18">
        <v>135072.76</v>
      </c>
      <c r="G9" s="18">
        <v>27014.400000000001</v>
      </c>
      <c r="H9" s="11">
        <v>0.25</v>
      </c>
      <c r="I9" s="17" t="s">
        <v>39</v>
      </c>
      <c r="J9" s="7" t="s">
        <v>40</v>
      </c>
    </row>
    <row r="10" spans="1:13" ht="140.1" customHeight="1" x14ac:dyDescent="0.25">
      <c r="A10" s="5">
        <v>2</v>
      </c>
      <c r="B10" s="7" t="s">
        <v>11</v>
      </c>
      <c r="C10" s="4">
        <v>16206</v>
      </c>
      <c r="D10" s="9">
        <v>161715.32999999999</v>
      </c>
      <c r="E10" s="9">
        <v>37826.839999999997</v>
      </c>
      <c r="F10" s="18">
        <v>32231.61</v>
      </c>
      <c r="G10" s="18">
        <v>7597.8</v>
      </c>
      <c r="H10" s="11">
        <v>0.9</v>
      </c>
      <c r="I10" s="17" t="s">
        <v>39</v>
      </c>
      <c r="J10" s="7" t="s">
        <v>40</v>
      </c>
    </row>
    <row r="11" spans="1:13" ht="140.1" customHeight="1" x14ac:dyDescent="0.25">
      <c r="A11" s="4">
        <v>3</v>
      </c>
      <c r="B11" s="7" t="s">
        <v>12</v>
      </c>
      <c r="C11" s="4">
        <v>2411103</v>
      </c>
      <c r="D11" s="15">
        <v>40413.58</v>
      </c>
      <c r="E11" s="15">
        <v>12240.9</v>
      </c>
      <c r="F11" s="19">
        <v>40413.58</v>
      </c>
      <c r="G11" s="19">
        <v>12240.9</v>
      </c>
      <c r="H11" s="11">
        <v>0.5</v>
      </c>
      <c r="I11" s="17" t="s">
        <v>42</v>
      </c>
      <c r="J11" s="7" t="s">
        <v>40</v>
      </c>
    </row>
    <row r="12" spans="1:13" ht="99.95" customHeight="1" x14ac:dyDescent="0.25">
      <c r="A12" s="4">
        <v>4</v>
      </c>
      <c r="B12" s="7" t="s">
        <v>13</v>
      </c>
      <c r="C12" s="4">
        <v>23200040</v>
      </c>
      <c r="D12" s="12">
        <v>4211.88</v>
      </c>
      <c r="E12" s="12">
        <v>6753.6</v>
      </c>
      <c r="F12" s="20">
        <v>3500.33</v>
      </c>
      <c r="G12" s="20">
        <v>4854.16</v>
      </c>
      <c r="H12" s="11">
        <v>0.97</v>
      </c>
      <c r="I12" s="17" t="s">
        <v>39</v>
      </c>
      <c r="J12" s="7" t="s">
        <v>40</v>
      </c>
    </row>
    <row r="13" spans="1:13" ht="140.1" customHeight="1" x14ac:dyDescent="0.25">
      <c r="A13" s="4">
        <v>5</v>
      </c>
      <c r="B13" s="7" t="s">
        <v>14</v>
      </c>
      <c r="C13" s="4"/>
      <c r="D13" s="24">
        <v>19361.88</v>
      </c>
      <c r="E13" s="24">
        <v>3048.5</v>
      </c>
      <c r="F13" s="25">
        <v>15793.18</v>
      </c>
      <c r="G13" s="25">
        <v>484.25</v>
      </c>
      <c r="H13" s="11">
        <v>0.7</v>
      </c>
      <c r="I13" s="17" t="s">
        <v>42</v>
      </c>
      <c r="J13" s="7" t="s">
        <v>40</v>
      </c>
    </row>
    <row r="14" spans="1:13" ht="140.1" customHeight="1" x14ac:dyDescent="0.25">
      <c r="A14" s="4">
        <v>6</v>
      </c>
      <c r="B14" s="7" t="s">
        <v>15</v>
      </c>
      <c r="C14" s="4">
        <v>2120002</v>
      </c>
      <c r="D14" s="9">
        <v>24007.25</v>
      </c>
      <c r="E14" s="9">
        <v>13507.2</v>
      </c>
      <c r="F14" s="18">
        <v>24007.25</v>
      </c>
      <c r="G14" s="18">
        <v>13507.2</v>
      </c>
      <c r="H14" s="11">
        <v>0</v>
      </c>
      <c r="I14" s="17" t="s">
        <v>39</v>
      </c>
      <c r="J14" s="7" t="s">
        <v>40</v>
      </c>
    </row>
    <row r="15" spans="1:13" ht="140.1" customHeight="1" x14ac:dyDescent="0.25">
      <c r="A15" s="4">
        <v>7</v>
      </c>
      <c r="B15" s="7" t="s">
        <v>16</v>
      </c>
      <c r="C15" s="3">
        <v>23200027</v>
      </c>
      <c r="D15" s="16">
        <v>101782.19</v>
      </c>
      <c r="E15" s="16">
        <v>14843.85</v>
      </c>
      <c r="F15" s="21">
        <v>49966.67</v>
      </c>
      <c r="G15" s="21">
        <v>7942.54</v>
      </c>
      <c r="H15" s="10">
        <v>0.5</v>
      </c>
      <c r="I15" s="17" t="s">
        <v>39</v>
      </c>
      <c r="J15" s="7" t="s">
        <v>40</v>
      </c>
    </row>
    <row r="16" spans="1:13" s="26" customFormat="1" ht="99.95" customHeight="1" x14ac:dyDescent="0.25">
      <c r="A16" s="28">
        <v>8</v>
      </c>
      <c r="B16" s="29" t="s">
        <v>33</v>
      </c>
      <c r="C16" s="28">
        <v>23200014</v>
      </c>
      <c r="D16" s="30">
        <v>10269.44</v>
      </c>
      <c r="E16" s="30">
        <v>9825.5499999999993</v>
      </c>
      <c r="F16" s="18">
        <v>6507.02</v>
      </c>
      <c r="G16" s="18">
        <v>1403.17</v>
      </c>
      <c r="H16" s="31">
        <v>0.97</v>
      </c>
      <c r="I16" s="17" t="s">
        <v>39</v>
      </c>
      <c r="J16" s="7" t="s">
        <v>40</v>
      </c>
      <c r="K16" s="44"/>
      <c r="L16" s="44"/>
      <c r="M16" s="44"/>
    </row>
    <row r="17" spans="1:105" ht="99.95" customHeight="1" x14ac:dyDescent="0.25">
      <c r="A17" s="4">
        <v>9</v>
      </c>
      <c r="B17" s="7" t="s">
        <v>34</v>
      </c>
      <c r="C17" s="4">
        <v>23200030</v>
      </c>
      <c r="D17" s="9">
        <v>72467.399999999994</v>
      </c>
      <c r="E17" s="9">
        <v>2532.6</v>
      </c>
      <c r="F17" s="18">
        <v>5234.8999999999996</v>
      </c>
      <c r="G17" s="18">
        <v>2532.6</v>
      </c>
      <c r="H17" s="11">
        <v>0.5</v>
      </c>
      <c r="I17" s="17" t="s">
        <v>39</v>
      </c>
      <c r="J17" s="7" t="s">
        <v>40</v>
      </c>
    </row>
    <row r="18" spans="1:105" ht="99.95" customHeight="1" x14ac:dyDescent="0.25">
      <c r="A18" s="5">
        <v>10</v>
      </c>
      <c r="B18" s="7" t="s">
        <v>17</v>
      </c>
      <c r="C18" s="4">
        <v>2212015</v>
      </c>
      <c r="D18" s="9">
        <v>71859.149999999994</v>
      </c>
      <c r="E18" s="9">
        <v>12555</v>
      </c>
      <c r="F18" s="18">
        <v>44792.02</v>
      </c>
      <c r="G18" s="18">
        <v>436.68</v>
      </c>
      <c r="H18" s="11">
        <v>0.6</v>
      </c>
      <c r="I18" s="17" t="s">
        <v>39</v>
      </c>
      <c r="J18" s="7" t="s">
        <v>40</v>
      </c>
    </row>
    <row r="19" spans="1:105" ht="99.95" customHeight="1" x14ac:dyDescent="0.25">
      <c r="A19" s="5">
        <v>11</v>
      </c>
      <c r="B19" s="7" t="s">
        <v>18</v>
      </c>
      <c r="C19" s="4">
        <v>2411101</v>
      </c>
      <c r="D19" s="12">
        <v>15786.73</v>
      </c>
      <c r="E19" s="12">
        <v>11396.7</v>
      </c>
      <c r="F19" s="20">
        <v>15784.2</v>
      </c>
      <c r="G19" s="20">
        <v>9539.4699999999993</v>
      </c>
      <c r="H19" s="11">
        <v>0.6</v>
      </c>
      <c r="I19" s="17" t="s">
        <v>42</v>
      </c>
      <c r="J19" s="7" t="s">
        <v>40</v>
      </c>
    </row>
    <row r="20" spans="1:105" ht="99.95" customHeight="1" x14ac:dyDescent="0.25">
      <c r="A20" s="4">
        <v>12</v>
      </c>
      <c r="B20" s="7" t="s">
        <v>19</v>
      </c>
      <c r="C20" s="4">
        <v>2411102</v>
      </c>
      <c r="D20" s="9">
        <v>48954.14</v>
      </c>
      <c r="E20" s="9">
        <v>17728.2</v>
      </c>
      <c r="F20" s="18">
        <v>48951.61</v>
      </c>
      <c r="G20" s="18">
        <v>15108.25</v>
      </c>
      <c r="H20" s="11">
        <v>0.9</v>
      </c>
      <c r="I20" s="17" t="s">
        <v>42</v>
      </c>
      <c r="J20" s="7" t="s">
        <v>40</v>
      </c>
    </row>
    <row r="21" spans="1:105" s="26" customFormat="1" ht="99.95" customHeight="1" x14ac:dyDescent="0.25">
      <c r="A21" s="28">
        <v>13</v>
      </c>
      <c r="B21" s="29" t="s">
        <v>20</v>
      </c>
      <c r="C21" s="28">
        <v>2320036</v>
      </c>
      <c r="D21" s="33">
        <v>68304.009999999995</v>
      </c>
      <c r="E21" s="33">
        <v>35456.400000000001</v>
      </c>
      <c r="F21" s="40">
        <v>36734.300000000003</v>
      </c>
      <c r="G21" s="20">
        <v>23820.51</v>
      </c>
      <c r="H21" s="31">
        <v>0.15</v>
      </c>
      <c r="I21" s="17" t="s">
        <v>39</v>
      </c>
      <c r="J21" s="7" t="s">
        <v>40</v>
      </c>
    </row>
    <row r="22" spans="1:105" ht="150" customHeight="1" x14ac:dyDescent="0.25">
      <c r="A22" s="28">
        <v>14</v>
      </c>
      <c r="B22" s="29" t="s">
        <v>21</v>
      </c>
      <c r="C22" s="28">
        <v>23200022</v>
      </c>
      <c r="D22" s="30">
        <v>116987.86</v>
      </c>
      <c r="E22" s="30">
        <v>26592.3</v>
      </c>
      <c r="F22" s="18">
        <v>23600.22</v>
      </c>
      <c r="G22" s="18">
        <v>18058.86</v>
      </c>
      <c r="H22" s="31">
        <v>0.95</v>
      </c>
      <c r="I22" s="17" t="s">
        <v>39</v>
      </c>
      <c r="J22" s="7" t="s">
        <v>40</v>
      </c>
    </row>
    <row r="23" spans="1:105" ht="150" customHeight="1" x14ac:dyDescent="0.25">
      <c r="A23" s="28">
        <v>15</v>
      </c>
      <c r="B23" s="29" t="s">
        <v>22</v>
      </c>
      <c r="C23" s="34">
        <v>23200024</v>
      </c>
      <c r="D23" s="35">
        <v>142467.66</v>
      </c>
      <c r="E23" s="35">
        <v>67536</v>
      </c>
      <c r="F23" s="21">
        <v>113742.33</v>
      </c>
      <c r="G23" s="21">
        <v>64138.1</v>
      </c>
      <c r="H23" s="36">
        <v>0.2</v>
      </c>
      <c r="I23" s="17" t="s">
        <v>39</v>
      </c>
      <c r="J23" s="7" t="s">
        <v>40</v>
      </c>
    </row>
    <row r="24" spans="1:105" ht="99.95" customHeight="1" x14ac:dyDescent="0.25">
      <c r="A24" s="28">
        <v>16</v>
      </c>
      <c r="B24" s="29" t="s">
        <v>23</v>
      </c>
      <c r="C24" s="28">
        <v>23200025</v>
      </c>
      <c r="D24" s="30">
        <v>174077.21</v>
      </c>
      <c r="E24" s="30">
        <v>20260.8</v>
      </c>
      <c r="F24" s="18">
        <v>72651.240000000005</v>
      </c>
      <c r="G24" s="18">
        <v>14297.01</v>
      </c>
      <c r="H24" s="31">
        <v>0.6</v>
      </c>
      <c r="I24" s="17" t="s">
        <v>39</v>
      </c>
      <c r="J24" s="7" t="s">
        <v>40</v>
      </c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</row>
    <row r="25" spans="1:105" s="26" customFormat="1" ht="219" customHeight="1" x14ac:dyDescent="0.25">
      <c r="A25" s="28">
        <v>17</v>
      </c>
      <c r="B25" s="29" t="s">
        <v>35</v>
      </c>
      <c r="C25" s="28">
        <v>23200019</v>
      </c>
      <c r="D25" s="32">
        <v>115775.5</v>
      </c>
      <c r="E25" s="32">
        <v>40521.599999999999</v>
      </c>
      <c r="F25" s="19">
        <v>18035.830000000002</v>
      </c>
      <c r="G25" s="19">
        <v>25119.65</v>
      </c>
      <c r="H25" s="31">
        <v>0.25</v>
      </c>
      <c r="I25" s="17" t="s">
        <v>39</v>
      </c>
      <c r="J25" s="7" t="s">
        <v>40</v>
      </c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</row>
    <row r="26" spans="1:105" s="26" customFormat="1" ht="150" customHeight="1" x14ac:dyDescent="0.25">
      <c r="A26" s="28">
        <v>18</v>
      </c>
      <c r="B26" s="29" t="s">
        <v>24</v>
      </c>
      <c r="C26" s="28">
        <v>23200031</v>
      </c>
      <c r="D26" s="37">
        <f>200000-E26</f>
        <v>143368.25</v>
      </c>
      <c r="E26" s="37">
        <v>56631.75</v>
      </c>
      <c r="F26" s="22">
        <f>163089.43-G26</f>
        <v>122262.97</v>
      </c>
      <c r="G26" s="22">
        <f>34820+2959.7+3046.76</f>
        <v>40826.46</v>
      </c>
      <c r="H26" s="38">
        <v>7.4999999999999997E-2</v>
      </c>
      <c r="I26" s="17" t="s">
        <v>39</v>
      </c>
      <c r="J26" s="7" t="s">
        <v>40</v>
      </c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</row>
    <row r="27" spans="1:105" ht="99.95" customHeight="1" x14ac:dyDescent="0.25">
      <c r="A27" s="4">
        <v>19</v>
      </c>
      <c r="B27" s="7" t="s">
        <v>25</v>
      </c>
      <c r="C27" s="4">
        <v>23200026</v>
      </c>
      <c r="D27" s="9">
        <v>68882.64</v>
      </c>
      <c r="E27" s="9">
        <v>32501.7</v>
      </c>
      <c r="F27" s="18">
        <v>24368.83</v>
      </c>
      <c r="G27" s="18">
        <v>24368.83</v>
      </c>
      <c r="H27" s="11">
        <v>0.25</v>
      </c>
      <c r="I27" s="17" t="s">
        <v>39</v>
      </c>
      <c r="J27" s="7" t="s">
        <v>40</v>
      </c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</row>
    <row r="28" spans="1:105" ht="150" customHeight="1" x14ac:dyDescent="0.25">
      <c r="A28" s="4">
        <v>20</v>
      </c>
      <c r="B28" s="7" t="s">
        <v>26</v>
      </c>
      <c r="C28" s="5">
        <v>23200023</v>
      </c>
      <c r="D28" s="8">
        <v>67214.87</v>
      </c>
      <c r="E28" s="8">
        <v>24587.33</v>
      </c>
      <c r="F28" s="23">
        <v>15662.06</v>
      </c>
      <c r="G28" s="23">
        <v>962.62</v>
      </c>
      <c r="H28" s="13">
        <v>0.95</v>
      </c>
      <c r="I28" s="17" t="s">
        <v>39</v>
      </c>
      <c r="J28" s="7" t="s">
        <v>40</v>
      </c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</row>
    <row r="29" spans="1:105" ht="150" customHeight="1" x14ac:dyDescent="0.25">
      <c r="A29" s="4">
        <v>21</v>
      </c>
      <c r="B29" s="7" t="s">
        <v>27</v>
      </c>
      <c r="C29" s="4">
        <v>2212009</v>
      </c>
      <c r="D29" s="9">
        <v>277090.59000000003</v>
      </c>
      <c r="E29" s="9">
        <v>54684</v>
      </c>
      <c r="F29" s="18">
        <v>149579.84</v>
      </c>
      <c r="G29" s="18">
        <v>13970.85</v>
      </c>
      <c r="H29" s="11">
        <v>0.7</v>
      </c>
      <c r="I29" s="17" t="s">
        <v>39</v>
      </c>
      <c r="J29" s="7" t="s">
        <v>40</v>
      </c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</row>
    <row r="30" spans="1:105" s="27" customFormat="1" ht="110.1" customHeight="1" x14ac:dyDescent="0.25">
      <c r="A30" s="28">
        <v>22</v>
      </c>
      <c r="B30" s="29" t="s">
        <v>28</v>
      </c>
      <c r="C30" s="28">
        <v>2311102</v>
      </c>
      <c r="D30" s="30">
        <v>52097.52</v>
      </c>
      <c r="E30" s="30">
        <v>17728.2</v>
      </c>
      <c r="F30" s="18">
        <v>18826.560000000001</v>
      </c>
      <c r="G30" s="18">
        <v>7436.03</v>
      </c>
      <c r="H30" s="31">
        <v>0.1</v>
      </c>
      <c r="I30" s="17" t="s">
        <v>39</v>
      </c>
      <c r="J30" s="7" t="s">
        <v>40</v>
      </c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</row>
    <row r="31" spans="1:105" ht="99.95" customHeight="1" x14ac:dyDescent="0.25">
      <c r="A31" s="4">
        <v>23</v>
      </c>
      <c r="B31" s="7" t="s">
        <v>29</v>
      </c>
      <c r="C31" s="4">
        <v>23200042</v>
      </c>
      <c r="D31" s="9">
        <v>114492.72</v>
      </c>
      <c r="E31" s="9">
        <v>35456.400000000001</v>
      </c>
      <c r="F31" s="18">
        <v>41484.19</v>
      </c>
      <c r="G31" s="18">
        <v>27985.23</v>
      </c>
      <c r="H31" s="11">
        <v>0.8</v>
      </c>
      <c r="I31" s="17" t="s">
        <v>39</v>
      </c>
      <c r="J31" s="7" t="s">
        <v>40</v>
      </c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</row>
    <row r="32" spans="1:105" ht="150" customHeight="1" x14ac:dyDescent="0.25">
      <c r="A32" s="4">
        <v>24</v>
      </c>
      <c r="B32" s="7" t="s">
        <v>30</v>
      </c>
      <c r="C32" s="4">
        <v>23200004</v>
      </c>
      <c r="D32" s="14">
        <f>670107.35-E32</f>
        <v>474807.35</v>
      </c>
      <c r="E32" s="14">
        <f>128400+18000+21600+27300</f>
        <v>195300</v>
      </c>
      <c r="F32" s="22">
        <f>173576.78-G32</f>
        <v>155032.98000000001</v>
      </c>
      <c r="G32" s="22">
        <f>17088+1455.8</f>
        <v>18543.8</v>
      </c>
      <c r="H32" s="11">
        <v>0.9</v>
      </c>
      <c r="I32" s="17" t="s">
        <v>39</v>
      </c>
      <c r="J32" s="7" t="s">
        <v>40</v>
      </c>
    </row>
    <row r="33" spans="1:37" ht="150" customHeight="1" x14ac:dyDescent="0.25">
      <c r="A33" s="4">
        <v>25</v>
      </c>
      <c r="B33" s="7" t="s">
        <v>31</v>
      </c>
      <c r="C33" s="4">
        <v>23200028</v>
      </c>
      <c r="D33" s="14">
        <f>100000-E33</f>
        <v>77839.75</v>
      </c>
      <c r="E33" s="14">
        <f>18900+3260.25</f>
        <v>22160.25</v>
      </c>
      <c r="F33" s="22">
        <f>51034.78-G33</f>
        <v>39230.039999999994</v>
      </c>
      <c r="G33" s="22">
        <f>10068+855.78+880.96</f>
        <v>11804.740000000002</v>
      </c>
      <c r="H33" s="11">
        <v>0.7</v>
      </c>
      <c r="I33" s="17" t="s">
        <v>39</v>
      </c>
      <c r="J33" s="7" t="s">
        <v>40</v>
      </c>
    </row>
    <row r="34" spans="1:37" s="26" customFormat="1" ht="276" customHeight="1" x14ac:dyDescent="0.25">
      <c r="A34" s="28">
        <v>26</v>
      </c>
      <c r="B34" s="29" t="s">
        <v>32</v>
      </c>
      <c r="C34" s="34">
        <v>231203</v>
      </c>
      <c r="D34" s="39">
        <v>26716.85</v>
      </c>
      <c r="E34" s="39">
        <v>8864.1</v>
      </c>
      <c r="F34" s="41">
        <v>24359.759999999998</v>
      </c>
      <c r="G34" s="41">
        <v>98.49</v>
      </c>
      <c r="H34" s="36">
        <v>0.3</v>
      </c>
      <c r="I34" s="17" t="s">
        <v>42</v>
      </c>
      <c r="J34" s="7" t="s">
        <v>40</v>
      </c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</row>
  </sheetData>
  <mergeCells count="11">
    <mergeCell ref="A4:J5"/>
    <mergeCell ref="A1:J1"/>
    <mergeCell ref="A2:J2"/>
    <mergeCell ref="D6:E6"/>
    <mergeCell ref="A6:A7"/>
    <mergeCell ref="B6:B7"/>
    <mergeCell ref="C6:C7"/>
    <mergeCell ref="F6:G6"/>
    <mergeCell ref="H6:H7"/>
    <mergeCell ref="I6:I7"/>
    <mergeCell ref="J6:J7"/>
  </mergeCells>
  <pageMargins left="0.7" right="0.7" top="0.75" bottom="0.75" header="0.3" footer="0.3"/>
  <pageSetup paperSize="3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EE6C0-3CBF-4CEA-ADAD-D74D1B92CAD9}">
  <dimension ref="C6:L14"/>
  <sheetViews>
    <sheetView topLeftCell="A13" workbookViewId="0">
      <selection activeCell="E6" sqref="E6:I8"/>
    </sheetView>
  </sheetViews>
  <sheetFormatPr baseColWidth="10" defaultRowHeight="15" x14ac:dyDescent="0.25"/>
  <cols>
    <col min="5" max="5" width="15.42578125" bestFit="1" customWidth="1"/>
    <col min="6" max="6" width="16" bestFit="1" customWidth="1"/>
    <col min="7" max="7" width="14.140625" bestFit="1" customWidth="1"/>
    <col min="8" max="8" width="16" bestFit="1" customWidth="1"/>
    <col min="9" max="9" width="11.7109375" bestFit="1" customWidth="1"/>
  </cols>
  <sheetData>
    <row r="6" spans="3:12" x14ac:dyDescent="0.25">
      <c r="C6" s="51"/>
      <c r="D6" s="52"/>
      <c r="E6" s="49" t="s">
        <v>3</v>
      </c>
      <c r="F6" s="49"/>
      <c r="G6" s="49" t="s">
        <v>6</v>
      </c>
      <c r="H6" s="49"/>
      <c r="I6" s="50" t="s">
        <v>9</v>
      </c>
    </row>
    <row r="7" spans="3:12" x14ac:dyDescent="0.25">
      <c r="C7" s="51"/>
      <c r="D7" s="52"/>
      <c r="E7" s="6" t="s">
        <v>4</v>
      </c>
      <c r="F7" s="6" t="s">
        <v>5</v>
      </c>
      <c r="G7" s="6" t="s">
        <v>4</v>
      </c>
      <c r="H7" s="6" t="s">
        <v>5</v>
      </c>
      <c r="I7" s="50"/>
    </row>
    <row r="8" spans="3:12" x14ac:dyDescent="0.25">
      <c r="E8" s="42">
        <f>670107.35-F8</f>
        <v>474807.35</v>
      </c>
      <c r="F8" s="42">
        <f>128400+18000+21600+27300</f>
        <v>195300</v>
      </c>
      <c r="G8" s="42">
        <f>173576.78-H8</f>
        <v>155032.98000000001</v>
      </c>
      <c r="H8" s="42">
        <f>17088+1455.8</f>
        <v>18543.8</v>
      </c>
      <c r="I8" s="43">
        <v>0.9</v>
      </c>
    </row>
    <row r="14" spans="3:12" x14ac:dyDescent="0.25">
      <c r="L14">
        <v>1</v>
      </c>
    </row>
  </sheetData>
  <mergeCells count="4">
    <mergeCell ref="E6:F6"/>
    <mergeCell ref="G6:H6"/>
    <mergeCell ref="I6:I7"/>
    <mergeCell ref="C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Ing_usuario</cp:lastModifiedBy>
  <cp:lastPrinted>2024-08-15T16:36:32Z</cp:lastPrinted>
  <dcterms:created xsi:type="dcterms:W3CDTF">2024-05-08T17:05:40Z</dcterms:created>
  <dcterms:modified xsi:type="dcterms:W3CDTF">2024-08-21T22:49:46Z</dcterms:modified>
</cp:coreProperties>
</file>