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5 10400\Documents\DOC.UACI 2023\Reporte Egresos-A Secretaria\"/>
    </mc:Choice>
  </mc:AlternateContent>
  <xr:revisionPtr revIDLastSave="0" documentId="13_ncr:1_{49712991-4811-4406-90D4-7B3986232CCC}" xr6:coauthVersionLast="47" xr6:coauthVersionMax="47" xr10:uidLastSave="{00000000-0000-0000-0000-000000000000}"/>
  <bookViews>
    <workbookView xWindow="2325" yWindow="285" windowWidth="14370" windowHeight="10695" xr2:uid="{15F17FE4-975E-4834-97F1-CF2AF7702CCF}"/>
  </bookViews>
  <sheets>
    <sheet name="Fondos Prop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J16" i="1" l="1"/>
  <c r="K16" i="1" s="1"/>
  <c r="J13" i="1"/>
  <c r="I12" i="1"/>
  <c r="J12" i="1" s="1"/>
  <c r="J11" i="1"/>
  <c r="J10" i="1"/>
  <c r="J9" i="1"/>
  <c r="K13" i="1" s="1"/>
  <c r="J35" i="1"/>
  <c r="J34" i="1"/>
  <c r="J32" i="1"/>
  <c r="K32" i="1" s="1"/>
  <c r="J33" i="1"/>
  <c r="K35" i="1" s="1"/>
  <c r="J31" i="1"/>
  <c r="K31" i="1" s="1"/>
  <c r="J29" i="1"/>
  <c r="J30" i="1"/>
  <c r="K30" i="1" s="1"/>
  <c r="J28" i="1"/>
  <c r="J27" i="1"/>
  <c r="K27" i="1" s="1"/>
  <c r="J24" i="1"/>
  <c r="J25" i="1"/>
  <c r="J26" i="1"/>
  <c r="K26" i="1" s="1"/>
  <c r="J23" i="1"/>
  <c r="J20" i="1"/>
  <c r="K25" i="1" s="1"/>
  <c r="J21" i="1"/>
  <c r="J22" i="1"/>
  <c r="J19" i="1"/>
  <c r="K19" i="1" s="1"/>
  <c r="J18" i="1"/>
  <c r="K18" i="1" s="1"/>
  <c r="J14" i="1"/>
  <c r="J15" i="1"/>
  <c r="J17" i="1"/>
  <c r="K17" i="1" s="1"/>
  <c r="J8" i="1"/>
  <c r="J7" i="1"/>
  <c r="J6" i="1"/>
  <c r="J5" i="1"/>
  <c r="J4" i="1"/>
  <c r="K4" i="1" s="1"/>
  <c r="K15" i="1" l="1"/>
  <c r="K8" i="1"/>
  <c r="K29" i="1"/>
  <c r="K22" i="1"/>
</calcChain>
</file>

<file path=xl/sharedStrings.xml><?xml version="1.0" encoding="utf-8"?>
<sst xmlns="http://schemas.openxmlformats.org/spreadsheetml/2006/main" count="138" uniqueCount="81">
  <si>
    <t>OBJETO  DE CONTRATACION</t>
  </si>
  <si>
    <t>NOMBRE DEL CONTRATISTA</t>
  </si>
  <si>
    <t>CARACTERISTICA</t>
  </si>
  <si>
    <t>FECHA CONTRATACION</t>
  </si>
  <si>
    <t>MODALIDAD DE CONTRATACION</t>
  </si>
  <si>
    <t>DESCRIPCION</t>
  </si>
  <si>
    <t>Persona Juridica</t>
  </si>
  <si>
    <t>unidad</t>
  </si>
  <si>
    <t>Unidad</t>
  </si>
  <si>
    <t>Libra</t>
  </si>
  <si>
    <t>UNIDAD DE MEDIDA</t>
  </si>
  <si>
    <t>CANTIDAD</t>
  </si>
  <si>
    <t>PREC.UNIT.</t>
  </si>
  <si>
    <t>TOTAL</t>
  </si>
  <si>
    <t>MONTO TOTAL</t>
  </si>
  <si>
    <t>Julio Cesar Meza Granadino</t>
  </si>
  <si>
    <t>Persona Natural</t>
  </si>
  <si>
    <t>Servicio</t>
  </si>
  <si>
    <t>FUENTE DE FINANCIAMIENTO: FONDOS PROPIOS</t>
  </si>
  <si>
    <t xml:space="preserve">Total </t>
  </si>
  <si>
    <t>ADJUDICACIONES Y CONTRATACIONES AÑO 2023 MES DE FEBRERO</t>
  </si>
  <si>
    <t>Publicacion en Diario Oficial</t>
  </si>
  <si>
    <t>DIRECCION GENERAL DE TESORERIA</t>
  </si>
  <si>
    <t>Publicacion de ordenanza municipal en el Diario Oficial: ORDENANZA TRANSITORIA DE AMNISTÍA TRIBUTARIA PARA LA EXENCIÓN DE LOS INTERESES Y MULTAS PRODUCTO DE LAS TASAS MUNICIPALES DE EL CARMEN, DEPARTAMENTO DE CUSCATLÁN.</t>
  </si>
  <si>
    <t>Suministro de alimentos para ser entregado a personal del Minist. Ob. Publicas , quienes colaboran con esta municipalidad en aprovechamiento al recurso facilitido (pipas de agua) para actividades de entrega de agua potable en diferentes sectores del municipio debido a reparaciones de pozo el progreso.</t>
  </si>
  <si>
    <t>Almuerzos Completos: porcion de arroz, pollo guisado, porcion de ensalada fresca, 2 tortillas, fresco. Requerido para el dia 10/01/23 a partir de las 11:45 am.</t>
  </si>
  <si>
    <t>Almuerzos Completos: porcion de arroz, albondigas de carne, porcion de ensalada fresca, 2 tortillas, fresco. Requerido para el dia 11/01/23 a partir de las 11:45 am.</t>
  </si>
  <si>
    <t>Almuerzos Completos: Sopa de camarones, 2 tortillas, fresco. Requerido para el dia 12/01/23 a partir de las 11:45 am.</t>
  </si>
  <si>
    <t>Almuerzos Completos: porcion de arroz, carne guisada, porcion de ensalada fresca, 2 tortillas, fresco. Requerido para el dia 13/01/23 a partir de las 11:45 am.</t>
  </si>
  <si>
    <t>FRANCISCO HERNANDEZ JUAREZ</t>
  </si>
  <si>
    <t>Suministro de alimentacion para sala de velacion en concepto de colaboracion para la señora Sonia Vasquez Lotif. Maria Mercedes, cl ppal #1 y 2 por el fallecimiento de la señora Sofia Santos de Vasquez.</t>
  </si>
  <si>
    <t>Panaderia Cuscatlan S.A de C.V.</t>
  </si>
  <si>
    <t>Porciones de pan</t>
  </si>
  <si>
    <t>Plato desechable #6</t>
  </si>
  <si>
    <t xml:space="preserve">Vasos desechables </t>
  </si>
  <si>
    <t>Azucar lb</t>
  </si>
  <si>
    <t>lb</t>
  </si>
  <si>
    <t>Café lb</t>
  </si>
  <si>
    <t>Mantenimiento a software Sistema de Gestion Municipal "PLATINUM SYSTEM 5.2.1" en modulo de catastro y actualizacion de item en modulo de cuentas corrientes.</t>
  </si>
  <si>
    <t>Mantenimiento a item de modulo catastro: Informe detallado y Consolidado de Usuarios por Pozo y Sector.</t>
  </si>
  <si>
    <t>Actualizacion a item de modulo cuentas corrientes: 
*Impresión de notificaciones de Cobro por Canton y Sector.
*Impresión de Solvencias Municipales con vencimiento a 60 dias.
*Estados de Cuenta con Calculo de Intereses y Mora.</t>
  </si>
  <si>
    <t>Compra de bebidas en concepto de colaboracion para miembros de la comunidad que desarrollan actividad altruista a beneficio de personas de las diferentes edades</t>
  </si>
  <si>
    <t>SUPER ANDROMEDA S.A DE C.V.</t>
  </si>
  <si>
    <t>jugo natural en lata</t>
  </si>
  <si>
    <t xml:space="preserve">Compra de cal hidratada para marcaje de cancha en ppolideportivo municipal para desarrollo de actividad deportiva copa Alevin </t>
  </si>
  <si>
    <t>cal hidratada bolsa 25 b</t>
  </si>
  <si>
    <t xml:space="preserve">Compra de refrigerios para ser entregado a niños de escuela de futbol municipal que representan al municipio de El Carmen en el  desarrollo de actividad deportiva copa Alevin </t>
  </si>
  <si>
    <t xml:space="preserve">Ruth Marisela Gonzalez de Batres </t>
  </si>
  <si>
    <t>Refrigerios: tortas de pollo con aderezos incluye bebida fria jugo en botella</t>
  </si>
  <si>
    <t>Servicio de revision de vehiculo microbus Hiace placas N16 391 de esta municipalidad</t>
  </si>
  <si>
    <t>DANILO ENRIQUE ALFARO VASQUEZ</t>
  </si>
  <si>
    <t>Mano de obra para la revision de microbus N 16391</t>
  </si>
  <si>
    <t>Baleros rueda delantera</t>
  </si>
  <si>
    <t>undidad</t>
  </si>
  <si>
    <t>Baleros internos rueda delantera</t>
  </si>
  <si>
    <t>Juegos de pastillas delanteras</t>
  </si>
  <si>
    <t>Sellos retenedores</t>
  </si>
  <si>
    <t>Grasa de Litio</t>
  </si>
  <si>
    <t>Cortes de discos delanteris</t>
  </si>
  <si>
    <t>Servicio de mano de obra para cambio de bomba y auxiliar de clutch de vehiculo microbus Hiace placas N16 391 de esta municipalidad</t>
  </si>
  <si>
    <t xml:space="preserve">Mano de obra para cambio de bomba central y auxiliar de clutch N </t>
  </si>
  <si>
    <t>suministro de materiales para cambio de bomba de clutch de vehiculo microbus Hiace placas N16 391 de esta municipalidad</t>
  </si>
  <si>
    <t>suministro de materiales para reparacion de discos de llantas de vehiculo microbus Hiace placas N16 391 de esta municipalidad</t>
  </si>
  <si>
    <t>Bomba Central de clutch</t>
  </si>
  <si>
    <t>Bomba auxiliar de Clutch</t>
  </si>
  <si>
    <t>Solucion Prestone</t>
  </si>
  <si>
    <t>servicio de mano de obra para revision y reparacion de sistema de arranque de vehiculo tipo pick up 4x4 N 10960</t>
  </si>
  <si>
    <t>Mano de obra por cambio de bendix y carbones</t>
  </si>
  <si>
    <t>servicio</t>
  </si>
  <si>
    <t>Suministro</t>
  </si>
  <si>
    <t>Bendix y Carbones</t>
  </si>
  <si>
    <t>Reconstruccion de andamio y soporte de vehiculo camion compactador Kenworth T 370</t>
  </si>
  <si>
    <t>Mano de obra para la reconstruccion de soportes y andamio con sodadura autogena</t>
  </si>
  <si>
    <t>M.O</t>
  </si>
  <si>
    <t>Servicio de cambio de aceite para vehiculo microbus placas N 16 391</t>
  </si>
  <si>
    <t>Galon Valvoline 15W40</t>
  </si>
  <si>
    <t>Galon</t>
  </si>
  <si>
    <t>2/4 Galon Valvoline 15W40</t>
  </si>
  <si>
    <t>Filtro LFP 5971</t>
  </si>
  <si>
    <t>Jose Guillermo Leiva Navarrete (Lubricantes el Chapin)</t>
  </si>
  <si>
    <t>LGM20SM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</si>
</sst>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[$$-409]* #,##0.0000_ ;_-[$$-409]* \-#,##0.0000\ ;_-[$$-409]* &quot;-&quot;??_ ;_-@_ "/>
    <numFmt numFmtId="165" formatCode="_-[$$-409]* #,##0.000_ ;_-[$$-409]* \-#,##0.000\ ;_-[$$-409]* &quot;-&quot;??_ ;_-@_ "/>
    <numFmt numFmtId="166" formatCode="_-[$$-409]* #,##0.00_ ;_-[$$-409]* \-#,##0.00\ ;_-[$$-409]* &quot;-&quot;??_ ;_-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8"/>
      <name val="Calibri"/>
      <family val="2"/>
      <scheme val="minor"/>
    </font>
    <font>
      <b/>
      <sz val="7"/>
      <name val="Book Antiqua"/>
      <family val="1"/>
    </font>
    <font>
      <sz val="7"/>
      <color theme="1"/>
      <name val="Book Antiqua"/>
      <family val="1"/>
    </font>
    <font>
      <sz val="7"/>
      <color theme="1" tint="4.9989318521683403E-2"/>
      <name val="Book Antiqua"/>
      <family val="1"/>
    </font>
    <font>
      <sz val="7"/>
      <name val="Book Antiqua"/>
      <family val="1"/>
    </font>
    <font>
      <sz val="6"/>
      <color theme="1" tint="4.9989318521683403E-2"/>
      <name val="Book Antiqua"/>
      <family val="1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4" fontId="8" fillId="0" borderId="0" xfId="0" applyNumberFormat="1" applyFont="1" applyAlignment="1">
      <alignment horizontal="left" vertical="center" wrapText="1"/>
    </xf>
    <xf numFmtId="44" fontId="8" fillId="2" borderId="0" xfId="0" applyNumberFormat="1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4" fontId="10" fillId="0" borderId="0" xfId="0" applyNumberFormat="1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4" fontId="8" fillId="0" borderId="0" xfId="0" applyNumberFormat="1" applyFont="1" applyAlignment="1">
      <alignment horizontal="left" vertical="center"/>
    </xf>
    <xf numFmtId="44" fontId="8" fillId="0" borderId="2" xfId="0" applyNumberFormat="1" applyFont="1" applyBorder="1" applyAlignment="1">
      <alignment horizontal="left" vertical="center" wrapText="1"/>
    </xf>
    <xf numFmtId="44" fontId="8" fillId="0" borderId="3" xfId="0" applyNumberFormat="1" applyFont="1" applyBorder="1" applyAlignment="1">
      <alignment horizontal="left" vertical="center" wrapText="1"/>
    </xf>
    <xf numFmtId="44" fontId="8" fillId="0" borderId="4" xfId="0" applyNumberFormat="1" applyFont="1" applyBorder="1" applyAlignment="1">
      <alignment horizontal="left" vertical="center" wrapText="1"/>
    </xf>
    <xf numFmtId="44" fontId="8" fillId="0" borderId="5" xfId="0" applyNumberFormat="1" applyFont="1" applyBorder="1" applyAlignment="1">
      <alignment horizontal="left" vertical="center" wrapText="1"/>
    </xf>
    <xf numFmtId="44" fontId="8" fillId="0" borderId="6" xfId="0" applyNumberFormat="1" applyFont="1" applyBorder="1" applyAlignment="1">
      <alignment horizontal="left" vertical="center" wrapText="1"/>
    </xf>
    <xf numFmtId="44" fontId="8" fillId="0" borderId="7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8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FC54FAF-69BA-4AE0-AD6F-4984D3129C27}"/>
  </cellStyles>
  <dxfs count="13">
    <dxf>
      <font>
        <strike val="0"/>
        <outline val="0"/>
        <shadow val="0"/>
        <u val="none"/>
        <vertAlign val="baseline"/>
        <sz val="7"/>
        <color auto="1"/>
        <name val="Book Antiqua"/>
        <family val="1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Book Antiqua"/>
        <family val="1"/>
        <scheme val="none"/>
      </font>
      <numFmt numFmtId="34" formatCode="_-&quot;$&quot;* #,##0.00_-;\-&quot;$&quot;* #,##0.00_-;_-&quot;$&quot;* &quot;-&quot;??_-;_-@_-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Book Antiqua"/>
        <family val="1"/>
        <scheme val="none"/>
      </font>
      <numFmt numFmtId="34" formatCode="_-&quot;$&quot;* #,##0.00_-;\-&quot;$&quot;* #,##0.00_-;_-&quot;$&quot;* &quot;-&quot;??_-;_-@_-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Book Antiqu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Book Antiqua"/>
        <family val="1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auto="1"/>
        <name val="Book Antiqua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 tint="4.9989318521683403E-2"/>
        <name val="Book Antiqua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 tint="4.9989318521683403E-2"/>
        <name val="Book Antiqua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 tint="4.9989318521683403E-2"/>
        <name val="Book Antiqua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 tint="4.9989318521683403E-2"/>
        <name val="Book Antiqua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 tint="4.9989318521683403E-2"/>
        <name val="Book Antiqua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7"/>
        <color theme="1" tint="4.9989318521683403E-2"/>
        <name val="Book Antiqua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6"/>
        <color theme="1" tint="4.9989318521683403E-2"/>
        <name val="Book Antiqua"/>
        <family val="1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</xdr:rowOff>
    </xdr:from>
    <xdr:to>
      <xdr:col>8</xdr:col>
      <xdr:colOff>504825</xdr:colOff>
      <xdr:row>0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A047F04-54BE-AFDD-56A1-7FF2853AE4D9}"/>
            </a:ext>
          </a:extLst>
        </xdr:cNvPr>
        <xdr:cNvCxnSpPr/>
      </xdr:nvCxnSpPr>
      <xdr:spPr>
        <a:xfrm>
          <a:off x="161925" y="390525"/>
          <a:ext cx="8601075" cy="9525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45EE40-AD29-41F3-8EB9-60ACB21346A5}" name="Tabla1" displayName="Tabla1" ref="A3:K36" totalsRowShown="0" headerRowDxfId="12" dataDxfId="11">
  <autoFilter ref="A3:K36" xr:uid="{A545EE40-AD29-41F3-8EB9-60ACB21346A5}"/>
  <tableColumns count="11">
    <tableColumn id="1" xr3:uid="{079DF0D5-C3E3-45E9-B457-88E76F53070F}" name="FECHA CONTRATACION" dataDxfId="10"/>
    <tableColumn id="2" xr3:uid="{F11B720A-AF23-49E5-AEBC-566689373AC2}" name="OBJETO  DE CONTRATACION" dataDxfId="9"/>
    <tableColumn id="3" xr3:uid="{534885F1-7D12-48A8-8969-78043DA348A6}" name="NOMBRE DEL CONTRATISTA" dataDxfId="8"/>
    <tableColumn id="5" xr3:uid="{117BA36F-7D17-4FD1-9AFE-31FAA7E43D4D}" name="CARACTERISTICA" dataDxfId="7"/>
    <tableColumn id="6" xr3:uid="{5211A3E3-1344-4B0C-A4A0-A4E4F14F7E01}" name="MODALIDAD DE CONTRATACION" dataDxfId="6"/>
    <tableColumn id="7" xr3:uid="{0A8C767B-221C-4654-B1B4-4CD4D71CF95F}" name="DESCRIPCION" dataDxfId="5"/>
    <tableColumn id="10" xr3:uid="{CEB78A0F-8795-49ED-86D6-C9F1DBC5EB30}" name="UNIDAD DE MEDIDA" dataDxfId="4"/>
    <tableColumn id="11" xr3:uid="{9EE8071D-7D0A-4428-8C18-5AFDC59ADDBE}" name="CANTIDAD" dataDxfId="3"/>
    <tableColumn id="9" xr3:uid="{B5364DD8-71DC-403E-9663-742BB245A16C}" name="PREC.UNIT." dataDxfId="2"/>
    <tableColumn id="12" xr3:uid="{ABD9CBE3-42C4-4D9F-9E24-40ADF344F74E}" name="TOTAL" dataDxfId="1">
      <calculatedColumnFormula>I4*H4</calculatedColumnFormula>
    </tableColumn>
    <tableColumn id="8" xr3:uid="{5124FFF8-88E7-41AD-BCE9-5A28141327B9}" name="MONTO TOTAL" dataDxfId="0">
      <calculatedColumnFormula>SUM(Tabla1[TOTAL])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BF9B-40D8-4725-81DE-554334C924EB}">
  <dimension ref="A1:L36"/>
  <sheetViews>
    <sheetView tabSelected="1" topLeftCell="A2" zoomScaleNormal="100" workbookViewId="0">
      <selection activeCell="E5" sqref="E4:E5"/>
    </sheetView>
  </sheetViews>
  <sheetFormatPr baseColWidth="10" defaultRowHeight="15" x14ac:dyDescent="0.25"/>
  <cols>
    <col min="1" max="1" width="12.28515625" customWidth="1"/>
    <col min="2" max="2" width="29.7109375" style="2" customWidth="1"/>
    <col min="3" max="3" width="17.28515625" customWidth="1"/>
    <col min="4" max="4" width="12.42578125" customWidth="1"/>
    <col min="5" max="5" width="11.28515625" customWidth="1"/>
    <col min="6" max="6" width="30" customWidth="1"/>
    <col min="7" max="7" width="10" customWidth="1"/>
    <col min="8" max="8" width="8.7109375" customWidth="1"/>
    <col min="9" max="9" width="9.140625" customWidth="1"/>
    <col min="10" max="10" width="8.140625" customWidth="1"/>
    <col min="11" max="11" width="10.7109375" customWidth="1"/>
  </cols>
  <sheetData>
    <row r="1" spans="1:12" ht="15.75" thickBot="1" x14ac:dyDescent="0.3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</row>
    <row r="2" spans="1:12" ht="15.75" customHeight="1" x14ac:dyDescent="0.25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7"/>
    </row>
    <row r="3" spans="1:12" ht="33" x14ac:dyDescent="0.25">
      <c r="A3" s="5" t="s">
        <v>3</v>
      </c>
      <c r="B3" s="5" t="s">
        <v>0</v>
      </c>
      <c r="C3" s="5" t="s">
        <v>1</v>
      </c>
      <c r="D3" s="8" t="s">
        <v>2</v>
      </c>
      <c r="E3" s="5" t="s">
        <v>4</v>
      </c>
      <c r="F3" s="8" t="s">
        <v>5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</row>
    <row r="4" spans="1:12" ht="63.75" customHeight="1" thickBot="1" x14ac:dyDescent="0.3">
      <c r="A4" s="6">
        <v>44964</v>
      </c>
      <c r="B4" s="9" t="s">
        <v>21</v>
      </c>
      <c r="C4" s="3" t="s">
        <v>22</v>
      </c>
      <c r="D4" s="4" t="s">
        <v>6</v>
      </c>
      <c r="E4" s="4" t="s">
        <v>80</v>
      </c>
      <c r="F4" s="10" t="s">
        <v>23</v>
      </c>
      <c r="G4" s="11" t="s">
        <v>7</v>
      </c>
      <c r="H4" s="14">
        <v>1</v>
      </c>
      <c r="I4" s="15">
        <v>119</v>
      </c>
      <c r="J4" s="19">
        <f>I4*H4</f>
        <v>119</v>
      </c>
      <c r="K4" s="13">
        <f>+Tabla1[[#This Row],[TOTAL]]</f>
        <v>119</v>
      </c>
    </row>
    <row r="5" spans="1:12" ht="63.75" customHeight="1" thickTop="1" x14ac:dyDescent="0.25">
      <c r="A5" s="6">
        <v>44570</v>
      </c>
      <c r="B5" s="3" t="s">
        <v>24</v>
      </c>
      <c r="C5" s="3" t="s">
        <v>29</v>
      </c>
      <c r="D5" s="4" t="s">
        <v>16</v>
      </c>
      <c r="E5" s="4" t="s">
        <v>80</v>
      </c>
      <c r="F5" s="10" t="s">
        <v>25</v>
      </c>
      <c r="G5" s="11" t="s">
        <v>7</v>
      </c>
      <c r="H5" s="14">
        <v>4</v>
      </c>
      <c r="I5" s="15">
        <v>2.5</v>
      </c>
      <c r="J5" s="12">
        <f t="shared" ref="J5" si="0">I5*H5</f>
        <v>10</v>
      </c>
      <c r="K5" s="13"/>
    </row>
    <row r="6" spans="1:12" ht="35.25" customHeight="1" x14ac:dyDescent="0.25">
      <c r="A6" s="6"/>
      <c r="B6" s="3"/>
      <c r="C6" s="3"/>
      <c r="D6" s="4"/>
      <c r="E6" s="4"/>
      <c r="F6" s="10" t="s">
        <v>26</v>
      </c>
      <c r="G6" s="11" t="s">
        <v>7</v>
      </c>
      <c r="H6" s="14">
        <v>4</v>
      </c>
      <c r="I6" s="15">
        <v>2.5</v>
      </c>
      <c r="J6" s="12">
        <f>I6*H6</f>
        <v>10</v>
      </c>
      <c r="K6" s="13"/>
    </row>
    <row r="7" spans="1:12" ht="35.25" customHeight="1" x14ac:dyDescent="0.25">
      <c r="A7" s="6"/>
      <c r="B7" s="3"/>
      <c r="C7" s="3"/>
      <c r="D7" s="4"/>
      <c r="E7" s="4"/>
      <c r="F7" s="10" t="s">
        <v>27</v>
      </c>
      <c r="G7" s="11" t="s">
        <v>7</v>
      </c>
      <c r="H7" s="14">
        <v>4</v>
      </c>
      <c r="I7" s="15">
        <v>3</v>
      </c>
      <c r="J7" s="12">
        <f>I7*H7</f>
        <v>12</v>
      </c>
      <c r="K7" s="13"/>
    </row>
    <row r="8" spans="1:12" ht="35.25" customHeight="1" thickBot="1" x14ac:dyDescent="0.3">
      <c r="A8" s="6"/>
      <c r="B8" s="3"/>
      <c r="C8" s="3"/>
      <c r="D8" s="4"/>
      <c r="E8" s="4"/>
      <c r="F8" s="10" t="s">
        <v>28</v>
      </c>
      <c r="G8" s="11" t="s">
        <v>7</v>
      </c>
      <c r="H8" s="14">
        <v>4</v>
      </c>
      <c r="I8" s="15">
        <v>2.5</v>
      </c>
      <c r="J8" s="19">
        <f>I8*H8</f>
        <v>10</v>
      </c>
      <c r="K8" s="13">
        <f>+J5+J6+J7+Tabla1[[#This Row],[TOTAL]]</f>
        <v>42</v>
      </c>
    </row>
    <row r="9" spans="1:12" ht="45.75" thickTop="1" x14ac:dyDescent="0.25">
      <c r="A9" s="6">
        <v>44978</v>
      </c>
      <c r="B9" s="3" t="s">
        <v>30</v>
      </c>
      <c r="C9" s="3" t="s">
        <v>31</v>
      </c>
      <c r="D9" s="4" t="s">
        <v>16</v>
      </c>
      <c r="E9" s="4" t="s">
        <v>80</v>
      </c>
      <c r="F9" s="25" t="s">
        <v>32</v>
      </c>
      <c r="G9" s="17" t="s">
        <v>8</v>
      </c>
      <c r="H9" s="17">
        <v>200</v>
      </c>
      <c r="I9" s="26">
        <v>0.15</v>
      </c>
      <c r="J9" s="20">
        <f t="shared" ref="J9:J13" si="1">I9*H9</f>
        <v>30</v>
      </c>
      <c r="K9" s="13"/>
    </row>
    <row r="10" spans="1:12" x14ac:dyDescent="0.25">
      <c r="A10" s="4"/>
      <c r="B10" s="3"/>
      <c r="C10" s="3"/>
      <c r="D10" s="4"/>
      <c r="E10" s="4"/>
      <c r="F10" s="25" t="s">
        <v>33</v>
      </c>
      <c r="G10" s="17" t="s">
        <v>8</v>
      </c>
      <c r="H10" s="17">
        <v>200</v>
      </c>
      <c r="I10" s="27">
        <v>3.2000000000000001E-2</v>
      </c>
      <c r="J10" s="21">
        <f t="shared" si="1"/>
        <v>6.4</v>
      </c>
      <c r="K10" s="13"/>
    </row>
    <row r="11" spans="1:12" x14ac:dyDescent="0.25">
      <c r="A11" s="4"/>
      <c r="B11" s="3"/>
      <c r="C11" s="3"/>
      <c r="D11" s="4"/>
      <c r="E11" s="4"/>
      <c r="F11" s="25" t="s">
        <v>34</v>
      </c>
      <c r="G11" s="17" t="s">
        <v>8</v>
      </c>
      <c r="H11" s="17">
        <v>200</v>
      </c>
      <c r="I11" s="27">
        <v>2.8000000000000001E-2</v>
      </c>
      <c r="J11" s="21">
        <f t="shared" si="1"/>
        <v>5.6000000000000005</v>
      </c>
      <c r="K11" s="13"/>
    </row>
    <row r="12" spans="1:12" x14ac:dyDescent="0.25">
      <c r="A12" s="4"/>
      <c r="B12" s="3"/>
      <c r="C12" s="3"/>
      <c r="D12" s="4"/>
      <c r="E12" s="4"/>
      <c r="F12" s="25" t="s">
        <v>35</v>
      </c>
      <c r="G12" s="17" t="s">
        <v>36</v>
      </c>
      <c r="H12" s="17">
        <v>5</v>
      </c>
      <c r="I12" s="26">
        <f>3.3/6</f>
        <v>0.54999999999999993</v>
      </c>
      <c r="J12" s="21">
        <f t="shared" si="1"/>
        <v>2.7499999999999996</v>
      </c>
      <c r="K12" s="13"/>
    </row>
    <row r="13" spans="1:12" ht="15.75" thickBot="1" x14ac:dyDescent="0.3">
      <c r="A13" s="4"/>
      <c r="B13" s="3"/>
      <c r="C13" s="3"/>
      <c r="D13" s="4"/>
      <c r="E13" s="4"/>
      <c r="F13" s="25" t="s">
        <v>37</v>
      </c>
      <c r="G13" s="17" t="s">
        <v>36</v>
      </c>
      <c r="H13" s="17">
        <v>3</v>
      </c>
      <c r="I13" s="26">
        <v>4.75</v>
      </c>
      <c r="J13" s="22">
        <f t="shared" si="1"/>
        <v>14.25</v>
      </c>
      <c r="K13" s="13">
        <f>+J9+J10+J11+J12+Tabla1[[#This Row],[TOTAL]]</f>
        <v>59</v>
      </c>
    </row>
    <row r="14" spans="1:12" ht="36.75" thickTop="1" x14ac:dyDescent="0.25">
      <c r="A14" s="6">
        <v>44979</v>
      </c>
      <c r="B14" s="3" t="s">
        <v>38</v>
      </c>
      <c r="C14" s="3" t="s">
        <v>15</v>
      </c>
      <c r="D14" s="4" t="s">
        <v>6</v>
      </c>
      <c r="E14" s="4" t="s">
        <v>80</v>
      </c>
      <c r="F14" s="25" t="s">
        <v>39</v>
      </c>
      <c r="G14" s="17" t="s">
        <v>8</v>
      </c>
      <c r="H14" s="17">
        <v>1</v>
      </c>
      <c r="I14" s="26">
        <v>84.75</v>
      </c>
      <c r="J14" s="12">
        <f t="shared" ref="J14:J17" si="2">I14*H14</f>
        <v>84.75</v>
      </c>
      <c r="K14" s="13"/>
    </row>
    <row r="15" spans="1:12" ht="72.75" thickBot="1" x14ac:dyDescent="0.3">
      <c r="A15" s="4"/>
      <c r="B15" s="3"/>
      <c r="C15" s="3"/>
      <c r="D15" s="4"/>
      <c r="E15" s="4"/>
      <c r="F15" s="25" t="s">
        <v>40</v>
      </c>
      <c r="G15" s="17" t="s">
        <v>8</v>
      </c>
      <c r="H15" s="17">
        <v>1</v>
      </c>
      <c r="I15" s="27">
        <v>169.5</v>
      </c>
      <c r="J15" s="19">
        <f t="shared" si="2"/>
        <v>169.5</v>
      </c>
      <c r="K15" s="13">
        <f>+J14+Tabla1[[#This Row],[TOTAL]]</f>
        <v>254.25</v>
      </c>
    </row>
    <row r="16" spans="1:12" ht="37.5" thickTop="1" thickBot="1" x14ac:dyDescent="0.3">
      <c r="A16" s="6">
        <v>44981</v>
      </c>
      <c r="B16" s="3" t="s">
        <v>41</v>
      </c>
      <c r="C16" s="3" t="s">
        <v>42</v>
      </c>
      <c r="D16" s="4" t="s">
        <v>6</v>
      </c>
      <c r="E16" s="4" t="s">
        <v>80</v>
      </c>
      <c r="F16" s="25" t="s">
        <v>43</v>
      </c>
      <c r="G16" s="17" t="s">
        <v>7</v>
      </c>
      <c r="H16" s="17">
        <v>150</v>
      </c>
      <c r="I16" s="28">
        <v>0.49790000000000001</v>
      </c>
      <c r="J16" s="23">
        <f>Tabla1[[#This Row],[CANTIDAD]]*Tabla1[[#This Row],[PREC.UNIT.]]</f>
        <v>74.685000000000002</v>
      </c>
      <c r="K16" s="13">
        <f>+Tabla1[[#This Row],[TOTAL]]</f>
        <v>74.685000000000002</v>
      </c>
    </row>
    <row r="17" spans="1:11" ht="28.5" thickTop="1" thickBot="1" x14ac:dyDescent="0.3">
      <c r="A17" s="6">
        <v>44981</v>
      </c>
      <c r="B17" s="3" t="s">
        <v>44</v>
      </c>
      <c r="C17" s="3" t="s">
        <v>42</v>
      </c>
      <c r="D17" s="4" t="s">
        <v>6</v>
      </c>
      <c r="E17" s="4" t="s">
        <v>80</v>
      </c>
      <c r="F17" s="25" t="s">
        <v>45</v>
      </c>
      <c r="G17" s="17" t="s">
        <v>7</v>
      </c>
      <c r="H17" s="17">
        <v>1</v>
      </c>
      <c r="I17" s="28">
        <v>4.25</v>
      </c>
      <c r="J17" s="19">
        <f t="shared" si="2"/>
        <v>4.25</v>
      </c>
      <c r="K17" s="13">
        <f>+Tabla1[[#This Row],[TOTAL]]</f>
        <v>4.25</v>
      </c>
    </row>
    <row r="18" spans="1:11" ht="37.5" thickTop="1" thickBot="1" x14ac:dyDescent="0.3">
      <c r="A18" s="6">
        <v>44981</v>
      </c>
      <c r="B18" s="3" t="s">
        <v>46</v>
      </c>
      <c r="C18" s="3" t="s">
        <v>47</v>
      </c>
      <c r="D18" s="4" t="s">
        <v>16</v>
      </c>
      <c r="E18" s="4" t="s">
        <v>80</v>
      </c>
      <c r="F18" s="25" t="s">
        <v>48</v>
      </c>
      <c r="G18" s="17" t="s">
        <v>7</v>
      </c>
      <c r="H18" s="17">
        <v>20</v>
      </c>
      <c r="I18" s="28">
        <v>1.78</v>
      </c>
      <c r="J18" s="19">
        <f>I18*H18</f>
        <v>35.6</v>
      </c>
      <c r="K18" s="13">
        <f>+Tabla1[[#This Row],[TOTAL]]</f>
        <v>35.6</v>
      </c>
    </row>
    <row r="19" spans="1:11" ht="19.5" thickTop="1" thickBot="1" x14ac:dyDescent="0.3">
      <c r="A19" s="6">
        <v>44959</v>
      </c>
      <c r="B19" s="3" t="s">
        <v>49</v>
      </c>
      <c r="C19" s="3" t="s">
        <v>50</v>
      </c>
      <c r="D19" s="4" t="s">
        <v>16</v>
      </c>
      <c r="E19" s="4" t="s">
        <v>80</v>
      </c>
      <c r="F19" s="25" t="s">
        <v>51</v>
      </c>
      <c r="G19" s="17" t="s">
        <v>17</v>
      </c>
      <c r="H19" s="17">
        <v>1</v>
      </c>
      <c r="I19" s="28">
        <v>30</v>
      </c>
      <c r="J19" s="23">
        <f>I19*H19</f>
        <v>30</v>
      </c>
      <c r="K19" s="13">
        <f>+Tabla1[[#This Row],[TOTAL]]</f>
        <v>30</v>
      </c>
    </row>
    <row r="20" spans="1:11" ht="27.75" thickTop="1" x14ac:dyDescent="0.25">
      <c r="A20" s="6">
        <v>44959</v>
      </c>
      <c r="B20" s="3" t="s">
        <v>62</v>
      </c>
      <c r="C20" s="3" t="s">
        <v>50</v>
      </c>
      <c r="D20" s="4" t="s">
        <v>16</v>
      </c>
      <c r="E20" s="4" t="s">
        <v>80</v>
      </c>
      <c r="F20" s="25" t="s">
        <v>52</v>
      </c>
      <c r="G20" s="17" t="s">
        <v>53</v>
      </c>
      <c r="H20" s="17">
        <v>2</v>
      </c>
      <c r="I20" s="28">
        <v>14</v>
      </c>
      <c r="J20" s="12">
        <f t="shared" ref="J20:J22" si="3">I20*H20</f>
        <v>28</v>
      </c>
      <c r="K20" s="13"/>
    </row>
    <row r="21" spans="1:11" x14ac:dyDescent="0.25">
      <c r="A21" s="4"/>
      <c r="B21" s="3"/>
      <c r="C21" s="3"/>
      <c r="D21" s="4"/>
      <c r="E21" s="4"/>
      <c r="F21" s="25" t="s">
        <v>54</v>
      </c>
      <c r="G21" s="17" t="s">
        <v>7</v>
      </c>
      <c r="H21" s="17">
        <v>2</v>
      </c>
      <c r="I21" s="27">
        <v>18</v>
      </c>
      <c r="J21" s="12">
        <f t="shared" si="3"/>
        <v>36</v>
      </c>
      <c r="K21" s="13"/>
    </row>
    <row r="22" spans="1:11" x14ac:dyDescent="0.25">
      <c r="A22" s="4"/>
      <c r="B22" s="3"/>
      <c r="C22" s="3"/>
      <c r="D22" s="4"/>
      <c r="E22" s="4"/>
      <c r="F22" s="25" t="s">
        <v>55</v>
      </c>
      <c r="G22" s="17" t="s">
        <v>7</v>
      </c>
      <c r="H22" s="17">
        <v>1</v>
      </c>
      <c r="I22" s="26">
        <v>38</v>
      </c>
      <c r="J22" s="12">
        <f t="shared" si="3"/>
        <v>38</v>
      </c>
      <c r="K22" s="13">
        <f>+J19+J20+J21+Tabla1[[#This Row],[TOTAL]]</f>
        <v>132</v>
      </c>
    </row>
    <row r="23" spans="1:11" x14ac:dyDescent="0.25">
      <c r="A23" s="6"/>
      <c r="B23" s="3"/>
      <c r="C23" s="3"/>
      <c r="D23" s="4"/>
      <c r="E23" s="4"/>
      <c r="F23" s="25" t="s">
        <v>56</v>
      </c>
      <c r="G23" s="17" t="s">
        <v>7</v>
      </c>
      <c r="H23" s="17">
        <v>2</v>
      </c>
      <c r="I23" s="26">
        <v>10</v>
      </c>
      <c r="J23" s="12">
        <f>I23*H23</f>
        <v>20</v>
      </c>
      <c r="K23" s="13"/>
    </row>
    <row r="24" spans="1:11" x14ac:dyDescent="0.25">
      <c r="A24" s="4"/>
      <c r="B24" s="3"/>
      <c r="C24" s="3"/>
      <c r="D24" s="4"/>
      <c r="E24" s="4"/>
      <c r="F24" s="25" t="s">
        <v>57</v>
      </c>
      <c r="G24" s="17" t="s">
        <v>9</v>
      </c>
      <c r="H24" s="17">
        <v>1</v>
      </c>
      <c r="I24" s="26">
        <v>14</v>
      </c>
      <c r="J24" s="12">
        <f t="shared" ref="J24:J26" si="4">I24*H24</f>
        <v>14</v>
      </c>
      <c r="K24" s="13"/>
    </row>
    <row r="25" spans="1:11" ht="15.75" thickBot="1" x14ac:dyDescent="0.3">
      <c r="A25" s="4"/>
      <c r="B25" s="3"/>
      <c r="C25" s="3"/>
      <c r="D25" s="4"/>
      <c r="E25" s="4"/>
      <c r="F25" s="25" t="s">
        <v>58</v>
      </c>
      <c r="G25" s="17" t="s">
        <v>7</v>
      </c>
      <c r="H25" s="17">
        <v>2</v>
      </c>
      <c r="I25" s="26">
        <v>15</v>
      </c>
      <c r="J25" s="19">
        <f t="shared" si="4"/>
        <v>30</v>
      </c>
      <c r="K25" s="13">
        <f>+J20+J21+J22+J23+J24+Tabla1[[#This Row],[TOTAL]]</f>
        <v>166</v>
      </c>
    </row>
    <row r="26" spans="1:11" ht="28.5" thickTop="1" thickBot="1" x14ac:dyDescent="0.3">
      <c r="A26" s="6">
        <v>44963</v>
      </c>
      <c r="B26" s="3" t="s">
        <v>59</v>
      </c>
      <c r="C26" s="3" t="s">
        <v>50</v>
      </c>
      <c r="D26" s="4" t="s">
        <v>16</v>
      </c>
      <c r="E26" s="4" t="s">
        <v>80</v>
      </c>
      <c r="F26" s="25" t="s">
        <v>60</v>
      </c>
      <c r="G26" s="17" t="s">
        <v>17</v>
      </c>
      <c r="H26" s="17">
        <v>1</v>
      </c>
      <c r="I26" s="28">
        <v>40</v>
      </c>
      <c r="J26" s="23">
        <f t="shared" si="4"/>
        <v>40</v>
      </c>
      <c r="K26" s="13">
        <f>+Tabla1[[#This Row],[TOTAL]]</f>
        <v>40</v>
      </c>
    </row>
    <row r="27" spans="1:11" ht="27.75" thickTop="1" x14ac:dyDescent="0.25">
      <c r="A27" s="6">
        <v>44963</v>
      </c>
      <c r="B27" s="3" t="s">
        <v>61</v>
      </c>
      <c r="C27" s="3" t="s">
        <v>50</v>
      </c>
      <c r="D27" s="4" t="s">
        <v>16</v>
      </c>
      <c r="E27" s="4" t="s">
        <v>80</v>
      </c>
      <c r="F27" s="25" t="s">
        <v>63</v>
      </c>
      <c r="G27" s="17" t="s">
        <v>53</v>
      </c>
      <c r="H27" s="17">
        <v>1</v>
      </c>
      <c r="I27" s="28">
        <v>42</v>
      </c>
      <c r="J27" s="12">
        <f>I27*H27</f>
        <v>42</v>
      </c>
      <c r="K27" s="13">
        <f>+Tabla1[[#This Row],[TOTAL]]</f>
        <v>42</v>
      </c>
    </row>
    <row r="28" spans="1:11" x14ac:dyDescent="0.25">
      <c r="A28" s="6"/>
      <c r="B28" s="3"/>
      <c r="C28" s="3"/>
      <c r="D28" s="4"/>
      <c r="E28" s="4"/>
      <c r="F28" s="25" t="s">
        <v>64</v>
      </c>
      <c r="G28" s="17" t="s">
        <v>7</v>
      </c>
      <c r="H28" s="17">
        <v>1</v>
      </c>
      <c r="I28" s="27">
        <v>24</v>
      </c>
      <c r="J28" s="12">
        <f>I28*H28</f>
        <v>24</v>
      </c>
      <c r="K28" s="13"/>
    </row>
    <row r="29" spans="1:11" ht="15.75" thickBot="1" x14ac:dyDescent="0.3">
      <c r="A29" s="4"/>
      <c r="B29" s="3"/>
      <c r="C29" s="3"/>
      <c r="D29" s="4"/>
      <c r="E29" s="4"/>
      <c r="F29" s="25" t="s">
        <v>65</v>
      </c>
      <c r="G29" s="17" t="s">
        <v>7</v>
      </c>
      <c r="H29" s="17">
        <v>1</v>
      </c>
      <c r="I29" s="26">
        <v>8</v>
      </c>
      <c r="J29" s="19">
        <f t="shared" ref="J29:J30" si="5">I29*H29</f>
        <v>8</v>
      </c>
      <c r="K29" s="13">
        <f>+J27+J28+Tabla1[[#This Row],[TOTAL]]</f>
        <v>74</v>
      </c>
    </row>
    <row r="30" spans="1:11" ht="28.5" thickTop="1" thickBot="1" x14ac:dyDescent="0.3">
      <c r="A30" s="6">
        <v>44965</v>
      </c>
      <c r="B30" s="3" t="s">
        <v>66</v>
      </c>
      <c r="C30" s="3" t="s">
        <v>50</v>
      </c>
      <c r="D30" s="4" t="s">
        <v>16</v>
      </c>
      <c r="E30" s="4" t="s">
        <v>80</v>
      </c>
      <c r="F30" s="25" t="s">
        <v>67</v>
      </c>
      <c r="G30" s="17" t="s">
        <v>68</v>
      </c>
      <c r="H30" s="17">
        <v>1</v>
      </c>
      <c r="I30" s="28">
        <v>15</v>
      </c>
      <c r="J30" s="23">
        <f t="shared" si="5"/>
        <v>15</v>
      </c>
      <c r="K30" s="13">
        <f>+Tabla1[[#This Row],[TOTAL]]</f>
        <v>15</v>
      </c>
    </row>
    <row r="31" spans="1:11" ht="28.5" thickTop="1" thickBot="1" x14ac:dyDescent="0.3">
      <c r="A31" s="6">
        <v>44965</v>
      </c>
      <c r="B31" s="3" t="s">
        <v>66</v>
      </c>
      <c r="C31" s="3" t="s">
        <v>50</v>
      </c>
      <c r="D31" s="4" t="s">
        <v>16</v>
      </c>
      <c r="E31" s="4" t="s">
        <v>80</v>
      </c>
      <c r="F31" s="25" t="s">
        <v>70</v>
      </c>
      <c r="G31" s="17" t="s">
        <v>69</v>
      </c>
      <c r="H31" s="17">
        <v>1</v>
      </c>
      <c r="I31" s="28">
        <v>50</v>
      </c>
      <c r="J31" s="23">
        <f>I31*H31</f>
        <v>50</v>
      </c>
      <c r="K31" s="13">
        <f>+Tabla1[[#This Row],[TOTAL]]</f>
        <v>50</v>
      </c>
    </row>
    <row r="32" spans="1:11" ht="19.5" thickTop="1" thickBot="1" x14ac:dyDescent="0.3">
      <c r="A32" s="6">
        <v>44967</v>
      </c>
      <c r="B32" s="3" t="s">
        <v>71</v>
      </c>
      <c r="C32" s="3" t="s">
        <v>50</v>
      </c>
      <c r="D32" s="4" t="s">
        <v>16</v>
      </c>
      <c r="E32" s="4" t="s">
        <v>80</v>
      </c>
      <c r="F32" s="25" t="s">
        <v>72</v>
      </c>
      <c r="G32" s="17" t="s">
        <v>73</v>
      </c>
      <c r="H32" s="17">
        <v>1</v>
      </c>
      <c r="I32" s="28">
        <v>50</v>
      </c>
      <c r="J32" s="23">
        <f t="shared" ref="J32:J33" si="6">I32*H32</f>
        <v>50</v>
      </c>
      <c r="K32" s="13">
        <f>+Tabla1[[#This Row],[TOTAL]]</f>
        <v>50</v>
      </c>
    </row>
    <row r="33" spans="1:11" ht="27.75" thickTop="1" x14ac:dyDescent="0.25">
      <c r="A33" s="6">
        <v>44963</v>
      </c>
      <c r="B33" s="3" t="s">
        <v>74</v>
      </c>
      <c r="C33" s="3" t="s">
        <v>79</v>
      </c>
      <c r="D33" s="4" t="s">
        <v>16</v>
      </c>
      <c r="E33" s="4" t="s">
        <v>80</v>
      </c>
      <c r="F33" s="25" t="s">
        <v>75</v>
      </c>
      <c r="G33" s="17" t="s">
        <v>76</v>
      </c>
      <c r="H33" s="17">
        <v>1</v>
      </c>
      <c r="I33" s="28">
        <v>30</v>
      </c>
      <c r="J33" s="24">
        <f t="shared" si="6"/>
        <v>30</v>
      </c>
      <c r="K33" s="13"/>
    </row>
    <row r="34" spans="1:11" x14ac:dyDescent="0.25">
      <c r="A34" s="6"/>
      <c r="B34" s="3"/>
      <c r="C34" s="3"/>
      <c r="D34" s="4"/>
      <c r="E34" s="4"/>
      <c r="F34" s="25" t="s">
        <v>77</v>
      </c>
      <c r="G34" s="17" t="s">
        <v>8</v>
      </c>
      <c r="H34" s="17">
        <v>2</v>
      </c>
      <c r="I34" s="27">
        <v>7</v>
      </c>
      <c r="J34" s="12">
        <f>I34*H34</f>
        <v>14</v>
      </c>
      <c r="K34" s="13"/>
    </row>
    <row r="35" spans="1:11" ht="15.75" thickBot="1" x14ac:dyDescent="0.3">
      <c r="A35" s="4"/>
      <c r="B35" s="3"/>
      <c r="C35" s="3"/>
      <c r="D35" s="4"/>
      <c r="E35" s="4"/>
      <c r="F35" s="25" t="s">
        <v>78</v>
      </c>
      <c r="G35" s="17" t="s">
        <v>8</v>
      </c>
      <c r="H35" s="17">
        <v>1</v>
      </c>
      <c r="I35" s="26">
        <v>10</v>
      </c>
      <c r="J35" s="19">
        <f t="shared" ref="J35" si="7">I35*H35</f>
        <v>10</v>
      </c>
      <c r="K35" s="13">
        <f>+J33+J34+Tabla1[[#This Row],[TOTAL]]</f>
        <v>54</v>
      </c>
    </row>
    <row r="36" spans="1:11" ht="15.75" thickTop="1" x14ac:dyDescent="0.25">
      <c r="A36" s="4"/>
      <c r="B36" s="3"/>
      <c r="C36" s="3"/>
      <c r="D36" s="4"/>
      <c r="E36" s="4"/>
      <c r="F36" s="16"/>
      <c r="G36" s="17"/>
      <c r="H36" s="17"/>
      <c r="I36" s="18"/>
      <c r="J36" s="12" t="s">
        <v>19</v>
      </c>
      <c r="K36" s="13">
        <f>SUM(K4:K35)</f>
        <v>1241.7849999999999</v>
      </c>
    </row>
  </sheetData>
  <mergeCells count="2">
    <mergeCell ref="A2:K2"/>
    <mergeCell ref="A1:K1"/>
  </mergeCells>
  <phoneticPr fontId="4" type="noConversion"/>
  <pageMargins left="0.59055118110236227" right="0.59055118110236227" top="1.1811023622047245" bottom="0.74803149606299213" header="0.39370078740157483" footer="0.39370078740157483"/>
  <pageSetup scale="80" orientation="landscape" horizontalDpi="0" verticalDpi="0" r:id="rId1"/>
  <headerFooter alignWithMargins="0">
    <oddHeader>&amp;C&amp;"Times New Roman,Negrita"&amp;10
ALCALDIA MUNICIPAL DE  EL CARMEN
UNIDAD DE ADQUISICIONES Y CONTRATACIONES INSTITUCIONAL&amp;R&amp;G</oddHead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Fondos Propios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irene abarca</dc:creator>
  <cp:lastModifiedBy>carmen irene abarca</cp:lastModifiedBy>
  <cp:lastPrinted>2023-04-19T00:03:23Z</cp:lastPrinted>
  <dcterms:created xsi:type="dcterms:W3CDTF">2023-04-17T16:06:11Z</dcterms:created>
  <dcterms:modified xsi:type="dcterms:W3CDTF">2023-04-19T17:43:11Z</dcterms:modified>
</cp:coreProperties>
</file>