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i5 10400\Documents\DOC.UACI 2023\Reporte Egresos-A Secretaria\"/>
    </mc:Choice>
  </mc:AlternateContent>
  <xr:revisionPtr revIDLastSave="0" documentId="13_ncr:1_{3461AC76-0E7C-4953-8FA2-33C3AED07E23}" xr6:coauthVersionLast="47" xr6:coauthVersionMax="47" xr10:uidLastSave="{00000000-0000-0000-0000-000000000000}"/>
  <bookViews>
    <workbookView xWindow="2100" yWindow="15" windowWidth="14370" windowHeight="10695" activeTab="1" xr2:uid="{15F17FE4-975E-4834-97F1-CF2AF7702CCF}"/>
  </bookViews>
  <sheets>
    <sheet name="Fondos Propios" sheetId="1" r:id="rId1"/>
    <sheet name="Func.Lib.Dispo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2" l="1"/>
  <c r="J7" i="2"/>
  <c r="J39" i="1"/>
  <c r="J40" i="1"/>
  <c r="J41" i="1"/>
  <c r="J42" i="1"/>
  <c r="J43" i="1"/>
  <c r="J44" i="1"/>
  <c r="J45" i="1"/>
  <c r="J46" i="1"/>
  <c r="J47" i="1"/>
  <c r="J38" i="1"/>
  <c r="J36" i="1"/>
  <c r="J37" i="1"/>
  <c r="J35" i="1"/>
  <c r="J33" i="1"/>
  <c r="J34" i="1"/>
  <c r="J32" i="1"/>
  <c r="J31" i="1"/>
  <c r="K31" i="1" s="1"/>
  <c r="J28" i="1"/>
  <c r="J29" i="1"/>
  <c r="J30" i="1"/>
  <c r="J27" i="1"/>
  <c r="J24" i="1"/>
  <c r="J25" i="1"/>
  <c r="J26" i="1"/>
  <c r="J23" i="1"/>
  <c r="J22" i="1"/>
  <c r="K22" i="1" s="1"/>
  <c r="J14" i="1"/>
  <c r="J15" i="1"/>
  <c r="J16" i="1"/>
  <c r="J17" i="1"/>
  <c r="J18" i="1"/>
  <c r="J19" i="1"/>
  <c r="J20" i="1"/>
  <c r="J21" i="1"/>
  <c r="J13" i="1"/>
  <c r="J12" i="1"/>
  <c r="K12" i="1" s="1"/>
  <c r="J11" i="1"/>
  <c r="K11" i="1" s="1"/>
  <c r="J10" i="1"/>
  <c r="K10" i="1" s="1"/>
  <c r="J9" i="1"/>
  <c r="K9" i="1" s="1"/>
  <c r="J8" i="1"/>
  <c r="J7" i="1"/>
  <c r="J6" i="1"/>
  <c r="J5" i="1"/>
  <c r="J4" i="1"/>
  <c r="K8" i="1" l="1"/>
  <c r="K37" i="1"/>
  <c r="K34" i="1"/>
  <c r="K47" i="1"/>
  <c r="K30" i="1"/>
  <c r="K26" i="1"/>
  <c r="K21" i="1"/>
  <c r="K48" i="1" l="1"/>
</calcChain>
</file>

<file path=xl/sharedStrings.xml><?xml version="1.0" encoding="utf-8"?>
<sst xmlns="http://schemas.openxmlformats.org/spreadsheetml/2006/main" count="173" uniqueCount="96">
  <si>
    <t>ADJUDICACIONES Y CONTRATACIONES AÑO 2023 MES DE ENERO</t>
  </si>
  <si>
    <t>OBJETO  DE CONTRATACION</t>
  </si>
  <si>
    <t>NOMBRE DEL CONTRATISTA</t>
  </si>
  <si>
    <t>CARACTERISTICA</t>
  </si>
  <si>
    <t>FECHA CONTRATACION</t>
  </si>
  <si>
    <t>MODALIDAD DE CONTRATACION</t>
  </si>
  <si>
    <t>Suministro de porciones de Pan en concepto de colaboracion para fallecido de Canton La Paz sector el Cocal  Sr. Jeovani Alexander Vasquez Perez.</t>
  </si>
  <si>
    <t>DESCRIPCION</t>
  </si>
  <si>
    <t xml:space="preserve">PANADERIA CUSCATLAN S.A DE C.V </t>
  </si>
  <si>
    <t>Persona Juridica</t>
  </si>
  <si>
    <t>porciones de pan</t>
  </si>
  <si>
    <t>unidad</t>
  </si>
  <si>
    <t>paquete de platos desechables</t>
  </si>
  <si>
    <t>Unidad</t>
  </si>
  <si>
    <t>paquete de vasos desechables</t>
  </si>
  <si>
    <t xml:space="preserve">Unidad </t>
  </si>
  <si>
    <t>Café granulado</t>
  </si>
  <si>
    <t>Libra</t>
  </si>
  <si>
    <t>Azucar blanca 2.5 kg</t>
  </si>
  <si>
    <t>Bls</t>
  </si>
  <si>
    <t>UNIDAD DE MEDIDA</t>
  </si>
  <si>
    <t>CANTIDAD</t>
  </si>
  <si>
    <t>PREC.UNIT.</t>
  </si>
  <si>
    <t>TOTAL</t>
  </si>
  <si>
    <t>MONTO TOTAL</t>
  </si>
  <si>
    <t>Servicio de limpieza de fosa septica de edificio municipal de Alcaldia de El Carmen, Cuscatlan.</t>
  </si>
  <si>
    <t xml:space="preserve">IMPOSERDI S.A DE C.V </t>
  </si>
  <si>
    <t>Servicio de Limpieza de Fosa Septica</t>
  </si>
  <si>
    <t>m3</t>
  </si>
  <si>
    <t>Soporte Tecnico para Sistema Platinum de colecturia y cuentas corrientes</t>
  </si>
  <si>
    <t>Julio Cesar Meza Granadino</t>
  </si>
  <si>
    <t>Persona Natural</t>
  </si>
  <si>
    <t>Soporte Tecnico para revision y correccion de proceso de "Impresión" de Recibos de Cobros de Impuestos del modulo de Cuentas Corrientes del Sistema Patinum, Precio incluye IVA, incluye actualizacion de la ultima version del sistema.</t>
  </si>
  <si>
    <t>Servicio</t>
  </si>
  <si>
    <t xml:space="preserve">Mantenimiento preventivo cambio de aceite a Camion recolector de desechos solidos comunes Kenworth T-370 </t>
  </si>
  <si>
    <t>Transportes Pesados S.A deC.V</t>
  </si>
  <si>
    <t>Servicio mantenimiento preventivo y reparaciones a vehiculo kenworth T-370 placas N 18475 según detalle en cotizacion de fecha 31-01-23</t>
  </si>
  <si>
    <t>Suministro de alimentos para ser entregado a personas que colaboran en jornada de limpieza y chapeo en diferentes sectores del municipio a realizarse el dia 21/01/2023</t>
  </si>
  <si>
    <t>Mauricio Alejandro Chacon Beltran</t>
  </si>
  <si>
    <t>Almuerzos Completos: plato de carne asada, porcion de chirimol, casamiento, 2 tortillas, 1 chorizo, fresco de horchata.</t>
  </si>
  <si>
    <t>Suministro de papeleria y utiles para ser entregado a las unidades UACI, REF, CATASTRO, TESORERIA, DESPACHO MUNICIPAL, RECURSOS HUMANOS, COLECTURIA Y CUENTAS CORRIENTES</t>
  </si>
  <si>
    <t>Rafael Ernesto Castaneda Guerrero</t>
  </si>
  <si>
    <t>Papel Bond T/C</t>
  </si>
  <si>
    <t>Caja</t>
  </si>
  <si>
    <t>Papel Bond T/O</t>
  </si>
  <si>
    <t xml:space="preserve">Caja </t>
  </si>
  <si>
    <t>Lapicero azul ultra color fino 0.7</t>
  </si>
  <si>
    <t>Lapicero azul BIC</t>
  </si>
  <si>
    <t>Lapicero Negro BIC</t>
  </si>
  <si>
    <t>Caja de 2000 sobres blancos T/O</t>
  </si>
  <si>
    <t>folder ampo Archivador T-830 T/C</t>
  </si>
  <si>
    <t>folder ampo Archivador T-835 T/O</t>
  </si>
  <si>
    <t>Lapices</t>
  </si>
  <si>
    <t>Compra de comprobantes de retencion para unidad de Tesoreria.</t>
  </si>
  <si>
    <t>Maura Yadira Reyes Rivera</t>
  </si>
  <si>
    <t>Block de comprobantes de retencion</t>
  </si>
  <si>
    <t>Compra de kit de tinta para impresor de Unidad de Desarrollo Economico Local (UDEL) de esta muinicipalidad</t>
  </si>
  <si>
    <t>Hector Orlando Guzman Ramos</t>
  </si>
  <si>
    <t xml:space="preserve">Tinta epson negra T504 </t>
  </si>
  <si>
    <t>Tinta epson cyan T504</t>
  </si>
  <si>
    <t>Tinta epson amarilla T504</t>
  </si>
  <si>
    <t>Tinta epson magena T504</t>
  </si>
  <si>
    <t>suminsitro de combustible para vehiculo pesado pipas de agua gestionados por la municipalidad ante el MOP, Alcaldia de Lourdes Colon que realizan actividades de distribucion de agua en diferentes sectores del municipio para evitar desabastecimiento de agua durante se ejecutan los trabajos de mantenimiento de pozos La Vega y Pozo el progreso.</t>
  </si>
  <si>
    <t>SOLEDAD BEATRIZ GONZALES DE SORTO (GASOLINERA TEXACO)</t>
  </si>
  <si>
    <t>Combustible Diesel Requerido para el dia 10/01/2023</t>
  </si>
  <si>
    <t>Galon</t>
  </si>
  <si>
    <t>Combustible Diesel Requerido para el dia 11/01/2023</t>
  </si>
  <si>
    <t>Combustible Diesel Requerido para el dia 12/01/2023</t>
  </si>
  <si>
    <t>Combustible Diesel Requerido para el dia 16/01/2023</t>
  </si>
  <si>
    <t>Compra de lubricante para bomba de clutch de vehiculo microbus N 16 931 de esta municipalidad</t>
  </si>
  <si>
    <t>1/4 de aceite para bomba de clutch Wagner</t>
  </si>
  <si>
    <t>FUENTE DE FINANCIAMIENTO: FONDOS PROPIOS</t>
  </si>
  <si>
    <t>Servicio de cambio de aceite para vehiculo microbus placas N 10 960</t>
  </si>
  <si>
    <t>Jose Guillermo Leiva Navarrete (Lubricantes el Chapin)</t>
  </si>
  <si>
    <t>Galon Valvoline 15W40</t>
  </si>
  <si>
    <t>2/4 Galon Valvoline 15W40</t>
  </si>
  <si>
    <t>Filtro LFP 5971</t>
  </si>
  <si>
    <t>Servicio de cambio de aceite para vehiculo microbus placas N 16 931</t>
  </si>
  <si>
    <t>Compra de materiales a ser utilizados en proyecto multiple de agua, reparaciones de fugas en diferentes sectores y otras actividades que se derivan del proyecto multiple</t>
  </si>
  <si>
    <t>Crescencio de Jesus de Paz Vasquez (Ferreteria el Triunfo)</t>
  </si>
  <si>
    <t>Uniones Junta Rapida 2 1/2</t>
  </si>
  <si>
    <t>Tee PVC 3x2</t>
  </si>
  <si>
    <t>Codos PVC de 2"</t>
  </si>
  <si>
    <t>Codo Galvanizado de 2"</t>
  </si>
  <si>
    <t>Bolsa de cemento CESSA</t>
  </si>
  <si>
    <t>Adaptadores macho de 2"</t>
  </si>
  <si>
    <t>Adaptadores macho de 3"</t>
  </si>
  <si>
    <t>Sierra Boira</t>
  </si>
  <si>
    <t>Adaptador Macho de 6"</t>
  </si>
  <si>
    <t>Uniones Junta Rapida 6" PSI 250</t>
  </si>
  <si>
    <t xml:space="preserve">Total </t>
  </si>
  <si>
    <t>FUENTE DE FINANCIAMIENTO: FUNCIONAMIENTO LIBRE DISPONIBILIDAD</t>
  </si>
  <si>
    <t>Evelyn Urania Narayana Orantes Hernandez (Devog)</t>
  </si>
  <si>
    <t>Suministro de Licencias de antivirus para computadoras de las diferentes unidades de esta municipalidad.</t>
  </si>
  <si>
    <t>Licencia antivirus kaspersky Internet Security para un año (paquete 10 Licencias)
Descarga Digital
Soporte para Instalacion y configuracion de Software</t>
  </si>
  <si>
    <t>LGM20SM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</si>
</sst>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409]* #,##0.0000_ ;_-[$$-409]* \-#,##0.0000\ ;_-[$$-409]* &quot;-&quot;??_ ;_-@_ "/>
    <numFmt numFmtId="165" formatCode="_-[$$-409]* #,##0.000_ ;_-[$$-409]* \-#,##0.000\ ;_-[$$-409]* &quot;-&quot;??_ ;_-@_ "/>
    <numFmt numFmtId="166" formatCode="_-[$$-409]* #,##0.00_ ;_-[$$-409]* \-#,##0.00\ ;_-[$$-409]* &quot;-&quot;??_ ;_-@_ "/>
  </numFmts>
  <fonts count="11" x14ac:knownFonts="1">
    <font>
      <sz val="11"/>
      <color theme="1"/>
      <name val="Calibri"/>
      <family val="2"/>
      <scheme val="minor"/>
    </font>
    <font>
      <sz val="10"/>
      <name val="Arial"/>
      <family val="2"/>
    </font>
    <font>
      <b/>
      <sz val="10"/>
      <name val="Arial"/>
      <family val="2"/>
    </font>
    <font>
      <b/>
      <sz val="10"/>
      <name val="Times New Roman"/>
      <family val="1"/>
    </font>
    <font>
      <sz val="8"/>
      <name val="Calibri"/>
      <family val="2"/>
      <scheme val="minor"/>
    </font>
    <font>
      <b/>
      <sz val="7"/>
      <name val="Book Antiqua"/>
      <family val="1"/>
    </font>
    <font>
      <sz val="7"/>
      <color theme="1"/>
      <name val="Book Antiqua"/>
      <family val="1"/>
    </font>
    <font>
      <sz val="7"/>
      <color theme="1" tint="4.9989318521683403E-2"/>
      <name val="Book Antiqua"/>
      <family val="1"/>
    </font>
    <font>
      <sz val="7"/>
      <name val="Book Antiqua"/>
      <family val="1"/>
    </font>
    <font>
      <sz val="6"/>
      <color theme="1" tint="4.9989318521683403E-2"/>
      <name val="Book Antiqua"/>
      <family val="1"/>
    </font>
    <font>
      <sz val="7"/>
      <color theme="1"/>
      <name val="Arial"/>
      <family val="2"/>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3">
    <border>
      <left/>
      <right/>
      <top/>
      <bottom/>
      <diagonal/>
    </border>
    <border>
      <left/>
      <right/>
      <top/>
      <bottom style="medium">
        <color indexed="64"/>
      </bottom>
      <diagonal/>
    </border>
    <border>
      <left/>
      <right/>
      <top/>
      <bottom style="double">
        <color indexed="64"/>
      </bottom>
      <diagonal/>
    </border>
  </borders>
  <cellStyleXfs count="2">
    <xf numFmtId="0" fontId="0" fillId="0" borderId="0"/>
    <xf numFmtId="0" fontId="1" fillId="0" borderId="0"/>
  </cellStyleXfs>
  <cellXfs count="31">
    <xf numFmtId="0" fontId="0" fillId="0" borderId="0" xfId="0"/>
    <xf numFmtId="0" fontId="2" fillId="0" borderId="0" xfId="1" applyFont="1" applyAlignment="1">
      <alignment horizontal="center" vertical="center" wrapText="1"/>
    </xf>
    <xf numFmtId="0" fontId="0" fillId="0" borderId="0" xfId="0" applyAlignment="1">
      <alignment wrapText="1"/>
    </xf>
    <xf numFmtId="0" fontId="6" fillId="0" borderId="0" xfId="0" applyFont="1"/>
    <xf numFmtId="0" fontId="6" fillId="0" borderId="0" xfId="0" applyFont="1" applyAlignment="1">
      <alignment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9" fillId="3" borderId="0" xfId="0" applyFont="1" applyFill="1" applyAlignment="1">
      <alignment horizontal="center" vertical="center" wrapText="1"/>
    </xf>
    <xf numFmtId="14" fontId="7" fillId="2" borderId="0" xfId="0" applyNumberFormat="1" applyFont="1" applyFill="1" applyAlignment="1">
      <alignment horizontal="center" vertical="center"/>
    </xf>
    <xf numFmtId="0" fontId="3" fillId="0" borderId="0" xfId="1" applyFont="1" applyAlignment="1">
      <alignment vertical="center" wrapText="1"/>
    </xf>
    <xf numFmtId="0" fontId="9" fillId="3" borderId="0" xfId="0" applyFont="1" applyFill="1" applyAlignment="1">
      <alignment horizontal="center" vertical="center"/>
    </xf>
    <xf numFmtId="0" fontId="7" fillId="2" borderId="0" xfId="0" applyFont="1" applyFill="1" applyAlignment="1">
      <alignment horizontal="left" vertical="center" wrapText="1"/>
    </xf>
    <xf numFmtId="0" fontId="8" fillId="0" borderId="0" xfId="0" applyFont="1" applyAlignment="1">
      <alignment horizontal="left" vertical="center" wrapText="1"/>
    </xf>
    <xf numFmtId="0" fontId="6" fillId="0" borderId="0" xfId="0" applyFont="1" applyAlignment="1">
      <alignment horizontal="center" vertical="center"/>
    </xf>
    <xf numFmtId="44" fontId="6" fillId="0" borderId="0" xfId="0" applyNumberFormat="1" applyFont="1" applyAlignment="1">
      <alignment horizontal="left" vertical="center"/>
    </xf>
    <xf numFmtId="44" fontId="8" fillId="0" borderId="0" xfId="0" applyNumberFormat="1" applyFont="1" applyAlignment="1">
      <alignment horizontal="left" vertical="center" wrapText="1"/>
    </xf>
    <xf numFmtId="44" fontId="8" fillId="2" borderId="0" xfId="0" applyNumberFormat="1" applyFont="1" applyFill="1" applyAlignment="1">
      <alignment horizontal="left" vertical="center" wrapText="1"/>
    </xf>
    <xf numFmtId="0" fontId="10" fillId="0" borderId="0" xfId="0" applyFont="1" applyAlignment="1">
      <alignment horizontal="center" vertical="center"/>
    </xf>
    <xf numFmtId="44" fontId="10" fillId="0" borderId="0" xfId="0" applyNumberFormat="1" applyFont="1" applyAlignment="1">
      <alignment horizontal="left" vertical="center"/>
    </xf>
    <xf numFmtId="0" fontId="8" fillId="2" borderId="0" xfId="0" applyFont="1" applyFill="1" applyAlignment="1">
      <alignment horizontal="left" vertical="center" wrapText="1"/>
    </xf>
    <xf numFmtId="0" fontId="8" fillId="0" borderId="0" xfId="0" applyFont="1" applyAlignment="1">
      <alignment horizontal="center" vertical="center"/>
    </xf>
    <xf numFmtId="44" fontId="8" fillId="0" borderId="0" xfId="0" applyNumberFormat="1" applyFont="1" applyAlignment="1">
      <alignment horizontal="left" vertical="center"/>
    </xf>
    <xf numFmtId="0" fontId="6" fillId="0" borderId="0" xfId="0" applyFont="1" applyAlignment="1">
      <alignment horizontal="left" vertical="center" wrapText="1"/>
    </xf>
    <xf numFmtId="164" fontId="8" fillId="0" borderId="0" xfId="0" applyNumberFormat="1" applyFont="1" applyAlignment="1">
      <alignment vertical="center" wrapText="1"/>
    </xf>
    <xf numFmtId="165" fontId="8" fillId="0" borderId="0" xfId="0" applyNumberFormat="1" applyFont="1" applyAlignment="1">
      <alignment vertical="center" wrapText="1"/>
    </xf>
    <xf numFmtId="166" fontId="8" fillId="0" borderId="0" xfId="0" applyNumberFormat="1" applyFont="1" applyAlignment="1">
      <alignment vertical="center" wrapText="1"/>
    </xf>
    <xf numFmtId="44" fontId="8" fillId="2" borderId="2" xfId="0" applyNumberFormat="1" applyFont="1" applyFill="1" applyBorder="1" applyAlignment="1">
      <alignment horizontal="left" vertical="center" wrapText="1"/>
    </xf>
    <xf numFmtId="44" fontId="8" fillId="0" borderId="2" xfId="0" applyNumberFormat="1" applyFont="1" applyBorder="1" applyAlignment="1">
      <alignment horizontal="left" vertical="center" wrapText="1"/>
    </xf>
    <xf numFmtId="0" fontId="5" fillId="0" borderId="0" xfId="1" applyFont="1" applyAlignment="1">
      <alignment horizontal="center" vertical="center" wrapText="1"/>
    </xf>
    <xf numFmtId="0" fontId="5" fillId="0" borderId="1" xfId="1" applyFont="1" applyBorder="1" applyAlignment="1">
      <alignment horizontal="center" vertical="center" wrapText="1"/>
    </xf>
    <xf numFmtId="0" fontId="2" fillId="0" borderId="0" xfId="1" applyFont="1" applyAlignment="1">
      <alignment horizontal="center" vertical="center" wrapText="1"/>
    </xf>
  </cellXfs>
  <cellStyles count="2">
    <cellStyle name="Normal" xfId="0" builtinId="0"/>
    <cellStyle name="Normal 2" xfId="1" xr:uid="{8FC54FAF-69BA-4AE0-AD6F-4984D3129C27}"/>
  </cellStyles>
  <dxfs count="13">
    <dxf>
      <font>
        <strike val="0"/>
        <outline val="0"/>
        <shadow val="0"/>
        <u val="none"/>
        <vertAlign val="baseline"/>
        <sz val="7"/>
        <color auto="1"/>
        <name val="Book Antiqua"/>
        <family val="1"/>
        <scheme val="none"/>
      </font>
      <numFmt numFmtId="34" formatCode="_-&quot;$&quot;* #,##0.00_-;\-&quot;$&quot;* #,##0.00_-;_-&quot;$&quot;* &quot;-&quot;??_-;_-@_-"/>
      <fill>
        <patternFill patternType="solid">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7"/>
        <color auto="1"/>
        <name val="Book Antiqua"/>
        <family val="1"/>
        <scheme val="none"/>
      </font>
      <numFmt numFmtId="34" formatCode="_-&quot;$&quot;* #,##0.00_-;\-&quot;$&quot;* #,##0.00_-;_-&quot;$&quot;* &quot;-&quot;??_-;_-@_-"/>
      <alignment horizontal="left" vertical="center" textRotation="0" wrapText="1" indent="0" justifyLastLine="0" shrinkToFit="0" readingOrder="0"/>
    </dxf>
    <dxf>
      <font>
        <b val="0"/>
        <i val="0"/>
        <strike val="0"/>
        <condense val="0"/>
        <extend val="0"/>
        <outline val="0"/>
        <shadow val="0"/>
        <u val="none"/>
        <vertAlign val="baseline"/>
        <sz val="7"/>
        <color auto="1"/>
        <name val="Book Antiqua"/>
        <family val="1"/>
        <scheme val="none"/>
      </font>
      <numFmt numFmtId="34" formatCode="_-&quot;$&quot;* #,##0.00_-;\-&quot;$&quot;* #,##0.00_-;_-&quot;$&quot;* &quot;-&quot;??_-;_-@_-"/>
      <alignment horizontal="left" vertical="center" textRotation="0" wrapText="0" indent="0" justifyLastLine="0" shrinkToFit="0" readingOrder="0"/>
    </dxf>
    <dxf>
      <font>
        <b val="0"/>
        <i val="0"/>
        <strike val="0"/>
        <condense val="0"/>
        <extend val="0"/>
        <outline val="0"/>
        <shadow val="0"/>
        <u val="none"/>
        <vertAlign val="baseline"/>
        <sz val="7"/>
        <color auto="1"/>
        <name val="Book Antiqua"/>
        <family val="1"/>
        <scheme val="none"/>
      </font>
      <alignment horizontal="center" vertical="center" textRotation="0" wrapText="0" indent="0" justifyLastLine="0" shrinkToFit="0" readingOrder="0"/>
    </dxf>
    <dxf>
      <font>
        <b val="0"/>
        <i val="0"/>
        <strike val="0"/>
        <condense val="0"/>
        <extend val="0"/>
        <outline val="0"/>
        <shadow val="0"/>
        <u val="none"/>
        <vertAlign val="baseline"/>
        <sz val="7"/>
        <color auto="1"/>
        <name val="Book Antiqua"/>
        <family val="1"/>
        <scheme val="none"/>
      </font>
      <alignment horizontal="center" vertical="center" textRotation="0" wrapText="0" indent="0" justifyLastLine="0" shrinkToFit="0" readingOrder="0"/>
    </dxf>
    <dxf>
      <font>
        <strike val="0"/>
        <outline val="0"/>
        <shadow val="0"/>
        <u val="none"/>
        <vertAlign val="baseline"/>
        <sz val="7"/>
        <color auto="1"/>
        <name val="Book Antiqua"/>
        <family val="1"/>
        <scheme val="none"/>
      </font>
      <fill>
        <patternFill patternType="solid">
          <fgColor indexed="64"/>
          <bgColor theme="0"/>
        </patternFill>
      </fill>
      <alignment horizontal="left" vertical="center" textRotation="0" wrapText="1" indent="0" justifyLastLine="0" shrinkToFit="0" readingOrder="0"/>
    </dxf>
    <dxf>
      <font>
        <strike val="0"/>
        <outline val="0"/>
        <shadow val="0"/>
        <u val="none"/>
        <vertAlign val="baseline"/>
        <sz val="7"/>
        <color theme="1" tint="4.9989318521683403E-2"/>
        <name val="Book Antiqua"/>
        <family val="1"/>
        <scheme val="none"/>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7"/>
        <color theme="1" tint="4.9989318521683403E-2"/>
        <name val="Book Antiqua"/>
        <family val="1"/>
        <scheme val="none"/>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7"/>
        <color theme="1" tint="4.9989318521683403E-2"/>
        <name val="Book Antiqua"/>
        <family val="1"/>
        <scheme val="none"/>
      </font>
      <fill>
        <patternFill patternType="solid">
          <fgColor indexed="64"/>
          <bgColor theme="0"/>
        </patternFill>
      </fill>
      <alignment horizontal="center" vertical="center" textRotation="0" wrapText="1" indent="0" justifyLastLine="0" shrinkToFit="0" readingOrder="0"/>
    </dxf>
    <dxf>
      <font>
        <strike val="0"/>
        <outline val="0"/>
        <shadow val="0"/>
        <u val="none"/>
        <vertAlign val="baseline"/>
        <sz val="7"/>
        <color theme="1" tint="4.9989318521683403E-2"/>
        <name val="Book Antiqua"/>
        <family val="1"/>
        <scheme val="none"/>
      </font>
      <fill>
        <patternFill patternType="solid">
          <fgColor indexed="64"/>
          <bgColor theme="0"/>
        </patternFill>
      </fill>
      <alignment horizontal="center" vertical="center" textRotation="0" wrapText="1" indent="0" justifyLastLine="0" shrinkToFit="0" readingOrder="0"/>
    </dxf>
    <dxf>
      <font>
        <strike val="0"/>
        <outline val="0"/>
        <shadow val="0"/>
        <u val="none"/>
        <vertAlign val="baseline"/>
        <sz val="7"/>
        <color theme="1" tint="4.9989318521683403E-2"/>
        <name val="Book Antiqua"/>
        <family val="1"/>
        <scheme val="none"/>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7"/>
        <color theme="1" tint="4.9989318521683403E-2"/>
        <name val="Book Antiqua"/>
        <family val="1"/>
        <scheme val="none"/>
      </font>
      <fill>
        <patternFill patternType="solid">
          <fgColor indexed="64"/>
          <bgColor theme="0"/>
        </patternFill>
      </fill>
    </dxf>
    <dxf>
      <font>
        <strike val="0"/>
        <outline val="0"/>
        <shadow val="0"/>
        <u val="none"/>
        <vertAlign val="baseline"/>
        <sz val="6"/>
        <color theme="1" tint="4.9989318521683403E-2"/>
        <name val="Book Antiqua"/>
        <family val="1"/>
        <scheme val="none"/>
      </font>
      <fill>
        <patternFill patternType="solid">
          <fgColor indexed="64"/>
          <bgColor theme="2" tint="-9.9978637043366805E-2"/>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161925</xdr:colOff>
      <xdr:row>0</xdr:row>
      <xdr:rowOff>9525</xdr:rowOff>
    </xdr:from>
    <xdr:to>
      <xdr:col>8</xdr:col>
      <xdr:colOff>504825</xdr:colOff>
      <xdr:row>0</xdr:row>
      <xdr:rowOff>19050</xdr:rowOff>
    </xdr:to>
    <xdr:cxnSp macro="">
      <xdr:nvCxnSpPr>
        <xdr:cNvPr id="4" name="Conector recto 3">
          <a:extLst>
            <a:ext uri="{FF2B5EF4-FFF2-40B4-BE49-F238E27FC236}">
              <a16:creationId xmlns:a16="http://schemas.microsoft.com/office/drawing/2014/main" id="{AA047F04-54BE-AFDD-56A1-7FF2853AE4D9}"/>
            </a:ext>
          </a:extLst>
        </xdr:cNvPr>
        <xdr:cNvCxnSpPr/>
      </xdr:nvCxnSpPr>
      <xdr:spPr>
        <a:xfrm>
          <a:off x="161925" y="390525"/>
          <a:ext cx="8601075" cy="9525"/>
        </a:xfrm>
        <a:prstGeom prst="line">
          <a:avLst/>
        </a:prstGeom>
        <a:ln w="28575">
          <a:solidFill>
            <a:srgbClr val="002060"/>
          </a:solidFill>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11</xdr:col>
      <xdr:colOff>0</xdr:colOff>
      <xdr:row>1</xdr:row>
      <xdr:rowOff>9525</xdr:rowOff>
    </xdr:to>
    <xdr:cxnSp macro="">
      <xdr:nvCxnSpPr>
        <xdr:cNvPr id="2" name="Conector recto 1">
          <a:extLst>
            <a:ext uri="{FF2B5EF4-FFF2-40B4-BE49-F238E27FC236}">
              <a16:creationId xmlns:a16="http://schemas.microsoft.com/office/drawing/2014/main" id="{A9DE2FE2-D975-4AE3-AA6D-F966D6B5CD70}"/>
            </a:ext>
          </a:extLst>
        </xdr:cNvPr>
        <xdr:cNvCxnSpPr/>
      </xdr:nvCxnSpPr>
      <xdr:spPr>
        <a:xfrm flipV="1">
          <a:off x="0" y="381000"/>
          <a:ext cx="9715500" cy="9525"/>
        </a:xfrm>
        <a:prstGeom prst="line">
          <a:avLst/>
        </a:prstGeom>
        <a:ln w="28575">
          <a:solidFill>
            <a:srgbClr val="002060"/>
          </a:solidFill>
        </a:ln>
      </xdr:spPr>
      <xdr:style>
        <a:lnRef idx="3">
          <a:schemeClr val="dk1"/>
        </a:lnRef>
        <a:fillRef idx="0">
          <a:schemeClr val="dk1"/>
        </a:fillRef>
        <a:effectRef idx="2">
          <a:schemeClr val="dk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45EE40-AD29-41F3-8EB9-60ACB21346A5}" name="Tabla1" displayName="Tabla1" ref="A3:K48" totalsRowShown="0" headerRowDxfId="12" dataDxfId="11">
  <autoFilter ref="A3:K48" xr:uid="{A545EE40-AD29-41F3-8EB9-60ACB21346A5}"/>
  <tableColumns count="11">
    <tableColumn id="1" xr3:uid="{079DF0D5-C3E3-45E9-B457-88E76F53070F}" name="FECHA CONTRATACION" dataDxfId="10"/>
    <tableColumn id="2" xr3:uid="{F11B720A-AF23-49E5-AEBC-566689373AC2}" name="OBJETO  DE CONTRATACION" dataDxfId="9"/>
    <tableColumn id="3" xr3:uid="{534885F1-7D12-48A8-8969-78043DA348A6}" name="NOMBRE DEL CONTRATISTA" dataDxfId="8"/>
    <tableColumn id="5" xr3:uid="{117BA36F-7D17-4FD1-9AFE-31FAA7E43D4D}" name="CARACTERISTICA" dataDxfId="7"/>
    <tableColumn id="6" xr3:uid="{5211A3E3-1344-4B0C-A4A0-A4E4F14F7E01}" name="MODALIDAD DE CONTRATACION" dataDxfId="6"/>
    <tableColumn id="7" xr3:uid="{0A8C767B-221C-4654-B1B4-4CD4D71CF95F}" name="DESCRIPCION" dataDxfId="5"/>
    <tableColumn id="10" xr3:uid="{CEB78A0F-8795-49ED-86D6-C9F1DBC5EB30}" name="UNIDAD DE MEDIDA" dataDxfId="4"/>
    <tableColumn id="11" xr3:uid="{9EE8071D-7D0A-4428-8C18-5AFDC59ADDBE}" name="CANTIDAD" dataDxfId="3"/>
    <tableColumn id="9" xr3:uid="{B5364DD8-71DC-403E-9663-742BB245A16C}" name="PREC.UNIT." dataDxfId="2"/>
    <tableColumn id="12" xr3:uid="{ABD9CBE3-42C4-4D9F-9E24-40ADF344F74E}" name="TOTAL" dataDxfId="1">
      <calculatedColumnFormula>I4*H4</calculatedColumnFormula>
    </tableColumn>
    <tableColumn id="8" xr3:uid="{5124FFF8-88E7-41AD-BCE9-5A28141327B9}" name="MONTO TOTAL" dataDxfId="0">
      <calculatedColumnFormula>SUM(Tabla1[TOTAL])</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0BF9B-40D8-4725-81DE-554334C924EB}">
  <dimension ref="A1:L48"/>
  <sheetViews>
    <sheetView topLeftCell="A22" zoomScaleNormal="100" workbookViewId="0">
      <selection activeCell="E4" sqref="E4"/>
    </sheetView>
  </sheetViews>
  <sheetFormatPr baseColWidth="10" defaultRowHeight="15" x14ac:dyDescent="0.25"/>
  <cols>
    <col min="1" max="1" width="12.28515625" customWidth="1"/>
    <col min="2" max="2" width="29.7109375" style="2" customWidth="1"/>
    <col min="3" max="3" width="17.28515625" customWidth="1"/>
    <col min="4" max="4" width="12.42578125" customWidth="1"/>
    <col min="5" max="5" width="11.28515625" customWidth="1"/>
    <col min="6" max="6" width="30" customWidth="1"/>
    <col min="7" max="7" width="10" customWidth="1"/>
    <col min="8" max="8" width="8.7109375" customWidth="1"/>
    <col min="9" max="9" width="9.140625" customWidth="1"/>
    <col min="10" max="10" width="8.140625" customWidth="1"/>
    <col min="11" max="11" width="10.7109375" customWidth="1"/>
  </cols>
  <sheetData>
    <row r="1" spans="1:12" ht="15.75" thickBot="1" x14ac:dyDescent="0.3">
      <c r="A1" s="29" t="s">
        <v>0</v>
      </c>
      <c r="B1" s="29"/>
      <c r="C1" s="29"/>
      <c r="D1" s="29"/>
      <c r="E1" s="29"/>
      <c r="F1" s="29"/>
      <c r="G1" s="29"/>
      <c r="H1" s="29"/>
      <c r="I1" s="29"/>
      <c r="J1" s="29"/>
      <c r="K1" s="29"/>
      <c r="L1" s="1"/>
    </row>
    <row r="2" spans="1:12" ht="15.75" customHeight="1" x14ac:dyDescent="0.25">
      <c r="A2" s="28" t="s">
        <v>71</v>
      </c>
      <c r="B2" s="28"/>
      <c r="C2" s="28"/>
      <c r="D2" s="28"/>
      <c r="E2" s="28"/>
      <c r="F2" s="28"/>
      <c r="G2" s="28"/>
      <c r="H2" s="28"/>
      <c r="I2" s="28"/>
      <c r="J2" s="28"/>
      <c r="K2" s="28"/>
      <c r="L2" s="9"/>
    </row>
    <row r="3" spans="1:12" ht="33" x14ac:dyDescent="0.25">
      <c r="A3" s="7" t="s">
        <v>4</v>
      </c>
      <c r="B3" s="7" t="s">
        <v>1</v>
      </c>
      <c r="C3" s="7" t="s">
        <v>2</v>
      </c>
      <c r="D3" s="10" t="s">
        <v>3</v>
      </c>
      <c r="E3" s="7" t="s">
        <v>5</v>
      </c>
      <c r="F3" s="10" t="s">
        <v>7</v>
      </c>
      <c r="G3" s="7" t="s">
        <v>20</v>
      </c>
      <c r="H3" s="7" t="s">
        <v>21</v>
      </c>
      <c r="I3" s="7" t="s">
        <v>22</v>
      </c>
      <c r="J3" s="7" t="s">
        <v>23</v>
      </c>
      <c r="K3" s="7" t="s">
        <v>24</v>
      </c>
    </row>
    <row r="4" spans="1:12" ht="39.75" customHeight="1" x14ac:dyDescent="0.25">
      <c r="A4" s="8">
        <v>44938</v>
      </c>
      <c r="B4" s="11" t="s">
        <v>6</v>
      </c>
      <c r="C4" s="5" t="s">
        <v>8</v>
      </c>
      <c r="D4" s="6" t="s">
        <v>9</v>
      </c>
      <c r="E4" s="6" t="s">
        <v>95</v>
      </c>
      <c r="F4" s="12" t="s">
        <v>10</v>
      </c>
      <c r="G4" s="13" t="s">
        <v>11</v>
      </c>
      <c r="H4" s="13">
        <v>200</v>
      </c>
      <c r="I4" s="14">
        <v>0.15</v>
      </c>
      <c r="J4" s="15">
        <f>I4*H4</f>
        <v>30</v>
      </c>
      <c r="K4" s="16"/>
    </row>
    <row r="5" spans="1:12" x14ac:dyDescent="0.25">
      <c r="A5" s="6"/>
      <c r="B5" s="5"/>
      <c r="C5" s="5"/>
      <c r="D5" s="6"/>
      <c r="E5" s="6"/>
      <c r="F5" s="12" t="s">
        <v>12</v>
      </c>
      <c r="G5" s="13" t="s">
        <v>13</v>
      </c>
      <c r="H5" s="13">
        <v>8</v>
      </c>
      <c r="I5" s="14">
        <v>0.75</v>
      </c>
      <c r="J5" s="15">
        <f>I5*H5</f>
        <v>6</v>
      </c>
      <c r="K5" s="16"/>
    </row>
    <row r="6" spans="1:12" x14ac:dyDescent="0.25">
      <c r="A6" s="6"/>
      <c r="B6" s="5"/>
      <c r="C6" s="5"/>
      <c r="D6" s="6"/>
      <c r="E6" s="6"/>
      <c r="F6" s="12" t="s">
        <v>14</v>
      </c>
      <c r="G6" s="13" t="s">
        <v>15</v>
      </c>
      <c r="H6" s="13">
        <v>8</v>
      </c>
      <c r="I6" s="14">
        <v>0.85</v>
      </c>
      <c r="J6" s="15">
        <f>I6*H6</f>
        <v>6.8</v>
      </c>
      <c r="K6" s="16"/>
    </row>
    <row r="7" spans="1:12" x14ac:dyDescent="0.25">
      <c r="A7" s="6"/>
      <c r="B7" s="5"/>
      <c r="C7" s="5"/>
      <c r="D7" s="6"/>
      <c r="E7" s="6"/>
      <c r="F7" s="12" t="s">
        <v>16</v>
      </c>
      <c r="G7" s="13" t="s">
        <v>17</v>
      </c>
      <c r="H7" s="13">
        <v>3</v>
      </c>
      <c r="I7" s="14">
        <v>4.5</v>
      </c>
      <c r="J7" s="15">
        <f>I7*H7</f>
        <v>13.5</v>
      </c>
      <c r="K7" s="16"/>
    </row>
    <row r="8" spans="1:12" ht="15.75" thickBot="1" x14ac:dyDescent="0.3">
      <c r="A8" s="6"/>
      <c r="B8" s="5"/>
      <c r="C8" s="5"/>
      <c r="D8" s="6"/>
      <c r="E8" s="6"/>
      <c r="F8" s="12" t="s">
        <v>18</v>
      </c>
      <c r="G8" s="13" t="s">
        <v>19</v>
      </c>
      <c r="H8" s="13">
        <v>1</v>
      </c>
      <c r="I8" s="14">
        <v>2.75</v>
      </c>
      <c r="J8" s="27">
        <f>I8*H8</f>
        <v>2.75</v>
      </c>
      <c r="K8" s="16">
        <f>+J4+J5+J6+J7+Tabla1[[#This Row],[TOTAL]]</f>
        <v>59.05</v>
      </c>
    </row>
    <row r="9" spans="1:12" ht="19.5" thickTop="1" thickBot="1" x14ac:dyDescent="0.3">
      <c r="A9" s="8">
        <v>44938</v>
      </c>
      <c r="B9" s="5" t="s">
        <v>25</v>
      </c>
      <c r="C9" s="5" t="s">
        <v>26</v>
      </c>
      <c r="D9" s="6" t="s">
        <v>9</v>
      </c>
      <c r="E9" s="6" t="s">
        <v>95</v>
      </c>
      <c r="F9" s="12" t="s">
        <v>27</v>
      </c>
      <c r="G9" s="13" t="s">
        <v>28</v>
      </c>
      <c r="H9" s="17">
        <v>10</v>
      </c>
      <c r="I9" s="18">
        <v>45</v>
      </c>
      <c r="J9" s="27">
        <f t="shared" ref="J9" si="0">I9*H9</f>
        <v>450</v>
      </c>
      <c r="K9" s="16">
        <f>SUM(Tabla1[[#This Row],[TOTAL]])</f>
        <v>450</v>
      </c>
    </row>
    <row r="10" spans="1:12" ht="76.5" customHeight="1" thickTop="1" thickBot="1" x14ac:dyDescent="0.3">
      <c r="A10" s="8">
        <v>44938</v>
      </c>
      <c r="B10" s="5" t="s">
        <v>29</v>
      </c>
      <c r="C10" s="5" t="s">
        <v>30</v>
      </c>
      <c r="D10" s="6" t="s">
        <v>31</v>
      </c>
      <c r="E10" s="6" t="s">
        <v>95</v>
      </c>
      <c r="F10" s="12" t="s">
        <v>32</v>
      </c>
      <c r="G10" s="13" t="s">
        <v>33</v>
      </c>
      <c r="H10" s="17">
        <v>1</v>
      </c>
      <c r="I10" s="18">
        <v>56.5</v>
      </c>
      <c r="J10" s="27">
        <f>I10*H10</f>
        <v>56.5</v>
      </c>
      <c r="K10" s="16">
        <f>SUM(Tabla1[[#This Row],[TOTAL]])</f>
        <v>56.5</v>
      </c>
    </row>
    <row r="11" spans="1:12" ht="48" customHeight="1" thickTop="1" thickBot="1" x14ac:dyDescent="0.3">
      <c r="A11" s="8">
        <v>44957</v>
      </c>
      <c r="B11" s="5" t="s">
        <v>34</v>
      </c>
      <c r="C11" s="5" t="s">
        <v>35</v>
      </c>
      <c r="D11" s="6" t="s">
        <v>9</v>
      </c>
      <c r="E11" s="6" t="s">
        <v>95</v>
      </c>
      <c r="F11" s="19" t="s">
        <v>36</v>
      </c>
      <c r="G11" s="20" t="s">
        <v>33</v>
      </c>
      <c r="H11" s="20">
        <v>1</v>
      </c>
      <c r="I11" s="21">
        <v>536.14</v>
      </c>
      <c r="J11" s="27">
        <f>I11*H11</f>
        <v>536.14</v>
      </c>
      <c r="K11" s="16">
        <f>+Tabla1[[#This Row],[TOTAL]]</f>
        <v>536.14</v>
      </c>
    </row>
    <row r="12" spans="1:12" ht="55.5" customHeight="1" thickTop="1" thickBot="1" x14ac:dyDescent="0.3">
      <c r="A12" s="8">
        <v>44946</v>
      </c>
      <c r="B12" s="5" t="s">
        <v>37</v>
      </c>
      <c r="C12" s="5" t="s">
        <v>38</v>
      </c>
      <c r="D12" s="6" t="s">
        <v>31</v>
      </c>
      <c r="E12" s="6" t="s">
        <v>95</v>
      </c>
      <c r="F12" s="19" t="s">
        <v>39</v>
      </c>
      <c r="G12" s="13" t="s">
        <v>13</v>
      </c>
      <c r="H12" s="17">
        <v>48</v>
      </c>
      <c r="I12" s="18">
        <v>3.15</v>
      </c>
      <c r="J12" s="27">
        <f>I12*H12</f>
        <v>151.19999999999999</v>
      </c>
      <c r="K12" s="16">
        <f>+Tabla1[[#This Row],[TOTAL]]</f>
        <v>151.19999999999999</v>
      </c>
    </row>
    <row r="13" spans="1:12" ht="45.75" thickTop="1" x14ac:dyDescent="0.25">
      <c r="A13" s="8">
        <v>44946</v>
      </c>
      <c r="B13" s="5" t="s">
        <v>40</v>
      </c>
      <c r="C13" s="5" t="s">
        <v>41</v>
      </c>
      <c r="D13" s="6" t="s">
        <v>31</v>
      </c>
      <c r="E13" s="6" t="s">
        <v>95</v>
      </c>
      <c r="F13" s="12" t="s">
        <v>42</v>
      </c>
      <c r="G13" s="13" t="s">
        <v>43</v>
      </c>
      <c r="H13" s="17">
        <v>3</v>
      </c>
      <c r="I13" s="18">
        <v>68</v>
      </c>
      <c r="J13" s="15">
        <f>I13*H13</f>
        <v>204</v>
      </c>
      <c r="K13" s="16"/>
    </row>
    <row r="14" spans="1:12" x14ac:dyDescent="0.25">
      <c r="A14" s="6"/>
      <c r="B14" s="5"/>
      <c r="C14" s="5"/>
      <c r="D14" s="6"/>
      <c r="E14" s="6"/>
      <c r="F14" s="12" t="s">
        <v>44</v>
      </c>
      <c r="G14" s="13" t="s">
        <v>45</v>
      </c>
      <c r="H14" s="17">
        <v>2</v>
      </c>
      <c r="I14" s="18">
        <v>75</v>
      </c>
      <c r="J14" s="15">
        <f t="shared" ref="J14:J21" si="1">I14*H14</f>
        <v>150</v>
      </c>
      <c r="K14" s="16"/>
    </row>
    <row r="15" spans="1:12" x14ac:dyDescent="0.25">
      <c r="A15" s="6"/>
      <c r="B15" s="5"/>
      <c r="C15" s="5"/>
      <c r="D15" s="6"/>
      <c r="E15" s="6"/>
      <c r="F15" s="12" t="s">
        <v>46</v>
      </c>
      <c r="G15" s="13" t="s">
        <v>43</v>
      </c>
      <c r="H15" s="17">
        <v>1</v>
      </c>
      <c r="I15" s="18">
        <v>4.2</v>
      </c>
      <c r="J15" s="15">
        <f t="shared" si="1"/>
        <v>4.2</v>
      </c>
      <c r="K15" s="16"/>
    </row>
    <row r="16" spans="1:12" x14ac:dyDescent="0.25">
      <c r="A16" s="6"/>
      <c r="B16" s="5"/>
      <c r="C16" s="5"/>
      <c r="D16" s="6"/>
      <c r="E16" s="6"/>
      <c r="F16" s="12" t="s">
        <v>47</v>
      </c>
      <c r="G16" s="13" t="s">
        <v>11</v>
      </c>
      <c r="H16" s="17">
        <v>42</v>
      </c>
      <c r="I16" s="18">
        <v>0.28999999999999998</v>
      </c>
      <c r="J16" s="15">
        <f t="shared" si="1"/>
        <v>12.18</v>
      </c>
      <c r="K16" s="16"/>
    </row>
    <row r="17" spans="1:11" x14ac:dyDescent="0.25">
      <c r="A17" s="6"/>
      <c r="B17" s="5"/>
      <c r="C17" s="5"/>
      <c r="D17" s="6"/>
      <c r="E17" s="6"/>
      <c r="F17" s="12" t="s">
        <v>48</v>
      </c>
      <c r="G17" s="13" t="s">
        <v>11</v>
      </c>
      <c r="H17" s="17">
        <v>18</v>
      </c>
      <c r="I17" s="18">
        <v>0.28999999999999998</v>
      </c>
      <c r="J17" s="15">
        <f t="shared" si="1"/>
        <v>5.22</v>
      </c>
      <c r="K17" s="16"/>
    </row>
    <row r="18" spans="1:11" x14ac:dyDescent="0.25">
      <c r="A18" s="6"/>
      <c r="B18" s="5"/>
      <c r="C18" s="5"/>
      <c r="D18" s="6"/>
      <c r="E18" s="6"/>
      <c r="F18" s="12" t="s">
        <v>49</v>
      </c>
      <c r="G18" s="13" t="s">
        <v>43</v>
      </c>
      <c r="H18" s="17">
        <v>1</v>
      </c>
      <c r="I18" s="18">
        <v>39</v>
      </c>
      <c r="J18" s="15">
        <f t="shared" si="1"/>
        <v>39</v>
      </c>
      <c r="K18" s="16"/>
    </row>
    <row r="19" spans="1:11" x14ac:dyDescent="0.25">
      <c r="A19" s="6"/>
      <c r="B19" s="5"/>
      <c r="C19" s="5"/>
      <c r="D19" s="6"/>
      <c r="E19" s="6"/>
      <c r="F19" s="12" t="s">
        <v>50</v>
      </c>
      <c r="G19" s="13" t="s">
        <v>13</v>
      </c>
      <c r="H19" s="17">
        <v>40</v>
      </c>
      <c r="I19" s="18">
        <v>3.3</v>
      </c>
      <c r="J19" s="15">
        <f t="shared" si="1"/>
        <v>132</v>
      </c>
      <c r="K19" s="16"/>
    </row>
    <row r="20" spans="1:11" x14ac:dyDescent="0.25">
      <c r="A20" s="6"/>
      <c r="B20" s="5"/>
      <c r="C20" s="5"/>
      <c r="D20" s="6"/>
      <c r="E20" s="6"/>
      <c r="F20" s="12" t="s">
        <v>51</v>
      </c>
      <c r="G20" s="13" t="s">
        <v>11</v>
      </c>
      <c r="H20" s="17">
        <v>20</v>
      </c>
      <c r="I20" s="18">
        <v>3.7</v>
      </c>
      <c r="J20" s="15">
        <f t="shared" si="1"/>
        <v>74</v>
      </c>
      <c r="K20" s="16"/>
    </row>
    <row r="21" spans="1:11" ht="15.75" thickBot="1" x14ac:dyDescent="0.3">
      <c r="A21" s="6"/>
      <c r="B21" s="5"/>
      <c r="C21" s="5"/>
      <c r="D21" s="6"/>
      <c r="E21" s="6"/>
      <c r="F21" s="12" t="s">
        <v>52</v>
      </c>
      <c r="G21" s="13" t="s">
        <v>43</v>
      </c>
      <c r="H21" s="17">
        <v>1</v>
      </c>
      <c r="I21" s="18">
        <v>2.7</v>
      </c>
      <c r="J21" s="27">
        <f t="shared" si="1"/>
        <v>2.7</v>
      </c>
      <c r="K21" s="16">
        <f>+J13+J14+J15+J16+J17+J18+J19+J20+Tabla1[[#This Row],[TOTAL]]</f>
        <v>623.30000000000007</v>
      </c>
    </row>
    <row r="22" spans="1:11" ht="19.5" thickTop="1" thickBot="1" x14ac:dyDescent="0.3">
      <c r="A22" s="8">
        <v>44946</v>
      </c>
      <c r="B22" s="5" t="s">
        <v>53</v>
      </c>
      <c r="C22" s="5" t="s">
        <v>54</v>
      </c>
      <c r="D22" s="6" t="s">
        <v>31</v>
      </c>
      <c r="E22" s="6" t="s">
        <v>95</v>
      </c>
      <c r="F22" s="19" t="s">
        <v>55</v>
      </c>
      <c r="G22" s="20" t="s">
        <v>13</v>
      </c>
      <c r="H22" s="20">
        <v>6</v>
      </c>
      <c r="I22" s="21">
        <v>16</v>
      </c>
      <c r="J22" s="27">
        <f>I22*H22</f>
        <v>96</v>
      </c>
      <c r="K22" s="16">
        <f>+Tabla1[[#This Row],[TOTAL]]</f>
        <v>96</v>
      </c>
    </row>
    <row r="23" spans="1:11" ht="27.75" thickTop="1" x14ac:dyDescent="0.25">
      <c r="A23" s="8">
        <v>44936</v>
      </c>
      <c r="B23" s="5" t="s">
        <v>56</v>
      </c>
      <c r="C23" s="5" t="s">
        <v>57</v>
      </c>
      <c r="D23" s="6" t="s">
        <v>31</v>
      </c>
      <c r="E23" s="6" t="s">
        <v>95</v>
      </c>
      <c r="F23" s="12" t="s">
        <v>58</v>
      </c>
      <c r="G23" s="13" t="s">
        <v>13</v>
      </c>
      <c r="H23" s="17">
        <v>1</v>
      </c>
      <c r="I23" s="18">
        <v>14.65</v>
      </c>
      <c r="J23" s="15">
        <f>I23*H23</f>
        <v>14.65</v>
      </c>
      <c r="K23" s="16"/>
    </row>
    <row r="24" spans="1:11" x14ac:dyDescent="0.25">
      <c r="A24" s="6"/>
      <c r="B24" s="5"/>
      <c r="C24" s="5"/>
      <c r="D24" s="6"/>
      <c r="E24" s="6"/>
      <c r="F24" s="12" t="s">
        <v>59</v>
      </c>
      <c r="G24" s="13" t="s">
        <v>13</v>
      </c>
      <c r="H24" s="17">
        <v>1</v>
      </c>
      <c r="I24" s="18">
        <v>12.95</v>
      </c>
      <c r="J24" s="15">
        <f t="shared" ref="J24:J26" si="2">I24*H24</f>
        <v>12.95</v>
      </c>
      <c r="K24" s="16"/>
    </row>
    <row r="25" spans="1:11" x14ac:dyDescent="0.25">
      <c r="A25" s="6"/>
      <c r="B25" s="5"/>
      <c r="C25" s="5"/>
      <c r="D25" s="6"/>
      <c r="E25" s="6"/>
      <c r="F25" s="12" t="s">
        <v>60</v>
      </c>
      <c r="G25" s="13" t="s">
        <v>13</v>
      </c>
      <c r="H25" s="17">
        <v>1</v>
      </c>
      <c r="I25" s="18">
        <v>12.95</v>
      </c>
      <c r="J25" s="15">
        <f t="shared" si="2"/>
        <v>12.95</v>
      </c>
      <c r="K25" s="16"/>
    </row>
    <row r="26" spans="1:11" ht="15.75" thickBot="1" x14ac:dyDescent="0.3">
      <c r="A26" s="6"/>
      <c r="B26" s="5"/>
      <c r="C26" s="5"/>
      <c r="D26" s="6"/>
      <c r="E26" s="6"/>
      <c r="F26" s="12" t="s">
        <v>61</v>
      </c>
      <c r="G26" s="13" t="s">
        <v>13</v>
      </c>
      <c r="H26" s="17">
        <v>1</v>
      </c>
      <c r="I26" s="18">
        <v>12.95</v>
      </c>
      <c r="J26" s="27">
        <f t="shared" si="2"/>
        <v>12.95</v>
      </c>
      <c r="K26" s="16">
        <f>+J23+J24+J25+Tabla1[[#This Row],[TOTAL]]</f>
        <v>53.5</v>
      </c>
    </row>
    <row r="27" spans="1:11" ht="72.75" thickTop="1" x14ac:dyDescent="0.25">
      <c r="A27" s="8">
        <v>44936</v>
      </c>
      <c r="B27" s="5" t="s">
        <v>62</v>
      </c>
      <c r="C27" s="5" t="s">
        <v>63</v>
      </c>
      <c r="D27" s="6" t="s">
        <v>31</v>
      </c>
      <c r="E27" s="6" t="s">
        <v>95</v>
      </c>
      <c r="F27" s="12" t="s">
        <v>64</v>
      </c>
      <c r="G27" s="13" t="s">
        <v>65</v>
      </c>
      <c r="H27" s="17">
        <v>30.356999999999999</v>
      </c>
      <c r="I27" s="18">
        <v>4.4800000000000004</v>
      </c>
      <c r="J27" s="15">
        <f>I27*H27</f>
        <v>135.99936</v>
      </c>
      <c r="K27" s="16"/>
    </row>
    <row r="28" spans="1:11" ht="18" x14ac:dyDescent="0.25">
      <c r="A28" s="6"/>
      <c r="B28" s="5"/>
      <c r="C28" s="5"/>
      <c r="D28" s="6"/>
      <c r="E28" s="6"/>
      <c r="F28" s="12" t="s">
        <v>66</v>
      </c>
      <c r="G28" s="13" t="s">
        <v>65</v>
      </c>
      <c r="H28" s="17">
        <v>16.741</v>
      </c>
      <c r="I28" s="18">
        <v>4.4800000000000004</v>
      </c>
      <c r="J28" s="15">
        <f t="shared" ref="J28:J30" si="3">I28*H28</f>
        <v>74.999680000000012</v>
      </c>
      <c r="K28" s="16"/>
    </row>
    <row r="29" spans="1:11" ht="18" x14ac:dyDescent="0.25">
      <c r="A29" s="6"/>
      <c r="B29" s="5"/>
      <c r="C29" s="5"/>
      <c r="D29" s="6"/>
      <c r="E29" s="6"/>
      <c r="F29" s="12" t="s">
        <v>67</v>
      </c>
      <c r="G29" s="13" t="s">
        <v>65</v>
      </c>
      <c r="H29" s="17">
        <v>22.321000000000002</v>
      </c>
      <c r="I29" s="18">
        <v>4.4800000000000004</v>
      </c>
      <c r="J29" s="15">
        <f t="shared" si="3"/>
        <v>99.998080000000016</v>
      </c>
      <c r="K29" s="16"/>
    </row>
    <row r="30" spans="1:11" ht="18.75" thickBot="1" x14ac:dyDescent="0.3">
      <c r="A30" s="6"/>
      <c r="B30" s="5"/>
      <c r="C30" s="5"/>
      <c r="D30" s="6"/>
      <c r="E30" s="6"/>
      <c r="F30" s="12" t="s">
        <v>68</v>
      </c>
      <c r="G30" s="13" t="s">
        <v>65</v>
      </c>
      <c r="H30" s="17">
        <v>17.857399999999998</v>
      </c>
      <c r="I30" s="18">
        <v>4.4800000000000004</v>
      </c>
      <c r="J30" s="27">
        <f t="shared" si="3"/>
        <v>80.001152000000005</v>
      </c>
      <c r="K30" s="16">
        <f>+J27+J28+J29+Tabla1[[#This Row],[TOTAL]]</f>
        <v>390.99827199999999</v>
      </c>
    </row>
    <row r="31" spans="1:11" ht="28.5" thickTop="1" thickBot="1" x14ac:dyDescent="0.3">
      <c r="A31" s="8">
        <v>44976</v>
      </c>
      <c r="B31" s="5" t="s">
        <v>69</v>
      </c>
      <c r="C31" s="5" t="s">
        <v>63</v>
      </c>
      <c r="D31" s="6" t="s">
        <v>31</v>
      </c>
      <c r="E31" s="6" t="s">
        <v>95</v>
      </c>
      <c r="F31" s="12" t="s">
        <v>70</v>
      </c>
      <c r="G31" s="13" t="s">
        <v>13</v>
      </c>
      <c r="H31" s="17">
        <v>1</v>
      </c>
      <c r="I31" s="18">
        <v>8</v>
      </c>
      <c r="J31" s="27">
        <f>I31*H31</f>
        <v>8</v>
      </c>
      <c r="K31" s="16">
        <f>+Tabla1[[#This Row],[TOTAL]]</f>
        <v>8</v>
      </c>
    </row>
    <row r="32" spans="1:11" ht="27.75" thickTop="1" x14ac:dyDescent="0.25">
      <c r="A32" s="8">
        <v>44930</v>
      </c>
      <c r="B32" s="5" t="s">
        <v>72</v>
      </c>
      <c r="C32" s="5" t="s">
        <v>73</v>
      </c>
      <c r="D32" s="6" t="s">
        <v>31</v>
      </c>
      <c r="E32" s="6" t="s">
        <v>95</v>
      </c>
      <c r="F32" s="22" t="s">
        <v>74</v>
      </c>
      <c r="G32" s="20" t="s">
        <v>65</v>
      </c>
      <c r="H32" s="20">
        <v>1</v>
      </c>
      <c r="I32" s="23">
        <v>30</v>
      </c>
      <c r="J32" s="15">
        <f>I32*H32</f>
        <v>30</v>
      </c>
      <c r="K32" s="16"/>
    </row>
    <row r="33" spans="1:11" x14ac:dyDescent="0.25">
      <c r="A33" s="6"/>
      <c r="B33" s="5"/>
      <c r="C33" s="5"/>
      <c r="D33" s="6"/>
      <c r="E33" s="6"/>
      <c r="F33" s="22" t="s">
        <v>75</v>
      </c>
      <c r="G33" s="20" t="s">
        <v>13</v>
      </c>
      <c r="H33" s="20">
        <v>2</v>
      </c>
      <c r="I33" s="24">
        <v>7</v>
      </c>
      <c r="J33" s="15">
        <f t="shared" ref="J33:J34" si="4">I33*H33</f>
        <v>14</v>
      </c>
      <c r="K33" s="16"/>
    </row>
    <row r="34" spans="1:11" ht="15.75" thickBot="1" x14ac:dyDescent="0.3">
      <c r="A34" s="6"/>
      <c r="B34" s="5"/>
      <c r="C34" s="5"/>
      <c r="D34" s="6"/>
      <c r="E34" s="6"/>
      <c r="F34" s="22" t="s">
        <v>76</v>
      </c>
      <c r="G34" s="20" t="s">
        <v>13</v>
      </c>
      <c r="H34" s="20">
        <v>1</v>
      </c>
      <c r="I34" s="25">
        <v>10</v>
      </c>
      <c r="J34" s="27">
        <f t="shared" si="4"/>
        <v>10</v>
      </c>
      <c r="K34" s="16">
        <f>+J32+J33+Tabla1[[#This Row],[TOTAL]]</f>
        <v>54</v>
      </c>
    </row>
    <row r="35" spans="1:11" ht="27.75" thickTop="1" x14ac:dyDescent="0.25">
      <c r="A35" s="8">
        <v>44961</v>
      </c>
      <c r="B35" s="5" t="s">
        <v>77</v>
      </c>
      <c r="C35" s="5" t="s">
        <v>73</v>
      </c>
      <c r="D35" s="6" t="s">
        <v>31</v>
      </c>
      <c r="E35" s="6" t="s">
        <v>95</v>
      </c>
      <c r="F35" s="22" t="s">
        <v>74</v>
      </c>
      <c r="G35" s="20" t="s">
        <v>65</v>
      </c>
      <c r="H35" s="20">
        <v>1</v>
      </c>
      <c r="I35" s="23">
        <v>30</v>
      </c>
      <c r="J35" s="15">
        <f>I35*H35</f>
        <v>30</v>
      </c>
      <c r="K35" s="16"/>
    </row>
    <row r="36" spans="1:11" x14ac:dyDescent="0.25">
      <c r="A36" s="6"/>
      <c r="B36" s="5"/>
      <c r="C36" s="5"/>
      <c r="D36" s="6"/>
      <c r="E36" s="6"/>
      <c r="F36" s="22" t="s">
        <v>75</v>
      </c>
      <c r="G36" s="20" t="s">
        <v>13</v>
      </c>
      <c r="H36" s="20">
        <v>2</v>
      </c>
      <c r="I36" s="24">
        <v>7</v>
      </c>
      <c r="J36" s="15">
        <f t="shared" ref="J36:J37" si="5">I36*H36</f>
        <v>14</v>
      </c>
      <c r="K36" s="16"/>
    </row>
    <row r="37" spans="1:11" ht="15.75" thickBot="1" x14ac:dyDescent="0.3">
      <c r="A37" s="6"/>
      <c r="B37" s="5"/>
      <c r="C37" s="5"/>
      <c r="D37" s="6"/>
      <c r="E37" s="6"/>
      <c r="F37" s="22" t="s">
        <v>76</v>
      </c>
      <c r="G37" s="20" t="s">
        <v>13</v>
      </c>
      <c r="H37" s="20">
        <v>1</v>
      </c>
      <c r="I37" s="25">
        <v>10</v>
      </c>
      <c r="J37" s="27">
        <f t="shared" si="5"/>
        <v>10</v>
      </c>
      <c r="K37" s="16">
        <f>+J35+J36+Tabla1[[#This Row],[TOTAL]]</f>
        <v>54</v>
      </c>
    </row>
    <row r="38" spans="1:11" ht="36.75" thickTop="1" x14ac:dyDescent="0.25">
      <c r="A38" s="8">
        <v>44943</v>
      </c>
      <c r="B38" s="5" t="s">
        <v>78</v>
      </c>
      <c r="C38" s="5" t="s">
        <v>79</v>
      </c>
      <c r="D38" s="6" t="s">
        <v>31</v>
      </c>
      <c r="E38" s="6" t="s">
        <v>95</v>
      </c>
      <c r="F38" s="22" t="s">
        <v>80</v>
      </c>
      <c r="G38" s="20" t="s">
        <v>13</v>
      </c>
      <c r="H38" s="20">
        <v>4</v>
      </c>
      <c r="I38" s="25">
        <v>22</v>
      </c>
      <c r="J38" s="15">
        <f>I38*H38</f>
        <v>88</v>
      </c>
      <c r="K38" s="16"/>
    </row>
    <row r="39" spans="1:11" x14ac:dyDescent="0.25">
      <c r="A39" s="6"/>
      <c r="B39" s="5"/>
      <c r="C39" s="5"/>
      <c r="D39" s="6"/>
      <c r="E39" s="6"/>
      <c r="F39" s="22" t="s">
        <v>81</v>
      </c>
      <c r="G39" s="20" t="s">
        <v>13</v>
      </c>
      <c r="H39" s="20">
        <v>2</v>
      </c>
      <c r="I39" s="25">
        <v>17</v>
      </c>
      <c r="J39" s="15">
        <f t="shared" ref="J39:J47" si="6">I39*H39</f>
        <v>34</v>
      </c>
      <c r="K39" s="16"/>
    </row>
    <row r="40" spans="1:11" x14ac:dyDescent="0.25">
      <c r="A40" s="6"/>
      <c r="B40" s="5"/>
      <c r="C40" s="5"/>
      <c r="D40" s="6"/>
      <c r="E40" s="6"/>
      <c r="F40" s="22" t="s">
        <v>82</v>
      </c>
      <c r="G40" s="20" t="s">
        <v>13</v>
      </c>
      <c r="H40" s="20">
        <v>2</v>
      </c>
      <c r="I40" s="25">
        <v>2.5</v>
      </c>
      <c r="J40" s="15">
        <f t="shared" si="6"/>
        <v>5</v>
      </c>
      <c r="K40" s="16"/>
    </row>
    <row r="41" spans="1:11" x14ac:dyDescent="0.25">
      <c r="A41" s="6"/>
      <c r="B41" s="5"/>
      <c r="C41" s="5"/>
      <c r="D41" s="6"/>
      <c r="E41" s="6"/>
      <c r="F41" s="22" t="s">
        <v>83</v>
      </c>
      <c r="G41" s="20" t="s">
        <v>13</v>
      </c>
      <c r="H41" s="20">
        <v>1</v>
      </c>
      <c r="I41" s="25">
        <v>7.5</v>
      </c>
      <c r="J41" s="15">
        <f t="shared" si="6"/>
        <v>7.5</v>
      </c>
      <c r="K41" s="16"/>
    </row>
    <row r="42" spans="1:11" x14ac:dyDescent="0.25">
      <c r="A42" s="6"/>
      <c r="B42" s="5"/>
      <c r="C42" s="5"/>
      <c r="D42" s="6"/>
      <c r="E42" s="6"/>
      <c r="F42" s="22" t="s">
        <v>84</v>
      </c>
      <c r="G42" s="20" t="s">
        <v>13</v>
      </c>
      <c r="H42" s="20">
        <v>3</v>
      </c>
      <c r="I42" s="25">
        <v>9.25</v>
      </c>
      <c r="J42" s="15">
        <f t="shared" si="6"/>
        <v>27.75</v>
      </c>
      <c r="K42" s="16"/>
    </row>
    <row r="43" spans="1:11" x14ac:dyDescent="0.25">
      <c r="A43" s="6"/>
      <c r="B43" s="5"/>
      <c r="C43" s="5"/>
      <c r="D43" s="6"/>
      <c r="E43" s="6"/>
      <c r="F43" s="22" t="s">
        <v>85</v>
      </c>
      <c r="G43" s="20" t="s">
        <v>13</v>
      </c>
      <c r="H43" s="20">
        <v>2</v>
      </c>
      <c r="I43" s="25">
        <v>1.75</v>
      </c>
      <c r="J43" s="15">
        <f t="shared" si="6"/>
        <v>3.5</v>
      </c>
      <c r="K43" s="16"/>
    </row>
    <row r="44" spans="1:11" x14ac:dyDescent="0.25">
      <c r="A44" s="6"/>
      <c r="B44" s="5"/>
      <c r="C44" s="5"/>
      <c r="D44" s="6"/>
      <c r="E44" s="6"/>
      <c r="F44" s="22" t="s">
        <v>86</v>
      </c>
      <c r="G44" s="20" t="s">
        <v>13</v>
      </c>
      <c r="H44" s="17">
        <v>1</v>
      </c>
      <c r="I44" s="18">
        <v>8</v>
      </c>
      <c r="J44" s="15">
        <f t="shared" si="6"/>
        <v>8</v>
      </c>
      <c r="K44" s="16"/>
    </row>
    <row r="45" spans="1:11" x14ac:dyDescent="0.25">
      <c r="A45" s="6"/>
      <c r="B45" s="5"/>
      <c r="C45" s="5"/>
      <c r="D45" s="6"/>
      <c r="E45" s="6"/>
      <c r="F45" s="22" t="s">
        <v>87</v>
      </c>
      <c r="G45" s="20" t="s">
        <v>13</v>
      </c>
      <c r="H45" s="17">
        <v>10</v>
      </c>
      <c r="I45" s="18">
        <v>1.25</v>
      </c>
      <c r="J45" s="15">
        <f t="shared" si="6"/>
        <v>12.5</v>
      </c>
      <c r="K45" s="16"/>
    </row>
    <row r="46" spans="1:11" x14ac:dyDescent="0.25">
      <c r="A46" s="6"/>
      <c r="B46" s="5"/>
      <c r="C46" s="5"/>
      <c r="D46" s="6"/>
      <c r="E46" s="6"/>
      <c r="F46" s="22" t="s">
        <v>88</v>
      </c>
      <c r="G46" s="20" t="s">
        <v>13</v>
      </c>
      <c r="H46" s="17">
        <v>1</v>
      </c>
      <c r="I46" s="18">
        <v>22</v>
      </c>
      <c r="J46" s="15">
        <f t="shared" si="6"/>
        <v>22</v>
      </c>
      <c r="K46" s="16"/>
    </row>
    <row r="47" spans="1:11" ht="15.75" thickBot="1" x14ac:dyDescent="0.3">
      <c r="A47" s="6"/>
      <c r="B47" s="5"/>
      <c r="C47" s="5"/>
      <c r="D47" s="6"/>
      <c r="E47" s="6"/>
      <c r="F47" s="22" t="s">
        <v>89</v>
      </c>
      <c r="G47" s="20" t="s">
        <v>13</v>
      </c>
      <c r="H47" s="17">
        <v>1</v>
      </c>
      <c r="I47" s="18">
        <v>38</v>
      </c>
      <c r="J47" s="27">
        <f t="shared" si="6"/>
        <v>38</v>
      </c>
      <c r="K47" s="26">
        <f>+J38+J39+J40+J41+J42+J43+J44+J45+J46+Tabla1[[#This Row],[TOTAL]]</f>
        <v>246.25</v>
      </c>
    </row>
    <row r="48" spans="1:11" ht="15.75" thickTop="1" x14ac:dyDescent="0.25">
      <c r="A48" s="6"/>
      <c r="B48" s="5"/>
      <c r="C48" s="5"/>
      <c r="D48" s="6"/>
      <c r="E48" s="6"/>
      <c r="F48" s="19"/>
      <c r="G48" s="20"/>
      <c r="H48" s="20"/>
      <c r="I48" s="21"/>
      <c r="J48" s="15" t="s">
        <v>90</v>
      </c>
      <c r="K48" s="16">
        <f>SUM(K4:K47)</f>
        <v>2778.9382719999999</v>
      </c>
    </row>
  </sheetData>
  <mergeCells count="2">
    <mergeCell ref="A2:K2"/>
    <mergeCell ref="A1:K1"/>
  </mergeCells>
  <phoneticPr fontId="4" type="noConversion"/>
  <pageMargins left="0.59055118110236227" right="0.59055118110236227" top="1.1811023622047245" bottom="0.74803149606299213" header="0.39370078740157483" footer="0.39370078740157483"/>
  <pageSetup scale="80" orientation="landscape" horizontalDpi="0" verticalDpi="0" r:id="rId1"/>
  <headerFooter alignWithMargins="0">
    <oddHeader>&amp;C&amp;"Times New Roman,Negrita"&amp;10
ALCALDIA MUNICIPAL DE  EL CARMEN
UNIDAD DE ADQUISICIONES Y CONTRATACIONES INSTITUCIONAL&amp;R&amp;G</oddHeader>
  </headerFooter>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0F880-2EE7-4EF6-ADE7-35646597A7A9}">
  <dimension ref="A1:L7"/>
  <sheetViews>
    <sheetView tabSelected="1" zoomScaleNormal="100" workbookViewId="0">
      <selection activeCell="E13" sqref="E13"/>
    </sheetView>
  </sheetViews>
  <sheetFormatPr baseColWidth="10" defaultRowHeight="15" x14ac:dyDescent="0.25"/>
  <cols>
    <col min="2" max="2" width="26.7109375" customWidth="1"/>
    <col min="3" max="3" width="17.140625" customWidth="1"/>
    <col min="5" max="5" width="9.7109375" customWidth="1"/>
    <col min="6" max="6" width="23.140625" customWidth="1"/>
  </cols>
  <sheetData>
    <row r="1" spans="1:12" x14ac:dyDescent="0.25">
      <c r="A1" s="30"/>
      <c r="B1" s="30"/>
      <c r="C1" s="30"/>
      <c r="D1" s="30"/>
      <c r="E1" s="30"/>
      <c r="F1" s="30"/>
      <c r="G1" s="30"/>
      <c r="H1" s="30"/>
      <c r="I1" s="30"/>
      <c r="J1" s="30"/>
      <c r="K1" s="30"/>
      <c r="L1" s="30"/>
    </row>
    <row r="2" spans="1:12" x14ac:dyDescent="0.25">
      <c r="A2" s="30"/>
      <c r="B2" s="30"/>
      <c r="C2" s="30"/>
      <c r="D2" s="30"/>
      <c r="E2" s="30"/>
      <c r="F2" s="30"/>
      <c r="G2" s="30"/>
      <c r="H2" s="30"/>
      <c r="I2" s="30"/>
      <c r="J2" s="30"/>
      <c r="K2" s="30"/>
      <c r="L2" s="30"/>
    </row>
    <row r="3" spans="1:12" ht="15.75" thickBot="1" x14ac:dyDescent="0.3">
      <c r="A3" s="29" t="s">
        <v>0</v>
      </c>
      <c r="B3" s="29"/>
      <c r="C3" s="29"/>
      <c r="D3" s="29"/>
      <c r="E3" s="29"/>
      <c r="F3" s="29"/>
      <c r="G3" s="29"/>
      <c r="H3" s="29"/>
      <c r="I3" s="29"/>
      <c r="J3" s="29"/>
      <c r="K3" s="29"/>
      <c r="L3" s="1"/>
    </row>
    <row r="4" spans="1:12" ht="15.75" thickBot="1" x14ac:dyDescent="0.3">
      <c r="A4" s="29" t="s">
        <v>91</v>
      </c>
      <c r="B4" s="29"/>
      <c r="C4" s="29"/>
      <c r="D4" s="29"/>
      <c r="E4" s="29"/>
      <c r="F4" s="29"/>
      <c r="G4" s="29"/>
      <c r="H4" s="29"/>
      <c r="I4" s="29"/>
      <c r="J4" s="29"/>
      <c r="K4" s="29"/>
      <c r="L4" s="9"/>
    </row>
    <row r="5" spans="1:12" x14ac:dyDescent="0.25">
      <c r="A5" s="3"/>
      <c r="B5" s="4"/>
      <c r="C5" s="3"/>
      <c r="D5" s="3"/>
      <c r="E5" s="3"/>
      <c r="F5" s="3"/>
      <c r="G5" s="3"/>
      <c r="H5" s="3"/>
      <c r="I5" s="3"/>
      <c r="J5" s="3"/>
      <c r="K5" s="3"/>
    </row>
    <row r="6" spans="1:12" ht="16.5" x14ac:dyDescent="0.25">
      <c r="A6" s="7" t="s">
        <v>4</v>
      </c>
      <c r="B6" s="7" t="s">
        <v>1</v>
      </c>
      <c r="C6" s="7" t="s">
        <v>2</v>
      </c>
      <c r="D6" s="10" t="s">
        <v>3</v>
      </c>
      <c r="E6" s="7" t="s">
        <v>5</v>
      </c>
      <c r="F6" s="10" t="s">
        <v>7</v>
      </c>
      <c r="G6" s="7" t="s">
        <v>20</v>
      </c>
      <c r="H6" s="7" t="s">
        <v>21</v>
      </c>
      <c r="I6" s="7" t="s">
        <v>22</v>
      </c>
      <c r="J6" s="7" t="s">
        <v>23</v>
      </c>
      <c r="K6" s="7" t="s">
        <v>24</v>
      </c>
    </row>
    <row r="7" spans="1:12" ht="58.5" customHeight="1" x14ac:dyDescent="0.25">
      <c r="A7" s="8">
        <v>44943</v>
      </c>
      <c r="B7" s="11" t="s">
        <v>93</v>
      </c>
      <c r="C7" s="5" t="s">
        <v>92</v>
      </c>
      <c r="D7" s="6" t="s">
        <v>31</v>
      </c>
      <c r="E7" s="6" t="s">
        <v>95</v>
      </c>
      <c r="F7" s="12" t="s">
        <v>94</v>
      </c>
      <c r="G7" s="13" t="s">
        <v>13</v>
      </c>
      <c r="H7" s="17">
        <v>2</v>
      </c>
      <c r="I7" s="18">
        <v>234</v>
      </c>
      <c r="J7" s="15">
        <f>I7*H7</f>
        <v>468</v>
      </c>
      <c r="K7" s="16">
        <f>+J7</f>
        <v>468</v>
      </c>
    </row>
  </sheetData>
  <mergeCells count="4">
    <mergeCell ref="A1:L1"/>
    <mergeCell ref="A2:L2"/>
    <mergeCell ref="A3:K3"/>
    <mergeCell ref="A4:K4"/>
  </mergeCells>
  <pageMargins left="0.7" right="0.7" top="0.75" bottom="0.75" header="0.3" footer="0.3"/>
  <pageSetup paperSize="9" scale="85"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Fondos Propios</vt:lpstr>
      <vt:lpstr>Func.Lib.Dispon.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irene abarca</dc:creator>
  <cp:lastModifiedBy>carmen irene abarca</cp:lastModifiedBy>
  <cp:lastPrinted>2023-04-19T00:03:23Z</cp:lastPrinted>
  <dcterms:created xsi:type="dcterms:W3CDTF">2023-04-17T16:06:11Z</dcterms:created>
  <dcterms:modified xsi:type="dcterms:W3CDTF">2023-04-19T17:42:24Z</dcterms:modified>
</cp:coreProperties>
</file>