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NTREGABLES UAIP-Remite UACI\"/>
    </mc:Choice>
  </mc:AlternateContent>
  <xr:revisionPtr revIDLastSave="0" documentId="13_ncr:1_{951BA03D-81FD-4FCC-9F05-8EFBF74344B4}" xr6:coauthVersionLast="47" xr6:coauthVersionMax="47" xr10:uidLastSave="{00000000-0000-0000-0000-000000000000}"/>
  <bookViews>
    <workbookView xWindow="-120" yWindow="-120" windowWidth="20730" windowHeight="11160" xr2:uid="{00CBB718-9A98-4035-89DD-DCD1B7F248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4" i="1" l="1"/>
  <c r="H155" i="1" s="1"/>
  <c r="H156" i="1" s="1"/>
  <c r="H150" i="1"/>
  <c r="H151" i="1" s="1"/>
  <c r="H148" i="1"/>
  <c r="H147" i="1"/>
  <c r="H149" i="1" s="1"/>
  <c r="H145" i="1"/>
  <c r="H146" i="1" s="1"/>
  <c r="H143" i="1"/>
  <c r="H142" i="1"/>
  <c r="H144" i="1" s="1"/>
  <c r="H141" i="1"/>
  <c r="H140" i="1"/>
  <c r="H139" i="1"/>
  <c r="H138" i="1"/>
  <c r="H137" i="1"/>
  <c r="H135" i="1"/>
  <c r="H134" i="1"/>
  <c r="H132" i="1"/>
  <c r="H133" i="1" s="1"/>
  <c r="H128" i="1"/>
  <c r="H129" i="1" s="1"/>
  <c r="H130" i="1" s="1"/>
  <c r="H124" i="1"/>
  <c r="H123" i="1"/>
  <c r="H121" i="1"/>
  <c r="H122" i="1" s="1"/>
  <c r="H119" i="1"/>
  <c r="H120" i="1" s="1"/>
  <c r="H117" i="1"/>
  <c r="H118" i="1" s="1"/>
  <c r="H115" i="1"/>
  <c r="H116" i="1" s="1"/>
  <c r="H113" i="1"/>
  <c r="H114" i="1" s="1"/>
  <c r="H111" i="1"/>
  <c r="H112" i="1" s="1"/>
  <c r="H109" i="1"/>
  <c r="H110" i="1" s="1"/>
  <c r="H107" i="1"/>
  <c r="H108" i="1" s="1"/>
  <c r="H103" i="1"/>
  <c r="H104" i="1" s="1"/>
  <c r="H101" i="1"/>
  <c r="H100" i="1"/>
  <c r="H99" i="1"/>
  <c r="H98" i="1"/>
  <c r="H97" i="1"/>
  <c r="H96" i="1"/>
  <c r="H95" i="1"/>
  <c r="H93" i="1"/>
  <c r="H92" i="1"/>
  <c r="H94" i="1" s="1"/>
  <c r="H88" i="1"/>
  <c r="H89" i="1" s="1"/>
  <c r="G86" i="1"/>
  <c r="H86" i="1" s="1"/>
  <c r="H87" i="1" s="1"/>
  <c r="H84" i="1"/>
  <c r="H85" i="1" s="1"/>
  <c r="H80" i="1"/>
  <c r="H81" i="1" s="1"/>
  <c r="H82" i="1" s="1"/>
  <c r="H76" i="1"/>
  <c r="H77" i="1" s="1"/>
  <c r="H73" i="1"/>
  <c r="H72" i="1"/>
  <c r="H71" i="1"/>
  <c r="H70" i="1"/>
  <c r="H69" i="1"/>
  <c r="H68" i="1"/>
  <c r="H66" i="1"/>
  <c r="H67" i="1" s="1"/>
  <c r="H62" i="1"/>
  <c r="H63" i="1" s="1"/>
  <c r="H60" i="1"/>
  <c r="H61" i="1" s="1"/>
  <c r="H58" i="1"/>
  <c r="H59" i="1" s="1"/>
  <c r="H56" i="1"/>
  <c r="H57" i="1" s="1"/>
  <c r="H51" i="1"/>
  <c r="H55" i="1" s="1"/>
  <c r="H49" i="1"/>
  <c r="H50" i="1" s="1"/>
  <c r="H47" i="1"/>
  <c r="H48" i="1" s="1"/>
  <c r="H45" i="1"/>
  <c r="H44" i="1"/>
  <c r="H46" i="1" s="1"/>
  <c r="G42" i="1"/>
  <c r="H42" i="1" s="1"/>
  <c r="H43" i="1" s="1"/>
  <c r="H38" i="1"/>
  <c r="H39" i="1" s="1"/>
  <c r="H36" i="1"/>
  <c r="H37" i="1" s="1"/>
  <c r="H33" i="1"/>
  <c r="H34" i="1" s="1"/>
  <c r="H31" i="1"/>
  <c r="H32" i="1" s="1"/>
  <c r="H29" i="1"/>
  <c r="H30" i="1" s="1"/>
  <c r="H27" i="1"/>
  <c r="H26" i="1"/>
  <c r="H25" i="1"/>
  <c r="H24" i="1"/>
  <c r="H28" i="1" s="1"/>
  <c r="H22" i="1"/>
  <c r="H23" i="1" s="1"/>
  <c r="H20" i="1"/>
  <c r="H21" i="1" s="1"/>
  <c r="H18" i="1"/>
  <c r="H17" i="1"/>
  <c r="H16" i="1"/>
  <c r="H15" i="1"/>
  <c r="H19" i="1" s="1"/>
  <c r="H11" i="1"/>
  <c r="H12" i="1" s="1"/>
  <c r="H13" i="1" s="1"/>
  <c r="H9" i="1"/>
  <c r="H10" i="1" s="1"/>
  <c r="H7" i="1"/>
  <c r="H8" i="1" s="1"/>
  <c r="H90" i="1" l="1"/>
  <c r="H136" i="1"/>
  <c r="H40" i="1"/>
  <c r="H102" i="1"/>
  <c r="H105" i="1" s="1"/>
  <c r="H74" i="1"/>
  <c r="H78" i="1" s="1"/>
  <c r="H125" i="1"/>
  <c r="H126" i="1" s="1"/>
  <c r="H64" i="1"/>
  <c r="H152" i="1"/>
  <c r="H157" i="1" l="1"/>
</calcChain>
</file>

<file path=xl/sharedStrings.xml><?xml version="1.0" encoding="utf-8"?>
<sst xmlns="http://schemas.openxmlformats.org/spreadsheetml/2006/main" count="376" uniqueCount="208">
  <si>
    <t>FECHA CONTRATACION</t>
  </si>
  <si>
    <t xml:space="preserve">OFERENTE </t>
  </si>
  <si>
    <t>OBJETO DE CONTRATACION</t>
  </si>
  <si>
    <t>DESCRIPCIÓN</t>
  </si>
  <si>
    <t>UNIDAD DE MEDIDA</t>
  </si>
  <si>
    <t>CANT.</t>
  </si>
  <si>
    <t>PRECIO UNITARIO</t>
  </si>
  <si>
    <t>TOTAL</t>
  </si>
  <si>
    <t>EROGACION DE FONDOS</t>
  </si>
  <si>
    <t>FIESTAS SECTORIALES</t>
  </si>
  <si>
    <t>LEONEL ALFREDO MENDOZA MENDOZA (LEGENDARY BASS)</t>
  </si>
  <si>
    <t>Servicio profesional para amenizacion de iesta bailable en el marco de las fiestas patronales de canton san antonio en honor a San Antonio de Padua.</t>
  </si>
  <si>
    <t>SERVICIO PROFESIONAL AMENIZACION DE FIESTA BAILABLE A REALIZARSE EL DIA DOMINGO 13/06/2021 EN CANTON SAN ANTONIO SEGÚN EL SIGUIENTE DETALLE:
Espectaculo auditivo y visual, ofrece:
*Show pesado de luces Beam 7R
*Show full chanel caos
*Show Led Roller Beam
*Show Lacer
*Audio con mas de 80 000 Watts de potencia
*Show pantallas gigante Led
*Todo el espectaculo bajo techo de 37 metros.
Legendary Bass sera amenizada por Impack DJ.</t>
  </si>
  <si>
    <t>Servicio</t>
  </si>
  <si>
    <t>FIESTAS PATRONALES Y SECTORIALES/ DL N°8</t>
  </si>
  <si>
    <t>MANUEL ERNESTO GONZALES DERAS</t>
  </si>
  <si>
    <t>Servicio de perifoneo para publicitar baile en el marco de las fiestas patronales de Canton San Antonio en Honor a San Antonio de Padua</t>
  </si>
  <si>
    <t>Servicio de unidad movil perifoneo en Canton San Antonio y sus sectores para promover el baile de San Antonio en el marco de la celebracion de las fiestas patronales. El dia 12/06/2021 a partir de las 12:00 pm hasta las 2:00pm.</t>
  </si>
  <si>
    <t>horas</t>
  </si>
  <si>
    <t xml:space="preserve">FIESTAS PATRONALES Y SECTORIALES/ DL N°8 </t>
  </si>
  <si>
    <t>OSCAR MAURICIO URIAS HERNANDEZ (LA GRAN BONANZA)</t>
  </si>
  <si>
    <t>Luces chinas en el marco de las fiestas patronales de canton san antonio, en honor a San Antonio de Padua.</t>
  </si>
  <si>
    <t>Combo de luces chinas (4baterias grandes de 16 tiros y 1 abanico de 36 tiros, 7 baterias de 25 tiros)</t>
  </si>
  <si>
    <t>Combo</t>
  </si>
  <si>
    <t xml:space="preserve">MATERIALES, PRODUCTOS, SERVICIOS </t>
  </si>
  <si>
    <t>ANA GLADIS MARROQUIN DE MENDEZ</t>
  </si>
  <si>
    <t>Suministro de productos plasticos para la elaboracion de gallardetes para decoracion alusiva a las fiestas patronales.</t>
  </si>
  <si>
    <t>Plastico color amarillo para gallardete</t>
  </si>
  <si>
    <t>yarda</t>
  </si>
  <si>
    <t>Plastico color celeste para gallardete</t>
  </si>
  <si>
    <t>Plastico color morado para gallardete</t>
  </si>
  <si>
    <t>Plastico color blanco para gallardete</t>
  </si>
  <si>
    <t>SALVADOR ANTONIO GALVES RODRIGUEZ</t>
  </si>
  <si>
    <t>Servicio de transporte para gira por los medios de comunicación de las señoritas candidatas.</t>
  </si>
  <si>
    <t>Servicio de transporte para gira por los medios de comunicación de las señoritas candidatas aspirantes a reina de los festejos patronales.
Se requiere para el dia 29/06/2021 a partir de las 6:00 am hasta las 4:00pm con recorrido desde Alcaldia Municipal  de el Carmen Cuscatlan hacia san salvador y viceversa.</t>
  </si>
  <si>
    <t xml:space="preserve">UNICOMER S.A DE C.V </t>
  </si>
  <si>
    <t>En concepto de compra de materiales para publicidad en las fiestas patronales</t>
  </si>
  <si>
    <t xml:space="preserve">ADQUISICION DE ESTABILIZADOR  DE CELULAR PARA TRANSMISION DE FIESTAS PATRONALES </t>
  </si>
  <si>
    <t>unidad</t>
  </si>
  <si>
    <t>01/07/20231</t>
  </si>
  <si>
    <t>JAVIER ALBERTO HUEZO (GRAFITECH)</t>
  </si>
  <si>
    <t>Banner de entrada de 1x4 mt con logo de las fiestas patronales, logo de la Alcaldia y leyenda: "Omar Josue Pineda, Alcalde"</t>
  </si>
  <si>
    <t>Camisetas azul negro, logo de la alcaldia al frente y logo de las fiestas atrás, Estampado de 1 tinta</t>
  </si>
  <si>
    <t>Camisetas blanco, logo de la alcaldia al frente y logo de las fiestas atrás, Estampado de 1 tinta</t>
  </si>
  <si>
    <t>Backdrops de 6x2.50 mt</t>
  </si>
  <si>
    <t>Ejemplares de Programas para fiestas patronales full color en papel couche C80. 20 paginas</t>
  </si>
  <si>
    <t>UDP LA PRODUCTORA MONTAJE DE EVENTOS</t>
  </si>
  <si>
    <t>Materiales para coronacion de candidatas</t>
  </si>
  <si>
    <t>Suministro de 11 coronas semipatronales con cetro para coronacion de candidatas</t>
  </si>
  <si>
    <t>suministro</t>
  </si>
  <si>
    <t xml:space="preserve">WILFREDO HERNANDEZ MEJIA  (Presentador de programa MI  PAIS TV.)  </t>
  </si>
  <si>
    <t>servicio profesional de grabacion, produccion y transmision de dos reportajes de las fiestas patronales de el carmen, cuscatlan.</t>
  </si>
  <si>
    <t>Grabacion, produccion, y transmision de dos reportajes de las fiestas patronales de el carmen. Desfile del correo realizado el dos de julio y carnaval de las flores a realizarse el diez de julio. Transmitidos en Mi Pais Tv, canal 21 y Estados Unidos y Canada por centroamerica TV</t>
  </si>
  <si>
    <t>servicio</t>
  </si>
  <si>
    <t>ANA CORALIA PORTILLO HERNANDEZ</t>
  </si>
  <si>
    <t>Servicio de mano de obra y suministo por elaboracion de vestido para virgen Nuestra Señora del Carmen</t>
  </si>
  <si>
    <t xml:space="preserve">Elaboracion de vestido para Virgen Nuestra Señora de El Carmen según el siguiente detallle:
*lavado, planchado y reparaciones en velo y manto
*elaboracion de vestido y justan
</t>
  </si>
  <si>
    <t>JUAN PABLO CHAVEZ PEREZ</t>
  </si>
  <si>
    <t>Banner publicitario en lona pastica de 14 Oz. Con sujetadores en ambos extremos con dimensiones de 1.50m de alto por 0.60m de ancho</t>
  </si>
  <si>
    <t>02/07/2021  SERENATA A LA VIRGEN Y DIA DE CORREO</t>
  </si>
  <si>
    <t>ROBERTO ALVARADO HERNANDEZ</t>
  </si>
  <si>
    <t>Suministro de pan frances para  reparto de atol en el dia de serenata a nuestra virgen de el carmen 02/07/20221</t>
  </si>
  <si>
    <t>Compra de 600 unidades de pan frances, se requiere para el dia dos de julio para entrega de atol chuco y maiz tostado a partir de las 6:00am</t>
  </si>
  <si>
    <t>GREGORIO LOPEZ GOMEZ</t>
  </si>
  <si>
    <t>Suministro de Atol para  reparto en el dia de serenata a nuestra virgen de el carmen 02/07/20221</t>
  </si>
  <si>
    <t>Suministro de Atol chuco para reparto en actividad: seranata a la virgen del Carmen a partir de las 6:00 am</t>
  </si>
  <si>
    <t>Suministro de Atol de maiz tostado para reparto en actividad: seranata a la virgen del Carmen a partir de las 6:00 am</t>
  </si>
  <si>
    <t>JOSUE DAGOBERTO MUNGUIA NOLASCO</t>
  </si>
  <si>
    <t>servicio artistico como banda de paz para serenata a nuestra virgen de el carmen el dia 02/07/2021</t>
  </si>
  <si>
    <t xml:space="preserve">Banda de Paz para  Serenata a la Virgen de El Carmen, el dia 02 de Julio en el marco de las Fiestas Patronales del municipio, a partir de las 5:30am </t>
  </si>
  <si>
    <t xml:space="preserve">LUCAS MANOLO GONZALES QUINTANILLA   </t>
  </si>
  <si>
    <t>Servicio artistico como batucada requerida para el dia 03/07/2021 desfile de correo.</t>
  </si>
  <si>
    <t>Batucada para dia dos de julio en recorrido de desfile de correo en el marco de la celebracion de las fiestas patronales.</t>
  </si>
  <si>
    <t xml:space="preserve">UDP LA PRODUCTORA MONTAJE DE EVENTOS   </t>
  </si>
  <si>
    <t xml:space="preserve">Fiestas Patronales-Desfile de correo </t>
  </si>
  <si>
    <t>PAQUETE DE SERVICIOS PARA DESFILE DE CORREO EN EL MARCO DE LA CELBRACION DE LAS FIESTAS PATRIONALES DEL MUNICIPIO EL CARMEN SEGÚN EL SIGUIENTE DETALLE:</t>
  </si>
  <si>
    <t>30 PERSONAJES ARTISTICOS</t>
  </si>
  <si>
    <t>1 CONGABUS</t>
  </si>
  <si>
    <t>1 CARROZA</t>
  </si>
  <si>
    <t>SUERTE PRODUCCIONES (RENE GILBERTO HERNANDEZ SANCHEZ)</t>
  </si>
  <si>
    <t>Alquiler maquina de confetti para apertura y cierra desfile de correo.</t>
  </si>
  <si>
    <t>Aquiler de maquinas de confetti, se requieren para el dia 02 de julio en desfile de correo, a partir de las 2:00 pm.
Cada máquina realiza tres disparos de papel en los colores, azul, verde y amarillo</t>
  </si>
  <si>
    <t>Alquiler</t>
  </si>
  <si>
    <t>JULIO ERNESTO HERNANDEZ YUDICE</t>
  </si>
  <si>
    <t>Show artistico para cierre de dia del correo.</t>
  </si>
  <si>
    <t>Servicio Profesional con show artistico conocido como "Tenchis Celiber" para el dia dos de julio a partir de las 5:00 pm a realizarse en parque central de municipio el carmen.</t>
  </si>
  <si>
    <t xml:space="preserve">FUEGOLANDIA S.A DE C.V </t>
  </si>
  <si>
    <t>Show de Luces Chinas para el dia dos de Julio para el evento Desfile de correo.</t>
  </si>
  <si>
    <t>*Diseño Profesional de Fuegos Artificiales *sistema cobra firing
*Plan de seguridad del espectaculo basado *en las condiciones del lugar.
*Montaje y desmontaje profesional del evento.
*Material consumible.
*Software para dar inicio al show a control remoto o mediante computadora.
3 MINUTOS DE DURACION</t>
  </si>
  <si>
    <t>combo</t>
  </si>
  <si>
    <t>CLEMENTE PEREZ CHAVEZ</t>
  </si>
  <si>
    <t>Colaboracion economica al concejito parroquial del sector el centro de la parroquia Nuestra señora del Carmen</t>
  </si>
  <si>
    <t>Colaboracion economica para el desarrollo de Fiesta Patronal 2021 en honor a Nuestra Patrona "Nuestra señora Del Carmen"</t>
  </si>
  <si>
    <t>Unidad</t>
  </si>
  <si>
    <t>03/07/2021  ELECCION Y CORONACION DE REINA DE FIESTAS PATRONALES 2021</t>
  </si>
  <si>
    <t>Servicios profesionales para desarrollar evento presentacion, eleccion y coronacion de las candidatas el dia 03/07/2021</t>
  </si>
  <si>
    <t>SERVICIOS PROFESIONALES PARA PRODUCIR, MONTAR Y DESARROLLAR EL EVENTO PRESENTACION DE CANDIDATAS, ELECCION Y CORONACION DE LA REINA DE LAS FIESTAS 2021 CON TEMATICA BRASILEÑO, EN HONOR A NUESTRA SEÑORA VIRGEN DE EL CARMEN, DEL MUNICIPIO VILLA EL CARMEN, DEPARTAMENTO DE CUSCATLAN.</t>
  </si>
  <si>
    <t>NORBERTO ULISES RECINOS DE LA CRUZ</t>
  </si>
  <si>
    <t>Compra de arreglos florales para decoracion en actividad Cena de Recepcion de Señoritas candidatas.</t>
  </si>
  <si>
    <t>arreglos de Clavellinas</t>
  </si>
  <si>
    <t>arreglos Solidagos</t>
  </si>
  <si>
    <t>arreglo "bebe"</t>
  </si>
  <si>
    <t>arreglos Helechos</t>
  </si>
  <si>
    <t>arreglos Oasis</t>
  </si>
  <si>
    <t>arreglos Hierbera</t>
  </si>
  <si>
    <t>VERONICA AZUCENA LOZANO DE PEÑA (WAKANDA DISCOMOVIL)</t>
  </si>
  <si>
    <t>SERVICIO PROFESIONAL AMENIZACION DE FIESTA BAILABLE A REALIZARSE EL DIA SABADO 03/07/2021 EN MUNICIPIO EL CARMEN:</t>
  </si>
  <si>
    <t>*SISTEMA DE AUDIO (TECNOLOGIA CROWN I-TECH Y NEODIMIO
*GAMA DE CABEZAS ROBOTICAS. PANTALLA GIGANTE LED, EFECTOS LASER.
*DJS EXPERTOS
*GENERADOR PROPIO DE ENERGIA
*2 PANCARTAS PUBLICITARIAS
*1 FLAYER PARA REDES SOCIALES</t>
  </si>
  <si>
    <t>04/07/2021  DIA DEL COMERCIO FESTIVAL GASTRONOMICO</t>
  </si>
  <si>
    <t xml:space="preserve">Wendy Marisol Sánchez Aparicio  (A&amp;a PRODUCTORA)                   </t>
  </si>
  <si>
    <t>SERVICIO MUSICAL ARTISTICO CONOCIDO COMO "AMARETTO CLASICK ROCK"  SEGÚN EL SIGUIENTE DETALLE</t>
  </si>
  <si>
    <t>*2 Set de Musica en vivo de 1 hora c/u o 3 set de 40 minutos.
*intervencion musical (grabacion) en los descansos.
*Tarima, audio e iuminacion de alta fidelidad, calidad y estetica
*personal tecnico profesional
*transporte</t>
  </si>
  <si>
    <t>08/07/2021 DIA DE LA PNC Y DIA DEL DM5</t>
  </si>
  <si>
    <t xml:space="preserve">JOSUE DAGOBERTO MUNGUIA NOLASCO                                                    </t>
  </si>
  <si>
    <t xml:space="preserve">servicio artistico como banda de paz </t>
  </si>
  <si>
    <t>Banda de Paz para  actividad dia de la PNC y DM5 a realizarse en parque central el dia 08/07/2021 a partir de las 5:30 am.</t>
  </si>
  <si>
    <t xml:space="preserve">NAJARRO MARIN STEPHANIE PAOLA (PRODUCCIONES MORALES)                            </t>
  </si>
  <si>
    <t>Servicio profesional con show artistico conocido como el batallon de producciones morales</t>
  </si>
  <si>
    <t xml:space="preserve">Servicio profesional con show aristico conocido como "el batallon producciones morales" que incluye, set de comicos con 5 personajes. A realizarse el dia 08/07/2021 en actividad dia de la PNC y DM5 </t>
  </si>
  <si>
    <t>JOSE PASTOR SANCHEZ MARTINEZ (AUDIO MUSIC CENTER)</t>
  </si>
  <si>
    <t>Servicio de alquiler de sistema de audio profesional para el dia 08/07/2021</t>
  </si>
  <si>
    <t>servicio de alquiler de sistema de audio profesional para actividad dia de la PNC y DM5 a realizarse frente alcaldia municipal de el carmen, cuscatlan a partir de las 4:00pm.</t>
  </si>
  <si>
    <t>09/07/2021  DIA DE LA SALUD</t>
  </si>
  <si>
    <t>ALBERTO JAVIER HUEZO (GRAFITECH STUDIOS)</t>
  </si>
  <si>
    <t>En concepto de compra de materiales para decoracion durante el dia de inauguracion de clinica municipal.</t>
  </si>
  <si>
    <t>Banner publicitario en lona pastica para consultorio municipal con leyenda "CONSULTORIO MUNICIPAL, nombre del alcalde, logo de la alcaldia y horarios de atencion"</t>
  </si>
  <si>
    <t>Banda sublimada de candidatas</t>
  </si>
  <si>
    <t>LIBRERÍA CLASICA Y VARIEDADES (Maria Sonia Castillo Rodas)</t>
  </si>
  <si>
    <t>bolsas transparentes de 5lb</t>
  </si>
  <si>
    <t>ciento</t>
  </si>
  <si>
    <t>bolsas negras jardineras</t>
  </si>
  <si>
    <t>liston de bandera</t>
  </si>
  <si>
    <t>rollo</t>
  </si>
  <si>
    <t>paginas fabriano</t>
  </si>
  <si>
    <t>bolsas de regalo grande</t>
  </si>
  <si>
    <t>tirro delgado</t>
  </si>
  <si>
    <t xml:space="preserve">tirro ancho </t>
  </si>
  <si>
    <t>ENRIQUE ALEXANDER RAMIREZ ALBERTO</t>
  </si>
  <si>
    <t>Servicio de show artistico como payaso a realizarse en inauguracion de clinica municipal.</t>
  </si>
  <si>
    <t>Servicio artistico profesional como payaso conocido como "Kikito Clown", para el dia de la salud a realizarse el 09/07/2021 dentro del marco de las fiestas patronales</t>
  </si>
  <si>
    <t xml:space="preserve"> 10/07/2021  CARNAVAL DE LAS FLORES / Desfile carnaval de las flores.</t>
  </si>
  <si>
    <t>LUCAS MANOLO GONZALES QUINTANILLA</t>
  </si>
  <si>
    <t>Servicio profesional para desfile de carnaval de las flores</t>
  </si>
  <si>
    <t>servicio para desfile en evento carnaval de las flores a realizarse el dia 10 de julio a partir de las 6:00pm según el siguiente detalle:
*2 gigantonas
*2 bailarinas
*1 monociclista
*1 mimo
*1 Lanza fuego</t>
  </si>
  <si>
    <t xml:space="preserve"> RENE GILBERTO  HERNANDEZ SANCHEZ (SUERTE PRODUCCIONES)                                  </t>
  </si>
  <si>
    <t>servicio para desfile en evento carnaval de las flores a realizarse el dia 10 de julio a partir de las 6:00pm según el siguiente detalle:
*2 chichimecos
*6 personajes inafantiles
*1 batucada de seis elementos
*2 bailarinas</t>
  </si>
  <si>
    <t xml:space="preserve">CARLOS MIGUEL PEDROZA AGUILUZ (CARROZAS EL ROSARIO) </t>
  </si>
  <si>
    <t>Servicio de alquiler de carroza para evento carnaval de las flores a realizarse el 10/07/2021</t>
  </si>
  <si>
    <t>Una carroza para desfile de celebracion de fiestas patronales en evento carnaval de las flores a realizarse el dia 10/07/2021 a partir de las 6:00pm para paseo de señorita reina de los viveristas</t>
  </si>
  <si>
    <t>Servicio de alquiler de Conga Bus, para desfile de carnaval de las flores.</t>
  </si>
  <si>
    <t>Renta de congabus para actividad realizada el dia 10 de julio en evento desfile de carnaval de las flores en el marco de las fiestas patronales.</t>
  </si>
  <si>
    <t xml:space="preserve">EVENTOS PREMIER S.A DE C.V                                      </t>
  </si>
  <si>
    <t xml:space="preserve">Servicio de presentacion artistica musical  amenizado por MAGISTRAL ORQUESTA PREMIER en evento carnaval de las flores a realizarse el dia 10/07/2021 a partir de las 8:00pm </t>
  </si>
  <si>
    <t>*Tarima y estructura techada 
*Sistema de iluminacion LED 
*Sistema de audio profesional 
*Tres Sets musicales</t>
  </si>
  <si>
    <t xml:space="preserve">RODRIGUEZ UNIDOS S.A DE C.V                                        </t>
  </si>
  <si>
    <t>Servicio profesional como Orquesta para presentacion artistica musical para amenizacion de carnaval de las flores</t>
  </si>
  <si>
    <t>Servicio de presentacion artistica musical amenizado por ORQUESTA SAN VICENTE en el evento carnaval de las flores a realizarse el dia 10/07/2021 a partir de las 8:00pm por 3 sets de 1h c/u y 2 recesos de 1h c/u</t>
  </si>
  <si>
    <t xml:space="preserve">MAZARIEGO CALDERON JUAN AMILCAR (DISCOMOVIL AVATAR)            </t>
  </si>
  <si>
    <t>SERVICIO PROFESIONAL PARA AMENIZACION DE FIESTA BAILABLE CON DISCOMOVIL AVATAR EN EVENTO CARNAVAL DE LAS FLORES A REALIZARSE EL DIA SABADO 10/07/2021 EN MUNICIPIO EL CARMEN</t>
  </si>
  <si>
    <t xml:space="preserve">*SISTEMA DE AUDIO THE POWER OF BASS 
*INTENSE LIGHT show de iluminacion con tecnologia Beam.
*INTENSE LIGHT 2.0 
*OPTICA DEEP LASER, espectaculo optico laser
*2 PANCARTAS PUBLICITARIAS
*1 CD DE PERIFONE 
*1 FLAYER </t>
  </si>
  <si>
    <t>Show de Luces Chinas para el dia dos de Julio para el evento carnaval de las flores.</t>
  </si>
  <si>
    <t xml:space="preserve">OSCAR MAURICIO URIAS HERNANDEZ (LA GRAN BONANZA)   </t>
  </si>
  <si>
    <t>Compra de Luces Chinas para evento carnaval de las flores.</t>
  </si>
  <si>
    <t xml:space="preserve">Luces chinas "tiro mortero" </t>
  </si>
  <si>
    <t>docena</t>
  </si>
  <si>
    <t>Luces chinas "lloronas"</t>
  </si>
  <si>
    <t>TOTAL…....</t>
  </si>
  <si>
    <t>11/07/2021 DIA DE RODEO</t>
  </si>
  <si>
    <t xml:space="preserve">KARINA YASMIN GOMEZ MENDIZABAL (RODEO PRODUCCIONES)                       </t>
  </si>
  <si>
    <t xml:space="preserve">Servicio profesional de montaje y organización de jaripeo </t>
  </si>
  <si>
    <t>*1 barrera movil
*1 sistema de sonido profesional
*20 modulos de graderio con capacidad para 1,400 personas
*8 toros bravios
*2caballos de alta escuela
*2 carneros para montas infantiles
*2 toreros quita toros profesionales
*10 montas</t>
  </si>
  <si>
    <t>presentacion exclusiva de Karina Mendizabal, Show comico de Flaco Frank, Josselyn Bolaños y Quique Nuñez de Radio Ranchera.</t>
  </si>
  <si>
    <t>13/07/2021 DIA DE LA FAMILIA</t>
  </si>
  <si>
    <t xml:space="preserve">PORTILLO SANDS EMERSON ALBERTO                                                   </t>
  </si>
  <si>
    <t>Servicio artistico profesional para animacion en evento Dia de la Familia/Franja infantil</t>
  </si>
  <si>
    <t>*2 payasos
*1 Pintacarita
*1 Inflable de 4x4m, se ofrece personal responsable del control de ingreso de los niños</t>
  </si>
  <si>
    <t>UNICOMER S.A DE C.V</t>
  </si>
  <si>
    <t>Articulos del hogar para premiacion en el dia de la familia a realizarse el 13/07/2021</t>
  </si>
  <si>
    <t>1 cafetera capacidad de 5 tazas</t>
  </si>
  <si>
    <t xml:space="preserve">1 cocina  de mesa 4 quemadores </t>
  </si>
  <si>
    <t>MARIA MARTA PORTILLO DE MENJIVAR (BENDICION DE DIOS, PIÑATAS Y MAS)</t>
  </si>
  <si>
    <t>Compra de piñatas para celebracion del dia de la familia.</t>
  </si>
  <si>
    <t>piñatas  medianas diferentes diseños de niñ@s</t>
  </si>
  <si>
    <t>Bolsa de dulces diferentes sabores 10 lb</t>
  </si>
  <si>
    <t>LUBRICANTES EL CHAPIN (JOSE GUILLERMO LEIVA NAVARRETE)</t>
  </si>
  <si>
    <t>Suministro de material a ser utilizado para actividad palo encebado.</t>
  </si>
  <si>
    <t>Lata de grasa Roja</t>
  </si>
  <si>
    <t xml:space="preserve">ADIMACON S.A DE C.V </t>
  </si>
  <si>
    <t>Suministro de material a ser utilizado para actividad cerdo encebado.</t>
  </si>
  <si>
    <t>Manteca Nieve 200G</t>
  </si>
  <si>
    <t>Lazo de mescal</t>
  </si>
  <si>
    <t>ANGEL ENRIQUE HERNANDEZ VENTURA</t>
  </si>
  <si>
    <t>Actividad Cerdo encebado</t>
  </si>
  <si>
    <t>Compra de un cerdo para actividad Cerdo encebado en el dia de la familia</t>
  </si>
  <si>
    <t>CRUZ DELGADO</t>
  </si>
  <si>
    <t>Suministro de cohete nacional</t>
  </si>
  <si>
    <t xml:space="preserve">Gruesas de cohete de vara </t>
  </si>
  <si>
    <t xml:space="preserve">bombas de 3 tiros </t>
  </si>
  <si>
    <t>COHETERIA ADENTRO COJUTEPEQUE (ANTONIA GOMEZ HERNANDEZ)</t>
  </si>
  <si>
    <t xml:space="preserve">Compra de Toritos </t>
  </si>
  <si>
    <t>unidades</t>
  </si>
  <si>
    <t>DIA DE LA POLVORA (VISPERAS)</t>
  </si>
  <si>
    <t xml:space="preserve">Show de Luces en concepto de coloboracion para parroquia Nuestra Señora de El Carmen, para la celebracion de sus fiestas </t>
  </si>
  <si>
    <t>*Diseño Profesional de Fuegos Artificiales *sistema cobra firing
*Plan de seguridad del espectaculo basado *en las condiciones del lugar.
*Montaje y desmontaje profesional del evento.
*Material consumible.
*Software para dar inicio al show a control remoto o mediante computadora.
15 MINUTOS DE DURACION</t>
  </si>
  <si>
    <t>TOTAL GENERAL EGRESOS FIESTAS PATRONALES  AÑO 2021</t>
  </si>
  <si>
    <t>ALCALDIA MUNICIPAL DE VILLA EL CARMEN</t>
  </si>
  <si>
    <t>UNIDAD DE ADQUISICIONES Y CONTRATACIONES INSTITUCIONALES</t>
  </si>
  <si>
    <t xml:space="preserve">ADJUDICACIONES Y CONTRATACIONES PROYECTO FIESTAS PATRONALES Y SECTORIALES DL/N 8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</si>
</sst>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b/>
      <sz val="8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indexed="8"/>
      <name val="Book Antiqua"/>
      <family val="1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1"/>
      <color indexed="8"/>
      <name val="Book Antiqua"/>
      <family val="1"/>
    </font>
    <font>
      <sz val="8"/>
      <color theme="1"/>
      <name val="Book Antiqua"/>
      <family val="1"/>
    </font>
    <font>
      <sz val="9"/>
      <color theme="1"/>
      <name val="Book Antiqua"/>
      <family val="1"/>
    </font>
    <font>
      <b/>
      <sz val="10"/>
      <name val="Book Antiqua"/>
      <family val="1"/>
    </font>
    <font>
      <sz val="10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5" fillId="3" borderId="1" xfId="0" applyNumberFormat="1" applyFont="1" applyFill="1" applyBorder="1"/>
    <xf numFmtId="0" fontId="4" fillId="0" borderId="10" xfId="0" applyFont="1" applyBorder="1" applyAlignment="1">
      <alignment vertical="center" wrapText="1"/>
    </xf>
    <xf numFmtId="14" fontId="5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/>
    <xf numFmtId="0" fontId="6" fillId="0" borderId="1" xfId="0" applyFont="1" applyBorder="1" applyAlignment="1">
      <alignment vertical="top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/>
    <xf numFmtId="164" fontId="5" fillId="0" borderId="1" xfId="0" applyNumberFormat="1" applyFont="1" applyBorder="1"/>
    <xf numFmtId="0" fontId="4" fillId="0" borderId="1" xfId="0" applyFont="1" applyBorder="1" applyAlignment="1">
      <alignment wrapText="1"/>
    </xf>
    <xf numFmtId="44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/>
    <xf numFmtId="0" fontId="5" fillId="4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4" fontId="6" fillId="7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/>
    <xf numFmtId="14" fontId="5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/>
    <xf numFmtId="164" fontId="1" fillId="9" borderId="1" xfId="0" applyNumberFormat="1" applyFont="1" applyFill="1" applyBorder="1" applyAlignment="1">
      <alignment horizontal="center" vertical="center" wrapText="1"/>
    </xf>
    <xf numFmtId="164" fontId="5" fillId="9" borderId="1" xfId="0" applyNumberFormat="1" applyFont="1" applyFill="1" applyBorder="1"/>
    <xf numFmtId="0" fontId="5" fillId="9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vertical="center"/>
    </xf>
    <xf numFmtId="0" fontId="4" fillId="0" borderId="10" xfId="0" applyFont="1" applyBorder="1"/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164" fontId="1" fillId="5" borderId="5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10" xfId="0" applyFont="1" applyBorder="1" applyAlignment="1">
      <alignment vertical="top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/>
    <xf numFmtId="164" fontId="1" fillId="10" borderId="1" xfId="0" applyNumberFormat="1" applyFont="1" applyFill="1" applyBorder="1" applyAlignment="1">
      <alignment horizontal="center" vertical="center" wrapText="1"/>
    </xf>
    <xf numFmtId="164" fontId="5" fillId="10" borderId="11" xfId="0" applyNumberFormat="1" applyFont="1" applyFill="1" applyBorder="1"/>
    <xf numFmtId="0" fontId="5" fillId="10" borderId="1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64" fontId="5" fillId="4" borderId="10" xfId="0" applyNumberFormat="1" applyFont="1" applyFill="1" applyBorder="1"/>
    <xf numFmtId="0" fontId="5" fillId="4" borderId="4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5" fontId="1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4" fillId="0" borderId="13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AD85CCEE-D8B5-4F94-8399-CF1FA0218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333375</xdr:colOff>
      <xdr:row>44</xdr:row>
      <xdr:rowOff>0</xdr:rowOff>
    </xdr:from>
    <xdr:ext cx="54117" cy="17056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F95F5D31-9395-453A-AB93-90E3079BC533}"/>
            </a:ext>
          </a:extLst>
        </xdr:cNvPr>
        <xdr:cNvSpPr txBox="1">
          <a:spLocks noChangeArrowheads="1"/>
        </xdr:cNvSpPr>
      </xdr:nvSpPr>
      <xdr:spPr bwMode="auto">
        <a:xfrm>
          <a:off x="4572000" y="23136225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44</xdr:row>
      <xdr:rowOff>0</xdr:rowOff>
    </xdr:from>
    <xdr:ext cx="54117" cy="1705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8B817C9-1995-4C3E-A41F-0D75716C5EC3}"/>
            </a:ext>
          </a:extLst>
        </xdr:cNvPr>
        <xdr:cNvSpPr txBox="1">
          <a:spLocks noChangeArrowheads="1"/>
        </xdr:cNvSpPr>
      </xdr:nvSpPr>
      <xdr:spPr bwMode="auto">
        <a:xfrm>
          <a:off x="4572000" y="23136225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44</xdr:row>
      <xdr:rowOff>0</xdr:rowOff>
    </xdr:from>
    <xdr:ext cx="54117" cy="17056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72EE7B4-7996-43C7-B355-A6878BB213E0}"/>
            </a:ext>
          </a:extLst>
        </xdr:cNvPr>
        <xdr:cNvSpPr txBox="1">
          <a:spLocks noChangeArrowheads="1"/>
        </xdr:cNvSpPr>
      </xdr:nvSpPr>
      <xdr:spPr bwMode="auto">
        <a:xfrm>
          <a:off x="4572000" y="23136225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44</xdr:row>
      <xdr:rowOff>0</xdr:rowOff>
    </xdr:from>
    <xdr:ext cx="54117" cy="17056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A1F750E-803C-4AF8-886B-4BD8BB2F4B99}"/>
            </a:ext>
          </a:extLst>
        </xdr:cNvPr>
        <xdr:cNvSpPr txBox="1">
          <a:spLocks noChangeArrowheads="1"/>
        </xdr:cNvSpPr>
      </xdr:nvSpPr>
      <xdr:spPr bwMode="auto">
        <a:xfrm>
          <a:off x="4572000" y="23136225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44</xdr:row>
      <xdr:rowOff>0</xdr:rowOff>
    </xdr:from>
    <xdr:ext cx="54117" cy="170560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75A4082E-9527-44CE-A939-BEE5BBFBC79B}"/>
            </a:ext>
          </a:extLst>
        </xdr:cNvPr>
        <xdr:cNvSpPr txBox="1">
          <a:spLocks noChangeArrowheads="1"/>
        </xdr:cNvSpPr>
      </xdr:nvSpPr>
      <xdr:spPr bwMode="auto">
        <a:xfrm>
          <a:off x="4572000" y="23136225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44</xdr:row>
      <xdr:rowOff>0</xdr:rowOff>
    </xdr:from>
    <xdr:ext cx="54117" cy="170560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6F0AE67-1886-4DDA-8734-D8FA665A6DDA}"/>
            </a:ext>
          </a:extLst>
        </xdr:cNvPr>
        <xdr:cNvSpPr txBox="1">
          <a:spLocks noChangeArrowheads="1"/>
        </xdr:cNvSpPr>
      </xdr:nvSpPr>
      <xdr:spPr bwMode="auto">
        <a:xfrm>
          <a:off x="4572000" y="23136225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57</xdr:row>
      <xdr:rowOff>0</xdr:rowOff>
    </xdr:from>
    <xdr:ext cx="54117" cy="170560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4745BE8D-74AA-4938-A021-F04E039BA996}"/>
            </a:ext>
          </a:extLst>
        </xdr:cNvPr>
        <xdr:cNvSpPr txBox="1">
          <a:spLocks noChangeArrowheads="1"/>
        </xdr:cNvSpPr>
      </xdr:nvSpPr>
      <xdr:spPr bwMode="auto">
        <a:xfrm>
          <a:off x="4572000" y="29527500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57</xdr:row>
      <xdr:rowOff>0</xdr:rowOff>
    </xdr:from>
    <xdr:ext cx="54117" cy="170560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5632B7E3-89FB-48BE-97EC-4770A2626FC4}"/>
            </a:ext>
          </a:extLst>
        </xdr:cNvPr>
        <xdr:cNvSpPr txBox="1">
          <a:spLocks noChangeArrowheads="1"/>
        </xdr:cNvSpPr>
      </xdr:nvSpPr>
      <xdr:spPr bwMode="auto">
        <a:xfrm>
          <a:off x="4572000" y="29527500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57</xdr:row>
      <xdr:rowOff>0</xdr:rowOff>
    </xdr:from>
    <xdr:ext cx="54117" cy="170560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8CBDEABA-CB50-4DB7-BD9F-FF3918EDF2E5}"/>
            </a:ext>
          </a:extLst>
        </xdr:cNvPr>
        <xdr:cNvSpPr txBox="1">
          <a:spLocks noChangeArrowheads="1"/>
        </xdr:cNvSpPr>
      </xdr:nvSpPr>
      <xdr:spPr bwMode="auto">
        <a:xfrm>
          <a:off x="4572000" y="29527500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57</xdr:row>
      <xdr:rowOff>0</xdr:rowOff>
    </xdr:from>
    <xdr:ext cx="54117" cy="170560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39C4BA40-BB42-4802-87C4-8811DF94C6C7}"/>
            </a:ext>
          </a:extLst>
        </xdr:cNvPr>
        <xdr:cNvSpPr txBox="1">
          <a:spLocks noChangeArrowheads="1"/>
        </xdr:cNvSpPr>
      </xdr:nvSpPr>
      <xdr:spPr bwMode="auto">
        <a:xfrm>
          <a:off x="4572000" y="29527500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57</xdr:row>
      <xdr:rowOff>0</xdr:rowOff>
    </xdr:from>
    <xdr:ext cx="54117" cy="170560"/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A44A4070-57B1-4FAC-9A78-5A737D992D08}"/>
            </a:ext>
          </a:extLst>
        </xdr:cNvPr>
        <xdr:cNvSpPr txBox="1">
          <a:spLocks noChangeArrowheads="1"/>
        </xdr:cNvSpPr>
      </xdr:nvSpPr>
      <xdr:spPr bwMode="auto">
        <a:xfrm>
          <a:off x="4572000" y="29527500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333375</xdr:colOff>
      <xdr:row>57</xdr:row>
      <xdr:rowOff>0</xdr:rowOff>
    </xdr:from>
    <xdr:ext cx="54117" cy="170560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C0E304F9-93DF-436D-8B16-4FD5430E4BC7}"/>
            </a:ext>
          </a:extLst>
        </xdr:cNvPr>
        <xdr:cNvSpPr txBox="1">
          <a:spLocks noChangeArrowheads="1"/>
        </xdr:cNvSpPr>
      </xdr:nvSpPr>
      <xdr:spPr bwMode="auto">
        <a:xfrm>
          <a:off x="4572000" y="29527500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231322</xdr:colOff>
      <xdr:row>0</xdr:row>
      <xdr:rowOff>136071</xdr:rowOff>
    </xdr:from>
    <xdr:ext cx="800100" cy="667719"/>
    <xdr:pic>
      <xdr:nvPicPr>
        <xdr:cNvPr id="14" name="10 Imagen" descr="COL_ESCU">
          <a:extLst>
            <a:ext uri="{FF2B5EF4-FFF2-40B4-BE49-F238E27FC236}">
              <a16:creationId xmlns:a16="http://schemas.microsoft.com/office/drawing/2014/main" id="{5118B198-1A41-49CE-B8E0-B4F952DF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136071"/>
          <a:ext cx="800100" cy="667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1927433</xdr:colOff>
      <xdr:row>0</xdr:row>
      <xdr:rowOff>1</xdr:rowOff>
    </xdr:from>
    <xdr:to>
      <xdr:col>3</xdr:col>
      <xdr:colOff>3241834</xdr:colOff>
      <xdr:row>1</xdr:row>
      <xdr:rowOff>44649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0DA2AAF-A11D-47C8-9CC3-75A592BFBA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9660" y="1"/>
          <a:ext cx="1314401" cy="922734"/>
        </a:xfrm>
        <a:prstGeom prst="rect">
          <a:avLst/>
        </a:prstGeom>
      </xdr:spPr>
    </xdr:pic>
    <xdr:clientData/>
  </xdr:twoCellAnchor>
  <xdr:twoCellAnchor editAs="oneCell">
    <xdr:from>
      <xdr:col>7</xdr:col>
      <xdr:colOff>212663</xdr:colOff>
      <xdr:row>0</xdr:row>
      <xdr:rowOff>74414</xdr:rowOff>
    </xdr:from>
    <xdr:to>
      <xdr:col>7</xdr:col>
      <xdr:colOff>923954</xdr:colOff>
      <xdr:row>0</xdr:row>
      <xdr:rowOff>833675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1546A74-3FCA-4BA4-98AB-FD8CFF6F8B5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116" y="74414"/>
          <a:ext cx="711291" cy="759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01F4-633A-447B-B143-F82A71A4445E}">
  <dimension ref="A1:L157"/>
  <sheetViews>
    <sheetView tabSelected="1" zoomScale="64" zoomScaleNormal="64" workbookViewId="0">
      <selection activeCell="K5" sqref="K5"/>
    </sheetView>
  </sheetViews>
  <sheetFormatPr baseColWidth="10" defaultRowHeight="15" x14ac:dyDescent="0.25"/>
  <cols>
    <col min="1" max="1" width="17" customWidth="1"/>
    <col min="2" max="2" width="29" customWidth="1"/>
    <col min="3" max="3" width="35.5703125" customWidth="1"/>
    <col min="4" max="4" width="63.85546875" customWidth="1"/>
    <col min="5" max="5" width="17.28515625" customWidth="1"/>
    <col min="7" max="7" width="17.7109375" customWidth="1"/>
    <col min="8" max="8" width="21.7109375" customWidth="1"/>
    <col min="9" max="9" width="38.5703125" customWidth="1"/>
  </cols>
  <sheetData>
    <row r="1" spans="1:12" ht="69" customHeight="1" x14ac:dyDescent="0.3">
      <c r="A1" s="140"/>
      <c r="B1" s="141"/>
      <c r="C1" s="142"/>
      <c r="D1" s="142"/>
      <c r="G1" s="143"/>
      <c r="H1" s="144"/>
      <c r="I1" s="142"/>
    </row>
    <row r="2" spans="1:12" ht="15.75" customHeight="1" x14ac:dyDescent="0.25">
      <c r="A2" s="145" t="s">
        <v>205</v>
      </c>
      <c r="B2" s="145"/>
      <c r="C2" s="145"/>
      <c r="D2" s="145"/>
      <c r="E2" s="145"/>
      <c r="F2" s="145"/>
      <c r="G2" s="145"/>
      <c r="H2" s="145"/>
      <c r="I2" s="145"/>
      <c r="J2" s="146"/>
      <c r="K2" s="146"/>
      <c r="L2" s="146"/>
    </row>
    <row r="3" spans="1:12" ht="15.75" customHeight="1" x14ac:dyDescent="0.25">
      <c r="A3" s="145" t="s">
        <v>206</v>
      </c>
      <c r="B3" s="145"/>
      <c r="C3" s="145"/>
      <c r="D3" s="145"/>
      <c r="E3" s="145"/>
      <c r="F3" s="145"/>
      <c r="G3" s="145"/>
      <c r="H3" s="145"/>
      <c r="I3" s="145"/>
      <c r="J3" s="146"/>
      <c r="K3" s="146"/>
      <c r="L3" s="146"/>
    </row>
    <row r="4" spans="1:12" ht="16.5" customHeight="1" thickBot="1" x14ac:dyDescent="0.3">
      <c r="A4" s="147" t="s">
        <v>207</v>
      </c>
      <c r="B4" s="147"/>
      <c r="C4" s="147"/>
      <c r="D4" s="147"/>
      <c r="E4" s="147"/>
      <c r="F4" s="147"/>
      <c r="G4" s="147"/>
      <c r="H4" s="147"/>
      <c r="I4" s="147"/>
      <c r="J4" s="146"/>
      <c r="K4" s="146"/>
      <c r="L4" s="146"/>
    </row>
    <row r="5" spans="1:12" ht="33" customHeight="1" x14ac:dyDescent="0.25">
      <c r="A5" s="139" t="s">
        <v>0</v>
      </c>
      <c r="B5" s="137" t="s">
        <v>1</v>
      </c>
      <c r="C5" s="137" t="s">
        <v>2</v>
      </c>
      <c r="D5" s="137" t="s">
        <v>3</v>
      </c>
      <c r="E5" s="137" t="s">
        <v>4</v>
      </c>
      <c r="F5" s="137" t="s">
        <v>5</v>
      </c>
      <c r="G5" s="138" t="s">
        <v>6</v>
      </c>
      <c r="H5" s="138" t="s">
        <v>7</v>
      </c>
      <c r="I5" s="137" t="s">
        <v>8</v>
      </c>
    </row>
    <row r="6" spans="1:12" x14ac:dyDescent="0.25">
      <c r="A6" s="4" t="s">
        <v>9</v>
      </c>
      <c r="B6" s="5"/>
      <c r="C6" s="5"/>
      <c r="D6" s="5"/>
      <c r="E6" s="5"/>
      <c r="F6" s="5"/>
      <c r="G6" s="5"/>
      <c r="H6" s="5"/>
      <c r="I6" s="6"/>
    </row>
    <row r="7" spans="1:12" ht="270.75" customHeight="1" x14ac:dyDescent="0.25">
      <c r="A7" s="7">
        <v>44358</v>
      </c>
      <c r="B7" s="8" t="s">
        <v>10</v>
      </c>
      <c r="C7" s="8" t="s">
        <v>11</v>
      </c>
      <c r="D7" s="9" t="s">
        <v>12</v>
      </c>
      <c r="E7" s="8" t="s">
        <v>13</v>
      </c>
      <c r="F7" s="10">
        <v>1</v>
      </c>
      <c r="G7" s="11">
        <v>1111.1099999999999</v>
      </c>
      <c r="H7" s="3">
        <f>F7*G7</f>
        <v>1111.1099999999999</v>
      </c>
      <c r="I7" s="12" t="s">
        <v>14</v>
      </c>
    </row>
    <row r="8" spans="1:12" x14ac:dyDescent="0.25">
      <c r="A8" s="1"/>
      <c r="B8" s="1"/>
      <c r="C8" s="2"/>
      <c r="D8" s="2"/>
      <c r="E8" s="2"/>
      <c r="F8" s="1"/>
      <c r="G8" s="13" t="s">
        <v>7</v>
      </c>
      <c r="H8" s="13">
        <f>H7</f>
        <v>1111.1099999999999</v>
      </c>
      <c r="I8" s="2"/>
    </row>
    <row r="9" spans="1:12" ht="138" customHeight="1" x14ac:dyDescent="0.25">
      <c r="A9" s="14">
        <v>44360</v>
      </c>
      <c r="B9" s="15" t="s">
        <v>15</v>
      </c>
      <c r="C9" s="15" t="s">
        <v>16</v>
      </c>
      <c r="D9" s="8" t="s">
        <v>17</v>
      </c>
      <c r="E9" s="8" t="s">
        <v>18</v>
      </c>
      <c r="F9" s="10">
        <v>2</v>
      </c>
      <c r="G9" s="16">
        <v>11.11</v>
      </c>
      <c r="H9" s="17">
        <f>F9*G9</f>
        <v>22.22</v>
      </c>
      <c r="I9" s="8" t="s">
        <v>19</v>
      </c>
    </row>
    <row r="10" spans="1:12" x14ac:dyDescent="0.25">
      <c r="A10" s="18"/>
      <c r="B10" s="18"/>
      <c r="C10" s="19"/>
      <c r="D10" s="2"/>
      <c r="E10" s="2"/>
      <c r="F10" s="1"/>
      <c r="G10" s="13" t="s">
        <v>7</v>
      </c>
      <c r="H10" s="13">
        <f>H9</f>
        <v>22.22</v>
      </c>
      <c r="I10" s="2"/>
    </row>
    <row r="11" spans="1:12" ht="133.5" customHeight="1" x14ac:dyDescent="0.25">
      <c r="A11" s="14">
        <v>44360</v>
      </c>
      <c r="B11" s="15" t="s">
        <v>20</v>
      </c>
      <c r="C11" s="15" t="s">
        <v>21</v>
      </c>
      <c r="D11" s="8" t="s">
        <v>22</v>
      </c>
      <c r="E11" s="8" t="s">
        <v>23</v>
      </c>
      <c r="F11" s="10">
        <v>1</v>
      </c>
      <c r="G11" s="16">
        <v>200</v>
      </c>
      <c r="H11" s="17">
        <f>F11*G11</f>
        <v>200</v>
      </c>
      <c r="I11" s="8" t="s">
        <v>19</v>
      </c>
    </row>
    <row r="12" spans="1:12" x14ac:dyDescent="0.25">
      <c r="A12" s="18"/>
      <c r="B12" s="18"/>
      <c r="C12" s="19"/>
      <c r="D12" s="2"/>
      <c r="E12" s="2"/>
      <c r="F12" s="1"/>
      <c r="G12" s="13" t="s">
        <v>7</v>
      </c>
      <c r="H12" s="13">
        <f>H11</f>
        <v>200</v>
      </c>
      <c r="I12" s="2"/>
    </row>
    <row r="13" spans="1:12" x14ac:dyDescent="0.25">
      <c r="A13" s="20"/>
      <c r="B13" s="21"/>
      <c r="C13" s="22"/>
      <c r="D13" s="22"/>
      <c r="E13" s="22"/>
      <c r="F13" s="21"/>
      <c r="G13" s="23"/>
      <c r="H13" s="23">
        <f>+H12+H10+H8</f>
        <v>1333.33</v>
      </c>
      <c r="I13" s="24"/>
    </row>
    <row r="14" spans="1:12" x14ac:dyDescent="0.25">
      <c r="A14" s="4" t="s">
        <v>24</v>
      </c>
      <c r="B14" s="5"/>
      <c r="C14" s="5"/>
      <c r="D14" s="5"/>
      <c r="E14" s="5"/>
      <c r="F14" s="5"/>
      <c r="G14" s="5"/>
      <c r="H14" s="5"/>
      <c r="I14" s="6"/>
    </row>
    <row r="15" spans="1:12" ht="16.5" x14ac:dyDescent="0.25">
      <c r="A15" s="25">
        <v>44375</v>
      </c>
      <c r="B15" s="26" t="s">
        <v>25</v>
      </c>
      <c r="C15" s="26" t="s">
        <v>26</v>
      </c>
      <c r="D15" s="27" t="s">
        <v>27</v>
      </c>
      <c r="E15" s="28" t="s">
        <v>28</v>
      </c>
      <c r="F15" s="29">
        <v>10</v>
      </c>
      <c r="G15" s="30">
        <v>0.9</v>
      </c>
      <c r="H15" s="31">
        <f>G15*F15</f>
        <v>9</v>
      </c>
      <c r="I15" s="26" t="s">
        <v>14</v>
      </c>
    </row>
    <row r="16" spans="1:12" ht="16.5" x14ac:dyDescent="0.25">
      <c r="A16" s="25"/>
      <c r="B16" s="26"/>
      <c r="C16" s="26"/>
      <c r="D16" s="32" t="s">
        <v>29</v>
      </c>
      <c r="E16" s="33" t="s">
        <v>28</v>
      </c>
      <c r="F16" s="34">
        <v>10</v>
      </c>
      <c r="G16" s="16">
        <v>0.9</v>
      </c>
      <c r="H16" s="35">
        <f>G16*F16</f>
        <v>9</v>
      </c>
      <c r="I16" s="26"/>
    </row>
    <row r="17" spans="1:9" ht="16.5" x14ac:dyDescent="0.25">
      <c r="A17" s="25"/>
      <c r="B17" s="26"/>
      <c r="C17" s="26"/>
      <c r="D17" s="32" t="s">
        <v>30</v>
      </c>
      <c r="E17" s="33" t="s">
        <v>28</v>
      </c>
      <c r="F17" s="34">
        <v>10</v>
      </c>
      <c r="G17" s="36">
        <v>0.9</v>
      </c>
      <c r="H17" s="35">
        <f>G17*F17</f>
        <v>9</v>
      </c>
      <c r="I17" s="26"/>
    </row>
    <row r="18" spans="1:9" ht="16.5" x14ac:dyDescent="0.25">
      <c r="A18" s="37"/>
      <c r="B18" s="38"/>
      <c r="C18" s="38"/>
      <c r="D18" s="32" t="s">
        <v>31</v>
      </c>
      <c r="E18" s="33" t="s">
        <v>28</v>
      </c>
      <c r="F18" s="34">
        <v>10</v>
      </c>
      <c r="G18" s="36">
        <v>2.25</v>
      </c>
      <c r="H18" s="35">
        <f>G18*F18</f>
        <v>22.5</v>
      </c>
      <c r="I18" s="38"/>
    </row>
    <row r="19" spans="1:9" ht="16.5" x14ac:dyDescent="0.25">
      <c r="A19" s="39"/>
      <c r="B19" s="40"/>
      <c r="C19" s="40"/>
      <c r="D19" s="32"/>
      <c r="E19" s="33"/>
      <c r="F19" s="34"/>
      <c r="G19" s="13" t="s">
        <v>7</v>
      </c>
      <c r="H19" s="41">
        <f>SUM(H15:H18)</f>
        <v>49.5</v>
      </c>
      <c r="I19" s="42"/>
    </row>
    <row r="20" spans="1:9" ht="156" customHeight="1" x14ac:dyDescent="0.25">
      <c r="A20" s="43">
        <v>44376</v>
      </c>
      <c r="B20" s="40" t="s">
        <v>32</v>
      </c>
      <c r="C20" s="40" t="s">
        <v>33</v>
      </c>
      <c r="D20" s="44" t="s">
        <v>34</v>
      </c>
      <c r="E20" s="33" t="s">
        <v>13</v>
      </c>
      <c r="F20" s="34">
        <v>1</v>
      </c>
      <c r="G20" s="45">
        <v>77.78</v>
      </c>
      <c r="H20" s="45">
        <f>F20*G20</f>
        <v>77.78</v>
      </c>
      <c r="I20" s="42" t="s">
        <v>14</v>
      </c>
    </row>
    <row r="21" spans="1:9" ht="16.5" x14ac:dyDescent="0.25">
      <c r="A21" s="39"/>
      <c r="B21" s="40"/>
      <c r="C21" s="40"/>
      <c r="D21" s="32"/>
      <c r="E21" s="33"/>
      <c r="F21" s="34"/>
      <c r="G21" s="13" t="s">
        <v>7</v>
      </c>
      <c r="H21" s="41">
        <f>SUM(H20)</f>
        <v>77.78</v>
      </c>
      <c r="I21" s="42"/>
    </row>
    <row r="22" spans="1:9" ht="117" customHeight="1" x14ac:dyDescent="0.25">
      <c r="A22" s="46">
        <v>44377</v>
      </c>
      <c r="B22" s="47" t="s">
        <v>35</v>
      </c>
      <c r="C22" s="47" t="s">
        <v>36</v>
      </c>
      <c r="D22" s="44" t="s">
        <v>37</v>
      </c>
      <c r="E22" s="33" t="s">
        <v>38</v>
      </c>
      <c r="F22" s="34">
        <v>1</v>
      </c>
      <c r="G22" s="16">
        <v>217</v>
      </c>
      <c r="H22" s="35">
        <f>G22*F22</f>
        <v>217</v>
      </c>
      <c r="I22" s="47" t="s">
        <v>14</v>
      </c>
    </row>
    <row r="23" spans="1:9" ht="16.5" x14ac:dyDescent="0.3">
      <c r="A23" s="48"/>
      <c r="B23" s="48"/>
      <c r="C23" s="49"/>
      <c r="D23" s="49"/>
      <c r="E23" s="48"/>
      <c r="F23" s="49"/>
      <c r="G23" s="13" t="s">
        <v>7</v>
      </c>
      <c r="H23" s="41">
        <f>SUM(H22)</f>
        <v>217</v>
      </c>
      <c r="I23" s="49"/>
    </row>
    <row r="24" spans="1:9" ht="72" customHeight="1" x14ac:dyDescent="0.25">
      <c r="A24" s="50" t="s">
        <v>39</v>
      </c>
      <c r="B24" s="51" t="s">
        <v>40</v>
      </c>
      <c r="C24" s="51" t="s">
        <v>36</v>
      </c>
      <c r="D24" s="44" t="s">
        <v>41</v>
      </c>
      <c r="E24" s="33" t="s">
        <v>38</v>
      </c>
      <c r="F24" s="34">
        <v>3</v>
      </c>
      <c r="G24" s="16">
        <v>24</v>
      </c>
      <c r="H24" s="35">
        <f>G24*F24</f>
        <v>72</v>
      </c>
      <c r="I24" s="51" t="s">
        <v>14</v>
      </c>
    </row>
    <row r="25" spans="1:9" ht="48.75" customHeight="1" x14ac:dyDescent="0.25">
      <c r="A25" s="52"/>
      <c r="B25" s="26"/>
      <c r="C25" s="26"/>
      <c r="D25" s="44" t="s">
        <v>42</v>
      </c>
      <c r="E25" s="33" t="s">
        <v>38</v>
      </c>
      <c r="F25" s="34">
        <v>43</v>
      </c>
      <c r="G25" s="16">
        <v>4.75</v>
      </c>
      <c r="H25" s="35">
        <f>G25*F25</f>
        <v>204.25</v>
      </c>
      <c r="I25" s="26"/>
    </row>
    <row r="26" spans="1:9" ht="43.5" customHeight="1" x14ac:dyDescent="0.25">
      <c r="A26" s="52"/>
      <c r="B26" s="26"/>
      <c r="C26" s="26"/>
      <c r="D26" s="44" t="s">
        <v>43</v>
      </c>
      <c r="E26" s="33" t="s">
        <v>38</v>
      </c>
      <c r="F26" s="34">
        <v>43</v>
      </c>
      <c r="G26" s="16">
        <v>4.5</v>
      </c>
      <c r="H26" s="35">
        <f>G26*F26</f>
        <v>193.5</v>
      </c>
      <c r="I26" s="26"/>
    </row>
    <row r="27" spans="1:9" ht="37.5" customHeight="1" x14ac:dyDescent="0.25">
      <c r="A27" s="53"/>
      <c r="B27" s="38"/>
      <c r="C27" s="38"/>
      <c r="D27" s="44" t="s">
        <v>44</v>
      </c>
      <c r="E27" s="33" t="s">
        <v>38</v>
      </c>
      <c r="F27" s="34">
        <v>1</v>
      </c>
      <c r="G27" s="16">
        <v>118.65</v>
      </c>
      <c r="H27" s="35">
        <f>G27*F27</f>
        <v>118.65</v>
      </c>
      <c r="I27" s="38"/>
    </row>
    <row r="28" spans="1:9" ht="16.5" x14ac:dyDescent="0.25">
      <c r="A28" s="48"/>
      <c r="B28" s="47"/>
      <c r="C28" s="47"/>
      <c r="D28" s="44"/>
      <c r="E28" s="33"/>
      <c r="F28" s="34"/>
      <c r="G28" s="13" t="s">
        <v>7</v>
      </c>
      <c r="H28" s="41">
        <f>SUM(H24:H27)</f>
        <v>588.4</v>
      </c>
      <c r="I28" s="47"/>
    </row>
    <row r="29" spans="1:9" ht="63.75" customHeight="1" x14ac:dyDescent="0.25">
      <c r="A29" s="46">
        <v>44378</v>
      </c>
      <c r="B29" s="47" t="s">
        <v>40</v>
      </c>
      <c r="C29" s="47" t="s">
        <v>36</v>
      </c>
      <c r="D29" s="44" t="s">
        <v>45</v>
      </c>
      <c r="E29" s="33" t="s">
        <v>38</v>
      </c>
      <c r="F29" s="34">
        <v>1000</v>
      </c>
      <c r="G29" s="16">
        <v>1.1000000000000001</v>
      </c>
      <c r="H29" s="54">
        <f>G29*F29</f>
        <v>1100</v>
      </c>
      <c r="I29" s="47" t="s">
        <v>14</v>
      </c>
    </row>
    <row r="30" spans="1:9" ht="16.5" x14ac:dyDescent="0.3">
      <c r="A30" s="48"/>
      <c r="B30" s="48"/>
      <c r="C30" s="49"/>
      <c r="D30" s="49"/>
      <c r="E30" s="48"/>
      <c r="F30" s="49"/>
      <c r="G30" s="13" t="s">
        <v>7</v>
      </c>
      <c r="H30" s="41">
        <f>SUM(H29)</f>
        <v>1100</v>
      </c>
      <c r="I30" s="49"/>
    </row>
    <row r="31" spans="1:9" ht="73.5" customHeight="1" x14ac:dyDescent="0.3">
      <c r="A31" s="46">
        <v>44384</v>
      </c>
      <c r="B31" s="47" t="s">
        <v>46</v>
      </c>
      <c r="C31" s="47" t="s">
        <v>47</v>
      </c>
      <c r="D31" s="55" t="s">
        <v>48</v>
      </c>
      <c r="E31" s="33" t="s">
        <v>49</v>
      </c>
      <c r="F31" s="49">
        <v>1</v>
      </c>
      <c r="G31" s="17">
        <v>474.6</v>
      </c>
      <c r="H31" s="56">
        <f>G31*F31</f>
        <v>474.6</v>
      </c>
      <c r="I31" s="12" t="s">
        <v>14</v>
      </c>
    </row>
    <row r="32" spans="1:9" ht="16.5" x14ac:dyDescent="0.3">
      <c r="A32" s="48"/>
      <c r="B32" s="48"/>
      <c r="C32" s="49"/>
      <c r="D32" s="49"/>
      <c r="E32" s="48"/>
      <c r="F32" s="49"/>
      <c r="G32" s="13" t="s">
        <v>7</v>
      </c>
      <c r="H32" s="41">
        <f>SUM(H31)</f>
        <v>474.6</v>
      </c>
      <c r="I32" s="49"/>
    </row>
    <row r="33" spans="1:9" ht="126.75" customHeight="1" x14ac:dyDescent="0.25">
      <c r="A33" s="46">
        <v>44386</v>
      </c>
      <c r="B33" s="47" t="s">
        <v>50</v>
      </c>
      <c r="C33" s="12" t="s">
        <v>51</v>
      </c>
      <c r="D33" s="57" t="s">
        <v>52</v>
      </c>
      <c r="E33" s="48" t="s">
        <v>53</v>
      </c>
      <c r="F33" s="48">
        <v>1</v>
      </c>
      <c r="G33" s="35">
        <v>621.5</v>
      </c>
      <c r="H33" s="35">
        <f>G33*F33</f>
        <v>621.5</v>
      </c>
      <c r="I33" s="47" t="s">
        <v>14</v>
      </c>
    </row>
    <row r="34" spans="1:9" ht="16.5" x14ac:dyDescent="0.3">
      <c r="A34" s="46"/>
      <c r="B34" s="48"/>
      <c r="C34" s="49"/>
      <c r="D34" s="49"/>
      <c r="E34" s="48"/>
      <c r="F34" s="48"/>
      <c r="G34" s="58" t="s">
        <v>7</v>
      </c>
      <c r="H34" s="59">
        <f>SUM(H33)</f>
        <v>621.5</v>
      </c>
      <c r="I34" s="49"/>
    </row>
    <row r="35" spans="1:9" ht="16.5" x14ac:dyDescent="0.3">
      <c r="A35" s="48"/>
      <c r="B35" s="48"/>
      <c r="C35" s="49"/>
      <c r="D35" s="49"/>
      <c r="E35" s="48"/>
      <c r="F35" s="49"/>
      <c r="G35" s="17"/>
      <c r="H35" s="60"/>
      <c r="I35" s="49"/>
    </row>
    <row r="36" spans="1:9" ht="97.5" customHeight="1" x14ac:dyDescent="0.3">
      <c r="A36" s="46">
        <v>44389</v>
      </c>
      <c r="B36" s="47" t="s">
        <v>54</v>
      </c>
      <c r="C36" s="47" t="s">
        <v>55</v>
      </c>
      <c r="D36" s="61" t="s">
        <v>56</v>
      </c>
      <c r="E36" s="48" t="s">
        <v>53</v>
      </c>
      <c r="F36" s="48">
        <v>1</v>
      </c>
      <c r="G36" s="62">
        <v>490.24</v>
      </c>
      <c r="H36" s="54">
        <f>G36*F36</f>
        <v>490.24</v>
      </c>
      <c r="I36" s="12" t="s">
        <v>14</v>
      </c>
    </row>
    <row r="37" spans="1:9" ht="16.5" x14ac:dyDescent="0.3">
      <c r="A37" s="46"/>
      <c r="B37" s="48"/>
      <c r="C37" s="49"/>
      <c r="D37" s="49"/>
      <c r="E37" s="48"/>
      <c r="F37" s="48"/>
      <c r="G37" s="58" t="s">
        <v>7</v>
      </c>
      <c r="H37" s="59">
        <f>H36</f>
        <v>490.24</v>
      </c>
      <c r="I37" s="49"/>
    </row>
    <row r="38" spans="1:9" ht="88.5" customHeight="1" x14ac:dyDescent="0.25">
      <c r="A38" s="48"/>
      <c r="B38" s="47" t="s">
        <v>57</v>
      </c>
      <c r="C38" s="40"/>
      <c r="D38" s="63" t="s">
        <v>58</v>
      </c>
      <c r="E38" s="33" t="s">
        <v>38</v>
      </c>
      <c r="F38" s="34">
        <v>60</v>
      </c>
      <c r="G38" s="16">
        <v>7</v>
      </c>
      <c r="H38" s="54">
        <f>G38*F38</f>
        <v>420</v>
      </c>
      <c r="I38" s="47" t="s">
        <v>14</v>
      </c>
    </row>
    <row r="39" spans="1:9" ht="16.5" x14ac:dyDescent="0.3">
      <c r="A39" s="48"/>
      <c r="B39" s="48"/>
      <c r="C39" s="49"/>
      <c r="D39" s="49"/>
      <c r="E39" s="48"/>
      <c r="F39" s="49"/>
      <c r="G39" s="58" t="s">
        <v>7</v>
      </c>
      <c r="H39" s="59">
        <f>SUM(H38)</f>
        <v>420</v>
      </c>
      <c r="I39" s="49"/>
    </row>
    <row r="40" spans="1:9" ht="16.5" x14ac:dyDescent="0.3">
      <c r="A40" s="64"/>
      <c r="B40" s="64"/>
      <c r="C40" s="65"/>
      <c r="D40" s="66"/>
      <c r="E40" s="64"/>
      <c r="F40" s="65"/>
      <c r="G40" s="67"/>
      <c r="H40" s="68">
        <f>SUM(H19,H21,H23,H28,H30,H32,H34,H37,H39)</f>
        <v>4039.0199999999995</v>
      </c>
      <c r="I40" s="69"/>
    </row>
    <row r="41" spans="1:9" x14ac:dyDescent="0.25">
      <c r="A41" s="70" t="s">
        <v>59</v>
      </c>
      <c r="B41" s="71"/>
      <c r="C41" s="71"/>
      <c r="D41" s="71"/>
      <c r="E41" s="71"/>
      <c r="F41" s="71"/>
      <c r="G41" s="71"/>
      <c r="H41" s="71"/>
      <c r="I41" s="72"/>
    </row>
    <row r="42" spans="1:9" ht="83.25" customHeight="1" x14ac:dyDescent="0.25">
      <c r="A42" s="46">
        <v>44378</v>
      </c>
      <c r="B42" s="47" t="s">
        <v>60</v>
      </c>
      <c r="C42" s="12" t="s">
        <v>61</v>
      </c>
      <c r="D42" s="44" t="s">
        <v>62</v>
      </c>
      <c r="E42" s="48" t="s">
        <v>38</v>
      </c>
      <c r="F42" s="48">
        <v>600</v>
      </c>
      <c r="G42" s="16">
        <f>0.125*1.111111</f>
        <v>0.13888887499999999</v>
      </c>
      <c r="H42" s="35">
        <f>G42*F42</f>
        <v>83.333325000000002</v>
      </c>
      <c r="I42" s="47" t="s">
        <v>14</v>
      </c>
    </row>
    <row r="43" spans="1:9" ht="16.5" x14ac:dyDescent="0.3">
      <c r="A43" s="46"/>
      <c r="B43" s="48"/>
      <c r="C43" s="49"/>
      <c r="D43" s="49"/>
      <c r="E43" s="48"/>
      <c r="F43" s="48"/>
      <c r="G43" s="13" t="s">
        <v>7</v>
      </c>
      <c r="H43" s="41">
        <f>SUM(H42:H42)</f>
        <v>83.333325000000002</v>
      </c>
      <c r="I43" s="49"/>
    </row>
    <row r="44" spans="1:9" ht="52.5" customHeight="1" x14ac:dyDescent="0.25">
      <c r="A44" s="73">
        <v>44378</v>
      </c>
      <c r="B44" s="51" t="s">
        <v>63</v>
      </c>
      <c r="C44" s="51" t="s">
        <v>64</v>
      </c>
      <c r="D44" s="74" t="s">
        <v>65</v>
      </c>
      <c r="E44" s="48" t="s">
        <v>38</v>
      </c>
      <c r="F44" s="48">
        <v>150</v>
      </c>
      <c r="G44" s="16">
        <v>0.28000000000000003</v>
      </c>
      <c r="H44" s="35">
        <f>G44*F44</f>
        <v>42.000000000000007</v>
      </c>
      <c r="I44" s="51" t="s">
        <v>14</v>
      </c>
    </row>
    <row r="45" spans="1:9" ht="54.75" customHeight="1" x14ac:dyDescent="0.25">
      <c r="A45" s="37"/>
      <c r="B45" s="38"/>
      <c r="C45" s="38"/>
      <c r="D45" s="74" t="s">
        <v>66</v>
      </c>
      <c r="E45" s="48" t="s">
        <v>38</v>
      </c>
      <c r="F45" s="48">
        <v>150</v>
      </c>
      <c r="G45" s="16">
        <v>0.28000000000000003</v>
      </c>
      <c r="H45" s="35">
        <f>G45*F45</f>
        <v>42.000000000000007</v>
      </c>
      <c r="I45" s="38"/>
    </row>
    <row r="46" spans="1:9" ht="16.5" x14ac:dyDescent="0.3">
      <c r="A46" s="46"/>
      <c r="B46" s="48"/>
      <c r="C46" s="49"/>
      <c r="D46" s="49"/>
      <c r="E46" s="48"/>
      <c r="F46" s="49"/>
      <c r="G46" s="13" t="s">
        <v>7</v>
      </c>
      <c r="H46" s="41">
        <f>SUM(H44:H45)</f>
        <v>84.000000000000014</v>
      </c>
      <c r="I46" s="49"/>
    </row>
    <row r="47" spans="1:9" ht="74.25" customHeight="1" x14ac:dyDescent="0.3">
      <c r="A47" s="46">
        <v>44378</v>
      </c>
      <c r="B47" s="47" t="s">
        <v>67</v>
      </c>
      <c r="C47" s="61" t="s">
        <v>68</v>
      </c>
      <c r="D47" s="74" t="s">
        <v>69</v>
      </c>
      <c r="E47" s="33" t="s">
        <v>13</v>
      </c>
      <c r="F47" s="34">
        <v>1</v>
      </c>
      <c r="G47" s="16">
        <v>130</v>
      </c>
      <c r="H47" s="54">
        <f>G47*F47</f>
        <v>130</v>
      </c>
      <c r="I47" s="75" t="s">
        <v>14</v>
      </c>
    </row>
    <row r="48" spans="1:9" ht="16.5" x14ac:dyDescent="0.3">
      <c r="A48" s="46"/>
      <c r="B48" s="47"/>
      <c r="C48" s="61"/>
      <c r="D48" s="74"/>
      <c r="E48" s="33"/>
      <c r="F48" s="34"/>
      <c r="G48" s="13" t="s">
        <v>7</v>
      </c>
      <c r="H48" s="41">
        <f>SUM(H47)</f>
        <v>130</v>
      </c>
      <c r="I48" s="75"/>
    </row>
    <row r="49" spans="1:9" ht="69" customHeight="1" x14ac:dyDescent="0.3">
      <c r="A49" s="46">
        <v>44378</v>
      </c>
      <c r="B49" s="47" t="s">
        <v>70</v>
      </c>
      <c r="C49" s="61" t="s">
        <v>71</v>
      </c>
      <c r="D49" s="44" t="s">
        <v>72</v>
      </c>
      <c r="E49" s="33" t="s">
        <v>13</v>
      </c>
      <c r="F49" s="48">
        <v>1</v>
      </c>
      <c r="G49" s="17">
        <v>133.33000000000001</v>
      </c>
      <c r="H49" s="35">
        <f>G49*F49</f>
        <v>133.33000000000001</v>
      </c>
      <c r="I49" s="12" t="s">
        <v>14</v>
      </c>
    </row>
    <row r="50" spans="1:9" ht="16.5" x14ac:dyDescent="0.3">
      <c r="A50" s="46"/>
      <c r="B50" s="48"/>
      <c r="C50" s="49"/>
      <c r="D50" s="49"/>
      <c r="E50" s="48"/>
      <c r="F50" s="48"/>
      <c r="G50" s="13" t="s">
        <v>7</v>
      </c>
      <c r="H50" s="76">
        <f>SUM(H49:H49)</f>
        <v>133.33000000000001</v>
      </c>
      <c r="I50" s="49"/>
    </row>
    <row r="51" spans="1:9" ht="87" customHeight="1" x14ac:dyDescent="0.25">
      <c r="A51" s="46">
        <v>44376</v>
      </c>
      <c r="B51" s="47" t="s">
        <v>73</v>
      </c>
      <c r="C51" s="47" t="s">
        <v>74</v>
      </c>
      <c r="D51" s="57" t="s">
        <v>75</v>
      </c>
      <c r="E51" s="77" t="s">
        <v>13</v>
      </c>
      <c r="F51" s="48">
        <v>1</v>
      </c>
      <c r="G51" s="78">
        <v>2800</v>
      </c>
      <c r="H51" s="35">
        <f>G51*F51</f>
        <v>2800</v>
      </c>
      <c r="I51" s="74" t="s">
        <v>14</v>
      </c>
    </row>
    <row r="52" spans="1:9" ht="21.75" customHeight="1" x14ac:dyDescent="0.3">
      <c r="A52" s="46"/>
      <c r="B52" s="48"/>
      <c r="C52" s="49"/>
      <c r="D52" s="57" t="s">
        <v>76</v>
      </c>
      <c r="E52" s="48"/>
      <c r="F52" s="49"/>
      <c r="G52" s="17"/>
      <c r="H52" s="56"/>
      <c r="I52" s="49"/>
    </row>
    <row r="53" spans="1:9" ht="21.75" customHeight="1" x14ac:dyDescent="0.3">
      <c r="A53" s="46"/>
      <c r="B53" s="48"/>
      <c r="C53" s="49"/>
      <c r="D53" s="57" t="s">
        <v>77</v>
      </c>
      <c r="E53" s="48"/>
      <c r="F53" s="49"/>
      <c r="G53" s="17"/>
      <c r="H53" s="56"/>
      <c r="I53" s="49"/>
    </row>
    <row r="54" spans="1:9" ht="21.75" customHeight="1" x14ac:dyDescent="0.3">
      <c r="A54" s="46"/>
      <c r="B54" s="48"/>
      <c r="C54" s="49"/>
      <c r="D54" s="57" t="s">
        <v>78</v>
      </c>
      <c r="E54" s="48"/>
      <c r="F54" s="49"/>
      <c r="G54" s="17"/>
      <c r="H54" s="56"/>
      <c r="I54" s="49"/>
    </row>
    <row r="55" spans="1:9" ht="16.5" x14ac:dyDescent="0.3">
      <c r="A55" s="46"/>
      <c r="B55" s="48"/>
      <c r="C55" s="49"/>
      <c r="D55" s="49"/>
      <c r="E55" s="48"/>
      <c r="F55" s="49"/>
      <c r="G55" s="13" t="s">
        <v>7</v>
      </c>
      <c r="H55" s="41">
        <f>SUM(H51:H54)</f>
        <v>2800</v>
      </c>
      <c r="I55" s="49"/>
    </row>
    <row r="56" spans="1:9" ht="89.25" customHeight="1" x14ac:dyDescent="0.25">
      <c r="A56" s="46">
        <v>44378</v>
      </c>
      <c r="B56" s="47" t="s">
        <v>79</v>
      </c>
      <c r="C56" s="47" t="s">
        <v>80</v>
      </c>
      <c r="D56" s="55" t="s">
        <v>81</v>
      </c>
      <c r="E56" s="48" t="s">
        <v>82</v>
      </c>
      <c r="F56" s="48">
        <v>1</v>
      </c>
      <c r="G56" s="35">
        <v>111.11</v>
      </c>
      <c r="H56" s="35">
        <f>G56*F56</f>
        <v>111.11</v>
      </c>
      <c r="I56" s="12" t="s">
        <v>14</v>
      </c>
    </row>
    <row r="57" spans="1:9" ht="16.5" x14ac:dyDescent="0.3">
      <c r="A57" s="46"/>
      <c r="B57" s="48"/>
      <c r="C57" s="49"/>
      <c r="D57" s="49"/>
      <c r="E57" s="48"/>
      <c r="F57" s="49"/>
      <c r="G57" s="13" t="s">
        <v>7</v>
      </c>
      <c r="H57" s="79">
        <f>SUM(H56)</f>
        <v>111.11</v>
      </c>
      <c r="I57" s="49"/>
    </row>
    <row r="58" spans="1:9" ht="82.5" customHeight="1" x14ac:dyDescent="0.3">
      <c r="A58" s="46">
        <v>44378</v>
      </c>
      <c r="B58" s="47" t="s">
        <v>83</v>
      </c>
      <c r="C58" s="47" t="s">
        <v>84</v>
      </c>
      <c r="D58" s="44" t="s">
        <v>85</v>
      </c>
      <c r="E58" s="33" t="s">
        <v>13</v>
      </c>
      <c r="F58" s="49">
        <v>1</v>
      </c>
      <c r="G58" s="17">
        <v>333.33</v>
      </c>
      <c r="H58" s="35">
        <f>G58*F58</f>
        <v>333.33</v>
      </c>
      <c r="I58" s="12" t="s">
        <v>14</v>
      </c>
    </row>
    <row r="59" spans="1:9" ht="16.5" x14ac:dyDescent="0.3">
      <c r="A59" s="46"/>
      <c r="B59" s="48"/>
      <c r="C59" s="49"/>
      <c r="D59" s="49"/>
      <c r="E59" s="48"/>
      <c r="F59" s="49"/>
      <c r="G59" s="13" t="s">
        <v>7</v>
      </c>
      <c r="H59" s="41">
        <f>SUM(H58)</f>
        <v>333.33</v>
      </c>
      <c r="I59" s="49"/>
    </row>
    <row r="60" spans="1:9" ht="138" customHeight="1" x14ac:dyDescent="0.25">
      <c r="A60" s="46">
        <v>44378</v>
      </c>
      <c r="B60" s="80" t="s">
        <v>86</v>
      </c>
      <c r="C60" s="12" t="s">
        <v>87</v>
      </c>
      <c r="D60" s="57" t="s">
        <v>88</v>
      </c>
      <c r="E60" s="48" t="s">
        <v>89</v>
      </c>
      <c r="F60" s="48">
        <v>1</v>
      </c>
      <c r="G60" s="62">
        <v>300</v>
      </c>
      <c r="H60" s="35">
        <f>G60*F60</f>
        <v>300</v>
      </c>
      <c r="I60" s="75" t="s">
        <v>14</v>
      </c>
    </row>
    <row r="61" spans="1:9" ht="16.5" x14ac:dyDescent="0.3">
      <c r="A61" s="46"/>
      <c r="B61" s="48"/>
      <c r="C61" s="49"/>
      <c r="D61" s="49"/>
      <c r="E61" s="48"/>
      <c r="F61" s="48"/>
      <c r="G61" s="13" t="s">
        <v>7</v>
      </c>
      <c r="H61" s="81">
        <f>SUM(H60:H60)</f>
        <v>300</v>
      </c>
      <c r="I61" s="49"/>
    </row>
    <row r="62" spans="1:9" ht="83.25" customHeight="1" x14ac:dyDescent="0.25">
      <c r="A62" s="7">
        <v>44392</v>
      </c>
      <c r="B62" s="8" t="s">
        <v>90</v>
      </c>
      <c r="C62" s="8" t="s">
        <v>91</v>
      </c>
      <c r="D62" s="9" t="s">
        <v>92</v>
      </c>
      <c r="E62" s="8" t="s">
        <v>93</v>
      </c>
      <c r="F62" s="10">
        <v>1</v>
      </c>
      <c r="G62" s="11">
        <v>932</v>
      </c>
      <c r="H62" s="3">
        <f>F62*G62</f>
        <v>932</v>
      </c>
      <c r="I62" s="12" t="s">
        <v>14</v>
      </c>
    </row>
    <row r="63" spans="1:9" x14ac:dyDescent="0.25">
      <c r="A63" s="1"/>
      <c r="B63" s="1"/>
      <c r="C63" s="2"/>
      <c r="D63" s="2"/>
      <c r="E63" s="2"/>
      <c r="F63" s="1"/>
      <c r="G63" s="13" t="s">
        <v>7</v>
      </c>
      <c r="H63" s="13">
        <f>H62</f>
        <v>932</v>
      </c>
      <c r="I63" s="2"/>
    </row>
    <row r="64" spans="1:9" ht="16.5" x14ac:dyDescent="0.3">
      <c r="A64" s="82"/>
      <c r="B64" s="64"/>
      <c r="C64" s="65"/>
      <c r="D64" s="65"/>
      <c r="E64" s="64"/>
      <c r="F64" s="65"/>
      <c r="G64" s="67"/>
      <c r="H64" s="68">
        <f>+H61+H59+H57+H55+H50+H48+H46+H43+H63</f>
        <v>4907.103325</v>
      </c>
      <c r="I64" s="65"/>
    </row>
    <row r="65" spans="1:9" x14ac:dyDescent="0.25">
      <c r="A65" s="70" t="s">
        <v>94</v>
      </c>
      <c r="B65" s="71"/>
      <c r="C65" s="71"/>
      <c r="D65" s="71"/>
      <c r="E65" s="71"/>
      <c r="F65" s="71"/>
      <c r="G65" s="71"/>
      <c r="H65" s="71"/>
      <c r="I65" s="72"/>
    </row>
    <row r="66" spans="1:9" ht="141" customHeight="1" x14ac:dyDescent="0.25">
      <c r="A66" s="46">
        <v>44356</v>
      </c>
      <c r="B66" s="47" t="s">
        <v>46</v>
      </c>
      <c r="C66" s="47" t="s">
        <v>95</v>
      </c>
      <c r="D66" s="57" t="s">
        <v>96</v>
      </c>
      <c r="E66" s="48" t="s">
        <v>53</v>
      </c>
      <c r="F66" s="48">
        <v>1</v>
      </c>
      <c r="G66" s="35">
        <v>8000</v>
      </c>
      <c r="H66" s="35">
        <f>G66*F66</f>
        <v>8000</v>
      </c>
      <c r="I66" s="12" t="s">
        <v>14</v>
      </c>
    </row>
    <row r="67" spans="1:9" ht="16.5" x14ac:dyDescent="0.3">
      <c r="A67" s="46"/>
      <c r="B67" s="48"/>
      <c r="C67" s="49"/>
      <c r="D67" s="49"/>
      <c r="E67" s="48"/>
      <c r="F67" s="49"/>
      <c r="G67" s="13" t="s">
        <v>7</v>
      </c>
      <c r="H67" s="41">
        <f>SUM(H66)</f>
        <v>8000</v>
      </c>
      <c r="I67" s="49"/>
    </row>
    <row r="68" spans="1:9" ht="24" customHeight="1" x14ac:dyDescent="0.3">
      <c r="A68" s="73">
        <v>44379</v>
      </c>
      <c r="B68" s="51" t="s">
        <v>97</v>
      </c>
      <c r="C68" s="51" t="s">
        <v>98</v>
      </c>
      <c r="D68" s="55" t="s">
        <v>99</v>
      </c>
      <c r="E68" s="48" t="s">
        <v>38</v>
      </c>
      <c r="F68" s="49">
        <v>1</v>
      </c>
      <c r="G68" s="56">
        <v>3</v>
      </c>
      <c r="H68" s="56">
        <f t="shared" ref="H68:H73" si="0">G68*F68</f>
        <v>3</v>
      </c>
      <c r="I68" s="51" t="s">
        <v>14</v>
      </c>
    </row>
    <row r="69" spans="1:9" ht="24" customHeight="1" x14ac:dyDescent="0.3">
      <c r="A69" s="25"/>
      <c r="B69" s="26"/>
      <c r="C69" s="26"/>
      <c r="D69" s="55" t="s">
        <v>100</v>
      </c>
      <c r="E69" s="48" t="s">
        <v>38</v>
      </c>
      <c r="F69" s="49">
        <v>2</v>
      </c>
      <c r="G69" s="56">
        <v>3</v>
      </c>
      <c r="H69" s="56">
        <f t="shared" si="0"/>
        <v>6</v>
      </c>
      <c r="I69" s="26"/>
    </row>
    <row r="70" spans="1:9" ht="24" customHeight="1" x14ac:dyDescent="0.3">
      <c r="A70" s="25"/>
      <c r="B70" s="26"/>
      <c r="C70" s="26"/>
      <c r="D70" s="55" t="s">
        <v>101</v>
      </c>
      <c r="E70" s="48" t="s">
        <v>38</v>
      </c>
      <c r="F70" s="49">
        <v>3</v>
      </c>
      <c r="G70" s="56">
        <v>1</v>
      </c>
      <c r="H70" s="56">
        <f t="shared" si="0"/>
        <v>3</v>
      </c>
      <c r="I70" s="26"/>
    </row>
    <row r="71" spans="1:9" ht="24" customHeight="1" x14ac:dyDescent="0.3">
      <c r="A71" s="25"/>
      <c r="B71" s="26"/>
      <c r="C71" s="26"/>
      <c r="D71" s="55" t="s">
        <v>102</v>
      </c>
      <c r="E71" s="48" t="s">
        <v>38</v>
      </c>
      <c r="F71" s="49">
        <v>2</v>
      </c>
      <c r="G71" s="56">
        <v>1</v>
      </c>
      <c r="H71" s="56">
        <f t="shared" si="0"/>
        <v>2</v>
      </c>
      <c r="I71" s="26"/>
    </row>
    <row r="72" spans="1:9" ht="24" customHeight="1" x14ac:dyDescent="0.3">
      <c r="A72" s="25"/>
      <c r="B72" s="26"/>
      <c r="C72" s="26"/>
      <c r="D72" s="55" t="s">
        <v>103</v>
      </c>
      <c r="E72" s="48" t="s">
        <v>38</v>
      </c>
      <c r="F72" s="49">
        <v>8</v>
      </c>
      <c r="G72" s="56">
        <v>0.85</v>
      </c>
      <c r="H72" s="56">
        <f t="shared" si="0"/>
        <v>6.8</v>
      </c>
      <c r="I72" s="26"/>
    </row>
    <row r="73" spans="1:9" ht="24" customHeight="1" x14ac:dyDescent="0.3">
      <c r="A73" s="37"/>
      <c r="B73" s="38"/>
      <c r="C73" s="38"/>
      <c r="D73" s="55" t="s">
        <v>104</v>
      </c>
      <c r="E73" s="48" t="s">
        <v>38</v>
      </c>
      <c r="F73" s="49">
        <v>5</v>
      </c>
      <c r="G73" s="56">
        <v>6</v>
      </c>
      <c r="H73" s="56">
        <f t="shared" si="0"/>
        <v>30</v>
      </c>
      <c r="I73" s="38"/>
    </row>
    <row r="74" spans="1:9" ht="16.5" x14ac:dyDescent="0.3">
      <c r="A74" s="46"/>
      <c r="B74" s="48"/>
      <c r="C74" s="49"/>
      <c r="D74" s="49"/>
      <c r="E74" s="48"/>
      <c r="F74" s="49"/>
      <c r="G74" s="13" t="s">
        <v>7</v>
      </c>
      <c r="H74" s="41">
        <f>SUM(H68:H73)</f>
        <v>50.8</v>
      </c>
      <c r="I74" s="49"/>
    </row>
    <row r="75" spans="1:9" ht="47.25" customHeight="1" x14ac:dyDescent="0.3">
      <c r="A75" s="46"/>
      <c r="B75" s="48"/>
      <c r="C75" s="49"/>
      <c r="D75" s="83"/>
      <c r="E75" s="48"/>
      <c r="F75" s="49"/>
      <c r="G75" s="56"/>
      <c r="H75" s="56"/>
      <c r="I75" s="12" t="s">
        <v>14</v>
      </c>
    </row>
    <row r="76" spans="1:9" ht="86.25" customHeight="1" x14ac:dyDescent="0.25">
      <c r="A76" s="46">
        <v>44379</v>
      </c>
      <c r="B76" s="47" t="s">
        <v>105</v>
      </c>
      <c r="C76" s="47" t="s">
        <v>106</v>
      </c>
      <c r="D76" s="55" t="s">
        <v>107</v>
      </c>
      <c r="E76" s="84" t="s">
        <v>53</v>
      </c>
      <c r="F76" s="85">
        <v>1</v>
      </c>
      <c r="G76" s="17">
        <v>2222.2199999999998</v>
      </c>
      <c r="H76" s="35">
        <f>G76*F76</f>
        <v>2222.2199999999998</v>
      </c>
      <c r="I76" s="86"/>
    </row>
    <row r="77" spans="1:9" ht="16.5" x14ac:dyDescent="0.3">
      <c r="A77" s="46"/>
      <c r="B77" s="48"/>
      <c r="C77" s="49"/>
      <c r="D77" s="49"/>
      <c r="E77" s="48"/>
      <c r="F77" s="49"/>
      <c r="G77" s="13" t="s">
        <v>7</v>
      </c>
      <c r="H77" s="41">
        <f>SUM(H76)</f>
        <v>2222.2199999999998</v>
      </c>
      <c r="I77" s="49"/>
    </row>
    <row r="78" spans="1:9" ht="16.5" x14ac:dyDescent="0.3">
      <c r="A78" s="82"/>
      <c r="B78" s="64"/>
      <c r="C78" s="65"/>
      <c r="D78" s="65"/>
      <c r="E78" s="64"/>
      <c r="F78" s="65"/>
      <c r="G78" s="67"/>
      <c r="H78" s="68">
        <f>+H77+H74+H67</f>
        <v>10273.02</v>
      </c>
      <c r="I78" s="65"/>
    </row>
    <row r="79" spans="1:9" x14ac:dyDescent="0.25">
      <c r="A79" s="70" t="s">
        <v>108</v>
      </c>
      <c r="B79" s="71"/>
      <c r="C79" s="71"/>
      <c r="D79" s="71"/>
      <c r="E79" s="71"/>
      <c r="F79" s="71"/>
      <c r="G79" s="71"/>
      <c r="H79" s="71"/>
      <c r="I79" s="72"/>
    </row>
    <row r="80" spans="1:9" ht="102" customHeight="1" x14ac:dyDescent="0.25">
      <c r="A80" s="87">
        <v>44379</v>
      </c>
      <c r="B80" s="47" t="s">
        <v>109</v>
      </c>
      <c r="C80" s="47" t="s">
        <v>110</v>
      </c>
      <c r="D80" s="57" t="s">
        <v>111</v>
      </c>
      <c r="E80" s="84" t="s">
        <v>53</v>
      </c>
      <c r="F80" s="48">
        <v>1</v>
      </c>
      <c r="G80" s="35">
        <v>2777.78</v>
      </c>
      <c r="H80" s="35">
        <f>G80*F80</f>
        <v>2777.78</v>
      </c>
      <c r="I80" s="12" t="s">
        <v>14</v>
      </c>
    </row>
    <row r="81" spans="1:9" ht="16.5" x14ac:dyDescent="0.3">
      <c r="A81" s="48"/>
      <c r="B81" s="48"/>
      <c r="C81" s="49"/>
      <c r="D81" s="49"/>
      <c r="E81" s="48"/>
      <c r="F81" s="49"/>
      <c r="G81" s="13" t="s">
        <v>7</v>
      </c>
      <c r="H81" s="41">
        <f>SUM(H80:H80)</f>
        <v>2777.78</v>
      </c>
      <c r="I81" s="49"/>
    </row>
    <row r="82" spans="1:9" ht="16.5" x14ac:dyDescent="0.3">
      <c r="A82" s="64"/>
      <c r="B82" s="64"/>
      <c r="C82" s="65"/>
      <c r="D82" s="65"/>
      <c r="E82" s="64"/>
      <c r="F82" s="65"/>
      <c r="G82" s="67"/>
      <c r="H82" s="68">
        <f>H81</f>
        <v>2777.78</v>
      </c>
      <c r="I82" s="65"/>
    </row>
    <row r="83" spans="1:9" x14ac:dyDescent="0.25">
      <c r="A83" s="88" t="s">
        <v>112</v>
      </c>
      <c r="B83" s="89"/>
      <c r="C83" s="89"/>
      <c r="D83" s="89"/>
      <c r="E83" s="89"/>
      <c r="F83" s="89"/>
      <c r="G83" s="89"/>
      <c r="H83" s="89"/>
      <c r="I83" s="90"/>
    </row>
    <row r="84" spans="1:9" ht="60.75" customHeight="1" x14ac:dyDescent="0.25">
      <c r="A84" s="46">
        <v>44384</v>
      </c>
      <c r="B84" s="47" t="s">
        <v>113</v>
      </c>
      <c r="C84" s="44" t="s">
        <v>114</v>
      </c>
      <c r="D84" s="44" t="s">
        <v>115</v>
      </c>
      <c r="E84" s="48" t="s">
        <v>53</v>
      </c>
      <c r="F84" s="48">
        <v>1</v>
      </c>
      <c r="G84" s="35">
        <v>130</v>
      </c>
      <c r="H84" s="35">
        <f>G84*F84</f>
        <v>130</v>
      </c>
      <c r="I84" s="75" t="s">
        <v>14</v>
      </c>
    </row>
    <row r="85" spans="1:9" ht="16.5" x14ac:dyDescent="0.3">
      <c r="A85" s="48"/>
      <c r="B85" s="48"/>
      <c r="C85" s="49"/>
      <c r="D85" s="49"/>
      <c r="E85" s="48"/>
      <c r="F85" s="49"/>
      <c r="G85" s="13" t="s">
        <v>7</v>
      </c>
      <c r="H85" s="41">
        <f>SUM(H84:H84)</f>
        <v>130</v>
      </c>
      <c r="I85" s="49"/>
    </row>
    <row r="86" spans="1:9" ht="86.25" customHeight="1" x14ac:dyDescent="0.3">
      <c r="A86" s="46">
        <v>44384</v>
      </c>
      <c r="B86" s="47" t="s">
        <v>116</v>
      </c>
      <c r="C86" s="61" t="s">
        <v>117</v>
      </c>
      <c r="D86" s="44" t="s">
        <v>118</v>
      </c>
      <c r="E86" s="48" t="s">
        <v>53</v>
      </c>
      <c r="F86" s="48">
        <v>1</v>
      </c>
      <c r="G86" s="16">
        <f>600*1.111111</f>
        <v>666.66660000000002</v>
      </c>
      <c r="H86" s="35">
        <f>G86*F86</f>
        <v>666.66660000000002</v>
      </c>
      <c r="I86" s="12" t="s">
        <v>14</v>
      </c>
    </row>
    <row r="87" spans="1:9" ht="16.5" x14ac:dyDescent="0.3">
      <c r="A87" s="48"/>
      <c r="B87" s="48"/>
      <c r="C87" s="49"/>
      <c r="D87" s="49"/>
      <c r="E87" s="48"/>
      <c r="F87" s="49"/>
      <c r="G87" s="13" t="s">
        <v>7</v>
      </c>
      <c r="H87" s="41">
        <f>SUM(H86)</f>
        <v>666.66660000000002</v>
      </c>
      <c r="I87" s="49"/>
    </row>
    <row r="88" spans="1:9" ht="87.75" customHeight="1" x14ac:dyDescent="0.3">
      <c r="A88" s="46">
        <v>44385</v>
      </c>
      <c r="B88" s="47" t="s">
        <v>119</v>
      </c>
      <c r="C88" s="61" t="s">
        <v>120</v>
      </c>
      <c r="D88" s="44" t="s">
        <v>121</v>
      </c>
      <c r="E88" s="48" t="s">
        <v>53</v>
      </c>
      <c r="F88" s="48">
        <v>1</v>
      </c>
      <c r="G88" s="16">
        <v>111.11</v>
      </c>
      <c r="H88" s="35">
        <f>G88*F88</f>
        <v>111.11</v>
      </c>
      <c r="I88" s="12" t="s">
        <v>14</v>
      </c>
    </row>
    <row r="89" spans="1:9" ht="16.5" x14ac:dyDescent="0.3">
      <c r="A89" s="48"/>
      <c r="B89" s="48"/>
      <c r="C89" s="49"/>
      <c r="D89" s="49"/>
      <c r="E89" s="48"/>
      <c r="F89" s="49"/>
      <c r="G89" s="13" t="s">
        <v>7</v>
      </c>
      <c r="H89" s="41">
        <f>SUM(H88)</f>
        <v>111.11</v>
      </c>
      <c r="I89" s="49"/>
    </row>
    <row r="90" spans="1:9" ht="16.5" x14ac:dyDescent="0.3">
      <c r="A90" s="64"/>
      <c r="B90" s="64"/>
      <c r="C90" s="65"/>
      <c r="D90" s="65"/>
      <c r="E90" s="64"/>
      <c r="F90" s="65"/>
      <c r="G90" s="67"/>
      <c r="H90" s="68">
        <f>+H87+H85+H89</f>
        <v>907.77660000000003</v>
      </c>
      <c r="I90" s="69"/>
    </row>
    <row r="91" spans="1:9" x14ac:dyDescent="0.25">
      <c r="A91" s="91" t="s">
        <v>122</v>
      </c>
      <c r="B91" s="92"/>
      <c r="C91" s="92"/>
      <c r="D91" s="92"/>
      <c r="E91" s="92"/>
      <c r="F91" s="92"/>
      <c r="G91" s="92"/>
      <c r="H91" s="92"/>
      <c r="I91" s="93"/>
    </row>
    <row r="92" spans="1:9" ht="69" customHeight="1" x14ac:dyDescent="0.3">
      <c r="A92" s="46">
        <v>44384</v>
      </c>
      <c r="B92" s="47" t="s">
        <v>123</v>
      </c>
      <c r="C92" s="61" t="s">
        <v>124</v>
      </c>
      <c r="D92" s="44" t="s">
        <v>125</v>
      </c>
      <c r="E92" s="48" t="s">
        <v>93</v>
      </c>
      <c r="F92" s="48">
        <v>1</v>
      </c>
      <c r="G92" s="35">
        <v>23.1</v>
      </c>
      <c r="H92" s="35">
        <f>G92*F92</f>
        <v>23.1</v>
      </c>
      <c r="I92" s="12" t="s">
        <v>14</v>
      </c>
    </row>
    <row r="93" spans="1:9" ht="30.75" customHeight="1" x14ac:dyDescent="0.3">
      <c r="A93" s="87"/>
      <c r="B93" s="47"/>
      <c r="C93" s="61"/>
      <c r="D93" s="44" t="s">
        <v>126</v>
      </c>
      <c r="E93" s="48" t="s">
        <v>38</v>
      </c>
      <c r="F93" s="48">
        <v>2</v>
      </c>
      <c r="G93" s="35">
        <v>4</v>
      </c>
      <c r="H93" s="35">
        <f>G93*F93</f>
        <v>8</v>
      </c>
      <c r="I93" s="12"/>
    </row>
    <row r="94" spans="1:9" ht="16.5" x14ac:dyDescent="0.3">
      <c r="A94" s="39"/>
      <c r="B94" s="39"/>
      <c r="C94" s="49"/>
      <c r="D94" s="49"/>
      <c r="E94" s="39"/>
      <c r="F94" s="49"/>
      <c r="G94" s="13" t="s">
        <v>7</v>
      </c>
      <c r="H94" s="41">
        <f>SUM(H92:H93)</f>
        <v>31.1</v>
      </c>
      <c r="I94" s="49"/>
    </row>
    <row r="95" spans="1:9" ht="16.5" x14ac:dyDescent="0.25">
      <c r="A95" s="73">
        <v>44385</v>
      </c>
      <c r="B95" s="51" t="s">
        <v>127</v>
      </c>
      <c r="C95" s="51" t="s">
        <v>124</v>
      </c>
      <c r="D95" s="94" t="s">
        <v>128</v>
      </c>
      <c r="E95" s="33" t="s">
        <v>129</v>
      </c>
      <c r="F95" s="34">
        <v>1</v>
      </c>
      <c r="G95" s="16">
        <v>1.5</v>
      </c>
      <c r="H95" s="16">
        <f t="shared" ref="H95:H101" si="1">G95*F95</f>
        <v>1.5</v>
      </c>
      <c r="I95" s="95" t="s">
        <v>14</v>
      </c>
    </row>
    <row r="96" spans="1:9" ht="16.5" x14ac:dyDescent="0.25">
      <c r="A96" s="25"/>
      <c r="B96" s="26"/>
      <c r="C96" s="26"/>
      <c r="D96" s="94" t="s">
        <v>130</v>
      </c>
      <c r="E96" s="33" t="s">
        <v>38</v>
      </c>
      <c r="F96" s="34">
        <v>5</v>
      </c>
      <c r="G96" s="16">
        <v>2</v>
      </c>
      <c r="H96" s="16">
        <f t="shared" si="1"/>
        <v>10</v>
      </c>
      <c r="I96" s="96"/>
    </row>
    <row r="97" spans="1:9" ht="16.5" x14ac:dyDescent="0.25">
      <c r="A97" s="25"/>
      <c r="B97" s="26"/>
      <c r="C97" s="26"/>
      <c r="D97" s="94" t="s">
        <v>131</v>
      </c>
      <c r="E97" s="33" t="s">
        <v>132</v>
      </c>
      <c r="F97" s="34">
        <v>1</v>
      </c>
      <c r="G97" s="16">
        <v>6.5</v>
      </c>
      <c r="H97" s="16">
        <f t="shared" si="1"/>
        <v>6.5</v>
      </c>
      <c r="I97" s="96"/>
    </row>
    <row r="98" spans="1:9" ht="16.5" x14ac:dyDescent="0.25">
      <c r="A98" s="25"/>
      <c r="B98" s="26"/>
      <c r="C98" s="26"/>
      <c r="D98" s="94" t="s">
        <v>133</v>
      </c>
      <c r="E98" s="33" t="s">
        <v>38</v>
      </c>
      <c r="F98" s="34">
        <v>25</v>
      </c>
      <c r="G98" s="16">
        <v>0.25</v>
      </c>
      <c r="H98" s="16">
        <f t="shared" si="1"/>
        <v>6.25</v>
      </c>
      <c r="I98" s="96"/>
    </row>
    <row r="99" spans="1:9" ht="16.5" x14ac:dyDescent="0.25">
      <c r="A99" s="25"/>
      <c r="B99" s="26"/>
      <c r="C99" s="26"/>
      <c r="D99" s="94" t="s">
        <v>134</v>
      </c>
      <c r="E99" s="33" t="s">
        <v>38</v>
      </c>
      <c r="F99" s="34">
        <v>12</v>
      </c>
      <c r="G99" s="16">
        <v>1.25</v>
      </c>
      <c r="H99" s="16">
        <f t="shared" si="1"/>
        <v>15</v>
      </c>
      <c r="I99" s="96"/>
    </row>
    <row r="100" spans="1:9" ht="16.5" x14ac:dyDescent="0.25">
      <c r="A100" s="25"/>
      <c r="B100" s="26"/>
      <c r="C100" s="26"/>
      <c r="D100" s="94" t="s">
        <v>135</v>
      </c>
      <c r="E100" s="33" t="s">
        <v>38</v>
      </c>
      <c r="F100" s="34">
        <v>1</v>
      </c>
      <c r="G100" s="16">
        <v>1</v>
      </c>
      <c r="H100" s="16">
        <f t="shared" si="1"/>
        <v>1</v>
      </c>
      <c r="I100" s="96"/>
    </row>
    <row r="101" spans="1:9" ht="16.5" x14ac:dyDescent="0.25">
      <c r="A101" s="37"/>
      <c r="B101" s="38"/>
      <c r="C101" s="38"/>
      <c r="D101" s="94" t="s">
        <v>136</v>
      </c>
      <c r="E101" s="33" t="s">
        <v>38</v>
      </c>
      <c r="F101" s="34">
        <v>1</v>
      </c>
      <c r="G101" s="16">
        <v>3</v>
      </c>
      <c r="H101" s="16">
        <f t="shared" si="1"/>
        <v>3</v>
      </c>
      <c r="I101" s="97"/>
    </row>
    <row r="102" spans="1:9" ht="16.5" x14ac:dyDescent="0.3">
      <c r="A102" s="48"/>
      <c r="B102" s="48"/>
      <c r="C102" s="49"/>
      <c r="D102" s="49"/>
      <c r="E102" s="48"/>
      <c r="F102" s="49"/>
      <c r="G102" s="13" t="s">
        <v>7</v>
      </c>
      <c r="H102" s="41">
        <f>SUM(H95:H101)</f>
        <v>43.25</v>
      </c>
      <c r="I102" s="49"/>
    </row>
    <row r="103" spans="1:9" ht="67.5" customHeight="1" x14ac:dyDescent="0.3">
      <c r="A103" s="46">
        <v>44385</v>
      </c>
      <c r="B103" s="47" t="s">
        <v>137</v>
      </c>
      <c r="C103" s="61" t="s">
        <v>138</v>
      </c>
      <c r="D103" s="44" t="s">
        <v>139</v>
      </c>
      <c r="E103" s="48" t="s">
        <v>53</v>
      </c>
      <c r="F103" s="48">
        <v>1</v>
      </c>
      <c r="G103" s="35">
        <v>138.88999999999999</v>
      </c>
      <c r="H103" s="35">
        <f>G103*F103</f>
        <v>138.88999999999999</v>
      </c>
      <c r="I103" s="12" t="s">
        <v>14</v>
      </c>
    </row>
    <row r="104" spans="1:9" ht="16.5" x14ac:dyDescent="0.3">
      <c r="A104" s="48"/>
      <c r="B104" s="48"/>
      <c r="C104" s="49"/>
      <c r="D104" s="49"/>
      <c r="E104" s="48"/>
      <c r="F104" s="49"/>
      <c r="G104" s="13" t="s">
        <v>7</v>
      </c>
      <c r="H104" s="41">
        <f>SUM(H103)</f>
        <v>138.88999999999999</v>
      </c>
      <c r="I104" s="49"/>
    </row>
    <row r="105" spans="1:9" ht="16.5" x14ac:dyDescent="0.3">
      <c r="A105" s="64"/>
      <c r="B105" s="64"/>
      <c r="C105" s="65"/>
      <c r="D105" s="65"/>
      <c r="E105" s="64"/>
      <c r="F105" s="65"/>
      <c r="G105" s="67"/>
      <c r="H105" s="68">
        <f>+H104+H102+H94</f>
        <v>213.23999999999998</v>
      </c>
      <c r="I105" s="69"/>
    </row>
    <row r="106" spans="1:9" x14ac:dyDescent="0.25">
      <c r="A106" s="98" t="s">
        <v>140</v>
      </c>
      <c r="B106" s="99"/>
      <c r="C106" s="99"/>
      <c r="D106" s="99"/>
      <c r="E106" s="99"/>
      <c r="F106" s="99"/>
      <c r="G106" s="99"/>
      <c r="H106" s="99"/>
      <c r="I106" s="100"/>
    </row>
    <row r="107" spans="1:9" ht="138.75" customHeight="1" x14ac:dyDescent="0.25">
      <c r="A107" s="46">
        <v>44386</v>
      </c>
      <c r="B107" s="47" t="s">
        <v>141</v>
      </c>
      <c r="C107" s="47" t="s">
        <v>142</v>
      </c>
      <c r="D107" s="55" t="s">
        <v>143</v>
      </c>
      <c r="E107" s="48" t="s">
        <v>13</v>
      </c>
      <c r="F107" s="48">
        <v>1</v>
      </c>
      <c r="G107" s="35">
        <v>588.89</v>
      </c>
      <c r="H107" s="35">
        <f>G107*F107</f>
        <v>588.89</v>
      </c>
      <c r="I107" s="12" t="s">
        <v>14</v>
      </c>
    </row>
    <row r="108" spans="1:9" ht="16.5" x14ac:dyDescent="0.3">
      <c r="A108" s="48"/>
      <c r="B108" s="48"/>
      <c r="C108" s="49"/>
      <c r="D108" s="49"/>
      <c r="E108" s="48"/>
      <c r="F108" s="49"/>
      <c r="G108" s="58" t="s">
        <v>7</v>
      </c>
      <c r="H108" s="59">
        <f>SUM(H107)</f>
        <v>588.89</v>
      </c>
      <c r="I108" s="49"/>
    </row>
    <row r="109" spans="1:9" ht="106.5" customHeight="1" x14ac:dyDescent="0.25">
      <c r="A109" s="46">
        <v>44386</v>
      </c>
      <c r="B109" s="47" t="s">
        <v>144</v>
      </c>
      <c r="C109" s="47" t="s">
        <v>142</v>
      </c>
      <c r="D109" s="55" t="s">
        <v>145</v>
      </c>
      <c r="E109" s="48" t="s">
        <v>53</v>
      </c>
      <c r="F109" s="48">
        <v>1</v>
      </c>
      <c r="G109" s="35">
        <v>388.89</v>
      </c>
      <c r="H109" s="35">
        <f>G109*F109</f>
        <v>388.89</v>
      </c>
      <c r="I109" s="12" t="s">
        <v>14</v>
      </c>
    </row>
    <row r="110" spans="1:9" ht="16.5" x14ac:dyDescent="0.3">
      <c r="A110" s="48"/>
      <c r="B110" s="48"/>
      <c r="C110" s="49"/>
      <c r="D110" s="49"/>
      <c r="E110" s="48"/>
      <c r="F110" s="49"/>
      <c r="G110" s="58" t="s">
        <v>7</v>
      </c>
      <c r="H110" s="59">
        <f>SUM(H109)</f>
        <v>388.89</v>
      </c>
      <c r="I110" s="49"/>
    </row>
    <row r="111" spans="1:9" ht="82.5" customHeight="1" x14ac:dyDescent="0.25">
      <c r="A111" s="46">
        <v>44386</v>
      </c>
      <c r="B111" s="47" t="s">
        <v>146</v>
      </c>
      <c r="C111" s="47" t="s">
        <v>147</v>
      </c>
      <c r="D111" s="44" t="s">
        <v>148</v>
      </c>
      <c r="E111" s="48" t="s">
        <v>53</v>
      </c>
      <c r="F111" s="48">
        <v>1</v>
      </c>
      <c r="G111" s="35">
        <v>375</v>
      </c>
      <c r="H111" s="35">
        <f>G111*F111</f>
        <v>375</v>
      </c>
      <c r="I111" s="12" t="s">
        <v>14</v>
      </c>
    </row>
    <row r="112" spans="1:9" ht="16.5" x14ac:dyDescent="0.3">
      <c r="A112" s="48"/>
      <c r="B112" s="48"/>
      <c r="C112" s="49"/>
      <c r="D112" s="49"/>
      <c r="E112" s="48"/>
      <c r="F112" s="49"/>
      <c r="G112" s="58" t="s">
        <v>7</v>
      </c>
      <c r="H112" s="59">
        <f>SUM(H111)</f>
        <v>375</v>
      </c>
      <c r="I112" s="49"/>
    </row>
    <row r="113" spans="1:9" ht="73.5" customHeight="1" x14ac:dyDescent="0.3">
      <c r="A113" s="46">
        <v>44387</v>
      </c>
      <c r="B113" s="47" t="s">
        <v>46</v>
      </c>
      <c r="C113" s="61" t="s">
        <v>149</v>
      </c>
      <c r="D113" s="55" t="s">
        <v>150</v>
      </c>
      <c r="E113" s="48" t="s">
        <v>53</v>
      </c>
      <c r="F113" s="48">
        <v>1</v>
      </c>
      <c r="G113" s="35">
        <v>734.5</v>
      </c>
      <c r="H113" s="35">
        <f>G113*F113</f>
        <v>734.5</v>
      </c>
      <c r="I113" s="12" t="s">
        <v>14</v>
      </c>
    </row>
    <row r="114" spans="1:9" ht="16.5" x14ac:dyDescent="0.3">
      <c r="A114" s="48"/>
      <c r="B114" s="48"/>
      <c r="C114" s="49"/>
      <c r="D114" s="49"/>
      <c r="E114" s="48"/>
      <c r="F114" s="49"/>
      <c r="G114" s="58" t="s">
        <v>7</v>
      </c>
      <c r="H114" s="59">
        <f>SUM(H113)</f>
        <v>734.5</v>
      </c>
      <c r="I114" s="49"/>
    </row>
    <row r="115" spans="1:9" ht="103.5" customHeight="1" x14ac:dyDescent="0.3">
      <c r="A115" s="46">
        <v>44371</v>
      </c>
      <c r="B115" s="47" t="s">
        <v>151</v>
      </c>
      <c r="C115" s="61" t="s">
        <v>152</v>
      </c>
      <c r="D115" s="44" t="s">
        <v>153</v>
      </c>
      <c r="E115" s="48" t="s">
        <v>53</v>
      </c>
      <c r="F115" s="48">
        <v>1</v>
      </c>
      <c r="G115" s="35">
        <v>4294</v>
      </c>
      <c r="H115" s="35">
        <f>G115*F115</f>
        <v>4294</v>
      </c>
      <c r="I115" s="47" t="s">
        <v>14</v>
      </c>
    </row>
    <row r="116" spans="1:9" ht="16.5" x14ac:dyDescent="0.3">
      <c r="A116" s="48"/>
      <c r="B116" s="48"/>
      <c r="C116" s="49"/>
      <c r="D116" s="49"/>
      <c r="E116" s="48"/>
      <c r="F116" s="49"/>
      <c r="G116" s="58" t="s">
        <v>7</v>
      </c>
      <c r="H116" s="59">
        <f>SUM(H115:H115)</f>
        <v>4294</v>
      </c>
      <c r="I116" s="49"/>
    </row>
    <row r="117" spans="1:9" ht="103.5" customHeight="1" x14ac:dyDescent="0.25">
      <c r="A117" s="46">
        <v>44386</v>
      </c>
      <c r="B117" s="47" t="s">
        <v>154</v>
      </c>
      <c r="C117" s="47" t="s">
        <v>155</v>
      </c>
      <c r="D117" s="44" t="s">
        <v>156</v>
      </c>
      <c r="E117" s="48" t="s">
        <v>53</v>
      </c>
      <c r="F117" s="48">
        <v>1</v>
      </c>
      <c r="G117" s="35">
        <v>3503</v>
      </c>
      <c r="H117" s="35">
        <f>G117*F117</f>
        <v>3503</v>
      </c>
      <c r="I117" s="12" t="s">
        <v>14</v>
      </c>
    </row>
    <row r="118" spans="1:9" ht="16.5" x14ac:dyDescent="0.3">
      <c r="A118" s="48"/>
      <c r="B118" s="48"/>
      <c r="C118" s="49"/>
      <c r="D118" s="49"/>
      <c r="E118" s="48"/>
      <c r="F118" s="49"/>
      <c r="G118" s="58" t="s">
        <v>7</v>
      </c>
      <c r="H118" s="59">
        <f>SUM(H117)</f>
        <v>3503</v>
      </c>
      <c r="I118" s="49"/>
    </row>
    <row r="119" spans="1:9" ht="138" customHeight="1" x14ac:dyDescent="0.25">
      <c r="A119" s="46">
        <v>44386</v>
      </c>
      <c r="B119" s="47" t="s">
        <v>157</v>
      </c>
      <c r="C119" s="47" t="s">
        <v>158</v>
      </c>
      <c r="D119" s="55" t="s">
        <v>159</v>
      </c>
      <c r="E119" s="48" t="s">
        <v>53</v>
      </c>
      <c r="F119" s="48">
        <v>1</v>
      </c>
      <c r="G119" s="35">
        <v>1777.78</v>
      </c>
      <c r="H119" s="35">
        <f>G119*F119</f>
        <v>1777.78</v>
      </c>
      <c r="I119" s="47" t="s">
        <v>14</v>
      </c>
    </row>
    <row r="120" spans="1:9" ht="16.5" x14ac:dyDescent="0.3">
      <c r="A120" s="48"/>
      <c r="B120" s="48"/>
      <c r="C120" s="49"/>
      <c r="D120" s="49"/>
      <c r="E120" s="48"/>
      <c r="F120" s="49"/>
      <c r="G120" s="58" t="s">
        <v>7</v>
      </c>
      <c r="H120" s="59">
        <f>SUM(H119:H119)</f>
        <v>1777.78</v>
      </c>
      <c r="I120" s="49"/>
    </row>
    <row r="121" spans="1:9" ht="144" customHeight="1" x14ac:dyDescent="0.25">
      <c r="A121" s="46">
        <v>44386</v>
      </c>
      <c r="B121" s="47" t="s">
        <v>86</v>
      </c>
      <c r="C121" s="12" t="s">
        <v>160</v>
      </c>
      <c r="D121" s="57" t="s">
        <v>88</v>
      </c>
      <c r="E121" s="48" t="s">
        <v>89</v>
      </c>
      <c r="F121" s="48">
        <v>1</v>
      </c>
      <c r="G121" s="62">
        <v>600</v>
      </c>
      <c r="H121" s="35">
        <f>G121*F121</f>
        <v>600</v>
      </c>
      <c r="I121" s="75" t="s">
        <v>14</v>
      </c>
    </row>
    <row r="122" spans="1:9" ht="16.5" x14ac:dyDescent="0.3">
      <c r="A122" s="46"/>
      <c r="B122" s="48"/>
      <c r="C122" s="49"/>
      <c r="D122" s="49"/>
      <c r="E122" s="48"/>
      <c r="F122" s="48"/>
      <c r="G122" s="58" t="s">
        <v>7</v>
      </c>
      <c r="H122" s="59">
        <f>SUM(H121:H121)</f>
        <v>600</v>
      </c>
      <c r="I122" s="49"/>
    </row>
    <row r="123" spans="1:9" ht="25.5" customHeight="1" x14ac:dyDescent="0.3">
      <c r="A123" s="73">
        <v>44386</v>
      </c>
      <c r="B123" s="51" t="s">
        <v>161</v>
      </c>
      <c r="C123" s="51" t="s">
        <v>162</v>
      </c>
      <c r="D123" s="101" t="s">
        <v>163</v>
      </c>
      <c r="E123" s="48" t="s">
        <v>164</v>
      </c>
      <c r="F123" s="48">
        <v>4</v>
      </c>
      <c r="G123" s="56">
        <v>30</v>
      </c>
      <c r="H123" s="56">
        <f>G123*F123</f>
        <v>120</v>
      </c>
      <c r="I123" s="51" t="s">
        <v>14</v>
      </c>
    </row>
    <row r="124" spans="1:9" ht="21" customHeight="1" x14ac:dyDescent="0.3">
      <c r="A124" s="37"/>
      <c r="B124" s="38"/>
      <c r="C124" s="38"/>
      <c r="D124" s="57" t="s">
        <v>165</v>
      </c>
      <c r="E124" s="48" t="s">
        <v>89</v>
      </c>
      <c r="F124" s="48">
        <v>1</v>
      </c>
      <c r="G124" s="56">
        <v>100</v>
      </c>
      <c r="H124" s="56">
        <f>G124*F124</f>
        <v>100</v>
      </c>
      <c r="I124" s="38"/>
    </row>
    <row r="125" spans="1:9" ht="16.5" x14ac:dyDescent="0.3">
      <c r="A125" s="46"/>
      <c r="B125" s="48"/>
      <c r="C125" s="49"/>
      <c r="D125" s="49"/>
      <c r="E125" s="48"/>
      <c r="F125" s="48"/>
      <c r="G125" s="58" t="s">
        <v>7</v>
      </c>
      <c r="H125" s="59">
        <f>SUM(H123:H124)</f>
        <v>220</v>
      </c>
      <c r="I125" s="49"/>
    </row>
    <row r="126" spans="1:9" ht="16.5" x14ac:dyDescent="0.3">
      <c r="A126" s="102"/>
      <c r="B126" s="102"/>
      <c r="C126" s="103"/>
      <c r="D126" s="103"/>
      <c r="E126" s="102"/>
      <c r="F126" s="103"/>
      <c r="G126" s="104"/>
      <c r="H126" s="105">
        <f>+H125+H122+H120+H118+H116+H114+H112+H110+H108</f>
        <v>12482.059999999998</v>
      </c>
      <c r="I126" s="106" t="s">
        <v>166</v>
      </c>
    </row>
    <row r="127" spans="1:9" x14ac:dyDescent="0.25">
      <c r="A127" s="107" t="s">
        <v>167</v>
      </c>
      <c r="B127" s="108"/>
      <c r="C127" s="108"/>
      <c r="D127" s="108"/>
      <c r="E127" s="108"/>
      <c r="F127" s="108"/>
      <c r="G127" s="108"/>
      <c r="H127" s="108"/>
      <c r="I127" s="109"/>
    </row>
    <row r="128" spans="1:9" ht="147" customHeight="1" x14ac:dyDescent="0.25">
      <c r="A128" s="46">
        <v>44387</v>
      </c>
      <c r="B128" s="47" t="s">
        <v>168</v>
      </c>
      <c r="C128" s="55" t="s">
        <v>169</v>
      </c>
      <c r="D128" s="55" t="s">
        <v>170</v>
      </c>
      <c r="E128" s="48" t="s">
        <v>13</v>
      </c>
      <c r="F128" s="48">
        <v>1</v>
      </c>
      <c r="G128" s="35">
        <v>3500</v>
      </c>
      <c r="H128" s="35">
        <f>G128*F128</f>
        <v>3500</v>
      </c>
      <c r="I128" s="47" t="s">
        <v>14</v>
      </c>
    </row>
    <row r="129" spans="1:9" ht="65.25" customHeight="1" x14ac:dyDescent="0.3">
      <c r="A129" s="48"/>
      <c r="B129" s="48"/>
      <c r="C129" s="49"/>
      <c r="D129" s="55" t="s">
        <v>171</v>
      </c>
      <c r="E129" s="48"/>
      <c r="F129" s="49"/>
      <c r="G129" s="58" t="s">
        <v>7</v>
      </c>
      <c r="H129" s="110">
        <f>H128</f>
        <v>3500</v>
      </c>
      <c r="I129" s="49"/>
    </row>
    <row r="130" spans="1:9" ht="16.5" x14ac:dyDescent="0.3">
      <c r="A130" s="64"/>
      <c r="B130" s="64"/>
      <c r="C130" s="65"/>
      <c r="D130" s="65"/>
      <c r="E130" s="64"/>
      <c r="F130" s="65"/>
      <c r="G130" s="67"/>
      <c r="H130" s="68">
        <f>H129</f>
        <v>3500</v>
      </c>
      <c r="I130" s="69"/>
    </row>
    <row r="131" spans="1:9" x14ac:dyDescent="0.25">
      <c r="A131" s="91" t="s">
        <v>172</v>
      </c>
      <c r="B131" s="92"/>
      <c r="C131" s="92"/>
      <c r="D131" s="92"/>
      <c r="E131" s="92"/>
      <c r="F131" s="92"/>
      <c r="G131" s="92"/>
      <c r="H131" s="92"/>
      <c r="I131" s="93"/>
    </row>
    <row r="132" spans="1:9" ht="74.25" customHeight="1" x14ac:dyDescent="0.25">
      <c r="A132" s="46">
        <v>44390</v>
      </c>
      <c r="B132" s="47" t="s">
        <v>173</v>
      </c>
      <c r="C132" s="12" t="s">
        <v>174</v>
      </c>
      <c r="D132" s="55" t="s">
        <v>175</v>
      </c>
      <c r="E132" s="48" t="s">
        <v>13</v>
      </c>
      <c r="F132" s="48">
        <v>1</v>
      </c>
      <c r="G132" s="35">
        <v>444.44</v>
      </c>
      <c r="H132" s="35">
        <f>G132*F132</f>
        <v>444.44</v>
      </c>
      <c r="I132" s="47" t="s">
        <v>14</v>
      </c>
    </row>
    <row r="133" spans="1:9" ht="16.5" x14ac:dyDescent="0.3">
      <c r="A133" s="48"/>
      <c r="B133" s="48"/>
      <c r="C133" s="111"/>
      <c r="D133" s="111"/>
      <c r="E133" s="48"/>
      <c r="F133" s="49"/>
      <c r="G133" s="58" t="s">
        <v>7</v>
      </c>
      <c r="H133" s="59">
        <f>SUM(H131:H132)</f>
        <v>444.44</v>
      </c>
      <c r="I133" s="49"/>
    </row>
    <row r="134" spans="1:9" ht="21" customHeight="1" x14ac:dyDescent="0.3">
      <c r="A134" s="73">
        <v>44389</v>
      </c>
      <c r="B134" s="51" t="s">
        <v>176</v>
      </c>
      <c r="C134" s="112" t="s">
        <v>177</v>
      </c>
      <c r="D134" s="44" t="s">
        <v>178</v>
      </c>
      <c r="E134" s="48" t="s">
        <v>38</v>
      </c>
      <c r="F134" s="48">
        <v>1</v>
      </c>
      <c r="G134" s="35">
        <v>12.99</v>
      </c>
      <c r="H134" s="56">
        <f>G134*F134</f>
        <v>12.99</v>
      </c>
      <c r="I134" s="51" t="s">
        <v>14</v>
      </c>
    </row>
    <row r="135" spans="1:9" ht="16.5" x14ac:dyDescent="0.3">
      <c r="A135" s="53"/>
      <c r="B135" s="38"/>
      <c r="C135" s="113"/>
      <c r="D135" s="32" t="s">
        <v>179</v>
      </c>
      <c r="E135" s="48" t="s">
        <v>38</v>
      </c>
      <c r="F135" s="48">
        <v>1</v>
      </c>
      <c r="G135" s="35">
        <v>59</v>
      </c>
      <c r="H135" s="56">
        <f>G135*F135</f>
        <v>59</v>
      </c>
      <c r="I135" s="38"/>
    </row>
    <row r="136" spans="1:9" ht="16.5" x14ac:dyDescent="0.3">
      <c r="A136" s="48"/>
      <c r="B136" s="48"/>
      <c r="C136" s="49"/>
      <c r="D136" s="49"/>
      <c r="E136" s="48"/>
      <c r="F136" s="49"/>
      <c r="G136" s="58" t="s">
        <v>7</v>
      </c>
      <c r="H136" s="59">
        <f>SUM(H134:H135)</f>
        <v>71.989999999999995</v>
      </c>
      <c r="I136" s="49"/>
    </row>
    <row r="137" spans="1:9" ht="21.75" customHeight="1" x14ac:dyDescent="0.25">
      <c r="A137" s="73">
        <v>44389</v>
      </c>
      <c r="B137" s="114" t="s">
        <v>180</v>
      </c>
      <c r="C137" s="51" t="s">
        <v>181</v>
      </c>
      <c r="D137" s="12" t="s">
        <v>182</v>
      </c>
      <c r="E137" s="48" t="s">
        <v>38</v>
      </c>
      <c r="F137" s="48">
        <v>4</v>
      </c>
      <c r="G137" s="35">
        <v>4</v>
      </c>
      <c r="H137" s="35">
        <f>G137*F137</f>
        <v>16</v>
      </c>
      <c r="I137" s="51" t="s">
        <v>14</v>
      </c>
    </row>
    <row r="138" spans="1:9" ht="24.75" customHeight="1" x14ac:dyDescent="0.25">
      <c r="A138" s="53"/>
      <c r="B138" s="114"/>
      <c r="C138" s="38"/>
      <c r="D138" s="55" t="s">
        <v>183</v>
      </c>
      <c r="E138" s="48" t="s">
        <v>38</v>
      </c>
      <c r="F138" s="48">
        <v>1</v>
      </c>
      <c r="G138" s="35">
        <v>15</v>
      </c>
      <c r="H138" s="35">
        <f>G138*F138</f>
        <v>15</v>
      </c>
      <c r="I138" s="38"/>
    </row>
    <row r="139" spans="1:9" ht="16.5" x14ac:dyDescent="0.3">
      <c r="A139" s="115"/>
      <c r="B139" s="115"/>
      <c r="C139" s="116"/>
      <c r="D139" s="116"/>
      <c r="E139" s="115"/>
      <c r="F139" s="116"/>
      <c r="G139" s="117" t="s">
        <v>7</v>
      </c>
      <c r="H139" s="118">
        <f>SUM(H137:H138)</f>
        <v>31</v>
      </c>
      <c r="I139" s="116"/>
    </row>
    <row r="140" spans="1:9" ht="53.25" customHeight="1" x14ac:dyDescent="0.25">
      <c r="A140" s="46">
        <v>44389</v>
      </c>
      <c r="B140" s="119" t="s">
        <v>184</v>
      </c>
      <c r="C140" s="47" t="s">
        <v>185</v>
      </c>
      <c r="D140" s="120" t="s">
        <v>186</v>
      </c>
      <c r="E140" s="48" t="s">
        <v>38</v>
      </c>
      <c r="F140" s="48">
        <v>1</v>
      </c>
      <c r="G140" s="35">
        <v>18</v>
      </c>
      <c r="H140" s="35">
        <f>G140*F140</f>
        <v>18</v>
      </c>
      <c r="I140" s="12" t="s">
        <v>14</v>
      </c>
    </row>
    <row r="141" spans="1:9" ht="16.5" x14ac:dyDescent="0.3">
      <c r="A141" s="48"/>
      <c r="B141" s="48"/>
      <c r="C141" s="49"/>
      <c r="D141" s="49"/>
      <c r="E141" s="48"/>
      <c r="F141" s="49"/>
      <c r="G141" s="58" t="s">
        <v>7</v>
      </c>
      <c r="H141" s="59">
        <f>SUM(H140)</f>
        <v>18</v>
      </c>
      <c r="I141" s="49"/>
    </row>
    <row r="142" spans="1:9" ht="47.25" customHeight="1" x14ac:dyDescent="0.25">
      <c r="A142" s="46">
        <v>44389</v>
      </c>
      <c r="B142" s="47" t="s">
        <v>187</v>
      </c>
      <c r="C142" s="47" t="s">
        <v>188</v>
      </c>
      <c r="D142" s="120" t="s">
        <v>189</v>
      </c>
      <c r="E142" s="48" t="s">
        <v>38</v>
      </c>
      <c r="F142" s="48">
        <v>10</v>
      </c>
      <c r="G142" s="35">
        <v>0.35</v>
      </c>
      <c r="H142" s="35">
        <f>G142*F142</f>
        <v>3.5</v>
      </c>
      <c r="I142" s="12" t="s">
        <v>14</v>
      </c>
    </row>
    <row r="143" spans="1:9" ht="27" customHeight="1" x14ac:dyDescent="0.3">
      <c r="A143" s="48"/>
      <c r="B143" s="47"/>
      <c r="C143" s="61"/>
      <c r="D143" s="120" t="s">
        <v>190</v>
      </c>
      <c r="E143" s="48" t="s">
        <v>38</v>
      </c>
      <c r="F143" s="48">
        <v>6</v>
      </c>
      <c r="G143" s="35">
        <v>1.95</v>
      </c>
      <c r="H143" s="35">
        <f>G143*F143</f>
        <v>11.7</v>
      </c>
      <c r="I143" s="12"/>
    </row>
    <row r="144" spans="1:9" ht="16.5" x14ac:dyDescent="0.3">
      <c r="A144" s="48"/>
      <c r="B144" s="48"/>
      <c r="C144" s="49"/>
      <c r="D144" s="49"/>
      <c r="E144" s="48"/>
      <c r="F144" s="49"/>
      <c r="G144" s="58" t="s">
        <v>7</v>
      </c>
      <c r="H144" s="59">
        <f>SUM(H142:H143)</f>
        <v>15.2</v>
      </c>
      <c r="I144" s="49"/>
    </row>
    <row r="145" spans="1:9" ht="56.25" customHeight="1" x14ac:dyDescent="0.25">
      <c r="A145" s="46">
        <v>44389</v>
      </c>
      <c r="B145" s="47" t="s">
        <v>191</v>
      </c>
      <c r="C145" s="121" t="s">
        <v>192</v>
      </c>
      <c r="D145" s="120" t="s">
        <v>193</v>
      </c>
      <c r="E145" s="48" t="s">
        <v>38</v>
      </c>
      <c r="F145" s="48">
        <v>1</v>
      </c>
      <c r="G145" s="35">
        <v>50</v>
      </c>
      <c r="H145" s="35">
        <f>G145*F145</f>
        <v>50</v>
      </c>
      <c r="I145" s="12" t="s">
        <v>14</v>
      </c>
    </row>
    <row r="146" spans="1:9" ht="16.5" x14ac:dyDescent="0.3">
      <c r="A146" s="48"/>
      <c r="B146" s="48"/>
      <c r="C146" s="49"/>
      <c r="D146" s="49"/>
      <c r="E146" s="48"/>
      <c r="F146" s="49"/>
      <c r="G146" s="58" t="s">
        <v>7</v>
      </c>
      <c r="H146" s="59">
        <f>SUM(H145:H145)</f>
        <v>50</v>
      </c>
      <c r="I146" s="49"/>
    </row>
    <row r="147" spans="1:9" ht="26.25" customHeight="1" x14ac:dyDescent="0.25">
      <c r="A147" s="73">
        <v>44389</v>
      </c>
      <c r="B147" s="122" t="s">
        <v>194</v>
      </c>
      <c r="C147" s="51" t="s">
        <v>195</v>
      </c>
      <c r="D147" s="44" t="s">
        <v>196</v>
      </c>
      <c r="E147" s="33" t="s">
        <v>164</v>
      </c>
      <c r="F147" s="48">
        <v>36</v>
      </c>
      <c r="G147" s="35">
        <v>10</v>
      </c>
      <c r="H147" s="35">
        <f>G147*F147</f>
        <v>360</v>
      </c>
      <c r="I147" s="51" t="s">
        <v>14</v>
      </c>
    </row>
    <row r="148" spans="1:9" ht="33" x14ac:dyDescent="0.25">
      <c r="A148" s="53"/>
      <c r="B148" s="123"/>
      <c r="C148" s="38"/>
      <c r="D148" s="44" t="s">
        <v>197</v>
      </c>
      <c r="E148" s="33" t="s">
        <v>164</v>
      </c>
      <c r="F148" s="48">
        <v>1</v>
      </c>
      <c r="G148" s="35">
        <v>28</v>
      </c>
      <c r="H148" s="35">
        <f>G148*F148</f>
        <v>28</v>
      </c>
      <c r="I148" s="38"/>
    </row>
    <row r="149" spans="1:9" ht="16.5" x14ac:dyDescent="0.3">
      <c r="A149" s="48"/>
      <c r="B149" s="48"/>
      <c r="C149" s="49"/>
      <c r="D149" s="49"/>
      <c r="E149" s="48"/>
      <c r="F149" s="49"/>
      <c r="G149" s="58" t="s">
        <v>7</v>
      </c>
      <c r="H149" s="59">
        <f>SUM(H147:H148)</f>
        <v>388</v>
      </c>
      <c r="I149" s="49"/>
    </row>
    <row r="150" spans="1:9" ht="41.25" customHeight="1" x14ac:dyDescent="0.3">
      <c r="A150" s="46">
        <v>44389</v>
      </c>
      <c r="B150" s="47" t="s">
        <v>198</v>
      </c>
      <c r="C150" s="61"/>
      <c r="D150" s="120" t="s">
        <v>199</v>
      </c>
      <c r="E150" s="48" t="s">
        <v>200</v>
      </c>
      <c r="F150" s="48">
        <v>15</v>
      </c>
      <c r="G150" s="35">
        <v>33.9</v>
      </c>
      <c r="H150" s="35">
        <f>G150*F150</f>
        <v>508.5</v>
      </c>
      <c r="I150" s="33" t="s">
        <v>14</v>
      </c>
    </row>
    <row r="151" spans="1:9" ht="16.5" x14ac:dyDescent="0.3">
      <c r="A151" s="48"/>
      <c r="B151" s="49"/>
      <c r="C151" s="49"/>
      <c r="D151" s="49"/>
      <c r="E151" s="48"/>
      <c r="F151" s="49"/>
      <c r="G151" s="58" t="s">
        <v>7</v>
      </c>
      <c r="H151" s="59">
        <f>SUM(H150)</f>
        <v>508.5</v>
      </c>
      <c r="I151" s="49"/>
    </row>
    <row r="152" spans="1:9" ht="16.5" x14ac:dyDescent="0.3">
      <c r="A152" s="64"/>
      <c r="B152" s="64"/>
      <c r="C152" s="65"/>
      <c r="D152" s="65"/>
      <c r="E152" s="64"/>
      <c r="F152" s="65"/>
      <c r="G152" s="67"/>
      <c r="H152" s="68">
        <f>+H151+H149+H146+H144+H141+H139+H136+H133</f>
        <v>1527.13</v>
      </c>
      <c r="I152" s="69"/>
    </row>
    <row r="153" spans="1:9" ht="16.5" x14ac:dyDescent="0.3">
      <c r="A153" s="87"/>
      <c r="B153" s="48"/>
      <c r="C153" s="49"/>
      <c r="D153" s="124" t="s">
        <v>201</v>
      </c>
      <c r="E153" s="48"/>
      <c r="F153" s="49"/>
      <c r="G153" s="17"/>
      <c r="H153" s="60"/>
      <c r="I153" s="125"/>
    </row>
    <row r="154" spans="1:9" ht="135.75" customHeight="1" x14ac:dyDescent="0.25">
      <c r="A154" s="46">
        <v>44390</v>
      </c>
      <c r="B154" s="47" t="s">
        <v>86</v>
      </c>
      <c r="C154" s="12" t="s">
        <v>202</v>
      </c>
      <c r="D154" s="57" t="s">
        <v>203</v>
      </c>
      <c r="E154" s="48" t="s">
        <v>89</v>
      </c>
      <c r="F154" s="48">
        <v>1</v>
      </c>
      <c r="G154" s="62">
        <v>3000</v>
      </c>
      <c r="H154" s="35">
        <f>G154*F154</f>
        <v>3000</v>
      </c>
      <c r="I154" s="12" t="s">
        <v>14</v>
      </c>
    </row>
    <row r="155" spans="1:9" ht="16.5" x14ac:dyDescent="0.25">
      <c r="A155" s="46"/>
      <c r="B155" s="47"/>
      <c r="C155" s="42"/>
      <c r="D155" s="126"/>
      <c r="E155" s="48"/>
      <c r="F155" s="48"/>
      <c r="G155" s="58" t="s">
        <v>7</v>
      </c>
      <c r="H155" s="59">
        <f>SUM(H154)</f>
        <v>3000</v>
      </c>
      <c r="I155" s="12"/>
    </row>
    <row r="156" spans="1:9" ht="17.25" thickBot="1" x14ac:dyDescent="0.35">
      <c r="A156" s="127"/>
      <c r="B156" s="127"/>
      <c r="C156" s="128"/>
      <c r="D156" s="128"/>
      <c r="E156" s="127"/>
      <c r="F156" s="128"/>
      <c r="G156" s="129"/>
      <c r="H156" s="130">
        <f>+H155</f>
        <v>3000</v>
      </c>
      <c r="I156" s="131"/>
    </row>
    <row r="157" spans="1:9" ht="15.75" thickTop="1" x14ac:dyDescent="0.25">
      <c r="A157" s="132" t="s">
        <v>204</v>
      </c>
      <c r="B157" s="133"/>
      <c r="C157" s="133"/>
      <c r="D157" s="133"/>
      <c r="E157" s="133"/>
      <c r="F157" s="133"/>
      <c r="G157" s="134"/>
      <c r="H157" s="135">
        <f>+H156+H152+H130+H126+H105+H90+H82+H78+H64+H40+H13</f>
        <v>44960.459924999996</v>
      </c>
      <c r="I157" s="136"/>
    </row>
  </sheetData>
  <mergeCells count="50">
    <mergeCell ref="A147:A148"/>
    <mergeCell ref="B147:B148"/>
    <mergeCell ref="C147:C148"/>
    <mergeCell ref="I147:I148"/>
    <mergeCell ref="A157:G157"/>
    <mergeCell ref="A2:I2"/>
    <mergeCell ref="A3:I3"/>
    <mergeCell ref="A4:I4"/>
    <mergeCell ref="A131:I131"/>
    <mergeCell ref="A134:A135"/>
    <mergeCell ref="B134:B135"/>
    <mergeCell ref="C134:C135"/>
    <mergeCell ref="I134:I135"/>
    <mergeCell ref="A137:A138"/>
    <mergeCell ref="B137:B138"/>
    <mergeCell ref="C137:C138"/>
    <mergeCell ref="I137:I138"/>
    <mergeCell ref="A106:I106"/>
    <mergeCell ref="A123:A124"/>
    <mergeCell ref="B123:B124"/>
    <mergeCell ref="C123:C124"/>
    <mergeCell ref="I123:I124"/>
    <mergeCell ref="A127:I127"/>
    <mergeCell ref="A83:I83"/>
    <mergeCell ref="A91:I91"/>
    <mergeCell ref="A95:A101"/>
    <mergeCell ref="B95:B101"/>
    <mergeCell ref="C95:C101"/>
    <mergeCell ref="I95:I101"/>
    <mergeCell ref="A65:I65"/>
    <mergeCell ref="A68:A73"/>
    <mergeCell ref="B68:B73"/>
    <mergeCell ref="C68:C73"/>
    <mergeCell ref="I68:I73"/>
    <mergeCell ref="A79:I79"/>
    <mergeCell ref="A24:A27"/>
    <mergeCell ref="B24:B27"/>
    <mergeCell ref="C24:C27"/>
    <mergeCell ref="I24:I27"/>
    <mergeCell ref="A41:I41"/>
    <mergeCell ref="A44:A45"/>
    <mergeCell ref="B44:B45"/>
    <mergeCell ref="C44:C45"/>
    <mergeCell ref="I44:I45"/>
    <mergeCell ref="A6:I6"/>
    <mergeCell ref="A14:I14"/>
    <mergeCell ref="A15:A18"/>
    <mergeCell ref="B15:B18"/>
    <mergeCell ref="C15:C18"/>
    <mergeCell ref="I15:I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10400</dc:creator>
  <cp:lastModifiedBy>i5 10400</cp:lastModifiedBy>
  <dcterms:created xsi:type="dcterms:W3CDTF">2022-02-21T21:24:20Z</dcterms:created>
  <dcterms:modified xsi:type="dcterms:W3CDTF">2022-02-21T21:32:31Z</dcterms:modified>
</cp:coreProperties>
</file>