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342caf268ce73/Documentos/MEDIO AMBIENTE 2024/oficial 2024/LIQUIDACIONES/"/>
    </mc:Choice>
  </mc:AlternateContent>
  <xr:revisionPtr revIDLastSave="44" documentId="13_ncr:1_{C249C494-FAB6-495C-98A5-5C8984BB3E4C}" xr6:coauthVersionLast="47" xr6:coauthVersionMax="47" xr10:uidLastSave="{DBCEAD63-56DB-4502-93B2-E24A87BADF03}"/>
  <bookViews>
    <workbookView xWindow="-120" yWindow="-120" windowWidth="24240" windowHeight="13140" activeTab="1" xr2:uid="{00000000-000D-0000-FFFF-FFFF00000000}"/>
  </bookViews>
  <sheets>
    <sheet name="DESECHOS SOLIDOS" sheetId="6" r:id="rId1"/>
    <sheet name="LIQ.DESECHOS" sheetId="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6" l="1"/>
  <c r="C17" i="6"/>
  <c r="C16" i="6"/>
  <c r="D20" i="6" s="1"/>
  <c r="C9" i="6"/>
  <c r="C10" i="6" s="1"/>
  <c r="C8" i="8"/>
  <c r="I62" i="8"/>
  <c r="C12" i="8"/>
  <c r="C13" i="8" s="1"/>
  <c r="I70" i="8" l="1"/>
  <c r="C15" i="8" s="1"/>
  <c r="C16" i="8" s="1"/>
</calcChain>
</file>

<file path=xl/sharedStrings.xml><?xml version="1.0" encoding="utf-8"?>
<sst xmlns="http://schemas.openxmlformats.org/spreadsheetml/2006/main" count="112" uniqueCount="65">
  <si>
    <t>Asignacion de presupuesto:</t>
  </si>
  <si>
    <t>Ejecutor:</t>
  </si>
  <si>
    <t>Srta. Sonia Elisabeth Ramirez Iraheta</t>
  </si>
  <si>
    <t>N. CUENTA CORRIENTE</t>
  </si>
  <si>
    <t>BANCO</t>
  </si>
  <si>
    <t>FUENTE DE FINANCIAMIENTO</t>
  </si>
  <si>
    <t>ASIGNACION PRESUPUESTARIA</t>
  </si>
  <si>
    <t xml:space="preserve">TOTAL </t>
  </si>
  <si>
    <t>BANCO DE FOMENTO AGROPECUARIO</t>
  </si>
  <si>
    <t>EJEUTOR</t>
  </si>
  <si>
    <t>FECHA DE INICIO</t>
  </si>
  <si>
    <t>FECHA DE FINALIZACION</t>
  </si>
  <si>
    <t xml:space="preserve">ALCALDIA MUNICIPAL DE ELROSARIO </t>
  </si>
  <si>
    <t>TOTAL DE LA INVERSION</t>
  </si>
  <si>
    <t>FECHA</t>
  </si>
  <si>
    <t>No. CHEQUE</t>
  </si>
  <si>
    <t>No. FACTURA</t>
  </si>
  <si>
    <t>Total</t>
  </si>
  <si>
    <t>Fecha de finalizacion:</t>
  </si>
  <si>
    <t>IMPREVISTOS</t>
  </si>
  <si>
    <t>Tesorero Municipal</t>
  </si>
  <si>
    <t>Alcalde Municipal</t>
  </si>
  <si>
    <t>DISPONIBILIDAD</t>
  </si>
  <si>
    <t xml:space="preserve">DESCRIPCION </t>
  </si>
  <si>
    <t xml:space="preserve">               GASTOS</t>
  </si>
  <si>
    <t>TOTAL</t>
  </si>
  <si>
    <t xml:space="preserve">ALCALDIA MUNICIPAL DE EL ROSARIO </t>
  </si>
  <si>
    <t>MONTO REAL INGRESADO</t>
  </si>
  <si>
    <t>Fecha de inicio:</t>
  </si>
  <si>
    <t>COMPRA DE CHEQUERA</t>
  </si>
  <si>
    <t>100-180-800548-4</t>
  </si>
  <si>
    <t>UP 50-SERVICIOS BASICOS</t>
  </si>
  <si>
    <t>FUENTE DE RECURSO</t>
  </si>
  <si>
    <t>216-FONDO DE APOYO MUNICIPAL D.L. 477</t>
  </si>
  <si>
    <t>PAGO DISPOSICION DE DESECHOS SOLIDOS</t>
  </si>
  <si>
    <t>PAGO DE 1%</t>
  </si>
  <si>
    <t xml:space="preserve">No. Cuenta corriente : </t>
  </si>
  <si>
    <t xml:space="preserve">Banco: </t>
  </si>
  <si>
    <t xml:space="preserve">Fuente de financiamiento: </t>
  </si>
  <si>
    <t>Monto real ingresado:</t>
  </si>
  <si>
    <t xml:space="preserve">Alcaldia Municipal de El Rosario </t>
  </si>
  <si>
    <t>TOTAL DE LA INVERSIÓN:</t>
  </si>
  <si>
    <t xml:space="preserve"> </t>
  </si>
  <si>
    <t>Licda. Evelyn Yamileth Hernández Gómez</t>
  </si>
  <si>
    <t>Sr. Hugo Ulises Beltrán Rivera</t>
  </si>
  <si>
    <t xml:space="preserve">Sr. Manuel Antonio de Jesús Tejada Hernández </t>
  </si>
  <si>
    <t xml:space="preserve">Sr. Godofredo Mendez Pérez </t>
  </si>
  <si>
    <t>contadora municipal</t>
  </si>
  <si>
    <t>ENERO DE 2023</t>
  </si>
  <si>
    <t>DICIEMBRE DE 2023</t>
  </si>
  <si>
    <t>FEBRERO DE 2023</t>
  </si>
  <si>
    <t>CUOTAS MENSUALES</t>
  </si>
  <si>
    <t>PAGO DE RETENCION DE 25%</t>
  </si>
  <si>
    <t>Jefe UCP</t>
  </si>
  <si>
    <t xml:space="preserve">DISPONIBILIDAD </t>
  </si>
  <si>
    <t xml:space="preserve"> ALCALDIA MUNICIPAL DE EL ROSARIO CUSCATLAN </t>
  </si>
  <si>
    <t>Síndico municipal</t>
  </si>
  <si>
    <t>TOTAL RECIBIDO DE LAS CUOTAS</t>
  </si>
  <si>
    <t>SEPARACION  Y MANEJO DE DESECHOS SOLIDOS</t>
  </si>
  <si>
    <t>PROYECTO: LT 50-05 RECOLECCIÓN DE DESECHOS SOLIDOS</t>
  </si>
  <si>
    <t>PROYECTO: PROYECTO: LT 50-05 RECOLECCIÓN DE DESECHOS SOLIDOS</t>
  </si>
  <si>
    <t>Cuotas mensuales</t>
  </si>
  <si>
    <t>Total recibido de las cuotas</t>
  </si>
  <si>
    <t>A. SEPARACION  Y MANEJO DE DESECHOS SOLIDOS</t>
  </si>
  <si>
    <t>B.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</si>
</sst>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7" formatCode="_-[$$-440A]* #,##0.00_-;\-[$$-440A]* #,##0.00_-;_-[$$-440A]* &quot;-&quot;??_-;_-@_-"/>
    <numFmt numFmtId="168" formatCode="_([$$-440A]* #,##0.00_);_([$$-440A]* \(#,##0.00\);_([$$-440A]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0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0" xfId="0" applyFont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165" fontId="5" fillId="0" borderId="0" xfId="1" applyFont="1" applyBorder="1" applyAlignment="1">
      <alignment horizontal="right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8" borderId="15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center" wrapText="1"/>
    </xf>
    <xf numFmtId="167" fontId="1" fillId="8" borderId="15" xfId="0" applyNumberFormat="1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67" fontId="0" fillId="0" borderId="9" xfId="1" applyNumberFormat="1" applyFont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5" fontId="1" fillId="0" borderId="13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167" fontId="0" fillId="0" borderId="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0" fillId="0" borderId="3" xfId="1" applyFont="1" applyBorder="1" applyAlignment="1">
      <alignment horizontal="center"/>
    </xf>
    <xf numFmtId="165" fontId="0" fillId="0" borderId="4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8" fontId="0" fillId="0" borderId="2" xfId="1" applyNumberFormat="1" applyFont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0" fillId="0" borderId="4" xfId="1" applyNumberFormat="1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5" fontId="5" fillId="0" borderId="2" xfId="1" applyFont="1" applyBorder="1" applyAlignment="1">
      <alignment horizontal="right"/>
    </xf>
    <xf numFmtId="165" fontId="5" fillId="0" borderId="4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5" fontId="3" fillId="0" borderId="2" xfId="1" applyFont="1" applyFill="1" applyBorder="1" applyAlignment="1">
      <alignment horizontal="center"/>
    </xf>
    <xf numFmtId="165" fontId="3" fillId="0" borderId="4" xfId="1" applyFont="1" applyFill="1" applyBorder="1" applyAlignment="1">
      <alignment horizontal="center"/>
    </xf>
    <xf numFmtId="165" fontId="3" fillId="0" borderId="2" xfId="1" applyFont="1" applyBorder="1" applyAlignment="1">
      <alignment horizontal="center"/>
    </xf>
    <xf numFmtId="165" fontId="3" fillId="0" borderId="4" xfId="1" applyFont="1" applyBorder="1" applyAlignment="1">
      <alignment horizontal="center"/>
    </xf>
    <xf numFmtId="165" fontId="0" fillId="2" borderId="2" xfId="1" applyFont="1" applyFill="1" applyBorder="1" applyAlignment="1">
      <alignment horizontal="center"/>
    </xf>
    <xf numFmtId="165" fontId="0" fillId="2" borderId="3" xfId="1" applyFont="1" applyFill="1" applyBorder="1" applyAlignment="1">
      <alignment horizontal="center"/>
    </xf>
    <xf numFmtId="165" fontId="0" fillId="2" borderId="4" xfId="1" applyFont="1" applyFill="1" applyBorder="1" applyAlignment="1">
      <alignment horizontal="center"/>
    </xf>
    <xf numFmtId="165" fontId="2" fillId="3" borderId="2" xfId="1" applyFont="1" applyFill="1" applyBorder="1" applyAlignment="1">
      <alignment horizontal="center"/>
    </xf>
    <xf numFmtId="165" fontId="2" fillId="3" borderId="3" xfId="1" applyFont="1" applyFill="1" applyBorder="1" applyAlignment="1">
      <alignment horizontal="center"/>
    </xf>
    <xf numFmtId="165" fontId="2" fillId="3" borderId="4" xfId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5" fontId="0" fillId="3" borderId="2" xfId="1" applyFont="1" applyFill="1" applyBorder="1" applyAlignment="1">
      <alignment horizontal="center"/>
    </xf>
    <xf numFmtId="165" fontId="0" fillId="3" borderId="3" xfId="1" applyFont="1" applyFill="1" applyBorder="1" applyAlignment="1">
      <alignment horizontal="center"/>
    </xf>
    <xf numFmtId="165" fontId="0" fillId="3" borderId="4" xfId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4" fontId="0" fillId="2" borderId="1" xfId="0" applyNumberFormat="1" applyFill="1" applyBorder="1" applyAlignment="1">
      <alignment horizontal="left"/>
    </xf>
    <xf numFmtId="165" fontId="2" fillId="3" borderId="2" xfId="1" applyFont="1" applyFill="1" applyBorder="1" applyAlignment="1">
      <alignment horizontal="left"/>
    </xf>
    <xf numFmtId="165" fontId="2" fillId="3" borderId="3" xfId="1" applyFont="1" applyFill="1" applyBorder="1" applyAlignment="1">
      <alignment horizontal="left"/>
    </xf>
    <xf numFmtId="165" fontId="2" fillId="3" borderId="4" xfId="1" applyFont="1" applyFill="1" applyBorder="1" applyAlignment="1">
      <alignment horizontal="left"/>
    </xf>
    <xf numFmtId="165" fontId="3" fillId="0" borderId="2" xfId="1" applyFont="1" applyBorder="1" applyAlignment="1">
      <alignment horizontal="left"/>
    </xf>
    <xf numFmtId="165" fontId="3" fillId="0" borderId="4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view="pageLayout" zoomScaleNormal="100" workbookViewId="0">
      <selection sqref="A1:G37"/>
    </sheetView>
  </sheetViews>
  <sheetFormatPr defaultColWidth="9.140625" defaultRowHeight="15" x14ac:dyDescent="0.25"/>
  <cols>
    <col min="2" max="2" width="17.85546875" customWidth="1"/>
  </cols>
  <sheetData>
    <row r="1" spans="1:6" x14ac:dyDescent="0.25">
      <c r="A1" s="58" t="s">
        <v>55</v>
      </c>
      <c r="B1" s="59"/>
      <c r="C1" s="59"/>
      <c r="D1" s="59"/>
      <c r="E1" s="59"/>
      <c r="F1" s="60"/>
    </row>
    <row r="2" spans="1:6" ht="23.25" customHeight="1" x14ac:dyDescent="0.25">
      <c r="A2" s="61" t="s">
        <v>60</v>
      </c>
      <c r="B2" s="62"/>
      <c r="C2" s="62"/>
      <c r="D2" s="62"/>
      <c r="E2" s="62"/>
      <c r="F2" s="63"/>
    </row>
    <row r="3" spans="1:6" x14ac:dyDescent="0.25">
      <c r="A3" s="41" t="s">
        <v>36</v>
      </c>
      <c r="B3" s="41"/>
      <c r="C3" s="43" t="s">
        <v>30</v>
      </c>
      <c r="D3" s="44"/>
      <c r="E3" s="44"/>
      <c r="F3" s="45"/>
    </row>
    <row r="4" spans="1:6" x14ac:dyDescent="0.25">
      <c r="A4" s="41" t="s">
        <v>37</v>
      </c>
      <c r="B4" s="41"/>
      <c r="C4" s="42" t="s">
        <v>8</v>
      </c>
      <c r="D4" s="42"/>
      <c r="E4" s="42"/>
      <c r="F4" s="42"/>
    </row>
    <row r="5" spans="1:6" ht="15" customHeight="1" x14ac:dyDescent="0.25">
      <c r="A5" s="51" t="s">
        <v>38</v>
      </c>
      <c r="B5" s="51"/>
      <c r="C5" s="52" t="s">
        <v>33</v>
      </c>
      <c r="D5" s="53"/>
      <c r="E5" s="53"/>
      <c r="F5" s="54"/>
    </row>
    <row r="6" spans="1:6" x14ac:dyDescent="0.25">
      <c r="A6" s="41" t="s">
        <v>0</v>
      </c>
      <c r="B6" s="41"/>
      <c r="C6" s="55">
        <v>11125.08</v>
      </c>
      <c r="D6" s="56"/>
      <c r="E6" s="56"/>
      <c r="F6" s="57"/>
    </row>
    <row r="7" spans="1:6" x14ac:dyDescent="0.25">
      <c r="A7" s="41" t="s">
        <v>39</v>
      </c>
      <c r="B7" s="41"/>
      <c r="C7" s="55">
        <v>1525.08</v>
      </c>
      <c r="D7" s="56"/>
      <c r="E7" s="56"/>
      <c r="F7" s="57"/>
    </row>
    <row r="8" spans="1:6" x14ac:dyDescent="0.25">
      <c r="A8" s="1" t="s">
        <v>61</v>
      </c>
      <c r="B8" s="2"/>
      <c r="C8" s="46">
        <v>800</v>
      </c>
      <c r="D8" s="47"/>
      <c r="E8" s="47"/>
      <c r="F8" s="48"/>
    </row>
    <row r="9" spans="1:6" x14ac:dyDescent="0.25">
      <c r="A9" s="1" t="s">
        <v>62</v>
      </c>
      <c r="B9" s="2"/>
      <c r="C9" s="46">
        <f>C8*10</f>
        <v>8000</v>
      </c>
      <c r="D9" s="47"/>
      <c r="E9" s="47"/>
      <c r="F9" s="48"/>
    </row>
    <row r="10" spans="1:6" x14ac:dyDescent="0.25">
      <c r="A10" s="49" t="s">
        <v>17</v>
      </c>
      <c r="B10" s="50"/>
      <c r="C10" s="46">
        <f>+C7+C9</f>
        <v>9525.08</v>
      </c>
      <c r="D10" s="47"/>
      <c r="E10" s="47"/>
      <c r="F10" s="48"/>
    </row>
    <row r="11" spans="1:6" x14ac:dyDescent="0.25">
      <c r="A11" s="41" t="s">
        <v>1</v>
      </c>
      <c r="B11" s="41"/>
      <c r="C11" s="42" t="s">
        <v>40</v>
      </c>
      <c r="D11" s="42"/>
      <c r="E11" s="42"/>
      <c r="F11" s="42"/>
    </row>
    <row r="12" spans="1:6" x14ac:dyDescent="0.25">
      <c r="A12" s="41" t="s">
        <v>28</v>
      </c>
      <c r="B12" s="41"/>
      <c r="C12" s="43" t="s">
        <v>50</v>
      </c>
      <c r="D12" s="44"/>
      <c r="E12" s="44"/>
      <c r="F12" s="45"/>
    </row>
    <row r="13" spans="1:6" x14ac:dyDescent="0.25">
      <c r="A13" s="41" t="s">
        <v>18</v>
      </c>
      <c r="B13" s="41"/>
      <c r="C13" s="43" t="s">
        <v>49</v>
      </c>
      <c r="D13" s="44"/>
      <c r="E13" s="44"/>
      <c r="F13" s="45"/>
    </row>
    <row r="14" spans="1:6" x14ac:dyDescent="0.25">
      <c r="C14" s="21"/>
      <c r="D14" s="21"/>
      <c r="E14" s="21"/>
    </row>
    <row r="15" spans="1:6" ht="15.75" thickBot="1" x14ac:dyDescent="0.3">
      <c r="C15" s="21"/>
      <c r="D15" s="21"/>
      <c r="E15" s="21"/>
    </row>
    <row r="16" spans="1:6" ht="33" customHeight="1" x14ac:dyDescent="0.25">
      <c r="A16" s="29" t="s">
        <v>63</v>
      </c>
      <c r="B16" s="30"/>
      <c r="C16" s="31">
        <f>LIQ.DESECHOS!I62</f>
        <v>7642.09</v>
      </c>
      <c r="D16" s="31"/>
      <c r="E16" s="32"/>
    </row>
    <row r="17" spans="1:7" x14ac:dyDescent="0.25">
      <c r="A17" s="37" t="s">
        <v>64</v>
      </c>
      <c r="B17" s="38"/>
      <c r="C17" s="39">
        <f>LIQ.DESECHOS!I70</f>
        <v>3.39</v>
      </c>
      <c r="D17" s="39"/>
      <c r="E17" s="40"/>
    </row>
    <row r="18" spans="1:7" ht="15.75" thickBot="1" x14ac:dyDescent="0.3">
      <c r="A18" s="33" t="s">
        <v>41</v>
      </c>
      <c r="B18" s="34"/>
      <c r="C18" s="35">
        <f>C16+C17</f>
        <v>7645.4800000000005</v>
      </c>
      <c r="D18" s="35"/>
      <c r="E18" s="36"/>
    </row>
    <row r="19" spans="1:7" ht="15.75" thickBot="1" x14ac:dyDescent="0.3"/>
    <row r="20" spans="1:7" ht="15.75" thickBot="1" x14ac:dyDescent="0.3">
      <c r="A20" s="22" t="s">
        <v>54</v>
      </c>
      <c r="B20" s="23"/>
      <c r="C20" s="23"/>
      <c r="D20" s="24">
        <f>C10-C18</f>
        <v>1879.5999999999995</v>
      </c>
      <c r="E20" s="25"/>
    </row>
    <row r="21" spans="1:7" x14ac:dyDescent="0.25">
      <c r="E21" t="s">
        <v>42</v>
      </c>
    </row>
    <row r="25" spans="1:7" x14ac:dyDescent="0.25">
      <c r="A25" s="26" t="s">
        <v>43</v>
      </c>
      <c r="B25" s="26"/>
      <c r="C25" s="26"/>
      <c r="E25" s="26" t="s">
        <v>44</v>
      </c>
      <c r="F25" s="26"/>
      <c r="G25" s="26"/>
    </row>
    <row r="26" spans="1:7" x14ac:dyDescent="0.25">
      <c r="A26" s="21" t="s">
        <v>53</v>
      </c>
      <c r="B26" s="21"/>
      <c r="C26" s="21"/>
      <c r="E26" s="21" t="s">
        <v>20</v>
      </c>
      <c r="F26" s="21"/>
      <c r="G26" s="21"/>
    </row>
    <row r="31" spans="1:7" x14ac:dyDescent="0.25">
      <c r="A31" s="27" t="s">
        <v>45</v>
      </c>
      <c r="B31" s="27"/>
      <c r="C31" s="27"/>
      <c r="E31" s="26" t="s">
        <v>46</v>
      </c>
      <c r="F31" s="26"/>
      <c r="G31" s="26"/>
    </row>
    <row r="32" spans="1:7" x14ac:dyDescent="0.25">
      <c r="A32" s="21" t="s">
        <v>21</v>
      </c>
      <c r="B32" s="21"/>
      <c r="C32" s="21"/>
      <c r="E32" s="21" t="s">
        <v>56</v>
      </c>
      <c r="F32" s="21"/>
      <c r="G32" s="21"/>
    </row>
    <row r="36" spans="3:5" x14ac:dyDescent="0.25">
      <c r="C36" s="28" t="s">
        <v>2</v>
      </c>
      <c r="D36" s="28"/>
      <c r="E36" s="28"/>
    </row>
    <row r="37" spans="3:5" x14ac:dyDescent="0.25">
      <c r="C37" s="21" t="s">
        <v>47</v>
      </c>
      <c r="D37" s="21"/>
      <c r="E37" s="21"/>
    </row>
  </sheetData>
  <mergeCells count="42">
    <mergeCell ref="A1:F1"/>
    <mergeCell ref="A2:F2"/>
    <mergeCell ref="A3:B3"/>
    <mergeCell ref="C3:F3"/>
    <mergeCell ref="A4:B4"/>
    <mergeCell ref="C4:F4"/>
    <mergeCell ref="C8:F8"/>
    <mergeCell ref="C9:F9"/>
    <mergeCell ref="A10:B10"/>
    <mergeCell ref="C10:F10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C14:E14"/>
    <mergeCell ref="C15:E15"/>
    <mergeCell ref="A16:B16"/>
    <mergeCell ref="C16:E16"/>
    <mergeCell ref="A18:B18"/>
    <mergeCell ref="C18:E18"/>
    <mergeCell ref="A17:B17"/>
    <mergeCell ref="C17:E17"/>
    <mergeCell ref="C37:E37"/>
    <mergeCell ref="A20:C20"/>
    <mergeCell ref="D20:E20"/>
    <mergeCell ref="A25:C25"/>
    <mergeCell ref="E25:G25"/>
    <mergeCell ref="A26:C26"/>
    <mergeCell ref="E26:G26"/>
    <mergeCell ref="A31:C31"/>
    <mergeCell ref="E31:G31"/>
    <mergeCell ref="A32:C32"/>
    <mergeCell ref="E32:G32"/>
    <mergeCell ref="C36:E3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0"/>
  <sheetViews>
    <sheetView tabSelected="1" view="pageLayout" topLeftCell="A61" zoomScaleNormal="100" workbookViewId="0">
      <selection activeCell="F75" sqref="F75"/>
    </sheetView>
  </sheetViews>
  <sheetFormatPr defaultColWidth="9.140625" defaultRowHeight="15" x14ac:dyDescent="0.25"/>
  <cols>
    <col min="1" max="1" width="23.42578125" customWidth="1"/>
    <col min="2" max="2" width="11.85546875" customWidth="1"/>
    <col min="3" max="3" width="14" customWidth="1"/>
    <col min="4" max="4" width="10.42578125" customWidth="1"/>
    <col min="5" max="5" width="10" customWidth="1"/>
    <col min="7" max="7" width="12.28515625" customWidth="1"/>
    <col min="8" max="8" width="10.7109375" customWidth="1"/>
    <col min="9" max="9" width="10.5703125" customWidth="1"/>
  </cols>
  <sheetData>
    <row r="1" spans="1:11" x14ac:dyDescent="0.2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5" t="s">
        <v>26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15" customHeight="1" x14ac:dyDescent="0.25">
      <c r="A3" s="86" t="s">
        <v>59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5">
      <c r="A5" t="s">
        <v>3</v>
      </c>
      <c r="C5" s="87" t="s">
        <v>30</v>
      </c>
      <c r="D5" s="88"/>
      <c r="E5" s="89"/>
      <c r="F5" t="s">
        <v>9</v>
      </c>
      <c r="H5" s="93" t="s">
        <v>12</v>
      </c>
      <c r="I5" s="94"/>
      <c r="J5" s="95"/>
    </row>
    <row r="6" spans="1:11" x14ac:dyDescent="0.25">
      <c r="A6" t="s">
        <v>4</v>
      </c>
      <c r="C6" s="87" t="s">
        <v>8</v>
      </c>
      <c r="D6" s="88"/>
      <c r="E6" s="89"/>
      <c r="F6" t="s">
        <v>10</v>
      </c>
      <c r="H6" s="4" t="s">
        <v>48</v>
      </c>
      <c r="I6" s="5"/>
      <c r="J6" s="6"/>
    </row>
    <row r="7" spans="1:11" x14ac:dyDescent="0.25">
      <c r="A7" t="s">
        <v>5</v>
      </c>
      <c r="C7" s="87" t="s">
        <v>31</v>
      </c>
      <c r="D7" s="88"/>
      <c r="E7" s="89"/>
      <c r="F7" t="s">
        <v>11</v>
      </c>
      <c r="H7" s="4" t="s">
        <v>49</v>
      </c>
      <c r="I7" s="5"/>
      <c r="J7" s="6"/>
    </row>
    <row r="8" spans="1:11" x14ac:dyDescent="0.25">
      <c r="A8" t="s">
        <v>32</v>
      </c>
      <c r="C8" s="96" t="e">
        <f>#REF!</f>
        <v>#REF!</v>
      </c>
      <c r="D8" s="97"/>
      <c r="E8" s="98"/>
    </row>
    <row r="9" spans="1:11" x14ac:dyDescent="0.25">
      <c r="A9" t="s">
        <v>6</v>
      </c>
      <c r="C9" s="78">
        <v>11125.08</v>
      </c>
      <c r="D9" s="79"/>
      <c r="E9" s="80"/>
    </row>
    <row r="10" spans="1:11" x14ac:dyDescent="0.25">
      <c r="A10" t="s">
        <v>27</v>
      </c>
      <c r="C10" s="78">
        <v>1525.08</v>
      </c>
      <c r="D10" s="79"/>
      <c r="E10" s="80"/>
    </row>
    <row r="11" spans="1:11" x14ac:dyDescent="0.25">
      <c r="A11" t="s">
        <v>51</v>
      </c>
      <c r="C11" s="81">
        <v>800</v>
      </c>
      <c r="D11" s="82"/>
      <c r="E11" s="83"/>
    </row>
    <row r="12" spans="1:11" x14ac:dyDescent="0.25">
      <c r="A12" t="s">
        <v>57</v>
      </c>
      <c r="C12" s="105">
        <f>C11*10</f>
        <v>8000</v>
      </c>
      <c r="D12" s="106"/>
      <c r="E12" s="107"/>
    </row>
    <row r="13" spans="1:11" x14ac:dyDescent="0.25">
      <c r="A13" s="3" t="s">
        <v>7</v>
      </c>
      <c r="C13" s="90">
        <f>C10+C12</f>
        <v>9525.08</v>
      </c>
      <c r="D13" s="91"/>
      <c r="E13" s="92"/>
    </row>
    <row r="15" spans="1:11" x14ac:dyDescent="0.25">
      <c r="A15" t="s">
        <v>22</v>
      </c>
      <c r="C15" s="102">
        <f>+I62+I70</f>
        <v>7645.4800000000005</v>
      </c>
      <c r="D15" s="103"/>
      <c r="E15" s="17"/>
    </row>
    <row r="16" spans="1:11" x14ac:dyDescent="0.25">
      <c r="A16" t="s">
        <v>13</v>
      </c>
      <c r="C16" s="104">
        <f>C13-C15</f>
        <v>1879.5999999999995</v>
      </c>
      <c r="D16" s="103"/>
    </row>
    <row r="19" spans="1:10" x14ac:dyDescent="0.25">
      <c r="A19" s="99" t="s">
        <v>58</v>
      </c>
      <c r="B19" s="100"/>
      <c r="C19" s="100"/>
      <c r="D19" s="100"/>
      <c r="E19" s="100"/>
      <c r="F19" s="100"/>
      <c r="G19" s="100"/>
      <c r="H19" s="100"/>
      <c r="I19" s="100"/>
      <c r="J19" s="101"/>
    </row>
    <row r="20" spans="1:10" x14ac:dyDescent="0.25">
      <c r="A20" s="20" t="s">
        <v>14</v>
      </c>
      <c r="B20" s="16" t="s">
        <v>16</v>
      </c>
      <c r="C20" s="16" t="s">
        <v>15</v>
      </c>
      <c r="D20" s="64" t="s">
        <v>23</v>
      </c>
      <c r="E20" s="65"/>
      <c r="F20" s="65"/>
      <c r="G20" s="65"/>
      <c r="H20" s="66"/>
      <c r="I20" s="18" t="s">
        <v>24</v>
      </c>
      <c r="J20" s="19"/>
    </row>
    <row r="21" spans="1:10" x14ac:dyDescent="0.25">
      <c r="A21" s="10">
        <v>44980</v>
      </c>
      <c r="B21" s="8">
        <v>864</v>
      </c>
      <c r="C21" s="8">
        <v>148353</v>
      </c>
      <c r="D21" s="49" t="s">
        <v>34</v>
      </c>
      <c r="E21" s="72"/>
      <c r="F21" s="72"/>
      <c r="G21" s="72"/>
      <c r="H21" s="50"/>
      <c r="I21" s="74">
        <v>235.9</v>
      </c>
      <c r="J21" s="75"/>
    </row>
    <row r="22" spans="1:10" x14ac:dyDescent="0.25">
      <c r="A22" s="10">
        <v>44959</v>
      </c>
      <c r="B22" s="8">
        <v>2951</v>
      </c>
      <c r="C22" s="8">
        <v>148351</v>
      </c>
      <c r="D22" s="49" t="s">
        <v>34</v>
      </c>
      <c r="E22" s="72"/>
      <c r="F22" s="72"/>
      <c r="G22" s="72"/>
      <c r="H22" s="50"/>
      <c r="I22" s="74">
        <v>322.55</v>
      </c>
      <c r="J22" s="75"/>
    </row>
    <row r="23" spans="1:10" x14ac:dyDescent="0.25">
      <c r="A23" s="10">
        <v>44959</v>
      </c>
      <c r="B23" s="8">
        <v>805</v>
      </c>
      <c r="C23" s="8">
        <v>148352</v>
      </c>
      <c r="D23" s="49" t="s">
        <v>34</v>
      </c>
      <c r="E23" s="72"/>
      <c r="F23" s="72"/>
      <c r="G23" s="72"/>
      <c r="H23" s="50"/>
      <c r="I23" s="74">
        <v>341.42</v>
      </c>
      <c r="J23" s="75"/>
    </row>
    <row r="24" spans="1:10" x14ac:dyDescent="0.25">
      <c r="A24" s="10">
        <v>44995</v>
      </c>
      <c r="B24" s="8">
        <v>915</v>
      </c>
      <c r="C24" s="8">
        <v>148354</v>
      </c>
      <c r="D24" s="49" t="s">
        <v>34</v>
      </c>
      <c r="E24" s="72"/>
      <c r="F24" s="72"/>
      <c r="G24" s="72"/>
      <c r="H24" s="50"/>
      <c r="I24" s="74">
        <v>178.15</v>
      </c>
      <c r="J24" s="75"/>
    </row>
    <row r="25" spans="1:10" x14ac:dyDescent="0.25">
      <c r="A25" s="10">
        <v>44998</v>
      </c>
      <c r="B25" s="8"/>
      <c r="C25" s="8">
        <v>148356</v>
      </c>
      <c r="D25" s="49" t="s">
        <v>35</v>
      </c>
      <c r="E25" s="72"/>
      <c r="F25" s="72"/>
      <c r="G25" s="72"/>
      <c r="H25" s="50"/>
      <c r="I25" s="74">
        <v>8.0399999999999991</v>
      </c>
      <c r="J25" s="75"/>
    </row>
    <row r="26" spans="1:10" x14ac:dyDescent="0.25">
      <c r="A26" s="10">
        <v>45008</v>
      </c>
      <c r="B26" s="8">
        <v>974</v>
      </c>
      <c r="C26" s="8">
        <v>148357</v>
      </c>
      <c r="D26" s="49" t="s">
        <v>34</v>
      </c>
      <c r="E26" s="72"/>
      <c r="F26" s="72"/>
      <c r="G26" s="72"/>
      <c r="H26" s="50"/>
      <c r="I26" s="74">
        <v>332.56</v>
      </c>
      <c r="J26" s="75"/>
    </row>
    <row r="27" spans="1:10" x14ac:dyDescent="0.25">
      <c r="A27" s="10">
        <v>45029</v>
      </c>
      <c r="B27" s="8">
        <v>1032</v>
      </c>
      <c r="C27" s="8">
        <v>148358</v>
      </c>
      <c r="D27" s="49" t="s">
        <v>34</v>
      </c>
      <c r="E27" s="72"/>
      <c r="F27" s="72"/>
      <c r="G27" s="72"/>
      <c r="H27" s="50"/>
      <c r="I27" s="74">
        <v>330.27</v>
      </c>
      <c r="J27" s="75"/>
    </row>
    <row r="28" spans="1:10" x14ac:dyDescent="0.25">
      <c r="A28" s="10">
        <v>45033</v>
      </c>
      <c r="B28" s="8"/>
      <c r="C28" s="8">
        <v>148359</v>
      </c>
      <c r="D28" s="49" t="s">
        <v>35</v>
      </c>
      <c r="E28" s="72"/>
      <c r="F28" s="72"/>
      <c r="G28" s="72"/>
      <c r="H28" s="50"/>
      <c r="I28" s="74">
        <v>4.5599999999999996</v>
      </c>
      <c r="J28" s="75"/>
    </row>
    <row r="29" spans="1:10" x14ac:dyDescent="0.25">
      <c r="A29" s="10">
        <v>45036</v>
      </c>
      <c r="B29" s="8">
        <v>1088</v>
      </c>
      <c r="C29" s="8">
        <v>148360</v>
      </c>
      <c r="D29" s="49" t="s">
        <v>34</v>
      </c>
      <c r="E29" s="72"/>
      <c r="F29" s="72"/>
      <c r="G29" s="72"/>
      <c r="H29" s="50"/>
      <c r="I29" s="74">
        <v>270.79000000000002</v>
      </c>
      <c r="J29" s="75"/>
    </row>
    <row r="30" spans="1:10" x14ac:dyDescent="0.25">
      <c r="A30" s="10">
        <v>45054</v>
      </c>
      <c r="B30" s="8">
        <v>1142</v>
      </c>
      <c r="C30" s="8">
        <v>8784651</v>
      </c>
      <c r="D30" s="49" t="s">
        <v>34</v>
      </c>
      <c r="E30" s="72"/>
      <c r="F30" s="72"/>
      <c r="G30" s="72"/>
      <c r="H30" s="50"/>
      <c r="I30" s="74">
        <v>274.51</v>
      </c>
      <c r="J30" s="75"/>
    </row>
    <row r="31" spans="1:10" x14ac:dyDescent="0.25">
      <c r="A31" s="10">
        <v>45057</v>
      </c>
      <c r="B31" s="8"/>
      <c r="C31" s="8">
        <v>8784652</v>
      </c>
      <c r="D31" s="49" t="s">
        <v>35</v>
      </c>
      <c r="E31" s="72"/>
      <c r="F31" s="72"/>
      <c r="G31" s="72"/>
      <c r="H31" s="50"/>
      <c r="I31" s="74">
        <v>5.37</v>
      </c>
      <c r="J31" s="75"/>
    </row>
    <row r="32" spans="1:10" x14ac:dyDescent="0.25">
      <c r="A32" s="10">
        <v>45072</v>
      </c>
      <c r="B32" s="8">
        <v>1198</v>
      </c>
      <c r="C32" s="8">
        <v>8784653</v>
      </c>
      <c r="D32" s="49" t="s">
        <v>34</v>
      </c>
      <c r="E32" s="72"/>
      <c r="F32" s="72"/>
      <c r="G32" s="72"/>
      <c r="H32" s="50"/>
      <c r="I32" s="74">
        <v>292.24</v>
      </c>
      <c r="J32" s="75"/>
    </row>
    <row r="33" spans="1:10" x14ac:dyDescent="0.25">
      <c r="A33" s="10">
        <v>45085</v>
      </c>
      <c r="B33" s="8"/>
      <c r="C33" s="8">
        <v>8784654</v>
      </c>
      <c r="D33" s="49" t="s">
        <v>35</v>
      </c>
      <c r="E33" s="72"/>
      <c r="F33" s="72"/>
      <c r="G33" s="72"/>
      <c r="H33" s="50"/>
      <c r="I33" s="76">
        <v>5.0599999999999996</v>
      </c>
      <c r="J33" s="77"/>
    </row>
    <row r="34" spans="1:10" x14ac:dyDescent="0.25">
      <c r="A34" s="10">
        <v>45085</v>
      </c>
      <c r="B34" s="8">
        <v>1251</v>
      </c>
      <c r="C34" s="8">
        <v>8784655</v>
      </c>
      <c r="D34" s="49" t="s">
        <v>34</v>
      </c>
      <c r="E34" s="72"/>
      <c r="F34" s="72"/>
      <c r="G34" s="72"/>
      <c r="H34" s="50"/>
      <c r="I34" s="76">
        <v>386.6</v>
      </c>
      <c r="J34" s="77"/>
    </row>
    <row r="35" spans="1:10" x14ac:dyDescent="0.25">
      <c r="A35" s="10">
        <v>45096</v>
      </c>
      <c r="B35" s="8">
        <v>1308</v>
      </c>
      <c r="C35" s="8">
        <v>8784656</v>
      </c>
      <c r="D35" s="49" t="s">
        <v>34</v>
      </c>
      <c r="E35" s="72"/>
      <c r="F35" s="72"/>
      <c r="G35" s="72"/>
      <c r="H35" s="50"/>
      <c r="I35" s="76">
        <v>400.33</v>
      </c>
      <c r="J35" s="77"/>
    </row>
    <row r="36" spans="1:10" x14ac:dyDescent="0.25">
      <c r="A36" s="10">
        <v>45108</v>
      </c>
      <c r="B36" s="8"/>
      <c r="C36" s="8">
        <v>8784657</v>
      </c>
      <c r="D36" s="49" t="s">
        <v>35</v>
      </c>
      <c r="E36" s="72"/>
      <c r="F36" s="72"/>
      <c r="G36" s="72"/>
      <c r="H36" s="50"/>
      <c r="I36" s="76">
        <v>7.02</v>
      </c>
      <c r="J36" s="77"/>
    </row>
    <row r="37" spans="1:10" x14ac:dyDescent="0.25">
      <c r="A37" s="10">
        <v>45118</v>
      </c>
      <c r="B37" s="8">
        <v>1357</v>
      </c>
      <c r="C37" s="8">
        <v>8784658</v>
      </c>
      <c r="D37" s="49" t="s">
        <v>34</v>
      </c>
      <c r="E37" s="72"/>
      <c r="F37" s="72"/>
      <c r="G37" s="72"/>
      <c r="H37" s="50"/>
      <c r="I37" s="76">
        <v>326.55</v>
      </c>
      <c r="J37" s="77"/>
    </row>
    <row r="38" spans="1:10" x14ac:dyDescent="0.25">
      <c r="A38" s="10">
        <v>45147</v>
      </c>
      <c r="B38" s="8"/>
      <c r="C38" s="8">
        <v>8784659</v>
      </c>
      <c r="D38" s="49" t="s">
        <v>35</v>
      </c>
      <c r="E38" s="72"/>
      <c r="F38" s="72"/>
      <c r="G38" s="72"/>
      <c r="H38" s="50"/>
      <c r="I38" s="76">
        <v>2.92</v>
      </c>
      <c r="J38" s="77"/>
    </row>
    <row r="39" spans="1:10" x14ac:dyDescent="0.25">
      <c r="A39" s="10">
        <v>45152</v>
      </c>
      <c r="B39" s="15">
        <v>14891490</v>
      </c>
      <c r="C39" s="8">
        <v>8784660</v>
      </c>
      <c r="D39" s="49" t="s">
        <v>34</v>
      </c>
      <c r="E39" s="72"/>
      <c r="F39" s="72"/>
      <c r="G39" s="72"/>
      <c r="H39" s="50"/>
      <c r="I39" s="76">
        <v>468.18</v>
      </c>
      <c r="J39" s="77"/>
    </row>
    <row r="40" spans="1:10" x14ac:dyDescent="0.25">
      <c r="A40" s="10">
        <v>45153</v>
      </c>
      <c r="B40" s="8"/>
      <c r="C40" s="8">
        <v>8784661</v>
      </c>
      <c r="D40" s="49" t="s">
        <v>52</v>
      </c>
      <c r="E40" s="72"/>
      <c r="F40" s="72"/>
      <c r="G40" s="72"/>
      <c r="H40" s="50"/>
      <c r="I40" s="76">
        <v>156.05000000000001</v>
      </c>
      <c r="J40" s="77"/>
    </row>
    <row r="41" spans="1:10" x14ac:dyDescent="0.25">
      <c r="A41" s="10">
        <v>45161</v>
      </c>
      <c r="B41" s="8">
        <v>1511</v>
      </c>
      <c r="C41" s="8">
        <v>8784662</v>
      </c>
      <c r="D41" s="49" t="s">
        <v>34</v>
      </c>
      <c r="E41" s="72"/>
      <c r="F41" s="72"/>
      <c r="G41" s="72"/>
      <c r="H41" s="50"/>
      <c r="I41" s="76">
        <v>322.33999999999997</v>
      </c>
      <c r="J41" s="77"/>
    </row>
    <row r="42" spans="1:10" x14ac:dyDescent="0.25">
      <c r="A42" s="10">
        <v>45162</v>
      </c>
      <c r="B42" s="8"/>
      <c r="C42" s="8">
        <v>8784663</v>
      </c>
      <c r="D42" s="49" t="s">
        <v>52</v>
      </c>
      <c r="E42" s="72"/>
      <c r="F42" s="72"/>
      <c r="G42" s="72"/>
      <c r="H42" s="50"/>
      <c r="I42" s="76">
        <v>107.44</v>
      </c>
      <c r="J42" s="77"/>
    </row>
    <row r="43" spans="1:10" x14ac:dyDescent="0.25">
      <c r="A43" s="10">
        <v>45175</v>
      </c>
      <c r="B43" s="8">
        <v>1558</v>
      </c>
      <c r="C43" s="8">
        <v>8784664</v>
      </c>
      <c r="D43" s="49" t="s">
        <v>34</v>
      </c>
      <c r="E43" s="72"/>
      <c r="F43" s="72"/>
      <c r="G43" s="72"/>
      <c r="H43" s="50"/>
      <c r="I43" s="76">
        <v>310.98</v>
      </c>
      <c r="J43" s="77"/>
    </row>
    <row r="44" spans="1:10" x14ac:dyDescent="0.25">
      <c r="A44" s="10">
        <v>45176</v>
      </c>
      <c r="B44" s="8"/>
      <c r="C44" s="8">
        <v>8784665</v>
      </c>
      <c r="D44" s="49" t="s">
        <v>52</v>
      </c>
      <c r="E44" s="72"/>
      <c r="F44" s="72"/>
      <c r="G44" s="72"/>
      <c r="H44" s="50"/>
      <c r="I44" s="76">
        <v>103.65</v>
      </c>
      <c r="J44" s="77"/>
    </row>
    <row r="45" spans="1:10" x14ac:dyDescent="0.25">
      <c r="A45" s="10">
        <v>45177</v>
      </c>
      <c r="B45" s="8"/>
      <c r="C45" s="8">
        <v>8784666</v>
      </c>
      <c r="D45" s="49" t="s">
        <v>35</v>
      </c>
      <c r="E45" s="72"/>
      <c r="F45" s="72"/>
      <c r="G45" s="72"/>
      <c r="H45" s="50"/>
      <c r="I45" s="76">
        <v>9.41</v>
      </c>
      <c r="J45" s="77"/>
    </row>
    <row r="46" spans="1:10" x14ac:dyDescent="0.25">
      <c r="A46" s="10">
        <v>45189</v>
      </c>
      <c r="B46" s="8">
        <v>1609</v>
      </c>
      <c r="C46" s="8">
        <v>8784667</v>
      </c>
      <c r="D46" s="49" t="s">
        <v>34</v>
      </c>
      <c r="E46" s="72"/>
      <c r="F46" s="72"/>
      <c r="G46" s="72"/>
      <c r="H46" s="50"/>
      <c r="I46" s="76">
        <v>249.63</v>
      </c>
      <c r="J46" s="77"/>
    </row>
    <row r="47" spans="1:10" x14ac:dyDescent="0.25">
      <c r="A47" s="10">
        <v>45189</v>
      </c>
      <c r="B47" s="8"/>
      <c r="C47" s="8">
        <v>8784668</v>
      </c>
      <c r="D47" s="49" t="s">
        <v>52</v>
      </c>
      <c r="E47" s="72"/>
      <c r="F47" s="72"/>
      <c r="G47" s="72"/>
      <c r="H47" s="50"/>
      <c r="I47" s="76">
        <v>83.21</v>
      </c>
      <c r="J47" s="77"/>
    </row>
    <row r="48" spans="1:10" x14ac:dyDescent="0.25">
      <c r="A48" s="10">
        <v>45212</v>
      </c>
      <c r="B48" s="8"/>
      <c r="C48" s="8">
        <v>8784669</v>
      </c>
      <c r="D48" s="49" t="s">
        <v>35</v>
      </c>
      <c r="E48" s="72"/>
      <c r="F48" s="72"/>
      <c r="G48" s="72"/>
      <c r="H48" s="50"/>
      <c r="I48" s="76">
        <v>6.67</v>
      </c>
      <c r="J48" s="77"/>
    </row>
    <row r="49" spans="1:10" x14ac:dyDescent="0.25">
      <c r="A49" s="10">
        <v>45216</v>
      </c>
      <c r="B49" s="8">
        <v>1665</v>
      </c>
      <c r="C49" s="8">
        <v>8784670</v>
      </c>
      <c r="D49" s="49" t="s">
        <v>34</v>
      </c>
      <c r="E49" s="72"/>
      <c r="F49" s="72"/>
      <c r="G49" s="72"/>
      <c r="H49" s="50"/>
      <c r="I49" s="76">
        <v>508.05</v>
      </c>
      <c r="J49" s="77"/>
    </row>
    <row r="50" spans="1:10" x14ac:dyDescent="0.25">
      <c r="A50" s="10">
        <v>45217</v>
      </c>
      <c r="B50" s="8"/>
      <c r="C50" s="8">
        <v>8784671</v>
      </c>
      <c r="D50" s="49" t="s">
        <v>52</v>
      </c>
      <c r="E50" s="72"/>
      <c r="F50" s="72"/>
      <c r="G50" s="72"/>
      <c r="H50" s="50"/>
      <c r="I50" s="108">
        <v>169.35</v>
      </c>
      <c r="J50" s="109"/>
    </row>
    <row r="51" spans="1:10" x14ac:dyDescent="0.25">
      <c r="A51" s="10">
        <v>45240</v>
      </c>
      <c r="B51" s="8"/>
      <c r="C51" s="8">
        <v>8784672</v>
      </c>
      <c r="D51" s="49" t="s">
        <v>35</v>
      </c>
      <c r="E51" s="72"/>
      <c r="F51" s="72"/>
      <c r="G51" s="72"/>
      <c r="H51" s="50"/>
      <c r="I51" s="76">
        <v>6.05</v>
      </c>
      <c r="J51" s="77"/>
    </row>
    <row r="52" spans="1:10" x14ac:dyDescent="0.25">
      <c r="A52" s="10">
        <v>45243</v>
      </c>
      <c r="B52" s="8">
        <v>1767</v>
      </c>
      <c r="C52" s="8">
        <v>8784673</v>
      </c>
      <c r="D52" s="49" t="s">
        <v>34</v>
      </c>
      <c r="E52" s="72"/>
      <c r="F52" s="72"/>
      <c r="G52" s="72"/>
      <c r="H52" s="50"/>
      <c r="I52" s="76">
        <v>291.24</v>
      </c>
      <c r="J52" s="77"/>
    </row>
    <row r="53" spans="1:10" x14ac:dyDescent="0.25">
      <c r="A53" s="10">
        <v>45244</v>
      </c>
      <c r="B53" s="8"/>
      <c r="C53" s="8">
        <v>8784674</v>
      </c>
      <c r="D53" s="49" t="s">
        <v>52</v>
      </c>
      <c r="E53" s="72"/>
      <c r="F53" s="72"/>
      <c r="G53" s="72"/>
      <c r="H53" s="50"/>
      <c r="I53" s="76">
        <v>97.07</v>
      </c>
      <c r="J53" s="77"/>
    </row>
    <row r="54" spans="1:10" x14ac:dyDescent="0.25">
      <c r="A54" s="10">
        <v>45249</v>
      </c>
      <c r="B54" s="8">
        <v>1842</v>
      </c>
      <c r="C54" s="8">
        <v>8784675</v>
      </c>
      <c r="D54" s="49" t="s">
        <v>34</v>
      </c>
      <c r="E54" s="72"/>
      <c r="F54" s="72"/>
      <c r="G54" s="72"/>
      <c r="H54" s="50"/>
      <c r="I54" s="76">
        <v>264.43</v>
      </c>
      <c r="J54" s="77"/>
    </row>
    <row r="55" spans="1:10" x14ac:dyDescent="0.25">
      <c r="A55" s="10">
        <v>45259</v>
      </c>
      <c r="B55" s="8"/>
      <c r="C55" s="8">
        <v>8784676</v>
      </c>
      <c r="D55" s="49" t="s">
        <v>52</v>
      </c>
      <c r="E55" s="72"/>
      <c r="F55" s="72"/>
      <c r="G55" s="72"/>
      <c r="H55" s="50"/>
      <c r="I55" s="76">
        <v>88.14</v>
      </c>
      <c r="J55" s="77"/>
    </row>
    <row r="56" spans="1:10" x14ac:dyDescent="0.25">
      <c r="A56" s="10">
        <v>45267</v>
      </c>
      <c r="B56" s="8"/>
      <c r="C56" s="8">
        <v>8784677</v>
      </c>
      <c r="D56" s="49" t="s">
        <v>35</v>
      </c>
      <c r="E56" s="72"/>
      <c r="F56" s="72"/>
      <c r="G56" s="72"/>
      <c r="H56" s="50"/>
      <c r="I56" s="76">
        <v>6.62</v>
      </c>
      <c r="J56" s="77"/>
    </row>
    <row r="57" spans="1:10" x14ac:dyDescent="0.25">
      <c r="A57" s="10">
        <v>45272</v>
      </c>
      <c r="B57" s="8">
        <v>1865</v>
      </c>
      <c r="C57" s="8">
        <v>8784678</v>
      </c>
      <c r="D57" s="49" t="s">
        <v>34</v>
      </c>
      <c r="E57" s="72"/>
      <c r="F57" s="72"/>
      <c r="G57" s="72"/>
      <c r="H57" s="50"/>
      <c r="I57" s="76">
        <v>274.73</v>
      </c>
      <c r="J57" s="77"/>
    </row>
    <row r="58" spans="1:10" x14ac:dyDescent="0.25">
      <c r="A58" s="10">
        <v>45272</v>
      </c>
      <c r="B58" s="8"/>
      <c r="C58" s="8">
        <v>8784679</v>
      </c>
      <c r="D58" s="49" t="s">
        <v>52</v>
      </c>
      <c r="E58" s="72"/>
      <c r="F58" s="72"/>
      <c r="G58" s="72"/>
      <c r="H58" s="50"/>
      <c r="I58" s="76">
        <v>91.57</v>
      </c>
      <c r="J58" s="77"/>
    </row>
    <row r="59" spans="1:10" x14ac:dyDescent="0.25">
      <c r="A59" s="10">
        <v>45280</v>
      </c>
      <c r="B59" s="8"/>
      <c r="C59" s="8">
        <v>8784680</v>
      </c>
      <c r="D59" s="49" t="s">
        <v>34</v>
      </c>
      <c r="E59" s="72"/>
      <c r="F59" s="72"/>
      <c r="G59" s="72"/>
      <c r="H59" s="50"/>
      <c r="I59" s="76">
        <v>222.39</v>
      </c>
      <c r="J59" s="77"/>
    </row>
    <row r="60" spans="1:10" x14ac:dyDescent="0.25">
      <c r="A60" s="10">
        <v>45280</v>
      </c>
      <c r="B60" s="8"/>
      <c r="C60" s="8">
        <v>8784681</v>
      </c>
      <c r="D60" s="49" t="s">
        <v>52</v>
      </c>
      <c r="E60" s="72"/>
      <c r="F60" s="72"/>
      <c r="G60" s="72"/>
      <c r="H60" s="50"/>
      <c r="I60" s="76">
        <v>74.13</v>
      </c>
      <c r="J60" s="77"/>
    </row>
    <row r="61" spans="1:10" x14ac:dyDescent="0.25">
      <c r="A61" s="10">
        <v>45299</v>
      </c>
      <c r="B61" s="8"/>
      <c r="C61" s="8">
        <v>8784682</v>
      </c>
      <c r="D61" s="49" t="s">
        <v>35</v>
      </c>
      <c r="E61" s="72"/>
      <c r="F61" s="72"/>
      <c r="G61" s="72"/>
      <c r="H61" s="50"/>
      <c r="I61" s="76">
        <v>5.92</v>
      </c>
      <c r="J61" s="77"/>
    </row>
    <row r="62" spans="1:10" x14ac:dyDescent="0.25">
      <c r="A62" s="10"/>
      <c r="B62" s="8"/>
      <c r="C62" s="8"/>
      <c r="D62" s="67" t="s">
        <v>25</v>
      </c>
      <c r="E62" s="68"/>
      <c r="F62" s="68"/>
      <c r="G62" s="68"/>
      <c r="H62" s="69"/>
      <c r="I62" s="70">
        <f>SUM(I21:I61)</f>
        <v>7642.09</v>
      </c>
      <c r="J62" s="71"/>
    </row>
    <row r="63" spans="1:10" x14ac:dyDescent="0.25">
      <c r="A63" s="12"/>
      <c r="B63" s="11"/>
      <c r="C63" s="11"/>
      <c r="D63" s="13"/>
      <c r="E63" s="13"/>
      <c r="F63" s="13"/>
      <c r="G63" s="13"/>
      <c r="H63" s="13"/>
      <c r="I63" s="14"/>
      <c r="J63" s="14"/>
    </row>
    <row r="64" spans="1:10" x14ac:dyDescent="0.25">
      <c r="A64" s="12"/>
      <c r="B64" s="11"/>
      <c r="C64" s="11"/>
      <c r="D64" s="13"/>
      <c r="E64" s="13"/>
      <c r="F64" s="13"/>
      <c r="G64" s="13"/>
      <c r="H64" s="13"/>
      <c r="I64" s="14"/>
      <c r="J64" s="14"/>
    </row>
    <row r="65" spans="1:10" x14ac:dyDescent="0.25">
      <c r="A65" s="12"/>
      <c r="B65" s="11"/>
      <c r="C65" s="11"/>
      <c r="D65" s="13"/>
      <c r="E65" s="13"/>
      <c r="F65" s="13"/>
      <c r="G65" s="13"/>
      <c r="H65" s="13"/>
      <c r="I65" s="14"/>
      <c r="J65" s="14"/>
    </row>
    <row r="66" spans="1:10" x14ac:dyDescent="0.25">
      <c r="A66" s="12"/>
      <c r="B66" s="11"/>
      <c r="C66" s="11"/>
      <c r="D66" s="13"/>
      <c r="E66" s="13"/>
      <c r="F66" s="13"/>
      <c r="G66" s="13"/>
      <c r="H66" s="13"/>
      <c r="I66" s="14"/>
      <c r="J66" s="14"/>
    </row>
    <row r="67" spans="1:10" x14ac:dyDescent="0.25">
      <c r="A67" s="73" t="s">
        <v>19</v>
      </c>
      <c r="B67" s="73"/>
      <c r="C67" s="73"/>
      <c r="D67" s="73"/>
      <c r="E67" s="73"/>
      <c r="F67" s="73"/>
      <c r="G67" s="73"/>
      <c r="H67" s="73"/>
      <c r="I67" s="73"/>
      <c r="J67" s="73"/>
    </row>
    <row r="68" spans="1:10" x14ac:dyDescent="0.25">
      <c r="A68" s="20" t="s">
        <v>14</v>
      </c>
      <c r="B68" s="16" t="s">
        <v>16</v>
      </c>
      <c r="C68" s="16" t="s">
        <v>15</v>
      </c>
      <c r="D68" s="64" t="s">
        <v>23</v>
      </c>
      <c r="E68" s="65"/>
      <c r="F68" s="65"/>
      <c r="G68" s="65"/>
      <c r="H68" s="66"/>
      <c r="I68" s="18" t="s">
        <v>24</v>
      </c>
      <c r="J68" s="19"/>
    </row>
    <row r="69" spans="1:10" x14ac:dyDescent="0.25">
      <c r="A69" s="7"/>
      <c r="B69" s="7"/>
      <c r="C69" s="1"/>
      <c r="D69" s="49" t="s">
        <v>29</v>
      </c>
      <c r="E69" s="72"/>
      <c r="F69" s="72"/>
      <c r="G69" s="72"/>
      <c r="H69" s="50"/>
      <c r="I69" s="46">
        <v>3.39</v>
      </c>
      <c r="J69" s="48"/>
    </row>
    <row r="70" spans="1:10" x14ac:dyDescent="0.25">
      <c r="A70" s="7"/>
      <c r="B70" s="7"/>
      <c r="C70" s="1"/>
      <c r="D70" s="67" t="s">
        <v>25</v>
      </c>
      <c r="E70" s="68"/>
      <c r="F70" s="68"/>
      <c r="G70" s="68"/>
      <c r="H70" s="69"/>
      <c r="I70" s="70">
        <f>SUM(I69:J69)</f>
        <v>3.39</v>
      </c>
      <c r="J70" s="71"/>
    </row>
  </sheetData>
  <mergeCells count="107">
    <mergeCell ref="I50:J50"/>
    <mergeCell ref="D50:H50"/>
    <mergeCell ref="I51:J51"/>
    <mergeCell ref="D51:H51"/>
    <mergeCell ref="I52:J52"/>
    <mergeCell ref="I53:J53"/>
    <mergeCell ref="I54:J54"/>
    <mergeCell ref="D54:H54"/>
    <mergeCell ref="D55:H55"/>
    <mergeCell ref="I56:J56"/>
    <mergeCell ref="I57:J57"/>
    <mergeCell ref="I58:J58"/>
    <mergeCell ref="I59:J59"/>
    <mergeCell ref="I60:J60"/>
    <mergeCell ref="I61:J61"/>
    <mergeCell ref="D57:H57"/>
    <mergeCell ref="D58:H58"/>
    <mergeCell ref="D59:H59"/>
    <mergeCell ref="D60:H60"/>
    <mergeCell ref="D61:H61"/>
    <mergeCell ref="D56:H56"/>
    <mergeCell ref="D40:H40"/>
    <mergeCell ref="D41:H41"/>
    <mergeCell ref="I43:J43"/>
    <mergeCell ref="I44:J44"/>
    <mergeCell ref="I45:J45"/>
    <mergeCell ref="D46:H46"/>
    <mergeCell ref="D47:H47"/>
    <mergeCell ref="I46:J46"/>
    <mergeCell ref="I49:J49"/>
    <mergeCell ref="D49:H49"/>
    <mergeCell ref="D27:H27"/>
    <mergeCell ref="I22:J22"/>
    <mergeCell ref="D24:H24"/>
    <mergeCell ref="I24:J24"/>
    <mergeCell ref="D32:H32"/>
    <mergeCell ref="I31:J31"/>
    <mergeCell ref="I32:J32"/>
    <mergeCell ref="I25:J25"/>
    <mergeCell ref="I26:J26"/>
    <mergeCell ref="I27:J27"/>
    <mergeCell ref="D25:H25"/>
    <mergeCell ref="D26:H26"/>
    <mergeCell ref="D22:H22"/>
    <mergeCell ref="D23:H23"/>
    <mergeCell ref="I23:J23"/>
    <mergeCell ref="D28:H28"/>
    <mergeCell ref="D29:H29"/>
    <mergeCell ref="D30:H30"/>
    <mergeCell ref="I29:J29"/>
    <mergeCell ref="I28:J28"/>
    <mergeCell ref="D31:H31"/>
    <mergeCell ref="I21:J21"/>
    <mergeCell ref="C9:E9"/>
    <mergeCell ref="C10:E10"/>
    <mergeCell ref="C11:E11"/>
    <mergeCell ref="A1:K1"/>
    <mergeCell ref="A2:K2"/>
    <mergeCell ref="A3:K3"/>
    <mergeCell ref="C5:E5"/>
    <mergeCell ref="C7:E7"/>
    <mergeCell ref="C6:E6"/>
    <mergeCell ref="C13:E13"/>
    <mergeCell ref="H5:J5"/>
    <mergeCell ref="C8:E8"/>
    <mergeCell ref="D20:H20"/>
    <mergeCell ref="A19:J19"/>
    <mergeCell ref="D21:H21"/>
    <mergeCell ref="C15:D15"/>
    <mergeCell ref="C16:D16"/>
    <mergeCell ref="C12:E12"/>
    <mergeCell ref="D33:H33"/>
    <mergeCell ref="I33:J33"/>
    <mergeCell ref="I35:J35"/>
    <mergeCell ref="I36:J36"/>
    <mergeCell ref="I37:J37"/>
    <mergeCell ref="I38:J38"/>
    <mergeCell ref="D34:H34"/>
    <mergeCell ref="I34:J34"/>
    <mergeCell ref="D35:H35"/>
    <mergeCell ref="D36:H36"/>
    <mergeCell ref="D37:H37"/>
    <mergeCell ref="D38:H38"/>
    <mergeCell ref="D68:H68"/>
    <mergeCell ref="D70:H70"/>
    <mergeCell ref="I69:J69"/>
    <mergeCell ref="I70:J70"/>
    <mergeCell ref="D69:H69"/>
    <mergeCell ref="A67:J67"/>
    <mergeCell ref="D62:H62"/>
    <mergeCell ref="I30:J30"/>
    <mergeCell ref="I62:J62"/>
    <mergeCell ref="I39:J39"/>
    <mergeCell ref="I40:J40"/>
    <mergeCell ref="I41:J41"/>
    <mergeCell ref="D48:H48"/>
    <mergeCell ref="I55:J55"/>
    <mergeCell ref="D52:H52"/>
    <mergeCell ref="D53:H53"/>
    <mergeCell ref="I47:J47"/>
    <mergeCell ref="I48:J48"/>
    <mergeCell ref="D42:H42"/>
    <mergeCell ref="I42:J42"/>
    <mergeCell ref="D43:H43"/>
    <mergeCell ref="D44:H44"/>
    <mergeCell ref="D45:H45"/>
    <mergeCell ref="D39:H39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DESECHOS SOLIDOS</vt:lpstr>
      <vt:lpstr>LIQ.DESECHOS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Rosario</dc:creator>
  <cp:lastModifiedBy>membrenoarevalo@gmail.com</cp:lastModifiedBy>
  <cp:lastPrinted>2024-07-09T14:29:39Z</cp:lastPrinted>
  <dcterms:created xsi:type="dcterms:W3CDTF">2023-03-28T19:16:49Z</dcterms:created>
  <dcterms:modified xsi:type="dcterms:W3CDTF">2024-10-09T21:36:47Z</dcterms:modified>
</cp:coreProperties>
</file>