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UAIP - OFICIAL\Desktop\actualización portal 2023\trimestre 3\"/>
    </mc:Choice>
  </mc:AlternateContent>
  <xr:revisionPtr revIDLastSave="0" documentId="13_ncr:1_{56438AA7-FAC7-49F7-B12D-BF919F25E12E}" xr6:coauthVersionLast="47" xr6:coauthVersionMax="47" xr10:uidLastSave="{00000000-0000-0000-0000-000000000000}"/>
  <bookViews>
    <workbookView xWindow="-120" yWindow="-120" windowWidth="29040" windowHeight="15720" xr2:uid="{AAF0F6AE-5F04-409E-A740-B28E639BC2B2}"/>
  </bookViews>
  <sheets>
    <sheet name="DEPORTES " sheetId="1" r:id="rId1"/>
    <sheet name="ALUMBRADO PUBLICO" sheetId="2" r:id="rId2"/>
    <sheet name="APOYO SOLIDARIO " sheetId="3" r:id="rId3"/>
    <sheet name="VEHICULOS" sheetId="4" r:id="rId4"/>
    <sheet name="MOBILIARIO" sheetId="5" r:id="rId5"/>
    <sheet name="DEPORTE INTERCANTONAL" sheetId="6" r:id="rId6"/>
    <sheet name="MEDIO AMBIENTE " sheetId="7" r:id="rId7"/>
    <sheet name="CAMINOS VECINALES" sheetId="8" r:id="rId8"/>
    <sheet name="DESECHOS SOLIDOS " sheetId="9" r:id="rId9"/>
    <sheet name="APOYO A LA MUJER " sheetId="10" r:id="rId10"/>
    <sheet name="DESARROLLO LOCAL " sheetId="11" r:id="rId11"/>
    <sheet name="EVENTOS CULTURALES " sheetId="13" r:id="rId12"/>
    <sheet name="EDUCACION" sheetId="14" r:id="rId13"/>
    <sheet name="ADECUACION ESPACIO RECREATIVO" sheetId="15" r:id="rId14"/>
    <sheet name="FIESTAS PATRONALES 2023" sheetId="18"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7" l="1" a="1"/>
  <c r="G9" i="7" s="1"/>
  <c r="G14" i="8"/>
  <c r="G15" i="8" s="1"/>
  <c r="G16" i="8" s="1"/>
  <c r="G17" i="8" s="1"/>
  <c r="G18" i="8" s="1"/>
  <c r="G19" i="8" s="1"/>
  <c r="G20" i="8" s="1"/>
  <c r="G21" i="8" s="1"/>
  <c r="G22" i="8" s="1"/>
  <c r="G23" i="8" s="1"/>
  <c r="G24" i="8" s="1"/>
  <c r="G25" i="8" s="1"/>
  <c r="G26" i="8" s="1"/>
  <c r="G27" i="8" s="1"/>
  <c r="G28" i="8" s="1"/>
  <c r="G29" i="8" s="1"/>
  <c r="G30" i="8" s="1"/>
  <c r="G31" i="8" s="1"/>
  <c r="G32" i="8" s="1"/>
  <c r="G33" i="8" s="1"/>
  <c r="G34" i="8" s="1"/>
  <c r="G35" i="8" s="1"/>
  <c r="G36" i="8" s="1"/>
  <c r="G14" i="18" l="1"/>
  <c r="G15" i="18" s="1"/>
  <c r="C9" i="18"/>
  <c r="C10" i="18" l="1"/>
  <c r="G14" i="15" l="1"/>
  <c r="G15" i="15" s="1"/>
  <c r="C9" i="15"/>
  <c r="G14" i="14"/>
  <c r="G15" i="14" s="1"/>
  <c r="G16" i="14" s="1"/>
  <c r="G17" i="14" s="1"/>
  <c r="G18" i="14" s="1"/>
  <c r="G19" i="14" s="1"/>
  <c r="G20" i="14" s="1"/>
  <c r="G21" i="14" s="1"/>
  <c r="G22" i="14" s="1"/>
  <c r="G23" i="14" s="1"/>
  <c r="G24" i="14" s="1"/>
  <c r="C10" i="15" l="1"/>
  <c r="G14" i="13"/>
  <c r="G15" i="13" s="1"/>
  <c r="G16" i="13" s="1"/>
  <c r="G17" i="13" s="1"/>
  <c r="G18" i="13" s="1"/>
  <c r="G19" i="13" s="1"/>
  <c r="G14" i="11"/>
  <c r="G15" i="11" s="1"/>
  <c r="G16" i="11" s="1"/>
  <c r="G17" i="11" s="1"/>
  <c r="G18" i="11" s="1"/>
  <c r="G19" i="11" s="1"/>
  <c r="G20" i="11" s="1"/>
  <c r="G14" i="10"/>
  <c r="G15" i="10" s="1"/>
  <c r="G16" i="10" s="1"/>
  <c r="G14" i="9"/>
  <c r="G15" i="9" s="1"/>
  <c r="G16" i="9" s="1"/>
  <c r="G17" i="9" s="1"/>
  <c r="G18" i="9" s="1"/>
  <c r="G19" i="9" s="1"/>
  <c r="G20" i="9" s="1"/>
  <c r="G21" i="9" s="1"/>
  <c r="G22" i="9" s="1"/>
  <c r="G23" i="9" s="1"/>
  <c r="G24" i="9" s="1"/>
  <c r="G25" i="9" s="1"/>
  <c r="G26" i="9" s="1"/>
  <c r="G27" i="9" s="1"/>
  <c r="G28" i="9" s="1"/>
  <c r="G29" i="9" s="1"/>
  <c r="G30" i="9" s="1"/>
  <c r="G31" i="9" s="1"/>
  <c r="G32" i="9" s="1"/>
  <c r="G33" i="9" s="1"/>
  <c r="G34" i="9" s="1"/>
  <c r="G35" i="9" s="1"/>
  <c r="G36" i="9" s="1"/>
  <c r="G37" i="9" s="1"/>
  <c r="G38" i="9" s="1"/>
  <c r="G14" i="7"/>
  <c r="G15" i="7" s="1"/>
  <c r="G16" i="7" s="1"/>
  <c r="G17" i="7" s="1"/>
  <c r="G18" i="7" s="1"/>
  <c r="G19" i="7" s="1"/>
  <c r="G16" i="4"/>
  <c r="G17" i="4"/>
  <c r="G18" i="4" s="1"/>
  <c r="G19" i="4" s="1"/>
  <c r="G20" i="4" s="1"/>
  <c r="G21" i="4" s="1"/>
  <c r="G22" i="4" s="1"/>
  <c r="G23" i="4" s="1"/>
  <c r="G24" i="4" s="1"/>
  <c r="G25" i="4" s="1"/>
  <c r="G26" i="4" s="1"/>
  <c r="G27" i="4" s="1"/>
  <c r="G15" i="4"/>
  <c r="G14" i="3"/>
  <c r="G15" i="3" s="1"/>
  <c r="G16" i="3" s="1"/>
  <c r="G17" i="3" s="1"/>
  <c r="G18" i="3" s="1"/>
  <c r="G19" i="3" s="1"/>
  <c r="G15" i="1"/>
  <c r="G16" i="1" s="1"/>
  <c r="G17" i="1" s="1"/>
  <c r="G18" i="1" s="1"/>
  <c r="G19" i="1" s="1"/>
  <c r="G20" i="1" s="1"/>
  <c r="G21" i="1" s="1"/>
  <c r="G22" i="1" s="1"/>
  <c r="G23" i="1" s="1"/>
  <c r="G24" i="1" s="1"/>
  <c r="G25" i="1" s="1"/>
  <c r="G26" i="1" s="1"/>
  <c r="G27" i="1" s="1"/>
  <c r="G28" i="1" s="1"/>
  <c r="G29" i="1" s="1"/>
  <c r="G30" i="1" s="1"/>
  <c r="G31" i="1" s="1"/>
  <c r="G32" i="1" s="1"/>
  <c r="G33" i="1" s="1"/>
  <c r="G34" i="1" s="1"/>
  <c r="G35" i="1" s="1"/>
  <c r="G36" i="1" s="1"/>
  <c r="G37" i="1" s="1"/>
  <c r="C9" i="14" l="1"/>
  <c r="C10" i="14" l="1"/>
  <c r="C9" i="13"/>
  <c r="C10" i="13" s="1"/>
  <c r="C9" i="11"/>
  <c r="C9" i="10"/>
  <c r="C9" i="9"/>
  <c r="C9" i="7"/>
  <c r="I9" i="6"/>
  <c r="H9" i="6"/>
  <c r="C9" i="6"/>
  <c r="I9" i="5"/>
  <c r="H9" i="5"/>
  <c r="C9" i="5"/>
  <c r="C10" i="5" s="1"/>
  <c r="I10" i="4"/>
  <c r="H10" i="4"/>
  <c r="C10" i="4"/>
  <c r="C9" i="3"/>
  <c r="C10" i="3" s="1"/>
  <c r="I10" i="2"/>
  <c r="H10" i="2"/>
  <c r="C9" i="2"/>
  <c r="C10" i="1"/>
  <c r="C11" i="1" s="1"/>
  <c r="G9" i="6" l="1"/>
  <c r="G9" i="2"/>
  <c r="C10" i="2"/>
  <c r="G9" i="9"/>
  <c r="G9" i="8"/>
  <c r="G9" i="5"/>
  <c r="G10" i="4"/>
  <c r="G9" i="3"/>
  <c r="C10" i="11"/>
  <c r="C10" i="10"/>
  <c r="C10" i="9"/>
  <c r="C10" i="7"/>
  <c r="C10" i="6"/>
  <c r="C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Valued Acer Customer</author>
  </authors>
  <commentList>
    <comment ref="C21" authorId="0" shapeId="0" xr:uid="{E7238EDC-AE80-4767-8BA9-66CBE1D48BCF}">
      <text>
        <r>
          <rPr>
            <b/>
            <sz val="8"/>
            <color indexed="81"/>
            <rFont val="Tahoma"/>
            <family val="2"/>
          </rPr>
          <t>Valued Acer Customer:</t>
        </r>
        <r>
          <rPr>
            <sz val="8"/>
            <color indexed="81"/>
            <rFont val="Tahoma"/>
            <family val="2"/>
          </rPr>
          <t xml:space="preserve">
FALTA INFORME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Valued Acer Customer</author>
  </authors>
  <commentList>
    <comment ref="C20" authorId="0" shapeId="0" xr:uid="{9633FD1B-BA06-42E0-9CAE-B43D8E273C19}">
      <text>
        <r>
          <rPr>
            <b/>
            <sz val="8"/>
            <color indexed="81"/>
            <rFont val="Tahoma"/>
            <family val="2"/>
          </rPr>
          <t>Valued Acer Customer:</t>
        </r>
        <r>
          <rPr>
            <sz val="8"/>
            <color indexed="81"/>
            <rFont val="Tahoma"/>
            <family val="2"/>
          </rPr>
          <t xml:space="preserve">
FALTA INFORME</t>
        </r>
      </text>
    </comment>
    <comment ref="C22" authorId="0" shapeId="0" xr:uid="{91369A16-BC18-4D4D-B69D-182B162F6691}">
      <text>
        <r>
          <rPr>
            <b/>
            <sz val="8"/>
            <color indexed="81"/>
            <rFont val="Tahoma"/>
            <family val="2"/>
          </rPr>
          <t>Valued Acer Customer:</t>
        </r>
        <r>
          <rPr>
            <sz val="8"/>
            <color indexed="81"/>
            <rFont val="Tahoma"/>
            <family val="2"/>
          </rPr>
          <t xml:space="preserve">
NO SE MENCIONA ADONDE SE CONSTRUYO EL TUMULO NI INFORME DE GASTO DE MATERIAL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<sst xmlns="http://schemas.openxmlformats.org/spreadsheetml/2006/main" count="682" uniqueCount="306">
  <si>
    <t>ALCALDIA MUNICIPAL DE SAN RAFAEL CEDROS</t>
  </si>
  <si>
    <t>DEPARTAMENTO DE CUSCATLAN</t>
  </si>
  <si>
    <t>CUADRO CONTROL DE PROYECTO</t>
  </si>
  <si>
    <t>NOMBRE DEL PROYECTO:</t>
  </si>
  <si>
    <t>MUNICIPALIDAD DE SAN RAFAEL CEDROS-FOMENTO A LOS DEPORTE Y PREVENCION DE LA VIOLENCIA, 2022/ SAN RAFEL CEDROS, DEPARTAMENTO DE CUSCATLAN/2023</t>
  </si>
  <si>
    <t>FUENTE DE FINANCIAMIENTO:</t>
  </si>
  <si>
    <t>216-FONDO DE APOYO MUNICIPAL D.L. 477</t>
  </si>
  <si>
    <t>MODALIDAD DE EJECUCION:</t>
  </si>
  <si>
    <t>ADMINISTRACION</t>
  </si>
  <si>
    <t>MONTO APROBADO SEGÚN ACUERDO MUNICIPAL:</t>
  </si>
  <si>
    <t>MONTO EJECUTADO:</t>
  </si>
  <si>
    <t>MONTO  LIQUIDO DE TESORERIA MPAL</t>
  </si>
  <si>
    <t xml:space="preserve"> </t>
  </si>
  <si>
    <t>DISPONIBILIDAD PRESUPUESTARIA</t>
  </si>
  <si>
    <t>N°</t>
  </si>
  <si>
    <t>PROVEEDOR</t>
  </si>
  <si>
    <t>CONCEPTO</t>
  </si>
  <si>
    <t>RESPALDO</t>
  </si>
  <si>
    <t>INGRESO</t>
  </si>
  <si>
    <t>MONTO</t>
  </si>
  <si>
    <t>SALDO</t>
  </si>
  <si>
    <t>DES. 1% IVA</t>
  </si>
  <si>
    <t>DES. 10% RENTA</t>
  </si>
  <si>
    <t>FECHA</t>
  </si>
  <si>
    <t>MUNICIPALIDAD DE SAN RAFAEL CEDROS-COMPRA MANTENIMIENTO Y REPARACION DE ALUMBRADO PUBLICO EN EL MUNICIPIO DE SAN RAFEL CEDROS, DEPARTAMENTO DE CUSCATLAN/2023</t>
  </si>
  <si>
    <t>FODES FR120 LIBRE DISPONIBILIDAD</t>
  </si>
  <si>
    <t>MUNICIPALIDAD DE SAN RAFAEL CEDROS-APOYO SOLIDARIO A PERSONAS DE ESCASOS RECURSOS DEL  MUNICIPIO DE SAN RAFEL CEDROS, DEPARTAMENTO DE CUSCATLAN/2023.</t>
  </si>
  <si>
    <t>216- FONDO DE APOYO NUNICIPAL D.L. 477</t>
  </si>
  <si>
    <t>MUNICIPALIDAD DE SAN RAFAEL CEDROS-COMPRA, MANTENIMIENTO Y REPARACION DE VEHICULOS Y MAQUINARIA INSTITUCIONAL, SAN RAFAEL CEDROS, CUSCATLAN/2023</t>
  </si>
  <si>
    <t>MUNICIPALIDAD DE SAN RAFAEL CEDROS- COMPRA MANTENIMIENTO Y REPARACION DE MOBILIARIO Y EQUIPO ADMINISTRATIVO E INFORMATICO  DEL MUNICIPIO DE SAN RAFAEL CEDROS, CUSCATLAN/2023</t>
  </si>
  <si>
    <t>MUNICIPALIDAD DE SAN RAFAEL CEDROS- APOYO AL DEPORTE INTER CANTONAL Y URBANO  SAN RAFAEL CEDROS, CUSCATLAN/2022</t>
  </si>
  <si>
    <t>RECIBO</t>
  </si>
  <si>
    <t>MUNICIPALIDAD DE SAN RAFAEL CEDROS-APOYO A LA UNIDAD DE MEDIO AMBIENTE DE SAN RAFAEL CEDROS, CUSCATLAN/2023</t>
  </si>
  <si>
    <t>MUNICIPALIDAD DE SAN RAFAEL CEDROS-MANTENIMIENTO, AMPLIACION Y REPARACION CALLES URBANAS Y CAMINOS VECINALES DE SAN RAFEL CEDROS, DEPARTAMENTO DE CUSCATLAN/2023.</t>
  </si>
  <si>
    <t>MUNICIPALIDAD DE SAN RAFAEL CEDROS-RECOLECCION, SEPARACION, TRASLADO DISPOSICION DINAL DE DESECHOS SOLIDOS Y ORGANICOS DE  SAN RAFEL CEDROS, DEPARTAMENTO DE CUSCATLAN/2023.</t>
  </si>
  <si>
    <t>MUNICIPALIDAD DE SAN RAFAEL CEDROS-FORTALECIMIENTO Y APOYO A LA UNIDAD DE LA MUJER DE SAN RAFAEL CEDROS CUSCATLAN/2022</t>
  </si>
  <si>
    <t>216-FONDO DE APOYO MUNICIPAL D.L.477</t>
  </si>
  <si>
    <t>MUNICIPALIDAD DE SAN RAFAEL CEDROS-FORTALECIMIENTO Y APOYO A LA UNIDAD DE DESARROLLO/2022 SAN RAFAEL CEDROS, DEPARTAMENTO DE CUSCATLAN.</t>
  </si>
  <si>
    <t>MUNICIPALIDAD DE SAN RAFAEL CEDROS-EVENTOS CULTURALES- MUNICIPIO DE SAN RAFAEL CEDROS, CUSCATLAN/ 2023</t>
  </si>
  <si>
    <t>FONDOS GOES</t>
  </si>
  <si>
    <t xml:space="preserve">SALDO AL INICIO DEL 2° TRIMESTRE </t>
  </si>
  <si>
    <t>Recibo</t>
  </si>
  <si>
    <t>ILIANA LISBETH FUENTES ABARCA</t>
  </si>
  <si>
    <t>MIRNA LISSETTE AMAYA CORTEZ</t>
  </si>
  <si>
    <t>NOE OSWALDO MARTINEZ RIVAS.</t>
  </si>
  <si>
    <t>ELIAS GERARDO LARA CHAVEZ</t>
  </si>
  <si>
    <t xml:space="preserve">Recibo </t>
  </si>
  <si>
    <t xml:space="preserve">ADIMACON S.A DE C.V. </t>
  </si>
  <si>
    <t>ADIMACON S.A DE C.V</t>
  </si>
  <si>
    <t>NOE OSWALDO MARTINEZ RIVAS</t>
  </si>
  <si>
    <t xml:space="preserve">SOLEDAD BEATRIZ GONZALEZ DE SORTO </t>
  </si>
  <si>
    <t xml:space="preserve">Factura N° </t>
  </si>
  <si>
    <t>LUIS ALONSO PEREZ GARCIA</t>
  </si>
  <si>
    <t xml:space="preserve">GOLFAN EVER MORENO EVANGELISTA </t>
  </si>
  <si>
    <t xml:space="preserve">KEVIN GEOVANNI ALFARO MIRANDA </t>
  </si>
  <si>
    <t>JOSE GUILLERMO LEIVA NAVARRETE</t>
  </si>
  <si>
    <t xml:space="preserve">ANTONIO BAIRES OLIVAR </t>
  </si>
  <si>
    <t>ADIMACON S.A DE C.V.</t>
  </si>
  <si>
    <t>SOLEDAD BEATRIZ GONZALEZ DE SORTO</t>
  </si>
  <si>
    <t xml:space="preserve">MILAGRO SANTOS VDA. DE VASQUEZ </t>
  </si>
  <si>
    <t>NOMBRES EN PLANILLA.</t>
  </si>
  <si>
    <t>NOMBRES EN PLANILLA</t>
  </si>
  <si>
    <t>ISRAEL ALVARADO PORTILLO</t>
  </si>
  <si>
    <t xml:space="preserve">NOMBRES EN PLANILLA </t>
  </si>
  <si>
    <t xml:space="preserve">SOLEDAD BEATRIZ GONZALEZ DE SORTO. </t>
  </si>
  <si>
    <t>PARACENTRAL, S.E.M de C.V.</t>
  </si>
  <si>
    <t xml:space="preserve">KARLA PATRICIA DIAZ URBINA </t>
  </si>
  <si>
    <t xml:space="preserve">IMELDA MARGARITA LOPEZ DE RIVAS </t>
  </si>
  <si>
    <t xml:space="preserve">GLORIA MARINA CAMPOS DE BONILLA </t>
  </si>
  <si>
    <t xml:space="preserve">CAROLINA DEL ROSARIO MENENDEZ FLORES </t>
  </si>
  <si>
    <t>MUNICIPALIDAD DE SAN RAFAEL CEDROS-APOYO A LA EDUCACION/2022 SAN RAFAEL CEDROS DEPARTAMENTO DE CUSCATLAN</t>
  </si>
  <si>
    <t>PAMELA ALEJANDRA VALDEZ ARTIGA</t>
  </si>
  <si>
    <t xml:space="preserve">ILIANA LISBETH FUENTES ABARCA </t>
  </si>
  <si>
    <t>Pago por la compra de 1 trofeo de primer lugar, 1 trofeo de segundo lugar, 1 trofeo de tercer lugar, para ser entregados en el torneo femenino que se realizó el 01 de julio del presente año, en el Cantón Jiboa, según solicitud recibida el 27 de junio del presente año</t>
  </si>
  <si>
    <t>Factura N° 00253</t>
  </si>
  <si>
    <t xml:space="preserve">                     SALDO AL INICIO DE 3° TRIMESTRE </t>
  </si>
  <si>
    <t>BLANCA RUBENIA VENTURA MERINO</t>
  </si>
  <si>
    <t>Pago por la compra de 9 uniformes de futbol de 15 piezas, que serán entregados a los equipos inscritos en el Torneo Clausura de Papi Futbol Municipal, el cual iniciara este sábado 8 de julio, a desarrollarse en las instalaciones del Estadio Municipal, participando equipos del casco urbano y la zona rural, como parte del apoyo al deporte del municipio</t>
  </si>
  <si>
    <t>Factura N° 0776</t>
  </si>
  <si>
    <t>MIRNA LISSETTE AMAYA CORTEZ.</t>
  </si>
  <si>
    <t>Pago por los servicios de entrenadora de la escuela Municipal de KARATE-DO los días martes según informe, correspondiente al mes de junio  del 2023, Pago conforme al contrato suscrito el día 8 de febrero  de 2023</t>
  </si>
  <si>
    <t>JOSE LUIS ALBERTO MOZ HERNANDEZ</t>
  </si>
  <si>
    <t xml:space="preserve">Pago por servicio de transporte para trasladar a 19 niños de la selección de balón mano, que representaron en la etapa departamental  en el Centro Escolar Católico San Sebastián, conforme a solicitud autorizada el 27 de junio del presente año, </t>
  </si>
  <si>
    <t>Pago por los servicios de entrenadora de la escuela Municipal de KARATE-DO los días martes según informe, correspondiente al mes de julio  del 2023, Pago conforme al contrato suscrito el día 8 de febrero  de 2023</t>
  </si>
  <si>
    <t>Pago por la compra de 80 uniformes deportivos completos que serán utilizados por los niños de la escuela de futbol municipal, en el desarrollo de los partidos de futbol, en el que dicha escuela participara en el torneo 2023-2024 de la ADFA San Salvador, en los niveles de 2, 3, 4 y 5, en las edades de 8 a 16 años</t>
  </si>
  <si>
    <t>Factura N° 0789</t>
  </si>
  <si>
    <t>Por los servicios Auxiliar de entrenador de futbol en el programa la liga valores y oportunidades, para los niños de escuela de futbol del Municipio de San Rafael Cedros, Departamento de Cuscatlán, correspondiente al mes de julio  de 2023</t>
  </si>
  <si>
    <t>Por los servicios entrenador de futbol en el programa la liga valores y oportunidades, para los niños de escuela de futbol del Municipio de San Rafael Cedros, Departamento de Cuscatlán, correspondiente al mes de julio de 2023</t>
  </si>
  <si>
    <t>RENE IVAN MARTINEZ QUINTANILLA</t>
  </si>
  <si>
    <t>Pago por servicio de transporte al Campeonato Nacional de Santa Ana, donde asistieron los alumnos de la Escuela Municipal de Karate, según solicitud recibida y autorizada el 11 de julio del presente año</t>
  </si>
  <si>
    <t xml:space="preserve">Pago por la compra de combustible utilizado en el tractor corta grama para el mantenimiento del estadio municipal, correspondiente al mes de julio del presente año. Pago conforme a contrato suscrito el seis de marzo del presente año. </t>
  </si>
  <si>
    <t>Factura N° 20826, 14226</t>
  </si>
  <si>
    <t>Pago por la compra de 5 cubetas de pintura Dura látex blanco Corona, para marcación de las líneas del terreno de juego del engramado del estadio municipal, para el desarrollo de los torneos municipales de papi futbol, torneos de centros escolares, escuela de futbol municipal, liga valores y equipos de la comunidad</t>
  </si>
  <si>
    <t>Factura N°</t>
  </si>
  <si>
    <t>Pago por servicio de transporte para trasladar a 30 niños del C. E. San Rafael Cedros, de la selección de futbol masculino y femenino, que representaron al municipio en el Festival de recreación de los juegos de estudiantiles organizado por la unidad de arte, cultura y recreación, de la departamental de Cuscatlán, el día 11 de agosto del presente año,</t>
  </si>
  <si>
    <t>Pago por la compra de 2 balones milan termo pros que serán utilizados para el desarrollo de los partidos del torneo de futbol sala municipal en Cantón Jiboa</t>
  </si>
  <si>
    <t>Factura N° 00448</t>
  </si>
  <si>
    <t xml:space="preserve">Por los servicios Auxiliar de entrenador de futbol en el programa la liga valores y oportunidades, para los niños de escuela de futbol del Municipio de San Rafael Cedros, Departamento de Cuscatlán, correspondiente al mes de agosto  de 2023, </t>
  </si>
  <si>
    <t>Por los servicios entrenador de futbol en el programa la liga valores y oportunidades, para los niños de escuela de futbol del Municipio de San Rafael Cedros, Departamento de Cuscatlán, correspondiente al mes de agosto de 2023</t>
  </si>
  <si>
    <t>SILVESTRE DE JESUS RODRIGUEZ MENDEZ</t>
  </si>
  <si>
    <t xml:space="preserve">Pago por la compra de una faja industrial, y pago por servicio de mano de obra, que incluye el cambio de faja, para reparación del tractor corta grama de la municipalidad, como parte del respectivo mantenimiento de la cancha del Estadio Municipal. </t>
  </si>
  <si>
    <t xml:space="preserve">Pago por la compra de combustible utilizado en el tractor corta grama para el mantenimiento del estadio municipal, correspondiente al mes de agosto del presente año. Pago conforme a contrato suscrito el seis de marzo del presente año. </t>
  </si>
  <si>
    <t>Factura N° 31396</t>
  </si>
  <si>
    <t>Pago por los servicios de entrenadora de la escuela Municipal de KARATE-DO los días martes según informe, correspondiente al mes de agosto  del 2023, Pago conforme al contrato suscrito el día 8 de febrero  de 2023</t>
  </si>
  <si>
    <t>Recibo.</t>
  </si>
  <si>
    <t>Pago por servicio de transporte para los niños y padres de familia de la escuela municipal de futbol, a la ciudad de Soyapango a un convivio con  la escuela de futbol Lomas del Rio, que se realizó el sábado 23 de septiembre del presente año</t>
  </si>
  <si>
    <t>Pago por los servicios de entrenadora de la escuela Municipal de KARATE-DO los días martes según informe, correspondiente al mes de septiembre  del 2023, Pago conforme al contrato suscrito el día 8 de febrero  de 2023</t>
  </si>
  <si>
    <t>servicios Auxiliar de entrenador de futbol en el programa la liga valores y oportunidades, para los niños de escuela de futbol del Municipio de San Rafael Cedros, Departamento de Cuscatlán, correspondiente al mes de septiembre  de 2023</t>
  </si>
  <si>
    <t>Por los servicios entrenador de futbol en el programa la liga valores y oportunidades, para los niños de escuela de futbol del Municipio de San Rafael Cedros, Departamento de Cuscatlán, correspondiente al mes de septiembre de 2023</t>
  </si>
  <si>
    <t>SALDO AL INICIO DE 3° TRIMESTRE</t>
  </si>
  <si>
    <t>SALDO AL INICIO DEL 3° TRIMESTRE</t>
  </si>
  <si>
    <t>Factura N° 0058</t>
  </si>
  <si>
    <t>DORIS CECILIA MOLINA</t>
  </si>
  <si>
    <t>Factura N° 22713</t>
  </si>
  <si>
    <t xml:space="preserve">SAMUEL ARNULFO ANGEL GUZMAN </t>
  </si>
  <si>
    <t>Pago por la compra de 2 cubetas de aceite hidráulico para el camión recolector de desechos sólidos, marca internacional, placas N 6483, color blanco</t>
  </si>
  <si>
    <t>Factura N° 03992, 04003</t>
  </si>
  <si>
    <t>Pago por la compra de ¼ de aceite Castrol 10W30, un filtro IL 14476, para el mantenimiento preventivo de la maquina tractor corta grama, para el mantenimiento de la cancha del Estadio Municipal</t>
  </si>
  <si>
    <t>Factura N° 04030</t>
  </si>
  <si>
    <t>Pago por la compra de una manguera radiador, y por servicio de mano de obra para el camión recolector de desechos sólidos del municipio, placas C 122 244 marca internacional, color verde</t>
  </si>
  <si>
    <t>Factura N° 0061</t>
  </si>
  <si>
    <t>Pago por la compra de 1 manguera de alta presión, 1 nipleria PTO, 1 rectificadora, y por servicio de mano de obra, para el camión recolector de basura, placas N 6483, marca internacional color blanco año 2012</t>
  </si>
  <si>
    <t>Factura N° 0062</t>
  </si>
  <si>
    <t>Pago por servicio de mano de obra que incluye afilado de cuchillas, engrase y chequeo general, como parte del mantenimiento preventivo de la maquina tractor corta grama, para el respectivo  mantenimiento de la cancha del Estadio Municipal</t>
  </si>
  <si>
    <t>Pago por la compra de 2 cubetas de aceite hidráulico, para el mantenimiento del camión recolector de basura orgánica del municipio, marca internacional, color blanco, placas 6483, año 2012, ¼ de solución W para el mantenimiento de la ambulancia de esta municipalidad, marca Chevrolet color blanco/azul año 2011</t>
  </si>
  <si>
    <t>Factura N° 04206, 04209</t>
  </si>
  <si>
    <t>Pago por la compra de un filtro de aire, un soporte de inyección, un carburador, una bujía, 2 retenedores, materiales para el mantenimiento y reparación de la motosierra M170 utilizada para el mantenimiento de calles y caminos vecinales</t>
  </si>
  <si>
    <t>Pago por la compra de 2 galones de aceite de transmisión, 2 armados de llanta del minicargador, 1 reparación de llanta del vehículo placas 5189, 1 reparación de llanta del minicargador, 1 reparación de llanta del camión recolector de basura placas C 122244, un cambio de llanta, como parte del mantenimiento a la maquinaria y vehículos de la municipalidad, correspondiente a los meses de julio y agosto del presente año</t>
  </si>
  <si>
    <t>Factura N° 4107</t>
  </si>
  <si>
    <t>Pago por la compra de 1 pachón CRB 15W40, 2/4 de CRB 15W40, 2/4 Power STIRNE, 1  filtro PH 8, servicio de engrase, 2 graseras de 90 mm, para el mantenimiento del vehículo institucional color blanco, placas 5189</t>
  </si>
  <si>
    <t>Factura N° 04608</t>
  </si>
  <si>
    <t>REINA ISABEL MIRANDA DE GONZALEZ</t>
  </si>
  <si>
    <t>Pago por la compra de un juego de pastillas de freno delantero Wagner cerámica, 2 limpiadores de freno, 2 rectificado de 2 discos de freos delanteros, 2 rectificados de 2 tambores de freno trasero, servicio de limpieza y lubricación de pines de caliper delantero y cambio de pastillas, servicio de limpieza y regulación de frenos traseros y frenos de mano, para el mantenimiento del vehículo institucional color bronce, placas N 18841, año 2022</t>
  </si>
  <si>
    <t>Factura N° 0283</t>
  </si>
  <si>
    <t>Pago por la compra de 1 galón de aceite motul 10W30, 1 filtro XG3593A, 1 filtro 23390 OL041, 3 litros de aceite Motul 10W30, para el mantenimiento del vehículo institucional color bronce, Mitsubishi placas  18841</t>
  </si>
  <si>
    <t>Factura N° 04763</t>
  </si>
  <si>
    <t>Pago por la compra de materiales y servicios de mano de obra en reparaciones que se detallan en las órdenes de compra N° 1137, 1135, 1141, para el mantenimiento del vehículo institucional marca Toyota, color blanco, placas 5189, año 2012</t>
  </si>
  <si>
    <t>Factura N° 0286, 0287.</t>
  </si>
  <si>
    <t>PROYECTO FINALIZADO.</t>
  </si>
  <si>
    <t xml:space="preserve">SALDO AL INICIO DEL 3° TRIMESTRE </t>
  </si>
  <si>
    <t xml:space="preserve">ALBERTO JAVIER HUEZO </t>
  </si>
  <si>
    <t>Pago por la compra e instalación  de 15 impresiones en vinil medidas de 70x50 cm para los rótulos solicitados por la unidad ambiental de esta municipalidad.</t>
  </si>
  <si>
    <t>Factura N° 0131</t>
  </si>
  <si>
    <t xml:space="preserve">Pago por la compra de combustible utilizado en la bomba termo nebulizadora para la campaña de  fumigación  en diferentes centros escolares y en el cantón El Copinol, correspondiente al mes de junio del presente año. Conforme a contrato suscrito el día 6 de marzo del presente año. </t>
  </si>
  <si>
    <t>Factura N° 06532, 08924</t>
  </si>
  <si>
    <t>BLADIMIR ALEXANDER BONILLA MENDEZ</t>
  </si>
  <si>
    <t>Pago por la compra de 12 refrigerios que fueron entregados al personal que asistió a la capacitación de conformación del Comité de Gestión Ambiental de la municipalidad</t>
  </si>
  <si>
    <t>MARIO AGUSTIN OSORIO BELTRAN</t>
  </si>
  <si>
    <t>Pago por servicio de tala de árboles ubicados en zonas de alto riesgo, en beneficio de los habitantes del Municipio de San Rafael Cedros como parte de las actividades de la Unidad Ambiental Municipal, que se desarrollaron los días 24, 25, 31 de julio, 7, y 8 de agosto del presente año</t>
  </si>
  <si>
    <t>Pago por la compra de combustible utilizado  en poda de árboles en el interior del municipio, correspondiente al mes de agosto del presente año. Conforme a contrato suscrito el día 6 de marzo del presente año</t>
  </si>
  <si>
    <t>Factura N° 24777</t>
  </si>
  <si>
    <t>Pago de los servicios de trabajador eventual en las actividades de recolección, separación, traslado y disposición final de Desechos Sólidos y orgánicos en el Municipio de San Rafael Cedros, Departamento de Cuscatlán, periodo comprendido del 26 de junio   al 6 de julio de 2023</t>
  </si>
  <si>
    <t>Planilla N° 013/2023</t>
  </si>
  <si>
    <t>Pago por el servicio de tratamiento y disposición final de desechos sólidos comunes del municipio de San Rafael Cedros, correspondientes del 01 al 30 de junio de 2023, pago conforme a contrato suscrito el 28 de octubre del año 2022</t>
  </si>
  <si>
    <t xml:space="preserve">Factura N° 0304                         </t>
  </si>
  <si>
    <t>Pago por la compra de 4 llantas 11R22.5 16PR Austone, para uso del camión recolector de basura marca Chevrolet color blanco placas 6483, marca internacional año 2012</t>
  </si>
  <si>
    <t>Factura N° 3486</t>
  </si>
  <si>
    <t xml:space="preserve">Por compra de combustible utilizado en automotor marca internacional placas N 6483, para la recolección de desechos domiciliares, correspondiente al mes de junio, pago conforme a contrato suscrito el día 06 de marzo de 2023, </t>
  </si>
  <si>
    <t>Factura N° 08373, 04842, 13349</t>
  </si>
  <si>
    <t>Por compra de combustible utilizado en automotor marca Freigtliner color blanco, placas N14225, para la recolección de derechos solidos domiciliarios, correspondiente al mes de junio del presente año. Pago conforme a contrato suscrito el día 06 de marzo de 2023</t>
  </si>
  <si>
    <t>Factura N° 11333, 09864, 07971, 06277, 13169.</t>
  </si>
  <si>
    <t>Por compra de combustible utilizado en BOBCAT MINICARGADOR para la recolección de desechos sólidos domiciliarios, correspondiente al mes de junio del presente año. Pago conforme a contrato suscrito el día 06 de marzo de 2023</t>
  </si>
  <si>
    <t>Factura N° 06453</t>
  </si>
  <si>
    <t>Por compra de combustible utilizado en camión placas C122244 para la recolección de basura orgánica , correspondiente al mes de junio del presente año</t>
  </si>
  <si>
    <t>Factura N° 05203, 08166</t>
  </si>
  <si>
    <t xml:space="preserve">NOMBRE EN PLANILLA </t>
  </si>
  <si>
    <t xml:space="preserve">Pago de los servicios de trabajador eventual en las actividades de recolección, separación, traslado y disposición final de Desechos Sólidos y orgánicos en el Municipio de San Rafael Cedros, Departamento de Cuscatlán, periodo comprendido del 10 de julio al 21 de julio de 2023. </t>
  </si>
  <si>
    <t>Planilla N° 014/2023</t>
  </si>
  <si>
    <t>Pago por la compra de combustible utilizado en el automotor Freigtliner color blanco póliza N14225, para la recolección de desechos domiciliarios de esta municipalidad, correspondiente al mes de julio del presente año. Pago conforme a contrato suscrito el día 06 de marzo de 2023</t>
  </si>
  <si>
    <t>Factura N° 14912, 16859, 18668, 20882, 22619</t>
  </si>
  <si>
    <t>Pago por la compra de combustible utilizado en el automotor marca internacional, placas N 6483 para la recolección de desechos domiciliares de esta municipalidad, correspondiente al mes de julio del presente año. Pago conforme a contrato suscrito el día 06 de marzo de 2023</t>
  </si>
  <si>
    <t>Factura N° 16228, 20563, 20589, 21455</t>
  </si>
  <si>
    <t>Pago por el servicio de tratamiento y disposición final de desechos sólidos comunes del municipio de San Rafael Cedros, correspondientes del 01 al 31 de julio de 2023, pago conforme a contrato suscrito el 28 de octubre del año 2022</t>
  </si>
  <si>
    <t xml:space="preserve">Factura N° 0319                      </t>
  </si>
  <si>
    <t>NOE RAMON GOMEZ VALLADARES</t>
  </si>
  <si>
    <t>Pago por la compra de 2 docenas de escobas (2 cajas de 12 unidades), que serán para uso  de limpieza y barrido de las calles de este municipio</t>
  </si>
  <si>
    <t xml:space="preserve">Factura N° 001743                 </t>
  </si>
  <si>
    <t>Pago de los servicios de trabajador eventual en las actividades de recolección, separación, traslado y disposición final de Desechos Sólidos y orgánicos en el Municipio de San Rafael Cedros, Departamento de Cuscatlán, periodo comprendido del 03 de agosto al 18 de agosto de 2023</t>
  </si>
  <si>
    <t>Planilla N° 016/2023</t>
  </si>
  <si>
    <t>Pago de los servicios de trabajador eventual en las actividades de recolección, separación, traslado y disposición final de Desechos Sólidos y orgánicos en el Municipio de San Rafael Cedros, Departamento de Cuscatlán, periodo comprendido del 21 de agosto al 01 de septiembre de 2023.</t>
  </si>
  <si>
    <t>Planilla N° 017/2023</t>
  </si>
  <si>
    <t>Pago por la compra de una cubeta de aceite SK4 DEL 015W40, 1 filtro OIL PEC 3022, 1 filtro OIL PEC 2002, servicio de engrase, 2 galones de aceite DEL 05K 15W10, como parte del mantenimiento del camión recolector de desechos sólidos, marca Freigtliner color blanco compactador placa 14225.</t>
  </si>
  <si>
    <t>Factura N° 04507</t>
  </si>
  <si>
    <t>Pago por el servicio de tratamiento y disposición final de desechos sólidos comunes del municipio de San Rafael Cedros, correspondientes del 01 al 31 de agosto de 2023, pago conforme a contrato suscrito el 28 de octubre del año 2022</t>
  </si>
  <si>
    <t xml:space="preserve">Factura N° 0340                      </t>
  </si>
  <si>
    <t>Pago por la compra de combustible utilizado en el automotor marca inter color verde con póliza C122 244, para la recolección de desechos domiciliares de esta municipalidad, correspondiente al mes de agosto del presente año. Pago conforme a contrato suscrito el día 06 de marzo de 2023,</t>
  </si>
  <si>
    <t>Factura N° 23007,29588</t>
  </si>
  <si>
    <t>Pago por la compra de combustible utilizado en el automotor marca internacional con placa N 6483, y minicargador, que posee la municipalidad, para la recolección de desechos domiciliares del municipio, correspondiente al mes de agosto del presente año. Pago conforme a contrato suscrito el día 06 de marzo de 2023</t>
  </si>
  <si>
    <t>Factura N° 25845, 23490, 26048, 31338, 31638</t>
  </si>
  <si>
    <t>Pago por la compra de combustible utilizado en el automotor marca Freightliner con placa N 14225, para la recolección de desechos domiciliares de esta municipalidad, correspondiente al mes de agosto del presente año. Pago conforme a contrato suscrito el día 06 de marzo de 2023</t>
  </si>
  <si>
    <t>Factura N° 27855, 29800, 26060, 24203, 32314</t>
  </si>
  <si>
    <t>Pago de los servicios de trabajador eventual en las actividades de recolección, separación, traslado y disposición final de Desechos Sólidos y orgánicos en el Municipio de San Rafael Cedros, Departamento de Cuscatlán, periodo comprendido del 02 de septiembre  al 14 de septiembre de 2023.</t>
  </si>
  <si>
    <t>Planilla N° 018/2023</t>
  </si>
  <si>
    <t>ANTONIO BAIRES OLIVAR</t>
  </si>
  <si>
    <t xml:space="preserve">Pago por la compra de 4 llantas Falken II R22.5, 1 válvula, para el uso del camión recolector de basura orgánica del municipio, placas N14225, compactador, marca Freightliner, color blanco </t>
  </si>
  <si>
    <t>Factura N° 4361</t>
  </si>
  <si>
    <t xml:space="preserve">Pago por la compra de 2 baterías Autocraft H31T, para uso del camión recolector de basura orgánica placas 6483, Marca Internacional color blanco  año 2012. </t>
  </si>
  <si>
    <t>Factura N° 04700</t>
  </si>
  <si>
    <t>CESAR ALEXANDER SERVELLON RIVAS</t>
  </si>
  <si>
    <t>Pago por la compra de 4 zapatas remachadas sobremedida, y servicio de mano de obra de cambio de zapatas, al camión recolector de desechos sólidos del municipio, placas 12 225, camión compactador color blanco, marca Freightliner</t>
  </si>
  <si>
    <t>Factura N°  000164</t>
  </si>
  <si>
    <t>Pago por la compra de un pliego de lámina de hierro 1.8 (4x8), 2 discos de corte de metal 9” Dronco, 1 disco de pulir de 7” Dronco, materiales para la reparación del camión recolector de basura orgánica marca Internacional, color blanco año 2012, placas 6483.</t>
  </si>
  <si>
    <t>Factura N° 24194</t>
  </si>
  <si>
    <t>Pago por la compra de 20 refrigerios que fueron entregados a los asistentes a la reunión  mensual del Comité Municipal de Prevencion de la Violencia CMVP, dicha reunión se llevó a cabo el dia 29 de junio del presente año.</t>
  </si>
  <si>
    <t>SALDO AL NICIO DEL 3° TRIMESTRE</t>
  </si>
  <si>
    <t xml:space="preserve">Pago por la compra de 25 refrigerios que se entregaron a las empresas participantes y equipo de apoyo para el desarrollo de la Feria de Empleo, que se llevó a cabo el día 25 de julio del presente año </t>
  </si>
  <si>
    <t>Pago por la compra de 15 almuerzos para los asistentes  a la reunión de trabajo con las instituciones de Plan Internacional, CORDES, y Técnico UDEL, que se llevó a cabo el 27 de julio del presente año.</t>
  </si>
  <si>
    <t>Pago por la compra de insumos detallados en la orden de compra N° 1061, que serán para el proyecto de la Escuela de Campo, enfocado al fortalecimiento económico de mujeres, en coordinación con Plan CORDES, que tendrá una duración de 2 años en el municipio</t>
  </si>
  <si>
    <t xml:space="preserve">FACTURA N° </t>
  </si>
  <si>
    <t>Pago por servicio de alquiler de 17 mesas, de las cuales 2 se utilizaron para el taller de elaboración de comida mexicana, el alquiler de las mesas fue por 2 semanas, del 21 de junio al 4 de julio,  y 15 mesas fueron utilizadas para la feria de empleo que se llevó a cabo el 25 de julio del presente año.</t>
  </si>
  <si>
    <t>MILAGRO SANTOS VDA. DE VASQUEZ</t>
  </si>
  <si>
    <t>Pago por la compra de 4 desayunos, 3 almuerzos para el equipo de apoyo  en la celebración del Festival del Maíz, evento que se llevó a cabo el 20 de agosto del presente año, en las instalaciones del parque municipal</t>
  </si>
  <si>
    <t>EIMY MICHELL MARTINEZ RIVERA</t>
  </si>
  <si>
    <t xml:space="preserve">Pago por la compra de 80 refrigerios, 3 desayunos y 3 almuerzos, que fueron entregados a las bandas de paz y al equipo de apoyo que participaron en el desarrollo del festival de independencia que se realizó el domingo 24 de septiembre del presente año, en coordinación con la Red de Emprendedores. </t>
  </si>
  <si>
    <t xml:space="preserve">SALDO AL INICIO DEL3° TRIMESTRE </t>
  </si>
  <si>
    <t>CARLOS ORLANDO RAMIREZ ORTIZ</t>
  </si>
  <si>
    <t>Pago por la compra de materiales detallados en las órdenes de compra N° 1126, 1127, que se utilizaron para la decoración del parque municipal en el inicio del mes cívico.</t>
  </si>
  <si>
    <t>Factura N° 0714, 0715</t>
  </si>
  <si>
    <t xml:space="preserve">CAROLINA DEL ROSARIO MENENDEZ  FLORES </t>
  </si>
  <si>
    <t>Pago por la compra de 1491 refrigerios (sándwich y jugo), que fueron entregados a los estudiantes de los diferentes centros educativos que participaron en el evento del desfile cívico del 15 de septiembre del presente año</t>
  </si>
  <si>
    <t>WILLIAM GEOVANNY CORDOVA PAREDES</t>
  </si>
  <si>
    <t>Pago por servicio de elaboración de una bandera con medidas de 2 metros de largo por 1.8 metros de ancho, para ser izada en el parque municipal en el inicio del mes cívico</t>
  </si>
  <si>
    <t>JOSE BENJAMIN AGUILLON RODRIGUEZ</t>
  </si>
  <si>
    <t>Pago por la compra de 4 docenas de cohetes de vara, 42 bombas, que serán detonadas en los eventos de los actos cívicos del 14 y 15 de septiembre del presente año.</t>
  </si>
  <si>
    <t>Pago por la compra de 200 refrescos de horchata que fueron entregados a los estudiantes de los diferentes centros educativos que participaron en el evento de apertura del mes cívico del presente año</t>
  </si>
  <si>
    <t xml:space="preserve">Pago por la compra de un ataúd tipo económico </t>
  </si>
  <si>
    <t>Aporte económico para pago de medicamentos, previa solicitud autorizada el día 5 de septiembre del presente año</t>
  </si>
  <si>
    <t xml:space="preserve">Pago por la compra de 7 láminas teja española 2.76 metros TERNIUM, 150 tornillos ZINTRO de 5/16” 8 mm, que serán entregados con base a solicitud autorizada el 6 de septiembre del presente año, </t>
  </si>
  <si>
    <t xml:space="preserve">Pago en concepto de aporte económico para cubrir los gastos de consultas programadas </t>
  </si>
  <si>
    <t xml:space="preserve">Pago por la compra de una plancha con letrina, 6 láminas Ternium canal galvanizado 26x3 original, para ser entregadas conforme solicitud autorizada el 11 de septiembre del presente año, </t>
  </si>
  <si>
    <t>HECTOR RIGOBERTO SANCHEZ LOPEZ</t>
  </si>
  <si>
    <t>Pago por servicio de transporte a Santa Tecla, a la Fundación Actuar es Vivir, para un grupo de mujeres del Cantón Jiboa para realizarse el examen de la citología, mamografía y chequeo general, según solicitud autorizada el 31 de agosto del presente año</t>
  </si>
  <si>
    <t>SUPER TIENDA SAN CARLOS, S.A DE C.V</t>
  </si>
  <si>
    <t xml:space="preserve">Pago por la compra de 15 fardos de jugos cascada 355 ml, que fueron entregados al Centro Escolar Tomas Alva Edison, para los alumnos, en las actividades del cierre del mes cívico </t>
  </si>
  <si>
    <t>Factura N° 1494</t>
  </si>
  <si>
    <t xml:space="preserve">LORENA DE JESUS LOPEZ RIVAS </t>
  </si>
  <si>
    <t>Pago por la compra de 2  piñatas, 2 bolsas de dulces, para ser entregados a los alumnos del Centro Escolar Caserío Comunidad del Valle, Cantón Palacios, para celebración del día del alumno, según solicitud recibida y aprobada el 6 de julio del presente año, como parte del apoyo a la educación</t>
  </si>
  <si>
    <t>Factura N° 416</t>
  </si>
  <si>
    <t>Pago por la compra de 2 pasteles, uno por $20 y uno por $5.00, para ser entregados a los alumnos del 3° grado sección A Centro Escolar Florencia Rivas, en celebración del día del alumno, según solicitud recibida y aprobada el 6 de julio del presente año, como parte del apoyo a la educación</t>
  </si>
  <si>
    <t>Factura N° 410</t>
  </si>
  <si>
    <t>EVELYN ISABEL AMAYA DE RAMIREZ</t>
  </si>
  <si>
    <t>Pago por la compra de 5 pizzas gigantes suprema, para ser entregados a los alumnos del 3° grado sección A Centro Escolar Florencia Rivas, en celebración del día del alumno, según solicitud recibida y aprobada el 6 de julio del presente año, como parte del apoyo a la educación.</t>
  </si>
  <si>
    <t>Factura N° 3610</t>
  </si>
  <si>
    <t>Pago por los servicios de Maestra para clases de Computación y Educación Artística, en la Escuela de Educación parvularia Miriam Nora Martínez de Pérez, conforme al convenio suscrito el día seis de marzo del año 2023 entre la Municipalidad y La Escuela Parvularia, Salario correspondiente al mes de julio  de 2023</t>
  </si>
  <si>
    <t>Pago por la compra de 2 piñatas, 4 bolsas con dulces, para ser entregados a los alumnos del Centro Escolar Cantón El Copinol, en la celebración del día del alumno, conforme a solicitud recibida el dia 18 de julio del presente año, esto como parte del apoyo a la educación.</t>
  </si>
  <si>
    <t>Factura N° 426, 427</t>
  </si>
  <si>
    <t xml:space="preserve">AZUCENA DEL ROSARIO RIVAS DE FLORES </t>
  </si>
  <si>
    <t>Pago por la compra de 32 hot dog, 32 sodas en lata, para ser entregados a los alumnos del tercer grado, sección B, del Centro Escolar San Rafael Cedros en la celebración del día del alumno de julio del presente año, conforme a solicitud autorizada el día 6 de julio del presente año, esto como parte del apoyo a la educación</t>
  </si>
  <si>
    <t>Factura N° 001851</t>
  </si>
  <si>
    <t>HIRVIN APARICIO AGUILAR</t>
  </si>
  <si>
    <t>Pago por contratación de animador de evento (payaso) en la celebración del día del alumno en el Centro Escolar Cantón El Copinol, que se llevó a cabo el día 31 de julio del presente año, conforme a solicitud recibida el 18 de julio del presente año, esto como parte del apoyo a la educación</t>
  </si>
  <si>
    <t>Pago por los servicios de Maestra para clases de Computación y Educación Artística, en la Escuela de Educación parvularia Miriam Nora Martínez de Pérez, conforme al convenio suscrito el día seis de marzo del año 2023 entre la Municipalidad y La Escuela Parvularia, Salario correspondiente al mes de agosto  de 2023</t>
  </si>
  <si>
    <t>Pago por los servicios de Maestra para clases de Computación y Educación Artística, en la Escuela de Educación parvularia Miriam Nora Martínez de Pérez, conforme al convenio suscrito el día seis de marzo del año 2023 entre la Municipalidad y La Escuela Parvularia, Salario correspondiente al mes de septiembre  de 2023</t>
  </si>
  <si>
    <t>JORI S.A. DE C.V.</t>
  </si>
  <si>
    <t>Pago por la compra de materiales detallados en la orden de compra N° 1111, materiales que serán utilizados para el proyecto: “ADECUACION DE ESPACIO RECREATIVO PARA LA JUVENTUD Y LA NIÑEZ DEL MUNICIPIO DE SAN RAFAEL CEDROS, DEPARTAMENTO DE CUSCATLAN”.</t>
  </si>
  <si>
    <t>Factura N° 0943</t>
  </si>
  <si>
    <r>
      <t xml:space="preserve">MUNICIPALIDAD DE SAN RAFAEL CEDROS - </t>
    </r>
    <r>
      <rPr>
        <sz val="8"/>
        <rFont val="Calibri Light"/>
        <family val="2"/>
        <scheme val="major"/>
      </rPr>
      <t>ADECUACION DE ESPACIO RECREATIVO PARA LA JUVENTUD Y LA NIÑEZ</t>
    </r>
    <r>
      <rPr>
        <b/>
        <sz val="8"/>
        <rFont val="Calibri Light"/>
        <family val="1"/>
        <scheme val="major"/>
      </rPr>
      <t>/2023 SAN RAFAEL CEDROS, DEPARTAMENTO DE CUSCATLAN.</t>
    </r>
  </si>
  <si>
    <t>216- Fondo de Apoyo Municipal D.L. 477</t>
  </si>
  <si>
    <t>MUNICIPALIDAD DE SAN RAFAEL CEDROS - CELEBRACION DE FIESTAS PATRONALES -/2023 SAN RAFAEL CEDROS, DEPARTAMENTO DE CUSCATLAN.</t>
  </si>
  <si>
    <t>UDP STUDIO OCHENTA Y DOS PRODUCIONES</t>
  </si>
  <si>
    <t>Pago por concepto de anticipo del 30% del evento de elección y coronación de la reina de las fiestas patronales 2023. Pago conforme a contrato suscrito el día 2 de septiembre del presente año</t>
  </si>
  <si>
    <t>Factura N° 0063</t>
  </si>
  <si>
    <t>Pago de trabajador eventual que realizan labores de limpieza y chapoda en diferentes calles del casco urbano y zona rural del Municipio de San Rafael Cedros, correspondiente del 29 de junio  al 6 de julio de 2023.</t>
  </si>
  <si>
    <t xml:space="preserve">PLANILLA N° 011/2023. </t>
  </si>
  <si>
    <t>Pago por la compra de combustible utilizado en minicargador para mantenimiento de calles en Cantón El Copinol, y para traslado de balastro en el sector La Curvona, correspondiente al mes de junio del presente año, pago conforme a contrato suscrito el 06 de marzo de 2023</t>
  </si>
  <si>
    <t xml:space="preserve">Facturas N° 10301, 07972, 10520, 13401 </t>
  </si>
  <si>
    <t>Pago por la compra de combustible utilizado en Motoaraña para actividades de limpieza de cementerios, correspondiente al mes de junio del presente año. Pago conforme a contrato suscrito el 06 de marzo de 2023,</t>
  </si>
  <si>
    <t>Facturas N° 13400</t>
  </si>
  <si>
    <t xml:space="preserve">ODILIO DE JESUS PORTILLO RAMIREZ </t>
  </si>
  <si>
    <t>Pago por la compra de 10 metros de arena, para el mantenimiento y reparación de calles, en Cantón Jiboa, Calle a Los Naranjos, como parte del mantenimiento de calles y caminos vecinales de la municipalidad</t>
  </si>
  <si>
    <t>FACTURA N° 0243</t>
  </si>
  <si>
    <t>Pago de trabajador eventual que realizan labores de colocación de líneas de adoquín en Cantón Jiboa, Calle Los Naranjos para paso vehicular, Municipio de San Rafael Cedros, correspondiente del 13 de julio  al 21 de julio de 2023</t>
  </si>
  <si>
    <t>PLANILLA N° 012/2023</t>
  </si>
  <si>
    <t xml:space="preserve">Pago de trabajador eventual que realizan labores de limpieza y chapoda en diferentes calles del casco urbano y zona rural del Municipio de San Rafael Cedros, correspondiente del 10 de julio  al 21 de julio de 2023. </t>
  </si>
  <si>
    <t>PLANILLA N° 013/2023</t>
  </si>
  <si>
    <t>Pago por la compra de 15 metros de arena, para mantenimiento y reparación de calles, en el Cantón Jiboa, Calle Los Naranjos, esto como parte del mantenimiento de calles y caminos vecinales de la municipalidad</t>
  </si>
  <si>
    <t>FACTURA 0029</t>
  </si>
  <si>
    <t>Pago de trabajador eventual que realizan labores de limpieza y chapoda en diferentes calles del casco urbano y zona rural del Municipio de San Rafael Cedros, correspondiente del 24 de julio  al 31 de julio de 2023</t>
  </si>
  <si>
    <t>PLANILLA N° 014/2023.</t>
  </si>
  <si>
    <t>Pago de trabajador eventual que realizan labores de colocación de líneas de adoquín en Cantón Jiboa, Calle Los Naranjos para paso vehicular, Municipio de San Rafael Cedros, correspondiente del 24 de julio  al 28 de julio de 2023</t>
  </si>
  <si>
    <t>PLANILLA N° 015/2023.</t>
  </si>
  <si>
    <t xml:space="preserve">Pago por la compra de 100 bolsas de cemento portland 4060 PSI Novacem, para mantenimiento de calles y caminos vecinales </t>
  </si>
  <si>
    <t>Factura N° 20171</t>
  </si>
  <si>
    <t xml:space="preserve">Pago por la compra de combustible utilizado en automotor marca internacional, color verde placas C122 244, para el mantenimiento de calles, con el equipo de la municipalidad: minicargador y Motoaraña, para mantenimiento y limpieza de calles en sector la línea, Cantón Copinol, Colonia Las Mercedes, Cantón Palacios, Cantón Soledad, Cerro Colorado, correspondiente al mes de julio del presente año. </t>
  </si>
  <si>
    <t>Facturas N° 18699, 17105, 22591, 21039, 16817, 16291, 14883, 19728, 17210, 14616</t>
  </si>
  <si>
    <t>Pago de trabajador eventual que realizan labores de colocación de líneas de adoquín en Cantón Jiboa, Calle Los Naranjos para paso vehicular, Municipio de San Rafael Cedros, correspondiente del 31 de julio  al 11 de agosto de 2023</t>
  </si>
  <si>
    <t>PLANILLA N° 016/2023</t>
  </si>
  <si>
    <t>Pago por la compra de 15 metros de arena, para mantenimiento y reparación de calles, en el Cantón Jiboa, Calle Los Naranjos, en Calle Antigua  a Ilobasco, Barrio Las Delicias, Caserío El Plan, Cantón Soledad, esto como parte del mantenimiento de calles y caminos vecinales de la municipalidad</t>
  </si>
  <si>
    <t>FACTURA 0032</t>
  </si>
  <si>
    <t>Pago de trabajador eventual que realizan labores de limpieza y chapoda en diferentes calles del casco urbano y zona rural del Municipio de San Rafael Cedros, correspondiente del 03 de agosto al 18 de agosto de 2023.</t>
  </si>
  <si>
    <t>PLANILLA N° 017/2023</t>
  </si>
  <si>
    <t>Factura N° 21269</t>
  </si>
  <si>
    <t>Pago de trabajador eventual que realizan labores de  colocación de líneas de adoquín en Calle Antigua a Ilobasco, Barrio Las Delicias, El Espinal, hacia la Ermita del Municipio de San Rafael Cedros, correspondiente del 14 de agosto al 24 de agosto de 2023.</t>
  </si>
  <si>
    <t>PLANILLA N° 018/2023</t>
  </si>
  <si>
    <t>Pago de trabajador eventual que realizan labores de limpieza y chapoda en diferentes calles del casco urbano y zona rural del Municipio de San Rafael Cedros, correspondiente del 21 de agosto al 01 de septiembre de 2023</t>
  </si>
  <si>
    <t>PLANILLA N° 019/2023</t>
  </si>
  <si>
    <t>Pago por la compra de combustible utilizado en minicargador, para actividades de bacheo de concreto de calle antigua a Ilobasco, correspondiente al mes de agosto del presente año. Pago conforme a contrato suscrito el 06 de marzo de 2023</t>
  </si>
  <si>
    <t>Facturas N° 27240, 27808</t>
  </si>
  <si>
    <t>Pago de trabajador eventual que realizan labores bacheo en Calle Antigua a Ilobasco, Barrio Las Delicias, Caserío San Felipe, Cantón El Espinal, Calle a San Sebastián, del Municipio de San Rafael Cedros, correspondiente del 28 de agosto al 7 de septiembre de 2023</t>
  </si>
  <si>
    <t>PLANILLA N° 020/2023</t>
  </si>
  <si>
    <t>Pago de trabajador eventual que realizan labores de limpieza y chapoda en diferentes calles del casco urbano y zona rural del Municipio de San Rafael Cedros, correspondiente del 5 de septiembre al 8 de septiembre de 2023</t>
  </si>
  <si>
    <t>PLANILLA N° 021/2023</t>
  </si>
  <si>
    <t xml:space="preserve">Pago de trabajador eventual que realizan labores de limpieza y chapoda en diferentes calles del casco urbano y zona rural del Municipio de San Rafael Cedros, correspondiente del 8 de septiembre al 21 de septiembre de 2023. </t>
  </si>
  <si>
    <t>PLANILLA N° 022/2023.</t>
  </si>
  <si>
    <t>Pago por la compra de 11 metros de arena que se utilizaron en Caserío San Felipe, Calle Antigua a Ilobasco Barrio Las Delicias, y Barrio Concepción, como parte del mantenimiento a calles y caminos vecinales de este municipio.</t>
  </si>
  <si>
    <t>Factura N° 0040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</si>
</sst>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quot;$&quot;* #,##0.00_);_(&quot;$&quot;* \(#,##0.00\);_(&quot;$&quot;* &quot;-&quot;??_);_(@_)"/>
    <numFmt numFmtId="165" formatCode="&quot;$&quot;#,##0.00_);[Red]\(&quot;$&quot;#,##0.00\)"/>
    <numFmt numFmtId="166" formatCode="&quot;$&quot;#,##0.00"/>
  </numFmts>
  <fonts count="35" x14ac:knownFonts="1">
    <font>
      <sz val="11"/>
      <color theme="1"/>
      <name val="Calibri"/>
      <family val="2"/>
      <scheme val="minor"/>
    </font>
    <font>
      <sz val="11"/>
      <color theme="1"/>
      <name val="Calibri"/>
      <family val="2"/>
      <scheme val="minor"/>
    </font>
    <font>
      <b/>
      <sz val="8"/>
      <color theme="1"/>
      <name val="Calibri Light"/>
      <family val="1"/>
      <scheme val="major"/>
    </font>
    <font>
      <b/>
      <sz val="12"/>
      <name val="Times New Roman"/>
      <family val="1"/>
    </font>
    <font>
      <b/>
      <sz val="8"/>
      <name val="Calibri Light"/>
      <family val="1"/>
      <scheme val="major"/>
    </font>
    <font>
      <b/>
      <sz val="9"/>
      <color theme="1"/>
      <name val="Cambria"/>
      <family val="1"/>
    </font>
    <font>
      <sz val="9"/>
      <color theme="1"/>
      <name val="Cambria"/>
      <family val="1"/>
    </font>
    <font>
      <sz val="8"/>
      <name val="Calibri Light"/>
      <family val="1"/>
      <scheme val="major"/>
    </font>
    <font>
      <b/>
      <sz val="9"/>
      <color theme="1"/>
      <name val="Calibri Light"/>
      <family val="1"/>
      <scheme val="major"/>
    </font>
    <font>
      <b/>
      <sz val="9"/>
      <name val="Calibri Light"/>
      <family val="1"/>
      <scheme val="major"/>
    </font>
    <font>
      <b/>
      <sz val="8"/>
      <color theme="1"/>
      <name val="Cambria"/>
      <family val="1"/>
    </font>
    <font>
      <b/>
      <sz val="8"/>
      <color indexed="81"/>
      <name val="Tahoma"/>
      <family val="2"/>
    </font>
    <font>
      <sz val="8"/>
      <color indexed="81"/>
      <name val="Tahoma"/>
      <family val="2"/>
    </font>
    <font>
      <b/>
      <sz val="12"/>
      <color theme="1"/>
      <name val="Cambria"/>
      <family val="1"/>
    </font>
    <font>
      <sz val="12"/>
      <color theme="1"/>
      <name val="Cambria"/>
      <family val="1"/>
    </font>
    <font>
      <sz val="10"/>
      <color theme="1"/>
      <name val="Cambria"/>
      <family val="1"/>
    </font>
    <font>
      <b/>
      <sz val="10"/>
      <color theme="1"/>
      <name val="Cambria"/>
      <family val="1"/>
    </font>
    <font>
      <b/>
      <sz val="10"/>
      <color theme="1"/>
      <name val="Calibri Light"/>
      <family val="1"/>
      <scheme val="major"/>
    </font>
    <font>
      <sz val="11"/>
      <color theme="1"/>
      <name val="Cambria"/>
      <family val="1"/>
    </font>
    <font>
      <b/>
      <sz val="8"/>
      <color theme="1"/>
      <name val="Calibri"/>
      <family val="2"/>
      <scheme val="minor"/>
    </font>
    <font>
      <b/>
      <sz val="11"/>
      <color theme="1"/>
      <name val="Cambria"/>
      <family val="1"/>
    </font>
    <font>
      <b/>
      <sz val="9"/>
      <color theme="1"/>
      <name val="Calibri Light"/>
      <family val="2"/>
    </font>
    <font>
      <sz val="10"/>
      <color theme="1"/>
      <name val="Times New Roman"/>
      <family val="1"/>
    </font>
    <font>
      <b/>
      <sz val="10"/>
      <color theme="1"/>
      <name val="Calibri Light"/>
      <family val="2"/>
    </font>
    <font>
      <sz val="9"/>
      <name val="Calibri Light"/>
      <family val="1"/>
      <scheme val="major"/>
    </font>
    <font>
      <b/>
      <sz val="8"/>
      <name val="Calibri Light"/>
      <family val="2"/>
      <scheme val="major"/>
    </font>
    <font>
      <sz val="8"/>
      <color theme="1"/>
      <name val="Cambria"/>
      <family val="1"/>
    </font>
    <font>
      <b/>
      <sz val="9"/>
      <name val="Cambria"/>
      <family val="1"/>
    </font>
    <font>
      <b/>
      <sz val="10"/>
      <name val="Cambria"/>
      <family val="1"/>
    </font>
    <font>
      <b/>
      <sz val="8"/>
      <name val="Cambria"/>
      <family val="1"/>
    </font>
    <font>
      <b/>
      <sz val="8"/>
      <name val="Calibri"/>
      <family val="2"/>
      <scheme val="minor"/>
    </font>
    <font>
      <sz val="8"/>
      <name val="Calibri Light"/>
      <family val="2"/>
      <scheme val="major"/>
    </font>
    <font>
      <sz val="10"/>
      <name val="Calibri Light"/>
      <family val="1"/>
      <scheme val="major"/>
    </font>
    <font>
      <b/>
      <sz val="10"/>
      <name val="Calibri Light"/>
      <family val="1"/>
      <scheme val="major"/>
    </font>
    <font>
      <b/>
      <sz val="10"/>
      <name val="Calibri Light"/>
      <family val="2"/>
      <scheme val="major"/>
    </font>
  </fonts>
  <fills count="5">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150">
    <xf numFmtId="0" fontId="0" fillId="0" borderId="0" xfId="0"/>
    <xf numFmtId="0" fontId="2" fillId="0" borderId="0" xfId="0" applyFont="1" applyAlignment="1">
      <alignment horizontal="left" vertical="center"/>
    </xf>
    <xf numFmtId="0" fontId="2" fillId="0" borderId="0" xfId="0" applyFont="1" applyAlignment="1">
      <alignment horizontal="left" vertical="center" wrapText="1"/>
    </xf>
    <xf numFmtId="0" fontId="4" fillId="2" borderId="0" xfId="0" applyFont="1" applyFill="1" applyAlignment="1">
      <alignment horizontal="left" vertical="center"/>
    </xf>
    <xf numFmtId="0" fontId="4" fillId="2" borderId="0" xfId="0" applyFont="1" applyFill="1" applyAlignment="1">
      <alignment horizontal="left" vertical="center" wrapText="1"/>
    </xf>
    <xf numFmtId="0" fontId="4" fillId="0" borderId="0" xfId="0" applyFont="1" applyAlignment="1">
      <alignment horizontal="left" vertical="center"/>
    </xf>
    <xf numFmtId="0" fontId="4" fillId="0" borderId="0" xfId="0" applyFont="1" applyAlignment="1">
      <alignment horizontal="left" vertical="center" wrapText="1"/>
    </xf>
    <xf numFmtId="164" fontId="4" fillId="0" borderId="0" xfId="0" applyNumberFormat="1" applyFont="1" applyAlignment="1">
      <alignment horizontal="left" vertical="center" wrapText="1"/>
    </xf>
    <xf numFmtId="164" fontId="4" fillId="0" borderId="0" xfId="0" applyNumberFormat="1" applyFont="1" applyAlignment="1">
      <alignment vertical="center" wrapText="1"/>
    </xf>
    <xf numFmtId="0" fontId="4" fillId="3" borderId="1" xfId="0" applyFont="1" applyFill="1" applyBorder="1" applyAlignment="1">
      <alignment horizontal="left"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44" fontId="4" fillId="3" borderId="1" xfId="1" applyFont="1" applyFill="1" applyBorder="1" applyAlignment="1">
      <alignment horizontal="left" vertical="center" wrapText="1"/>
    </xf>
    <xf numFmtId="0" fontId="4" fillId="4" borderId="5" xfId="0" applyFont="1" applyFill="1" applyBorder="1" applyAlignment="1">
      <alignment horizontal="left" vertical="center"/>
    </xf>
    <xf numFmtId="0" fontId="5" fillId="0" borderId="5" xfId="0" applyFont="1" applyBorder="1" applyAlignment="1">
      <alignment horizontal="center" vertical="center" wrapText="1"/>
    </xf>
    <xf numFmtId="0" fontId="6" fillId="0" borderId="5" xfId="0" applyFont="1" applyBorder="1" applyAlignment="1">
      <alignment vertical="top" wrapText="1"/>
    </xf>
    <xf numFmtId="0" fontId="2" fillId="0" borderId="5" xfId="0" applyFont="1" applyBorder="1" applyAlignment="1">
      <alignment horizontal="left" vertical="center" wrapText="1"/>
    </xf>
    <xf numFmtId="44" fontId="4" fillId="4" borderId="5" xfId="1" applyFont="1" applyFill="1" applyBorder="1" applyAlignment="1">
      <alignment horizontal="left" vertical="center" wrapText="1"/>
    </xf>
    <xf numFmtId="44" fontId="7" fillId="4" borderId="5" xfId="1" applyFont="1" applyFill="1" applyBorder="1" applyAlignment="1">
      <alignment horizontal="left" vertical="center" wrapText="1"/>
    </xf>
    <xf numFmtId="14" fontId="4" fillId="4" borderId="5" xfId="1" applyNumberFormat="1" applyFont="1" applyFill="1" applyBorder="1" applyAlignment="1">
      <alignment horizontal="left" vertical="center" wrapText="1"/>
    </xf>
    <xf numFmtId="0" fontId="4" fillId="4" borderId="5" xfId="0" applyFont="1" applyFill="1" applyBorder="1" applyAlignment="1">
      <alignment horizontal="left" vertical="center" wrapText="1"/>
    </xf>
    <xf numFmtId="0" fontId="5" fillId="0" borderId="5" xfId="0" applyFont="1" applyBorder="1" applyAlignment="1">
      <alignment vertical="center" wrapText="1"/>
    </xf>
    <xf numFmtId="0" fontId="10" fillId="0" borderId="5" xfId="0" applyFont="1" applyBorder="1" applyAlignment="1">
      <alignment vertical="center" wrapText="1"/>
    </xf>
    <xf numFmtId="165" fontId="4" fillId="0" borderId="0" xfId="0" applyNumberFormat="1" applyFont="1" applyAlignment="1">
      <alignment horizontal="left" vertical="center" wrapText="1"/>
    </xf>
    <xf numFmtId="0" fontId="13" fillId="0" borderId="5" xfId="0" applyFont="1" applyBorder="1" applyAlignment="1">
      <alignment horizontal="center" vertical="center" wrapText="1"/>
    </xf>
    <xf numFmtId="0" fontId="14" fillId="0" borderId="5" xfId="0" applyFont="1" applyBorder="1" applyAlignment="1">
      <alignment vertical="top" wrapText="1"/>
    </xf>
    <xf numFmtId="0" fontId="10" fillId="0" borderId="5" xfId="0" applyFont="1" applyBorder="1" applyAlignment="1">
      <alignment horizontal="center" vertical="center"/>
    </xf>
    <xf numFmtId="0" fontId="15" fillId="0" borderId="5" xfId="0" applyFont="1" applyBorder="1" applyAlignment="1">
      <alignment wrapText="1"/>
    </xf>
    <xf numFmtId="0" fontId="16"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6" fillId="0" borderId="0" xfId="0" applyFont="1" applyAlignment="1">
      <alignment vertical="top" wrapText="1"/>
    </xf>
    <xf numFmtId="0" fontId="4" fillId="2" borderId="5" xfId="0" applyFont="1" applyFill="1" applyBorder="1" applyAlignment="1">
      <alignment horizontal="left" vertical="center"/>
    </xf>
    <xf numFmtId="0" fontId="4" fillId="2" borderId="5" xfId="0" applyFont="1" applyFill="1" applyBorder="1" applyAlignment="1">
      <alignment horizontal="left" vertical="center" wrapText="1"/>
    </xf>
    <xf numFmtId="0" fontId="4" fillId="0" borderId="5" xfId="0" applyFont="1" applyBorder="1" applyAlignment="1">
      <alignment horizontal="left" vertical="center"/>
    </xf>
    <xf numFmtId="0" fontId="4" fillId="0" borderId="5" xfId="0" applyFont="1" applyBorder="1" applyAlignment="1">
      <alignment horizontal="left" vertical="center" wrapText="1"/>
    </xf>
    <xf numFmtId="164" fontId="4" fillId="0" borderId="5" xfId="0" applyNumberFormat="1" applyFont="1" applyBorder="1" applyAlignment="1">
      <alignment horizontal="left" vertical="center" wrapText="1"/>
    </xf>
    <xf numFmtId="164" fontId="4" fillId="0" borderId="5" xfId="0" applyNumberFormat="1" applyFont="1" applyBorder="1" applyAlignment="1">
      <alignment vertical="center" wrapText="1"/>
    </xf>
    <xf numFmtId="0" fontId="4" fillId="3" borderId="5" xfId="0" applyFont="1" applyFill="1" applyBorder="1" applyAlignment="1">
      <alignment horizontal="left" vertical="center"/>
    </xf>
    <xf numFmtId="0" fontId="4" fillId="3" borderId="5" xfId="0" applyFont="1" applyFill="1" applyBorder="1" applyAlignment="1">
      <alignment horizontal="center" vertical="center" wrapText="1"/>
    </xf>
    <xf numFmtId="0" fontId="4" fillId="3" borderId="5" xfId="0" applyFont="1" applyFill="1" applyBorder="1" applyAlignment="1">
      <alignment horizontal="left" vertical="center" wrapText="1"/>
    </xf>
    <xf numFmtId="44" fontId="4" fillId="3" borderId="5" xfId="1" applyFont="1" applyFill="1" applyBorder="1" applyAlignment="1">
      <alignment horizontal="left" vertical="center" wrapText="1"/>
    </xf>
    <xf numFmtId="0" fontId="15" fillId="0" borderId="5" xfId="0" applyFont="1" applyBorder="1" applyAlignment="1">
      <alignment vertical="top" wrapText="1"/>
    </xf>
    <xf numFmtId="0" fontId="13" fillId="0" borderId="5" xfId="0" applyFont="1" applyBorder="1" applyAlignment="1">
      <alignment vertical="center"/>
    </xf>
    <xf numFmtId="0" fontId="16" fillId="0" borderId="0" xfId="0" applyFont="1" applyAlignment="1">
      <alignment vertical="center" wrapText="1"/>
    </xf>
    <xf numFmtId="0" fontId="15" fillId="0" borderId="0" xfId="0" applyFont="1" applyAlignment="1">
      <alignment vertical="top" wrapText="1"/>
    </xf>
    <xf numFmtId="0" fontId="5" fillId="0" borderId="0" xfId="0" applyFont="1" applyAlignment="1">
      <alignment vertical="center" wrapText="1"/>
    </xf>
    <xf numFmtId="0" fontId="8" fillId="0" borderId="5" xfId="0" applyFont="1" applyBorder="1" applyAlignment="1">
      <alignment horizontal="left" vertical="center" wrapText="1"/>
    </xf>
    <xf numFmtId="44" fontId="4" fillId="2" borderId="0" xfId="1" applyFont="1" applyFill="1" applyAlignment="1">
      <alignment horizontal="left" vertical="center" wrapText="1"/>
    </xf>
    <xf numFmtId="44" fontId="4" fillId="0" borderId="0" xfId="1" applyFont="1" applyFill="1" applyAlignment="1">
      <alignment horizontal="left" vertical="center" wrapText="1"/>
    </xf>
    <xf numFmtId="44" fontId="4" fillId="0" borderId="0" xfId="1" applyFont="1" applyFill="1" applyAlignment="1">
      <alignment horizontal="left" vertical="center"/>
    </xf>
    <xf numFmtId="44" fontId="4" fillId="3" borderId="1" xfId="1" applyFont="1" applyFill="1" applyBorder="1" applyAlignment="1">
      <alignment horizontal="center" vertical="center" wrapText="1"/>
    </xf>
    <xf numFmtId="14" fontId="4" fillId="2" borderId="0" xfId="0" applyNumberFormat="1" applyFont="1" applyFill="1" applyAlignment="1">
      <alignment horizontal="left" vertical="center" wrapText="1"/>
    </xf>
    <xf numFmtId="14" fontId="4" fillId="0" borderId="0" xfId="0" applyNumberFormat="1" applyFont="1" applyAlignment="1">
      <alignment horizontal="left" vertical="center" wrapText="1"/>
    </xf>
    <xf numFmtId="44" fontId="4" fillId="0" borderId="0" xfId="0" applyNumberFormat="1" applyFont="1" applyAlignment="1">
      <alignment vertical="center" wrapText="1"/>
    </xf>
    <xf numFmtId="14" fontId="4" fillId="3" borderId="1" xfId="0" applyNumberFormat="1" applyFont="1" applyFill="1" applyBorder="1" applyAlignment="1">
      <alignment horizontal="center" vertical="center" wrapText="1"/>
    </xf>
    <xf numFmtId="14" fontId="4" fillId="3" borderId="1" xfId="0" applyNumberFormat="1" applyFont="1" applyFill="1" applyBorder="1" applyAlignment="1">
      <alignment horizontal="left" vertical="center" wrapText="1"/>
    </xf>
    <xf numFmtId="0" fontId="0" fillId="0" borderId="5" xfId="0" applyBorder="1" applyAlignment="1">
      <alignment vertical="center"/>
    </xf>
    <xf numFmtId="0" fontId="0" fillId="0" borderId="5" xfId="0" applyBorder="1"/>
    <xf numFmtId="44" fontId="19" fillId="0" borderId="5" xfId="1" applyFont="1" applyBorder="1" applyAlignment="1">
      <alignment vertical="center"/>
    </xf>
    <xf numFmtId="14" fontId="2" fillId="0" borderId="5" xfId="0" applyNumberFormat="1" applyFont="1" applyBorder="1" applyAlignment="1">
      <alignment horizontal="left" vertical="center"/>
    </xf>
    <xf numFmtId="0" fontId="16" fillId="0" borderId="0" xfId="0" applyFont="1" applyAlignment="1">
      <alignment horizontal="center" vertical="center" wrapText="1"/>
    </xf>
    <xf numFmtId="0" fontId="16" fillId="0" borderId="5" xfId="0" applyFont="1" applyBorder="1" applyAlignment="1">
      <alignment vertical="center"/>
    </xf>
    <xf numFmtId="0" fontId="16" fillId="0" borderId="5" xfId="0" applyFont="1" applyBorder="1" applyAlignment="1">
      <alignment vertical="center" wrapText="1"/>
    </xf>
    <xf numFmtId="0" fontId="18" fillId="0" borderId="5" xfId="0" applyFont="1" applyBorder="1" applyAlignment="1">
      <alignment vertical="top" wrapText="1"/>
    </xf>
    <xf numFmtId="166" fontId="4" fillId="3" borderId="1" xfId="1" applyNumberFormat="1" applyFont="1" applyFill="1" applyBorder="1" applyAlignment="1">
      <alignment horizontal="left" vertical="center" wrapText="1"/>
    </xf>
    <xf numFmtId="0" fontId="13" fillId="0" borderId="0" xfId="0" applyFont="1" applyAlignment="1">
      <alignment horizontal="center" vertical="center"/>
    </xf>
    <xf numFmtId="44" fontId="2" fillId="0" borderId="5" xfId="0" applyNumberFormat="1" applyFont="1" applyBorder="1" applyAlignment="1">
      <alignment horizontal="left" vertical="center" wrapText="1"/>
    </xf>
    <xf numFmtId="0" fontId="14" fillId="0" borderId="0" xfId="0" applyFont="1" applyAlignment="1">
      <alignment vertical="top" wrapText="1"/>
    </xf>
    <xf numFmtId="0" fontId="13" fillId="0" borderId="0" xfId="0" applyFont="1" applyAlignment="1">
      <alignment vertical="center"/>
    </xf>
    <xf numFmtId="14" fontId="2" fillId="0" borderId="5" xfId="0" applyNumberFormat="1" applyFont="1" applyBorder="1" applyAlignment="1">
      <alignment horizontal="left" vertical="center" wrapText="1"/>
    </xf>
    <xf numFmtId="0" fontId="17" fillId="0" borderId="5" xfId="0" applyFont="1" applyBorder="1" applyAlignment="1">
      <alignment horizontal="center" vertical="center" wrapText="1"/>
    </xf>
    <xf numFmtId="0" fontId="5" fillId="0" borderId="0" xfId="0" applyFont="1" applyAlignment="1">
      <alignment horizontal="center" vertical="center" wrapText="1"/>
    </xf>
    <xf numFmtId="0" fontId="18" fillId="0" borderId="0" xfId="0" applyFont="1" applyAlignment="1">
      <alignment vertical="top" wrapText="1"/>
    </xf>
    <xf numFmtId="44" fontId="4" fillId="0" borderId="5" xfId="1" applyFont="1" applyBorder="1" applyAlignment="1">
      <alignment vertical="center"/>
    </xf>
    <xf numFmtId="14" fontId="19" fillId="0" borderId="5" xfId="0" applyNumberFormat="1" applyFont="1" applyBorder="1" applyAlignment="1">
      <alignment horizontal="left" vertical="center"/>
    </xf>
    <xf numFmtId="0" fontId="20" fillId="0" borderId="0" xfId="0" applyFont="1" applyAlignment="1">
      <alignment horizontal="center" vertical="center" wrapText="1"/>
    </xf>
    <xf numFmtId="0" fontId="16" fillId="0" borderId="0" xfId="0" applyFont="1" applyAlignment="1">
      <alignment horizontal="center" vertical="center"/>
    </xf>
    <xf numFmtId="0" fontId="16" fillId="0" borderId="5" xfId="0" applyFont="1" applyBorder="1" applyAlignment="1">
      <alignment horizontal="center" vertical="center"/>
    </xf>
    <xf numFmtId="0" fontId="13" fillId="0" borderId="0" xfId="0" applyFont="1" applyAlignment="1">
      <alignment vertical="center" wrapText="1"/>
    </xf>
    <xf numFmtId="0" fontId="4" fillId="0" borderId="5" xfId="0" applyFont="1" applyBorder="1" applyAlignment="1">
      <alignment horizontal="center" vertical="center" wrapText="1"/>
    </xf>
    <xf numFmtId="44" fontId="24" fillId="4" borderId="5" xfId="1" applyFont="1" applyFill="1" applyBorder="1" applyAlignment="1">
      <alignment horizontal="left" vertical="center" wrapText="1"/>
    </xf>
    <xf numFmtId="0" fontId="9" fillId="4" borderId="5" xfId="0" applyFont="1" applyFill="1" applyBorder="1" applyAlignment="1">
      <alignment horizontal="left" vertical="center"/>
    </xf>
    <xf numFmtId="44" fontId="8" fillId="0" borderId="5" xfId="0" applyNumberFormat="1" applyFont="1" applyBorder="1" applyAlignment="1">
      <alignment horizontal="left" vertical="center" wrapText="1"/>
    </xf>
    <xf numFmtId="14" fontId="8" fillId="0" borderId="5" xfId="0" applyNumberFormat="1" applyFont="1" applyBorder="1" applyAlignment="1">
      <alignment horizontal="left" vertical="center" wrapText="1"/>
    </xf>
    <xf numFmtId="0" fontId="8" fillId="0" borderId="5" xfId="0" applyFont="1" applyBorder="1" applyAlignment="1">
      <alignment horizontal="center" vertical="center" wrapText="1"/>
    </xf>
    <xf numFmtId="0" fontId="6" fillId="0" borderId="5" xfId="0" applyFont="1" applyBorder="1" applyAlignment="1">
      <alignment horizontal="justify" vertical="top"/>
    </xf>
    <xf numFmtId="0" fontId="5" fillId="0" borderId="5" xfId="0" applyFont="1" applyBorder="1" applyAlignment="1">
      <alignment horizontal="center" vertical="center"/>
    </xf>
    <xf numFmtId="44" fontId="25" fillId="4" borderId="5" xfId="1" applyFont="1" applyFill="1" applyBorder="1" applyAlignment="1">
      <alignment horizontal="left" vertical="center" wrapText="1"/>
    </xf>
    <xf numFmtId="0" fontId="4" fillId="4" borderId="0" xfId="0" applyFont="1" applyFill="1" applyAlignment="1">
      <alignment horizontal="left" vertical="center"/>
    </xf>
    <xf numFmtId="0" fontId="13" fillId="0" borderId="0" xfId="0" applyFont="1" applyAlignment="1">
      <alignment horizontal="center" vertical="center" wrapText="1"/>
    </xf>
    <xf numFmtId="44" fontId="2" fillId="0" borderId="0" xfId="0" applyNumberFormat="1" applyFont="1" applyAlignment="1">
      <alignment horizontal="left" vertical="center" wrapText="1"/>
    </xf>
    <xf numFmtId="44" fontId="7" fillId="4" borderId="0" xfId="1" applyFont="1" applyFill="1" applyBorder="1" applyAlignment="1">
      <alignment horizontal="left" vertical="center" wrapText="1"/>
    </xf>
    <xf numFmtId="14" fontId="4" fillId="4" borderId="0" xfId="1" applyNumberFormat="1" applyFont="1" applyFill="1" applyBorder="1" applyAlignment="1">
      <alignment horizontal="left" vertical="center" wrapText="1"/>
    </xf>
    <xf numFmtId="14" fontId="2" fillId="0" borderId="0" xfId="0" applyNumberFormat="1" applyFont="1" applyAlignment="1">
      <alignment horizontal="left" vertical="center" wrapText="1"/>
    </xf>
    <xf numFmtId="0" fontId="17" fillId="0" borderId="0" xfId="0" applyFont="1" applyAlignment="1">
      <alignment horizontal="center" vertical="center" wrapText="1"/>
    </xf>
    <xf numFmtId="0" fontId="2" fillId="0" borderId="0" xfId="0" applyFont="1" applyAlignment="1">
      <alignment horizontal="center" vertical="center" wrapText="1"/>
    </xf>
    <xf numFmtId="0" fontId="10" fillId="0" borderId="0" xfId="0" applyFont="1" applyAlignment="1">
      <alignment horizontal="center" vertical="center" wrapText="1"/>
    </xf>
    <xf numFmtId="0" fontId="4" fillId="4" borderId="0" xfId="0" applyFont="1" applyFill="1" applyAlignment="1">
      <alignment horizontal="left" vertical="center" wrapText="1"/>
    </xf>
    <xf numFmtId="44" fontId="4" fillId="4" borderId="0" xfId="1" applyFont="1" applyFill="1" applyBorder="1" applyAlignment="1">
      <alignment horizontal="left" vertical="center" wrapText="1"/>
    </xf>
    <xf numFmtId="0" fontId="10" fillId="0" borderId="0" xfId="0" applyFont="1" applyAlignment="1">
      <alignment horizontal="center" vertical="center"/>
    </xf>
    <xf numFmtId="0" fontId="15" fillId="0" borderId="0" xfId="0" applyFont="1" applyAlignment="1">
      <alignment wrapText="1"/>
    </xf>
    <xf numFmtId="44" fontId="25" fillId="4" borderId="0" xfId="1" applyFont="1" applyFill="1" applyBorder="1" applyAlignment="1">
      <alignment horizontal="left" vertical="center" wrapText="1"/>
    </xf>
    <xf numFmtId="166" fontId="4" fillId="3" borderId="5" xfId="0" applyNumberFormat="1" applyFont="1" applyFill="1" applyBorder="1" applyAlignment="1">
      <alignment horizontal="left" vertical="center" wrapText="1"/>
    </xf>
    <xf numFmtId="0" fontId="26" fillId="0" borderId="5" xfId="0" applyFont="1" applyBorder="1" applyAlignment="1">
      <alignment horizontal="justify" vertical="top"/>
    </xf>
    <xf numFmtId="0" fontId="26" fillId="0" borderId="5" xfId="0" applyFont="1" applyBorder="1" applyAlignment="1">
      <alignment vertical="top" wrapText="1"/>
    </xf>
    <xf numFmtId="0" fontId="10" fillId="0" borderId="0" xfId="0" applyFont="1" applyAlignment="1">
      <alignment vertical="center" wrapText="1"/>
    </xf>
    <xf numFmtId="0" fontId="27" fillId="0" borderId="5" xfId="0" applyFont="1" applyBorder="1" applyAlignment="1">
      <alignment horizontal="center" vertical="center" wrapText="1"/>
    </xf>
    <xf numFmtId="0" fontId="28" fillId="0" borderId="5" xfId="0" applyFont="1" applyBorder="1" applyAlignment="1">
      <alignment horizontal="center" vertical="center" wrapText="1"/>
    </xf>
    <xf numFmtId="0" fontId="15" fillId="0" borderId="5" xfId="0" applyFont="1" applyBorder="1" applyAlignment="1">
      <alignment horizontal="justify" vertical="center"/>
    </xf>
    <xf numFmtId="0" fontId="16" fillId="0" borderId="0" xfId="0" applyFont="1" applyAlignment="1">
      <alignment vertical="center"/>
    </xf>
    <xf numFmtId="0" fontId="5" fillId="0" borderId="0" xfId="0" applyFont="1" applyAlignment="1">
      <alignment horizontal="left" vertical="center" wrapText="1"/>
    </xf>
    <xf numFmtId="0" fontId="5" fillId="0" borderId="0" xfId="0" applyFont="1" applyAlignment="1">
      <alignment vertical="center"/>
    </xf>
    <xf numFmtId="0" fontId="8" fillId="0" borderId="0" xfId="0" applyFont="1" applyAlignment="1">
      <alignment horizontal="left" vertical="center" wrapText="1"/>
    </xf>
    <xf numFmtId="0" fontId="4" fillId="4" borderId="1" xfId="0" applyFont="1" applyFill="1" applyBorder="1" applyAlignment="1">
      <alignment horizontal="left" vertical="center" wrapText="1"/>
    </xf>
    <xf numFmtId="44" fontId="4" fillId="0" borderId="0" xfId="1" applyFont="1" applyBorder="1" applyAlignment="1">
      <alignment vertical="center"/>
    </xf>
    <xf numFmtId="14" fontId="19" fillId="0" borderId="0" xfId="0" applyNumberFormat="1" applyFont="1" applyAlignment="1">
      <alignment horizontal="left" vertical="center"/>
    </xf>
    <xf numFmtId="0" fontId="27" fillId="0" borderId="5" xfId="0" applyFont="1" applyBorder="1" applyAlignment="1">
      <alignment horizontal="left" vertical="center" wrapText="1"/>
    </xf>
    <xf numFmtId="0" fontId="29" fillId="0" borderId="5" xfId="0" applyFont="1" applyBorder="1" applyAlignment="1">
      <alignment horizontal="center" vertical="center" wrapText="1"/>
    </xf>
    <xf numFmtId="0" fontId="29" fillId="0" borderId="5" xfId="0" applyFont="1" applyBorder="1" applyAlignment="1">
      <alignment vertical="center" wrapText="1"/>
    </xf>
    <xf numFmtId="0" fontId="30" fillId="0" borderId="5" xfId="0" applyFont="1" applyBorder="1" applyAlignment="1">
      <alignment horizontal="center" vertical="center" wrapText="1"/>
    </xf>
    <xf numFmtId="0" fontId="26" fillId="0" borderId="5" xfId="0" applyFont="1" applyBorder="1" applyAlignment="1">
      <alignment wrapText="1"/>
    </xf>
    <xf numFmtId="0" fontId="5" fillId="0" borderId="0" xfId="0" applyFont="1" applyAlignment="1">
      <alignment vertical="top" wrapText="1"/>
    </xf>
    <xf numFmtId="0" fontId="5" fillId="0" borderId="0" xfId="0" applyFont="1" applyAlignment="1">
      <alignment horizontal="justify" vertical="center"/>
    </xf>
    <xf numFmtId="0" fontId="10" fillId="0" borderId="0" xfId="0" applyFont="1" applyAlignment="1">
      <alignment horizontal="left" vertical="center" wrapText="1"/>
    </xf>
    <xf numFmtId="0" fontId="18" fillId="0" borderId="5" xfId="0" applyFont="1" applyBorder="1" applyAlignment="1">
      <alignment wrapText="1"/>
    </xf>
    <xf numFmtId="0" fontId="4" fillId="4" borderId="2" xfId="0" applyFont="1" applyFill="1" applyBorder="1" applyAlignment="1">
      <alignment horizontal="left" vertical="center"/>
    </xf>
    <xf numFmtId="0" fontId="21" fillId="0" borderId="0" xfId="0" applyFont="1" applyAlignment="1">
      <alignment horizontal="center" vertical="center" wrapText="1"/>
    </xf>
    <xf numFmtId="0" fontId="22" fillId="0" borderId="0" xfId="0" applyFont="1" applyAlignment="1">
      <alignment vertical="top" wrapText="1"/>
    </xf>
    <xf numFmtId="0" fontId="23" fillId="0" borderId="0" xfId="0" applyFont="1" applyAlignment="1">
      <alignment horizontal="center" vertical="center" wrapText="1"/>
    </xf>
    <xf numFmtId="0" fontId="4" fillId="4" borderId="5" xfId="0" applyFont="1" applyFill="1" applyBorder="1" applyAlignment="1">
      <alignment horizontal="center" vertical="center" wrapText="1"/>
    </xf>
    <xf numFmtId="44" fontId="31" fillId="4" borderId="5" xfId="1" applyFont="1" applyFill="1" applyBorder="1" applyAlignment="1">
      <alignment horizontal="left" vertical="center" wrapText="1"/>
    </xf>
    <xf numFmtId="44" fontId="32" fillId="4" borderId="5" xfId="1" applyFont="1" applyFill="1" applyBorder="1" applyAlignment="1">
      <alignment horizontal="left" vertical="center" wrapText="1"/>
    </xf>
    <xf numFmtId="0" fontId="15" fillId="0" borderId="5" xfId="0" applyFont="1" applyBorder="1" applyAlignment="1">
      <alignment vertical="center" wrapText="1"/>
    </xf>
    <xf numFmtId="0" fontId="17" fillId="0" borderId="5" xfId="0" applyFont="1" applyBorder="1" applyAlignment="1">
      <alignment horizontal="left" vertical="center" wrapText="1"/>
    </xf>
    <xf numFmtId="44" fontId="33" fillId="4" borderId="5" xfId="1" applyFont="1" applyFill="1" applyBorder="1" applyAlignment="1">
      <alignment horizontal="left" vertical="center" wrapText="1"/>
    </xf>
    <xf numFmtId="14" fontId="33" fillId="4" borderId="5" xfId="1" applyNumberFormat="1" applyFont="1" applyFill="1" applyBorder="1" applyAlignment="1">
      <alignment horizontal="left" vertical="center" wrapText="1"/>
    </xf>
    <xf numFmtId="0" fontId="33" fillId="4" borderId="5" xfId="0" applyFont="1" applyFill="1" applyBorder="1" applyAlignment="1">
      <alignment horizontal="left" vertical="center" wrapText="1"/>
    </xf>
    <xf numFmtId="0" fontId="33" fillId="0" borderId="5" xfId="0" applyFont="1" applyBorder="1" applyAlignment="1">
      <alignment horizontal="center" vertical="center" wrapText="1"/>
    </xf>
    <xf numFmtId="0" fontId="6" fillId="0" borderId="5" xfId="0" applyFont="1" applyBorder="1" applyAlignment="1">
      <alignment horizontal="justify" vertical="center"/>
    </xf>
    <xf numFmtId="0" fontId="34" fillId="0" borderId="5" xfId="0" applyFont="1" applyBorder="1" applyAlignment="1">
      <alignment horizontal="center" vertical="center"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3" fillId="2" borderId="0" xfId="0" applyFont="1" applyFill="1" applyAlignment="1">
      <alignment horizont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4" fillId="3" borderId="5" xfId="0" applyFont="1" applyFill="1" applyBorder="1" applyAlignment="1">
      <alignment horizontal="center" vertical="center"/>
    </xf>
    <xf numFmtId="0" fontId="4" fillId="0" borderId="5" xfId="0" applyFont="1" applyBorder="1" applyAlignment="1">
      <alignment horizontal="left" vertical="center" wrapText="1"/>
    </xf>
    <xf numFmtId="0" fontId="3" fillId="2" borderId="5" xfId="0" applyFont="1" applyFill="1" applyBorder="1" applyAlignment="1">
      <alignment horizontal="center" vertical="center"/>
    </xf>
    <xf numFmtId="0" fontId="4" fillId="0" borderId="5" xfId="0" applyFont="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19050</xdr:rowOff>
    </xdr:from>
    <xdr:to>
      <xdr:col>8</xdr:col>
      <xdr:colOff>643716</xdr:colOff>
      <xdr:row>4</xdr:row>
      <xdr:rowOff>170535</xdr:rowOff>
    </xdr:to>
    <xdr:pic>
      <xdr:nvPicPr>
        <xdr:cNvPr id="2" name="1 Imagen">
          <a:extLst>
            <a:ext uri="{FF2B5EF4-FFF2-40B4-BE49-F238E27FC236}">
              <a16:creationId xmlns:a16="http://schemas.microsoft.com/office/drawing/2014/main" id="{C9F72891-43BD-43FF-ADA0-D2595ACCBC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209550"/>
          <a:ext cx="1405716" cy="72298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0</xdr:colOff>
      <xdr:row>0</xdr:row>
      <xdr:rowOff>19050</xdr:rowOff>
    </xdr:from>
    <xdr:to>
      <xdr:col>8</xdr:col>
      <xdr:colOff>699807</xdr:colOff>
      <xdr:row>3</xdr:row>
      <xdr:rowOff>170535</xdr:rowOff>
    </xdr:to>
    <xdr:pic>
      <xdr:nvPicPr>
        <xdr:cNvPr id="2" name="1 Imagen">
          <a:extLst>
            <a:ext uri="{FF2B5EF4-FFF2-40B4-BE49-F238E27FC236}">
              <a16:creationId xmlns:a16="http://schemas.microsoft.com/office/drawing/2014/main" id="{4B9834B8-BF5C-4B68-B64E-C1FA8AD7F26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91350" y="19050"/>
          <a:ext cx="1461807" cy="722985"/>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0</xdr:colOff>
      <xdr:row>0</xdr:row>
      <xdr:rowOff>19050</xdr:rowOff>
    </xdr:from>
    <xdr:to>
      <xdr:col>8</xdr:col>
      <xdr:colOff>699807</xdr:colOff>
      <xdr:row>3</xdr:row>
      <xdr:rowOff>170535</xdr:rowOff>
    </xdr:to>
    <xdr:pic>
      <xdr:nvPicPr>
        <xdr:cNvPr id="2" name="1 Imagen">
          <a:extLst>
            <a:ext uri="{FF2B5EF4-FFF2-40B4-BE49-F238E27FC236}">
              <a16:creationId xmlns:a16="http://schemas.microsoft.com/office/drawing/2014/main" id="{5B79DA12-8A41-440C-BCEA-8C5CF336A5C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0" y="19050"/>
          <a:ext cx="1461807" cy="72298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0</xdr:colOff>
      <xdr:row>0</xdr:row>
      <xdr:rowOff>19050</xdr:rowOff>
    </xdr:from>
    <xdr:to>
      <xdr:col>8</xdr:col>
      <xdr:colOff>652182</xdr:colOff>
      <xdr:row>4</xdr:row>
      <xdr:rowOff>8610</xdr:rowOff>
    </xdr:to>
    <xdr:pic>
      <xdr:nvPicPr>
        <xdr:cNvPr id="2" name="1 Imagen">
          <a:extLst>
            <a:ext uri="{FF2B5EF4-FFF2-40B4-BE49-F238E27FC236}">
              <a16:creationId xmlns:a16="http://schemas.microsoft.com/office/drawing/2014/main" id="{8D5DC279-B5B7-4DCD-BAFD-0FEA3C71816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48475" y="209550"/>
          <a:ext cx="1414182" cy="75156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323850</xdr:colOff>
      <xdr:row>0</xdr:row>
      <xdr:rowOff>28574</xdr:rowOff>
    </xdr:from>
    <xdr:to>
      <xdr:col>7</xdr:col>
      <xdr:colOff>542926</xdr:colOff>
      <xdr:row>3</xdr:row>
      <xdr:rowOff>180974</xdr:rowOff>
    </xdr:to>
    <xdr:pic>
      <xdr:nvPicPr>
        <xdr:cNvPr id="3" name="1 Imagen">
          <a:extLst>
            <a:ext uri="{FF2B5EF4-FFF2-40B4-BE49-F238E27FC236}">
              <a16:creationId xmlns:a16="http://schemas.microsoft.com/office/drawing/2014/main" id="{4484F7F4-D2C6-4FC9-B183-2B28EB727F3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5175" y="28574"/>
          <a:ext cx="981076" cy="7524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85726</xdr:colOff>
      <xdr:row>0</xdr:row>
      <xdr:rowOff>66675</xdr:rowOff>
    </xdr:from>
    <xdr:to>
      <xdr:col>7</xdr:col>
      <xdr:colOff>142876</xdr:colOff>
      <xdr:row>3</xdr:row>
      <xdr:rowOff>161925</xdr:rowOff>
    </xdr:to>
    <xdr:pic>
      <xdr:nvPicPr>
        <xdr:cNvPr id="3" name="1 Imagen">
          <a:extLst>
            <a:ext uri="{FF2B5EF4-FFF2-40B4-BE49-F238E27FC236}">
              <a16:creationId xmlns:a16="http://schemas.microsoft.com/office/drawing/2014/main" id="{D35F88D1-10F9-424C-8F2F-542251CF94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1" y="66675"/>
          <a:ext cx="819150" cy="6953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681404</xdr:colOff>
      <xdr:row>0</xdr:row>
      <xdr:rowOff>58615</xdr:rowOff>
    </xdr:from>
    <xdr:to>
      <xdr:col>7</xdr:col>
      <xdr:colOff>725365</xdr:colOff>
      <xdr:row>3</xdr:row>
      <xdr:rowOff>109904</xdr:rowOff>
    </xdr:to>
    <xdr:pic>
      <xdr:nvPicPr>
        <xdr:cNvPr id="2" name="1 Imagen">
          <a:extLst>
            <a:ext uri="{FF2B5EF4-FFF2-40B4-BE49-F238E27FC236}">
              <a16:creationId xmlns:a16="http://schemas.microsoft.com/office/drawing/2014/main" id="{29D901E9-51DE-424D-97A0-02193BD1207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90289" y="58615"/>
          <a:ext cx="805961" cy="64477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152870</xdr:colOff>
      <xdr:row>0</xdr:row>
      <xdr:rowOff>1</xdr:rowOff>
    </xdr:from>
    <xdr:to>
      <xdr:col>9</xdr:col>
      <xdr:colOff>496254</xdr:colOff>
      <xdr:row>3</xdr:row>
      <xdr:rowOff>154073</xdr:rowOff>
    </xdr:to>
    <xdr:pic>
      <xdr:nvPicPr>
        <xdr:cNvPr id="2" name="1 Imagen">
          <a:extLst>
            <a:ext uri="{FF2B5EF4-FFF2-40B4-BE49-F238E27FC236}">
              <a16:creationId xmlns:a16="http://schemas.microsoft.com/office/drawing/2014/main" id="{60CAB0DD-88A5-42C5-AF0F-D3CD00D2B99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01595" y="1"/>
          <a:ext cx="1105384" cy="72557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0</xdr:row>
      <xdr:rowOff>19050</xdr:rowOff>
    </xdr:from>
    <xdr:to>
      <xdr:col>8</xdr:col>
      <xdr:colOff>347382</xdr:colOff>
      <xdr:row>3</xdr:row>
      <xdr:rowOff>170535</xdr:rowOff>
    </xdr:to>
    <xdr:pic>
      <xdr:nvPicPr>
        <xdr:cNvPr id="2" name="1 Imagen">
          <a:extLst>
            <a:ext uri="{FF2B5EF4-FFF2-40B4-BE49-F238E27FC236}">
              <a16:creationId xmlns:a16="http://schemas.microsoft.com/office/drawing/2014/main" id="{DB3E83E0-9209-41E0-BEDB-E436C2DF91A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53325" y="209550"/>
          <a:ext cx="1109382" cy="72298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495300</xdr:colOff>
      <xdr:row>1</xdr:row>
      <xdr:rowOff>19050</xdr:rowOff>
    </xdr:from>
    <xdr:to>
      <xdr:col>9</xdr:col>
      <xdr:colOff>379967</xdr:colOff>
      <xdr:row>4</xdr:row>
      <xdr:rowOff>170535</xdr:rowOff>
    </xdr:to>
    <xdr:pic>
      <xdr:nvPicPr>
        <xdr:cNvPr id="2" name="1 Imagen">
          <a:extLst>
            <a:ext uri="{FF2B5EF4-FFF2-40B4-BE49-F238E27FC236}">
              <a16:creationId xmlns:a16="http://schemas.microsoft.com/office/drawing/2014/main" id="{6A3DD67E-DFF4-4173-88AA-D3F9323E45E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58125" y="209550"/>
          <a:ext cx="1408667" cy="72298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495300</xdr:colOff>
      <xdr:row>0</xdr:row>
      <xdr:rowOff>19050</xdr:rowOff>
    </xdr:from>
    <xdr:to>
      <xdr:col>9</xdr:col>
      <xdr:colOff>445013</xdr:colOff>
      <xdr:row>3</xdr:row>
      <xdr:rowOff>170535</xdr:rowOff>
    </xdr:to>
    <xdr:pic>
      <xdr:nvPicPr>
        <xdr:cNvPr id="3" name="1 Imagen">
          <a:extLst>
            <a:ext uri="{FF2B5EF4-FFF2-40B4-BE49-F238E27FC236}">
              <a16:creationId xmlns:a16="http://schemas.microsoft.com/office/drawing/2014/main" id="{2D0EE8A3-2802-4619-961C-81935EDDD9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6625" y="19050"/>
          <a:ext cx="1473713" cy="72298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495300</xdr:colOff>
      <xdr:row>0</xdr:row>
      <xdr:rowOff>19050</xdr:rowOff>
    </xdr:from>
    <xdr:to>
      <xdr:col>9</xdr:col>
      <xdr:colOff>433107</xdr:colOff>
      <xdr:row>4</xdr:row>
      <xdr:rowOff>8610</xdr:rowOff>
    </xdr:to>
    <xdr:pic>
      <xdr:nvPicPr>
        <xdr:cNvPr id="2" name="1 Imagen">
          <a:extLst>
            <a:ext uri="{FF2B5EF4-FFF2-40B4-BE49-F238E27FC236}">
              <a16:creationId xmlns:a16="http://schemas.microsoft.com/office/drawing/2014/main" id="{C6A32574-096D-41C4-8CFB-6D3007F1B57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2325" y="19050"/>
          <a:ext cx="1461807" cy="75156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8</xdr:col>
      <xdr:colOff>385482</xdr:colOff>
      <xdr:row>3</xdr:row>
      <xdr:rowOff>151485</xdr:rowOff>
    </xdr:to>
    <xdr:pic>
      <xdr:nvPicPr>
        <xdr:cNvPr id="2" name="2 Imagen">
          <a:extLst>
            <a:ext uri="{FF2B5EF4-FFF2-40B4-BE49-F238E27FC236}">
              <a16:creationId xmlns:a16="http://schemas.microsoft.com/office/drawing/2014/main" id="{49F4B80A-DB67-4DC1-B4EE-0A939213CAB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05675" y="0"/>
          <a:ext cx="1414182" cy="72298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390525</xdr:colOff>
      <xdr:row>0</xdr:row>
      <xdr:rowOff>47625</xdr:rowOff>
    </xdr:from>
    <xdr:to>
      <xdr:col>7</xdr:col>
      <xdr:colOff>581025</xdr:colOff>
      <xdr:row>3</xdr:row>
      <xdr:rowOff>152400</xdr:rowOff>
    </xdr:to>
    <xdr:pic>
      <xdr:nvPicPr>
        <xdr:cNvPr id="2" name="1 Imagen">
          <a:extLst>
            <a:ext uri="{FF2B5EF4-FFF2-40B4-BE49-F238E27FC236}">
              <a16:creationId xmlns:a16="http://schemas.microsoft.com/office/drawing/2014/main" id="{46D70294-F9F3-40DB-8541-CB822E1101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67450" y="47625"/>
          <a:ext cx="952500" cy="7048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0</xdr:colOff>
      <xdr:row>0</xdr:row>
      <xdr:rowOff>0</xdr:rowOff>
    </xdr:from>
    <xdr:to>
      <xdr:col>8</xdr:col>
      <xdr:colOff>304800</xdr:colOff>
      <xdr:row>3</xdr:row>
      <xdr:rowOff>161925</xdr:rowOff>
    </xdr:to>
    <xdr:pic>
      <xdr:nvPicPr>
        <xdr:cNvPr id="2" name="1 Imagen">
          <a:extLst>
            <a:ext uri="{FF2B5EF4-FFF2-40B4-BE49-F238E27FC236}">
              <a16:creationId xmlns:a16="http://schemas.microsoft.com/office/drawing/2014/main" id="{DAFC9419-7E00-472E-B958-9A1826D98B9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9950" y="0"/>
          <a:ext cx="1066800" cy="7620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206FD-E0C3-480A-B7C7-6491824AA754}">
  <dimension ref="A1:H52"/>
  <sheetViews>
    <sheetView tabSelected="1" topLeftCell="A2" workbookViewId="0">
      <selection activeCell="M15" sqref="M15"/>
    </sheetView>
  </sheetViews>
  <sheetFormatPr baseColWidth="10" defaultRowHeight="15" x14ac:dyDescent="0.25"/>
  <cols>
    <col min="1" max="1" width="4.140625" customWidth="1"/>
    <col min="2" max="2" width="19.5703125" customWidth="1"/>
    <col min="3" max="3" width="40.85546875" customWidth="1"/>
    <col min="7" max="7" width="12.85546875" customWidth="1"/>
  </cols>
  <sheetData>
    <row r="1" spans="1:8" x14ac:dyDescent="0.25">
      <c r="A1" s="1"/>
      <c r="B1" s="2"/>
      <c r="C1" s="2"/>
      <c r="D1" s="2"/>
      <c r="E1" s="2"/>
      <c r="F1" s="2"/>
      <c r="G1" s="2"/>
      <c r="H1" s="2"/>
    </row>
    <row r="2" spans="1:8" ht="15.75" x14ac:dyDescent="0.25">
      <c r="A2" s="143" t="s">
        <v>0</v>
      </c>
      <c r="B2" s="143"/>
      <c r="C2" s="143"/>
      <c r="D2" s="143"/>
      <c r="E2" s="143"/>
      <c r="F2" s="143"/>
      <c r="G2" s="143"/>
      <c r="H2" s="143"/>
    </row>
    <row r="3" spans="1:8" ht="15.75" x14ac:dyDescent="0.25">
      <c r="A3" s="143" t="s">
        <v>1</v>
      </c>
      <c r="B3" s="143"/>
      <c r="C3" s="143"/>
      <c r="D3" s="143"/>
      <c r="E3" s="143"/>
      <c r="F3" s="143"/>
      <c r="G3" s="143"/>
      <c r="H3" s="143"/>
    </row>
    <row r="4" spans="1:8" ht="15.75" x14ac:dyDescent="0.25">
      <c r="A4" s="143" t="s">
        <v>2</v>
      </c>
      <c r="B4" s="143"/>
      <c r="C4" s="143"/>
      <c r="D4" s="143"/>
      <c r="E4" s="143"/>
      <c r="F4" s="143"/>
      <c r="G4" s="143"/>
      <c r="H4" s="143"/>
    </row>
    <row r="5" spans="1:8" x14ac:dyDescent="0.25">
      <c r="A5" s="3"/>
      <c r="B5" s="4"/>
      <c r="C5" s="4"/>
      <c r="D5" s="4"/>
      <c r="E5" s="4"/>
      <c r="F5" s="4"/>
      <c r="G5" s="4"/>
      <c r="H5" s="4"/>
    </row>
    <row r="6" spans="1:8" ht="20.25" customHeight="1" x14ac:dyDescent="0.25">
      <c r="A6" s="5" t="s">
        <v>3</v>
      </c>
      <c r="B6" s="6"/>
      <c r="C6" s="144" t="s">
        <v>4</v>
      </c>
      <c r="D6" s="144"/>
      <c r="E6" s="144"/>
      <c r="F6" s="144"/>
      <c r="G6" s="144"/>
      <c r="H6" s="144"/>
    </row>
    <row r="7" spans="1:8" x14ac:dyDescent="0.25">
      <c r="A7" s="5" t="s">
        <v>5</v>
      </c>
      <c r="B7" s="6"/>
      <c r="C7" s="144" t="s">
        <v>6</v>
      </c>
      <c r="D7" s="144"/>
      <c r="E7" s="6"/>
      <c r="F7" s="6"/>
      <c r="G7" s="6"/>
      <c r="H7" s="6"/>
    </row>
    <row r="8" spans="1:8" x14ac:dyDescent="0.25">
      <c r="A8" s="5" t="s">
        <v>7</v>
      </c>
      <c r="B8" s="6"/>
      <c r="C8" s="6" t="s">
        <v>8</v>
      </c>
      <c r="D8" s="6"/>
      <c r="E8" s="6"/>
      <c r="F8" s="6"/>
      <c r="G8" s="6"/>
      <c r="H8" s="6"/>
    </row>
    <row r="9" spans="1:8" ht="23.25" customHeight="1" x14ac:dyDescent="0.25">
      <c r="A9" s="145" t="s">
        <v>9</v>
      </c>
      <c r="B9" s="145"/>
      <c r="C9" s="7">
        <v>30000</v>
      </c>
      <c r="D9" s="6"/>
      <c r="E9" s="6"/>
      <c r="F9" s="6"/>
      <c r="G9" s="6"/>
      <c r="H9" s="6"/>
    </row>
    <row r="10" spans="1:8" x14ac:dyDescent="0.25">
      <c r="A10" s="5" t="s">
        <v>10</v>
      </c>
      <c r="B10" s="6"/>
      <c r="C10" s="7">
        <f>SUM(F15:F101)</f>
        <v>6001.36</v>
      </c>
      <c r="D10" s="5" t="s">
        <v>11</v>
      </c>
      <c r="E10" s="5"/>
      <c r="F10" s="5"/>
      <c r="G10" s="8" t="s">
        <v>12</v>
      </c>
      <c r="H10" s="6"/>
    </row>
    <row r="11" spans="1:8" ht="20.25" customHeight="1" x14ac:dyDescent="0.25">
      <c r="A11" s="5" t="s">
        <v>13</v>
      </c>
      <c r="B11" s="6"/>
      <c r="C11" s="7">
        <f>+C9-C10</f>
        <v>23998.639999999999</v>
      </c>
      <c r="D11" s="6"/>
      <c r="E11" s="6"/>
      <c r="F11" s="6"/>
      <c r="G11" s="6"/>
      <c r="H11" s="6"/>
    </row>
    <row r="12" spans="1:8" x14ac:dyDescent="0.25">
      <c r="A12" s="5"/>
      <c r="B12" s="6"/>
      <c r="C12" s="6"/>
      <c r="D12" s="6"/>
      <c r="E12" s="6"/>
      <c r="F12" s="6"/>
      <c r="G12" s="6"/>
      <c r="H12" s="6"/>
    </row>
    <row r="13" spans="1:8" x14ac:dyDescent="0.25">
      <c r="A13" s="9" t="s">
        <v>14</v>
      </c>
      <c r="B13" s="10" t="s">
        <v>15</v>
      </c>
      <c r="C13" s="10" t="s">
        <v>16</v>
      </c>
      <c r="D13" s="10" t="s">
        <v>17</v>
      </c>
      <c r="E13" s="10" t="s">
        <v>18</v>
      </c>
      <c r="F13" s="10" t="s">
        <v>19</v>
      </c>
      <c r="G13" s="10" t="s">
        <v>20</v>
      </c>
      <c r="H13" s="10" t="s">
        <v>23</v>
      </c>
    </row>
    <row r="14" spans="1:8" x14ac:dyDescent="0.25">
      <c r="A14" s="140" t="s">
        <v>75</v>
      </c>
      <c r="B14" s="141"/>
      <c r="C14" s="141"/>
      <c r="D14" s="142"/>
      <c r="E14" s="11"/>
      <c r="F14" s="11"/>
      <c r="G14" s="18">
        <v>15798.83</v>
      </c>
      <c r="H14" s="11"/>
    </row>
    <row r="15" spans="1:8" ht="79.5" customHeight="1" x14ac:dyDescent="0.25">
      <c r="A15" s="81">
        <v>1</v>
      </c>
      <c r="B15" s="14" t="s">
        <v>72</v>
      </c>
      <c r="C15" s="15" t="s">
        <v>73</v>
      </c>
      <c r="D15" s="14" t="s">
        <v>74</v>
      </c>
      <c r="E15" s="46"/>
      <c r="F15" s="82">
        <v>69.95</v>
      </c>
      <c r="G15" s="80">
        <f t="shared" ref="G15:G28" si="0">G14-F15</f>
        <v>15728.88</v>
      </c>
      <c r="H15" s="83">
        <v>45110</v>
      </c>
    </row>
    <row r="16" spans="1:8" ht="84" x14ac:dyDescent="0.25">
      <c r="A16" s="81">
        <v>2</v>
      </c>
      <c r="B16" s="14" t="s">
        <v>76</v>
      </c>
      <c r="C16" s="15" t="s">
        <v>77</v>
      </c>
      <c r="D16" s="14" t="s">
        <v>78</v>
      </c>
      <c r="E16" s="46"/>
      <c r="F16" s="82">
        <v>1248.75</v>
      </c>
      <c r="G16" s="80">
        <f t="shared" si="0"/>
        <v>14480.13</v>
      </c>
      <c r="H16" s="83">
        <v>45111</v>
      </c>
    </row>
    <row r="17" spans="1:8" ht="60" x14ac:dyDescent="0.25">
      <c r="A17" s="81">
        <v>3</v>
      </c>
      <c r="B17" s="71" t="s">
        <v>79</v>
      </c>
      <c r="C17" s="15" t="s">
        <v>80</v>
      </c>
      <c r="D17" s="84" t="s">
        <v>41</v>
      </c>
      <c r="E17" s="46"/>
      <c r="F17" s="82">
        <v>208.33</v>
      </c>
      <c r="G17" s="80">
        <f t="shared" si="0"/>
        <v>14271.8</v>
      </c>
      <c r="H17" s="83">
        <v>45112</v>
      </c>
    </row>
    <row r="18" spans="1:8" ht="60" x14ac:dyDescent="0.25">
      <c r="A18" s="81">
        <v>4</v>
      </c>
      <c r="B18" s="84" t="s">
        <v>81</v>
      </c>
      <c r="C18" s="15" t="s">
        <v>82</v>
      </c>
      <c r="D18" s="84" t="s">
        <v>41</v>
      </c>
      <c r="E18" s="46"/>
      <c r="F18" s="82">
        <v>35</v>
      </c>
      <c r="G18" s="80">
        <f t="shared" si="0"/>
        <v>14236.8</v>
      </c>
      <c r="H18" s="83">
        <v>45113</v>
      </c>
    </row>
    <row r="19" spans="1:8" ht="86.25" customHeight="1" x14ac:dyDescent="0.25">
      <c r="A19" s="81">
        <v>5</v>
      </c>
      <c r="B19" s="84" t="s">
        <v>43</v>
      </c>
      <c r="C19" s="15" t="s">
        <v>83</v>
      </c>
      <c r="D19" s="84" t="s">
        <v>41</v>
      </c>
      <c r="E19" s="46"/>
      <c r="F19" s="82">
        <v>208.33</v>
      </c>
      <c r="G19" s="80">
        <f t="shared" si="0"/>
        <v>14028.47</v>
      </c>
      <c r="H19" s="83">
        <v>45138</v>
      </c>
    </row>
    <row r="20" spans="1:8" ht="84" x14ac:dyDescent="0.25">
      <c r="A20" s="81">
        <v>6</v>
      </c>
      <c r="B20" s="71" t="s">
        <v>76</v>
      </c>
      <c r="C20" s="15" t="s">
        <v>84</v>
      </c>
      <c r="D20" s="84" t="s">
        <v>85</v>
      </c>
      <c r="E20" s="46"/>
      <c r="F20" s="82">
        <v>720</v>
      </c>
      <c r="G20" s="80">
        <f t="shared" si="0"/>
        <v>13308.47</v>
      </c>
      <c r="H20" s="83">
        <v>45138</v>
      </c>
    </row>
    <row r="21" spans="1:8" ht="60" x14ac:dyDescent="0.25">
      <c r="A21" s="81">
        <v>7</v>
      </c>
      <c r="B21" s="84" t="s">
        <v>45</v>
      </c>
      <c r="C21" s="15" t="s">
        <v>86</v>
      </c>
      <c r="D21" s="84" t="s">
        <v>41</v>
      </c>
      <c r="E21" s="46"/>
      <c r="F21" s="82">
        <v>365</v>
      </c>
      <c r="G21" s="80">
        <f t="shared" si="0"/>
        <v>12943.47</v>
      </c>
      <c r="H21" s="83">
        <v>45138</v>
      </c>
    </row>
    <row r="22" spans="1:8" ht="60" x14ac:dyDescent="0.25">
      <c r="A22" s="81">
        <v>8</v>
      </c>
      <c r="B22" s="84" t="s">
        <v>49</v>
      </c>
      <c r="C22" s="15" t="s">
        <v>87</v>
      </c>
      <c r="D22" s="84" t="s">
        <v>41</v>
      </c>
      <c r="E22" s="46"/>
      <c r="F22" s="82">
        <v>400</v>
      </c>
      <c r="G22" s="80">
        <f t="shared" si="0"/>
        <v>12543.47</v>
      </c>
      <c r="H22" s="83">
        <v>45138</v>
      </c>
    </row>
    <row r="23" spans="1:8" ht="48" x14ac:dyDescent="0.25">
      <c r="A23" s="81">
        <v>9</v>
      </c>
      <c r="B23" s="84" t="s">
        <v>88</v>
      </c>
      <c r="C23" s="15" t="s">
        <v>89</v>
      </c>
      <c r="D23" s="84" t="s">
        <v>41</v>
      </c>
      <c r="E23" s="46"/>
      <c r="F23" s="82">
        <v>245</v>
      </c>
      <c r="G23" s="80">
        <f t="shared" si="0"/>
        <v>12298.47</v>
      </c>
      <c r="H23" s="83">
        <v>45138</v>
      </c>
    </row>
    <row r="24" spans="1:8" ht="60" x14ac:dyDescent="0.25">
      <c r="A24" s="81">
        <v>10</v>
      </c>
      <c r="B24" s="84" t="s">
        <v>50</v>
      </c>
      <c r="C24" s="15" t="s">
        <v>90</v>
      </c>
      <c r="D24" s="84" t="s">
        <v>91</v>
      </c>
      <c r="E24" s="46"/>
      <c r="F24" s="82">
        <v>41.75</v>
      </c>
      <c r="G24" s="80">
        <f t="shared" si="0"/>
        <v>12256.72</v>
      </c>
      <c r="H24" s="83">
        <v>45147</v>
      </c>
    </row>
    <row r="25" spans="1:8" ht="84" x14ac:dyDescent="0.25">
      <c r="A25" s="81">
        <v>11</v>
      </c>
      <c r="B25" s="84" t="s">
        <v>47</v>
      </c>
      <c r="C25" s="15" t="s">
        <v>92</v>
      </c>
      <c r="D25" s="84" t="s">
        <v>93</v>
      </c>
      <c r="E25" s="46"/>
      <c r="F25" s="82">
        <v>179.75</v>
      </c>
      <c r="G25" s="80">
        <f t="shared" si="0"/>
        <v>12076.97</v>
      </c>
      <c r="H25" s="83">
        <v>45149</v>
      </c>
    </row>
    <row r="26" spans="1:8" ht="84" x14ac:dyDescent="0.25">
      <c r="A26" s="81">
        <v>12</v>
      </c>
      <c r="B26" s="84" t="s">
        <v>81</v>
      </c>
      <c r="C26" s="15" t="s">
        <v>94</v>
      </c>
      <c r="D26" s="84" t="s">
        <v>41</v>
      </c>
      <c r="E26" s="46"/>
      <c r="F26" s="82">
        <v>34</v>
      </c>
      <c r="G26" s="80">
        <f t="shared" si="0"/>
        <v>12042.97</v>
      </c>
      <c r="H26" s="83">
        <v>45149</v>
      </c>
    </row>
    <row r="27" spans="1:8" ht="48" x14ac:dyDescent="0.25">
      <c r="A27" s="81">
        <v>13</v>
      </c>
      <c r="B27" s="14" t="s">
        <v>42</v>
      </c>
      <c r="C27" s="15" t="s">
        <v>95</v>
      </c>
      <c r="D27" s="14" t="s">
        <v>96</v>
      </c>
      <c r="E27" s="46"/>
      <c r="F27" s="82">
        <v>76</v>
      </c>
      <c r="G27" s="80">
        <f t="shared" si="0"/>
        <v>11966.97</v>
      </c>
      <c r="H27" s="83">
        <v>45167</v>
      </c>
    </row>
    <row r="28" spans="1:8" ht="60" x14ac:dyDescent="0.25">
      <c r="A28" s="81">
        <v>14</v>
      </c>
      <c r="B28" s="14" t="s">
        <v>45</v>
      </c>
      <c r="C28" s="85" t="s">
        <v>97</v>
      </c>
      <c r="D28" s="14" t="s">
        <v>41</v>
      </c>
      <c r="E28" s="46"/>
      <c r="F28" s="82">
        <v>365</v>
      </c>
      <c r="G28" s="80">
        <f t="shared" si="0"/>
        <v>11601.97</v>
      </c>
      <c r="H28" s="83">
        <v>45169</v>
      </c>
    </row>
    <row r="29" spans="1:8" ht="60" x14ac:dyDescent="0.25">
      <c r="A29" s="81">
        <v>15</v>
      </c>
      <c r="B29" s="14" t="s">
        <v>49</v>
      </c>
      <c r="C29" s="85" t="s">
        <v>98</v>
      </c>
      <c r="D29" s="14" t="s">
        <v>41</v>
      </c>
      <c r="E29" s="46"/>
      <c r="F29" s="82">
        <v>400</v>
      </c>
      <c r="G29" s="80">
        <f>G28-F29</f>
        <v>11201.97</v>
      </c>
      <c r="H29" s="83">
        <v>45169</v>
      </c>
    </row>
    <row r="30" spans="1:8" ht="60" x14ac:dyDescent="0.25">
      <c r="A30" s="81">
        <v>16</v>
      </c>
      <c r="B30" s="14" t="s">
        <v>99</v>
      </c>
      <c r="C30" s="85" t="s">
        <v>100</v>
      </c>
      <c r="D30" s="86" t="s">
        <v>41</v>
      </c>
      <c r="E30" s="46"/>
      <c r="F30" s="82">
        <v>77.22</v>
      </c>
      <c r="G30" s="80">
        <f>G29-F30</f>
        <v>11124.75</v>
      </c>
      <c r="H30" s="83">
        <v>45168</v>
      </c>
    </row>
    <row r="31" spans="1:8" ht="60" x14ac:dyDescent="0.25">
      <c r="A31" s="81">
        <v>17</v>
      </c>
      <c r="B31" s="14" t="s">
        <v>50</v>
      </c>
      <c r="C31" s="15" t="s">
        <v>101</v>
      </c>
      <c r="D31" s="14" t="s">
        <v>102</v>
      </c>
      <c r="E31" s="46"/>
      <c r="F31" s="82">
        <v>23.4</v>
      </c>
      <c r="G31" s="80">
        <f>G30-F31</f>
        <v>11101.35</v>
      </c>
      <c r="H31" s="83">
        <v>45175</v>
      </c>
    </row>
    <row r="32" spans="1:8" ht="63.75" x14ac:dyDescent="0.25">
      <c r="A32" s="13">
        <v>18</v>
      </c>
      <c r="B32" s="29" t="s">
        <v>43</v>
      </c>
      <c r="C32" s="41" t="s">
        <v>103</v>
      </c>
      <c r="D32" s="26" t="s">
        <v>104</v>
      </c>
      <c r="E32" s="16"/>
      <c r="F32" s="66">
        <v>208.33</v>
      </c>
      <c r="G32" s="18">
        <f t="shared" ref="G32:G36" si="1">G31-F32</f>
        <v>10893.02</v>
      </c>
      <c r="H32" s="69">
        <v>45182</v>
      </c>
    </row>
    <row r="33" spans="1:8" ht="76.5" x14ac:dyDescent="0.25">
      <c r="A33" s="13">
        <v>19</v>
      </c>
      <c r="B33" s="60" t="s">
        <v>88</v>
      </c>
      <c r="C33" s="41" t="s">
        <v>105</v>
      </c>
      <c r="D33" s="26" t="s">
        <v>104</v>
      </c>
      <c r="E33" s="16"/>
      <c r="F33" s="66">
        <v>122.22</v>
      </c>
      <c r="G33" s="18">
        <f t="shared" si="1"/>
        <v>10770.800000000001</v>
      </c>
      <c r="H33" s="69">
        <v>45195</v>
      </c>
    </row>
    <row r="34" spans="1:8" ht="63.75" x14ac:dyDescent="0.25">
      <c r="A34" s="13">
        <v>20</v>
      </c>
      <c r="B34" s="29" t="s">
        <v>79</v>
      </c>
      <c r="C34" s="41" t="s">
        <v>106</v>
      </c>
      <c r="D34" s="26" t="s">
        <v>104</v>
      </c>
      <c r="E34" s="16"/>
      <c r="F34" s="66">
        <v>208.33</v>
      </c>
      <c r="G34" s="18">
        <f t="shared" si="1"/>
        <v>10562.470000000001</v>
      </c>
      <c r="H34" s="69">
        <v>45198</v>
      </c>
    </row>
    <row r="35" spans="1:8" ht="63.75" x14ac:dyDescent="0.25">
      <c r="A35" s="13">
        <v>21</v>
      </c>
      <c r="B35" s="29" t="s">
        <v>45</v>
      </c>
      <c r="C35" s="41" t="s">
        <v>107</v>
      </c>
      <c r="D35" s="26" t="s">
        <v>41</v>
      </c>
      <c r="E35" s="16"/>
      <c r="F35" s="66">
        <v>365</v>
      </c>
      <c r="G35" s="18">
        <f t="shared" si="1"/>
        <v>10197.470000000001</v>
      </c>
      <c r="H35" s="69">
        <v>45198</v>
      </c>
    </row>
    <row r="36" spans="1:8" ht="63.75" x14ac:dyDescent="0.25">
      <c r="A36" s="13">
        <v>22</v>
      </c>
      <c r="B36" s="29" t="s">
        <v>44</v>
      </c>
      <c r="C36" s="41" t="s">
        <v>108</v>
      </c>
      <c r="D36" s="26" t="s">
        <v>41</v>
      </c>
      <c r="E36" s="16"/>
      <c r="F36" s="66">
        <v>400</v>
      </c>
      <c r="G36" s="18">
        <f t="shared" si="1"/>
        <v>9797.4700000000012</v>
      </c>
      <c r="H36" s="69">
        <v>45198</v>
      </c>
    </row>
    <row r="37" spans="1:8" x14ac:dyDescent="0.25">
      <c r="A37" s="13"/>
      <c r="B37" s="28"/>
      <c r="C37" s="41"/>
      <c r="D37" s="28"/>
      <c r="E37" s="16"/>
      <c r="F37" s="66"/>
      <c r="G37" s="87">
        <f>G36-F37</f>
        <v>9797.4700000000012</v>
      </c>
      <c r="H37" s="19"/>
    </row>
    <row r="38" spans="1:8" ht="15.75" x14ac:dyDescent="0.25">
      <c r="A38" s="13"/>
      <c r="B38" s="28"/>
      <c r="C38" s="25"/>
      <c r="D38" s="24"/>
      <c r="E38" s="16"/>
      <c r="F38" s="66"/>
      <c r="G38" s="18"/>
      <c r="H38" s="19"/>
    </row>
    <row r="39" spans="1:8" ht="15.75" x14ac:dyDescent="0.25">
      <c r="A39" s="88"/>
      <c r="B39" s="89"/>
      <c r="C39" s="67"/>
      <c r="D39" s="65"/>
      <c r="E39" s="2"/>
      <c r="F39" s="90"/>
      <c r="G39" s="91"/>
      <c r="H39" s="92"/>
    </row>
    <row r="40" spans="1:8" ht="15.75" x14ac:dyDescent="0.25">
      <c r="A40" s="88"/>
      <c r="B40" s="68"/>
      <c r="C40" s="67"/>
      <c r="D40" s="89"/>
      <c r="E40" s="2"/>
      <c r="F40" s="90"/>
      <c r="G40" s="91"/>
      <c r="H40" s="93"/>
    </row>
    <row r="41" spans="1:8" x14ac:dyDescent="0.25">
      <c r="B41" s="60"/>
      <c r="C41" s="44"/>
      <c r="D41" s="94"/>
      <c r="E41" s="2"/>
      <c r="F41" s="90"/>
      <c r="G41" s="91"/>
      <c r="H41" s="93"/>
    </row>
    <row r="42" spans="1:8" ht="15.75" x14ac:dyDescent="0.25">
      <c r="B42" s="60"/>
      <c r="C42" s="67"/>
      <c r="D42" s="95"/>
      <c r="E42" s="2"/>
      <c r="F42" s="90"/>
      <c r="G42" s="91"/>
      <c r="H42" s="93"/>
    </row>
    <row r="43" spans="1:8" ht="15.75" x14ac:dyDescent="0.25">
      <c r="B43" s="60"/>
      <c r="C43" s="67"/>
      <c r="D43" s="65"/>
      <c r="E43" s="2"/>
      <c r="F43" s="90"/>
      <c r="G43" s="91"/>
      <c r="H43" s="93"/>
    </row>
    <row r="44" spans="1:8" ht="15.75" x14ac:dyDescent="0.25">
      <c r="B44" s="89"/>
      <c r="C44" s="44"/>
      <c r="D44" s="95"/>
      <c r="E44" s="2"/>
      <c r="F44" s="90"/>
      <c r="G44" s="91"/>
      <c r="H44" s="93"/>
    </row>
    <row r="45" spans="1:8" x14ac:dyDescent="0.25">
      <c r="B45" s="60"/>
      <c r="C45" s="44"/>
      <c r="D45" s="95"/>
      <c r="E45" s="2"/>
      <c r="F45" s="90"/>
      <c r="G45" s="91"/>
      <c r="H45" s="93"/>
    </row>
    <row r="46" spans="1:8" x14ac:dyDescent="0.25">
      <c r="B46" s="60"/>
      <c r="C46" s="44"/>
      <c r="D46" s="95"/>
      <c r="E46" s="2"/>
      <c r="F46" s="90"/>
      <c r="G46" s="91"/>
      <c r="H46" s="93"/>
    </row>
    <row r="47" spans="1:8" ht="15.75" x14ac:dyDescent="0.25">
      <c r="B47" s="89"/>
      <c r="C47" s="44"/>
      <c r="D47" s="89"/>
      <c r="E47" s="2"/>
      <c r="F47" s="90"/>
      <c r="G47" s="91"/>
      <c r="H47" s="93"/>
    </row>
    <row r="48" spans="1:8" x14ac:dyDescent="0.25">
      <c r="B48" s="60"/>
      <c r="C48" s="44"/>
      <c r="D48" s="95"/>
      <c r="E48" s="2"/>
      <c r="F48" s="90"/>
      <c r="G48" s="91"/>
      <c r="H48" s="93"/>
    </row>
    <row r="49" spans="2:8" x14ac:dyDescent="0.25">
      <c r="B49" s="75"/>
      <c r="C49" s="44"/>
      <c r="D49" s="96"/>
      <c r="E49" s="2"/>
      <c r="F49" s="90"/>
      <c r="G49" s="91"/>
      <c r="H49" s="93"/>
    </row>
    <row r="50" spans="2:8" x14ac:dyDescent="0.25">
      <c r="B50" s="60"/>
      <c r="C50" s="44"/>
      <c r="D50" s="75"/>
      <c r="E50" s="2"/>
      <c r="F50" s="90"/>
      <c r="G50" s="91"/>
      <c r="H50" s="93"/>
    </row>
    <row r="51" spans="2:8" x14ac:dyDescent="0.25">
      <c r="G51" s="91"/>
    </row>
    <row r="52" spans="2:8" x14ac:dyDescent="0.25">
      <c r="G52" s="91"/>
    </row>
  </sheetData>
  <mergeCells count="7">
    <mergeCell ref="A14:D14"/>
    <mergeCell ref="A2:H2"/>
    <mergeCell ref="A3:H3"/>
    <mergeCell ref="A4:H4"/>
    <mergeCell ref="C6:H6"/>
    <mergeCell ref="C7:D7"/>
    <mergeCell ref="A9:B9"/>
  </mergeCells>
  <pageMargins left="0.7" right="0.7" top="0.75" bottom="0.75" header="0.3" footer="0.3"/>
  <pageSetup paperSize="9"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09C12-F30D-40E6-AADC-696D53861839}">
  <dimension ref="A1:H19"/>
  <sheetViews>
    <sheetView topLeftCell="A2" workbookViewId="0">
      <selection activeCell="L13" sqref="L13"/>
    </sheetView>
  </sheetViews>
  <sheetFormatPr baseColWidth="10" defaultRowHeight="15" x14ac:dyDescent="0.25"/>
  <cols>
    <col min="1" max="1" width="2.7109375" customWidth="1"/>
    <col min="2" max="2" width="33.140625" customWidth="1"/>
    <col min="3" max="3" width="29.1406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x14ac:dyDescent="0.25">
      <c r="A5" s="5" t="s">
        <v>3</v>
      </c>
      <c r="B5" s="6"/>
      <c r="C5" s="144" t="s">
        <v>35</v>
      </c>
      <c r="D5" s="144"/>
      <c r="E5" s="144"/>
      <c r="F5" s="144"/>
      <c r="G5" s="144"/>
      <c r="H5" s="144"/>
    </row>
    <row r="6" spans="1:8" x14ac:dyDescent="0.25">
      <c r="A6" s="5" t="s">
        <v>5</v>
      </c>
      <c r="B6" s="6"/>
      <c r="C6" s="144" t="s">
        <v>36</v>
      </c>
      <c r="D6" s="144"/>
      <c r="E6" s="144"/>
      <c r="F6" s="6"/>
      <c r="G6" s="6"/>
      <c r="H6" s="6"/>
    </row>
    <row r="7" spans="1:8" x14ac:dyDescent="0.25">
      <c r="A7" s="5" t="s">
        <v>7</v>
      </c>
      <c r="B7" s="6"/>
      <c r="C7" s="144" t="s">
        <v>8</v>
      </c>
      <c r="D7" s="144"/>
      <c r="E7" s="144"/>
      <c r="F7" s="6"/>
      <c r="G7" s="6"/>
      <c r="H7" s="6"/>
    </row>
    <row r="8" spans="1:8" ht="22.5" customHeight="1" x14ac:dyDescent="0.25">
      <c r="A8" s="145" t="s">
        <v>9</v>
      </c>
      <c r="B8" s="145"/>
      <c r="C8" s="7">
        <v>10000</v>
      </c>
      <c r="D8" s="6"/>
      <c r="E8" s="6"/>
      <c r="F8" s="6"/>
      <c r="G8" s="6"/>
      <c r="H8" s="6"/>
    </row>
    <row r="9" spans="1:8" x14ac:dyDescent="0.25">
      <c r="A9" s="5" t="s">
        <v>10</v>
      </c>
      <c r="B9" s="6"/>
      <c r="C9" s="7">
        <f>SUM(F14:F48)</f>
        <v>124.44</v>
      </c>
      <c r="D9" s="5" t="s">
        <v>11</v>
      </c>
      <c r="E9" s="5"/>
      <c r="F9" s="5"/>
      <c r="G9" s="53"/>
      <c r="H9" s="6"/>
    </row>
    <row r="10" spans="1:8" x14ac:dyDescent="0.25">
      <c r="A10" s="5" t="s">
        <v>13</v>
      </c>
      <c r="B10" s="6"/>
      <c r="C10" s="7">
        <f>+C8-C9</f>
        <v>9875.56</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110</v>
      </c>
      <c r="B13" s="141"/>
      <c r="C13" s="141"/>
      <c r="D13" s="142"/>
      <c r="E13" s="11"/>
      <c r="F13" s="11"/>
      <c r="G13" s="12">
        <v>9369.02</v>
      </c>
      <c r="H13" s="11"/>
    </row>
    <row r="14" spans="1:8" ht="78.75" customHeight="1" x14ac:dyDescent="0.25">
      <c r="A14" s="20">
        <v>1</v>
      </c>
      <c r="B14" s="28" t="s">
        <v>66</v>
      </c>
      <c r="C14" s="120" t="s">
        <v>203</v>
      </c>
      <c r="D14" s="29" t="s">
        <v>46</v>
      </c>
      <c r="E14" s="16"/>
      <c r="F14" s="17">
        <v>30</v>
      </c>
      <c r="G14" s="18">
        <f t="shared" ref="G14:G16" si="0">G13-F14</f>
        <v>9339.02</v>
      </c>
      <c r="H14" s="19">
        <v>45112</v>
      </c>
    </row>
    <row r="15" spans="1:8" ht="75" x14ac:dyDescent="0.25">
      <c r="A15" s="13">
        <v>2</v>
      </c>
      <c r="B15" s="29" t="s">
        <v>230</v>
      </c>
      <c r="C15" s="120" t="s">
        <v>231</v>
      </c>
      <c r="D15" s="129" t="s">
        <v>41</v>
      </c>
      <c r="E15" s="20"/>
      <c r="F15" s="17">
        <v>94.44</v>
      </c>
      <c r="G15" s="18">
        <f t="shared" si="0"/>
        <v>9244.58</v>
      </c>
      <c r="H15" s="19">
        <v>45156</v>
      </c>
    </row>
    <row r="16" spans="1:8" ht="12.75" customHeight="1" x14ac:dyDescent="0.25">
      <c r="A16" s="13"/>
      <c r="B16" s="28"/>
      <c r="C16" s="41"/>
      <c r="D16" s="28"/>
      <c r="E16" s="16"/>
      <c r="F16" s="17"/>
      <c r="G16" s="87">
        <f t="shared" si="0"/>
        <v>9244.58</v>
      </c>
      <c r="H16" s="19"/>
    </row>
    <row r="17" spans="1:8" x14ac:dyDescent="0.25">
      <c r="A17" s="88"/>
      <c r="B17" s="45"/>
      <c r="C17" s="30"/>
      <c r="D17" s="110"/>
      <c r="E17" s="97"/>
      <c r="F17" s="98"/>
      <c r="G17" s="91"/>
      <c r="H17" s="92"/>
    </row>
    <row r="18" spans="1:8" ht="87" customHeight="1" x14ac:dyDescent="0.25">
      <c r="A18" s="88"/>
      <c r="B18" s="45"/>
      <c r="C18" s="121"/>
      <c r="D18" s="122"/>
      <c r="E18" s="2"/>
      <c r="F18" s="98"/>
      <c r="G18" s="91"/>
      <c r="H18" s="92"/>
    </row>
    <row r="19" spans="1:8" ht="66.75" customHeight="1" x14ac:dyDescent="0.25">
      <c r="A19" s="88"/>
      <c r="B19" s="45"/>
      <c r="C19" s="30"/>
      <c r="D19" s="123"/>
      <c r="E19" s="2"/>
      <c r="F19" s="98"/>
      <c r="G19" s="91"/>
      <c r="H19" s="92"/>
    </row>
  </sheetData>
  <mergeCells count="8">
    <mergeCell ref="A8:B8"/>
    <mergeCell ref="A13:D13"/>
    <mergeCell ref="A1:H1"/>
    <mergeCell ref="A2:H2"/>
    <mergeCell ref="A3:H3"/>
    <mergeCell ref="C5:H5"/>
    <mergeCell ref="C6:E6"/>
    <mergeCell ref="C7:E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7195E-CFE8-40BD-AED9-D6B0935502F8}">
  <dimension ref="A1:H26"/>
  <sheetViews>
    <sheetView topLeftCell="A14" workbookViewId="0">
      <selection activeCell="A16" sqref="A16"/>
    </sheetView>
  </sheetViews>
  <sheetFormatPr baseColWidth="10" defaultRowHeight="15" x14ac:dyDescent="0.25"/>
  <cols>
    <col min="1" max="1" width="5.42578125" customWidth="1"/>
    <col min="2" max="2" width="21.85546875" customWidth="1"/>
    <col min="3" max="3" width="27.285156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2.5" customHeight="1" x14ac:dyDescent="0.25">
      <c r="A5" s="5" t="s">
        <v>3</v>
      </c>
      <c r="B5" s="6"/>
      <c r="C5" s="144" t="s">
        <v>37</v>
      </c>
      <c r="D5" s="144"/>
      <c r="E5" s="144"/>
      <c r="F5" s="144"/>
      <c r="G5" s="144"/>
      <c r="H5" s="144"/>
    </row>
    <row r="6" spans="1:8" x14ac:dyDescent="0.25">
      <c r="A6" s="5" t="s">
        <v>5</v>
      </c>
      <c r="B6" s="6"/>
      <c r="C6" s="144" t="s">
        <v>6</v>
      </c>
      <c r="D6" s="144"/>
      <c r="E6" s="144"/>
      <c r="F6" s="6"/>
      <c r="G6" s="6"/>
      <c r="H6" s="6"/>
    </row>
    <row r="7" spans="1:8" x14ac:dyDescent="0.25">
      <c r="A7" s="5" t="s">
        <v>7</v>
      </c>
      <c r="B7" s="6"/>
      <c r="C7" s="144" t="s">
        <v>8</v>
      </c>
      <c r="D7" s="144"/>
      <c r="E7" s="144"/>
      <c r="F7" s="6"/>
      <c r="G7" s="6"/>
      <c r="H7" s="6"/>
    </row>
    <row r="8" spans="1:8" x14ac:dyDescent="0.25">
      <c r="A8" s="145" t="s">
        <v>9</v>
      </c>
      <c r="B8" s="145"/>
      <c r="C8" s="7">
        <v>10000</v>
      </c>
      <c r="D8" s="6"/>
      <c r="E8" s="6"/>
      <c r="F8" s="6"/>
      <c r="G8" s="6"/>
      <c r="H8" s="6"/>
    </row>
    <row r="9" spans="1:8" x14ac:dyDescent="0.25">
      <c r="A9" s="5" t="s">
        <v>10</v>
      </c>
      <c r="B9" s="6"/>
      <c r="C9" s="7">
        <f>SUM(F14:F49)</f>
        <v>1086.3499999999999</v>
      </c>
      <c r="D9" s="5" t="s">
        <v>11</v>
      </c>
      <c r="E9" s="5"/>
      <c r="F9" s="5"/>
      <c r="G9" s="53"/>
      <c r="H9" s="6"/>
    </row>
    <row r="10" spans="1:8" x14ac:dyDescent="0.25">
      <c r="A10" s="5" t="s">
        <v>13</v>
      </c>
      <c r="B10" s="6"/>
      <c r="C10" s="7">
        <f>+C8-C9</f>
        <v>8913.65</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204</v>
      </c>
      <c r="B13" s="141"/>
      <c r="C13" s="141"/>
      <c r="D13" s="142"/>
      <c r="E13" s="11"/>
      <c r="F13" s="11"/>
      <c r="G13" s="12">
        <v>8752.75</v>
      </c>
      <c r="H13" s="11"/>
    </row>
    <row r="14" spans="1:8" ht="114.75" x14ac:dyDescent="0.25">
      <c r="A14" s="20">
        <v>1</v>
      </c>
      <c r="B14" s="28" t="s">
        <v>68</v>
      </c>
      <c r="C14" s="124" t="s">
        <v>205</v>
      </c>
      <c r="D14" s="77" t="s">
        <v>31</v>
      </c>
      <c r="E14" s="16"/>
      <c r="F14" s="17">
        <v>50</v>
      </c>
      <c r="G14" s="18">
        <f t="shared" ref="G14:G20" si="0">G13-F14</f>
        <v>8702.75</v>
      </c>
      <c r="H14" s="19">
        <v>45138</v>
      </c>
    </row>
    <row r="15" spans="1:8" ht="120" customHeight="1" x14ac:dyDescent="0.25">
      <c r="A15" s="20">
        <v>2</v>
      </c>
      <c r="B15" s="28" t="s">
        <v>59</v>
      </c>
      <c r="C15" s="124" t="s">
        <v>206</v>
      </c>
      <c r="D15" s="28" t="s">
        <v>31</v>
      </c>
      <c r="E15" s="16"/>
      <c r="F15" s="17">
        <v>45</v>
      </c>
      <c r="G15" s="18">
        <f t="shared" si="0"/>
        <v>8657.75</v>
      </c>
      <c r="H15" s="19">
        <v>45138</v>
      </c>
    </row>
    <row r="16" spans="1:8" ht="168" customHeight="1" x14ac:dyDescent="0.25">
      <c r="A16" s="13">
        <v>3</v>
      </c>
      <c r="B16" s="28" t="s">
        <v>57</v>
      </c>
      <c r="C16" s="63" t="s">
        <v>207</v>
      </c>
      <c r="D16" s="28" t="s">
        <v>208</v>
      </c>
      <c r="E16" s="16"/>
      <c r="F16" s="17">
        <v>797.25</v>
      </c>
      <c r="G16" s="18">
        <f t="shared" si="0"/>
        <v>7860.5</v>
      </c>
      <c r="H16" s="19">
        <v>45138</v>
      </c>
    </row>
    <row r="17" spans="1:8" ht="156.75" x14ac:dyDescent="0.25">
      <c r="A17" s="57">
        <v>4</v>
      </c>
      <c r="B17" s="28" t="s">
        <v>67</v>
      </c>
      <c r="C17" s="63" t="s">
        <v>209</v>
      </c>
      <c r="D17" s="28" t="s">
        <v>31</v>
      </c>
      <c r="E17" s="16"/>
      <c r="F17" s="17">
        <v>28.5</v>
      </c>
      <c r="G17" s="18">
        <f t="shared" si="0"/>
        <v>7832</v>
      </c>
      <c r="H17" s="19">
        <v>45146</v>
      </c>
    </row>
    <row r="18" spans="1:8" ht="128.25" x14ac:dyDescent="0.25">
      <c r="A18" s="57">
        <v>5</v>
      </c>
      <c r="B18" s="28" t="s">
        <v>210</v>
      </c>
      <c r="C18" s="63" t="s">
        <v>211</v>
      </c>
      <c r="D18" s="77" t="s">
        <v>31</v>
      </c>
      <c r="E18" s="16"/>
      <c r="F18" s="17">
        <v>24.6</v>
      </c>
      <c r="G18" s="18">
        <f t="shared" si="0"/>
        <v>7807.4</v>
      </c>
      <c r="H18" s="19">
        <v>45160</v>
      </c>
    </row>
    <row r="19" spans="1:8" ht="157.5" x14ac:dyDescent="0.25">
      <c r="A19" s="57">
        <v>6</v>
      </c>
      <c r="B19" s="28" t="s">
        <v>212</v>
      </c>
      <c r="C19" s="124" t="s">
        <v>213</v>
      </c>
      <c r="D19" s="61" t="s">
        <v>31</v>
      </c>
      <c r="E19" s="16"/>
      <c r="F19" s="17">
        <v>141</v>
      </c>
      <c r="G19" s="18">
        <f t="shared" si="0"/>
        <v>7666.4</v>
      </c>
      <c r="H19" s="19">
        <v>45195</v>
      </c>
    </row>
    <row r="20" spans="1:8" ht="15.75" x14ac:dyDescent="0.25">
      <c r="A20" s="57"/>
      <c r="B20" s="28"/>
      <c r="C20" s="41"/>
      <c r="D20" s="42"/>
      <c r="E20" s="16"/>
      <c r="F20" s="17"/>
      <c r="G20" s="87">
        <f t="shared" si="0"/>
        <v>7666.4</v>
      </c>
      <c r="H20" s="19"/>
    </row>
    <row r="21" spans="1:8" x14ac:dyDescent="0.25">
      <c r="B21" s="60"/>
      <c r="C21" s="44"/>
      <c r="D21" s="76"/>
      <c r="F21" s="98"/>
      <c r="G21" s="91"/>
      <c r="H21" s="92"/>
    </row>
    <row r="22" spans="1:8" x14ac:dyDescent="0.25">
      <c r="B22" s="60"/>
      <c r="C22" s="44"/>
      <c r="D22" s="76"/>
      <c r="E22" s="2"/>
      <c r="F22" s="98"/>
      <c r="G22" s="91"/>
      <c r="H22" s="92"/>
    </row>
    <row r="23" spans="1:8" x14ac:dyDescent="0.25">
      <c r="B23" s="60"/>
      <c r="C23" s="44"/>
      <c r="D23" s="76"/>
      <c r="E23" s="97"/>
      <c r="F23" s="98"/>
      <c r="G23" s="91"/>
      <c r="H23" s="92"/>
    </row>
    <row r="24" spans="1:8" x14ac:dyDescent="0.25">
      <c r="B24" s="60"/>
      <c r="C24" s="44"/>
      <c r="D24" s="60"/>
      <c r="E24" s="2"/>
      <c r="F24" s="98"/>
      <c r="G24" s="91"/>
      <c r="H24" s="92"/>
    </row>
    <row r="25" spans="1:8" ht="15.75" x14ac:dyDescent="0.25">
      <c r="B25" s="60"/>
      <c r="C25" s="44"/>
      <c r="D25" s="68"/>
      <c r="E25" s="2"/>
      <c r="F25" s="98"/>
      <c r="G25" s="91"/>
      <c r="H25" s="92"/>
    </row>
    <row r="26" spans="1:8" ht="15.75" x14ac:dyDescent="0.25">
      <c r="B26" s="60"/>
      <c r="C26" s="44"/>
      <c r="D26" s="68"/>
      <c r="E26" s="97"/>
      <c r="F26" s="98"/>
      <c r="G26" s="91"/>
      <c r="H26" s="92"/>
    </row>
  </sheetData>
  <mergeCells count="8">
    <mergeCell ref="A8:B8"/>
    <mergeCell ref="A13:D13"/>
    <mergeCell ref="A1:H1"/>
    <mergeCell ref="A2:H2"/>
    <mergeCell ref="A3:H3"/>
    <mergeCell ref="C5:H5"/>
    <mergeCell ref="C6:E6"/>
    <mergeCell ref="C7:E7"/>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1B75D-E227-4B26-A03D-CC52C5152F04}">
  <dimension ref="A1:H23"/>
  <sheetViews>
    <sheetView workbookViewId="0">
      <selection activeCell="L10" sqref="L10"/>
    </sheetView>
  </sheetViews>
  <sheetFormatPr baseColWidth="10" defaultRowHeight="15" x14ac:dyDescent="0.25"/>
  <cols>
    <col min="1" max="1" width="4.42578125" customWidth="1"/>
    <col min="2" max="2" width="23.42578125" customWidth="1"/>
    <col min="3" max="3" width="28.140625" customWidth="1"/>
    <col min="4" max="4" width="12.285156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5.5" customHeight="1" x14ac:dyDescent="0.25">
      <c r="A5" s="5" t="s">
        <v>3</v>
      </c>
      <c r="B5" s="6"/>
      <c r="C5" s="144" t="s">
        <v>38</v>
      </c>
      <c r="D5" s="144"/>
      <c r="E5" s="144"/>
      <c r="F5" s="144"/>
      <c r="G5" s="144"/>
      <c r="H5" s="144"/>
    </row>
    <row r="6" spans="1:8" x14ac:dyDescent="0.25">
      <c r="A6" s="5" t="s">
        <v>5</v>
      </c>
      <c r="B6" s="6"/>
      <c r="C6" s="144" t="s">
        <v>39</v>
      </c>
      <c r="D6" s="144"/>
      <c r="E6" s="6"/>
      <c r="F6" s="6"/>
      <c r="G6" s="6"/>
      <c r="H6" s="6"/>
    </row>
    <row r="7" spans="1:8" x14ac:dyDescent="0.25">
      <c r="A7" s="5" t="s">
        <v>7</v>
      </c>
      <c r="B7" s="6"/>
      <c r="C7" s="6" t="s">
        <v>8</v>
      </c>
      <c r="D7" s="6"/>
      <c r="E7" s="6"/>
      <c r="F7" s="6"/>
      <c r="G7" s="6"/>
      <c r="H7" s="6"/>
    </row>
    <row r="8" spans="1:8" ht="21.75" customHeight="1" x14ac:dyDescent="0.25">
      <c r="A8" s="145" t="s">
        <v>9</v>
      </c>
      <c r="B8" s="145"/>
      <c r="C8" s="7">
        <v>30000</v>
      </c>
      <c r="D8" s="6"/>
      <c r="E8" s="6"/>
      <c r="F8" s="6"/>
      <c r="G8" s="6"/>
      <c r="H8" s="6"/>
    </row>
    <row r="9" spans="1:8" x14ac:dyDescent="0.25">
      <c r="A9" s="5" t="s">
        <v>10</v>
      </c>
      <c r="B9" s="6"/>
      <c r="C9" s="7">
        <f>SUM(F14:F69)</f>
        <v>1938.22</v>
      </c>
      <c r="D9" s="5" t="s">
        <v>11</v>
      </c>
      <c r="E9" s="5"/>
      <c r="F9" s="5"/>
      <c r="G9" s="8" t="s">
        <v>12</v>
      </c>
      <c r="H9" s="6"/>
    </row>
    <row r="10" spans="1:8" x14ac:dyDescent="0.25">
      <c r="A10" s="5" t="s">
        <v>13</v>
      </c>
      <c r="B10" s="6"/>
      <c r="C10" s="7">
        <f>+C8-C9</f>
        <v>28061.78</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214</v>
      </c>
      <c r="B13" s="141"/>
      <c r="C13" s="141"/>
      <c r="D13" s="142"/>
      <c r="E13" s="11"/>
      <c r="F13" s="11"/>
      <c r="G13" s="12">
        <v>15514.35</v>
      </c>
      <c r="H13" s="11"/>
    </row>
    <row r="14" spans="1:8" ht="88.5" customHeight="1" x14ac:dyDescent="0.25">
      <c r="A14" s="125">
        <v>1</v>
      </c>
      <c r="B14" s="29" t="s">
        <v>215</v>
      </c>
      <c r="C14" s="108" t="s">
        <v>216</v>
      </c>
      <c r="D14" s="28" t="s">
        <v>217</v>
      </c>
      <c r="E14" s="16"/>
      <c r="F14" s="17">
        <v>185</v>
      </c>
      <c r="G14" s="18">
        <f>G13-F14</f>
        <v>15329.35</v>
      </c>
      <c r="H14" s="19">
        <v>45190</v>
      </c>
    </row>
    <row r="15" spans="1:8" ht="115.5" customHeight="1" x14ac:dyDescent="0.25">
      <c r="A15" s="125">
        <v>2</v>
      </c>
      <c r="B15" s="29" t="s">
        <v>218</v>
      </c>
      <c r="C15" s="41" t="s">
        <v>219</v>
      </c>
      <c r="D15" s="28" t="s">
        <v>41</v>
      </c>
      <c r="E15" s="16"/>
      <c r="F15" s="17">
        <v>1491</v>
      </c>
      <c r="G15" s="18">
        <f>G14-F15</f>
        <v>13838.35</v>
      </c>
      <c r="H15" s="19">
        <v>45190</v>
      </c>
    </row>
    <row r="16" spans="1:8" ht="120.75" customHeight="1" x14ac:dyDescent="0.25">
      <c r="A16" s="125"/>
      <c r="B16" s="29" t="s">
        <v>220</v>
      </c>
      <c r="C16" s="41" t="s">
        <v>221</v>
      </c>
      <c r="D16" s="28" t="s">
        <v>41</v>
      </c>
      <c r="E16" s="20"/>
      <c r="F16" s="17">
        <v>72.22</v>
      </c>
      <c r="G16" s="18">
        <f t="shared" ref="G16:G19" si="0">G15-F16</f>
        <v>13766.130000000001</v>
      </c>
      <c r="H16" s="19">
        <v>45190</v>
      </c>
    </row>
    <row r="17" spans="2:8" ht="76.5" x14ac:dyDescent="0.25">
      <c r="B17" s="29" t="s">
        <v>222</v>
      </c>
      <c r="C17" s="108" t="s">
        <v>223</v>
      </c>
      <c r="D17" s="28" t="s">
        <v>41</v>
      </c>
      <c r="E17" s="16"/>
      <c r="F17" s="17">
        <v>120</v>
      </c>
      <c r="G17" s="18">
        <f t="shared" si="0"/>
        <v>13646.130000000001</v>
      </c>
      <c r="H17" s="19">
        <v>45190</v>
      </c>
    </row>
    <row r="18" spans="2:8" ht="89.25" x14ac:dyDescent="0.25">
      <c r="B18" s="29" t="s">
        <v>69</v>
      </c>
      <c r="C18" s="41" t="s">
        <v>224</v>
      </c>
      <c r="D18" s="28" t="s">
        <v>104</v>
      </c>
      <c r="E18" s="16"/>
      <c r="F18" s="17">
        <v>70</v>
      </c>
      <c r="G18" s="130">
        <f t="shared" si="0"/>
        <v>13576.130000000001</v>
      </c>
      <c r="H18" s="19">
        <v>45191</v>
      </c>
    </row>
    <row r="19" spans="2:8" x14ac:dyDescent="0.25">
      <c r="B19" s="14"/>
      <c r="C19" s="41"/>
      <c r="D19" s="77"/>
      <c r="E19" s="16"/>
      <c r="F19" s="17"/>
      <c r="G19" s="87">
        <f t="shared" si="0"/>
        <v>13576.130000000001</v>
      </c>
      <c r="H19" s="19"/>
    </row>
    <row r="20" spans="2:8" x14ac:dyDescent="0.25">
      <c r="B20" s="126"/>
      <c r="C20" s="127"/>
      <c r="D20" s="128"/>
      <c r="E20" s="2"/>
      <c r="F20" s="98"/>
      <c r="G20" s="91"/>
      <c r="H20" s="92"/>
    </row>
    <row r="21" spans="2:8" x14ac:dyDescent="0.25">
      <c r="B21" s="60"/>
      <c r="C21" s="72"/>
      <c r="D21" s="75"/>
      <c r="E21" s="2"/>
      <c r="F21" s="98"/>
      <c r="G21" s="91"/>
      <c r="H21" s="92"/>
    </row>
    <row r="22" spans="2:8" x14ac:dyDescent="0.25">
      <c r="B22" s="75"/>
      <c r="C22" s="44"/>
      <c r="D22" s="60"/>
      <c r="E22" s="2"/>
      <c r="F22" s="98"/>
      <c r="G22" s="91"/>
      <c r="H22" s="92"/>
    </row>
    <row r="23" spans="2:8" ht="15.75" x14ac:dyDescent="0.25">
      <c r="B23" s="60"/>
      <c r="C23" s="67"/>
      <c r="D23" s="109"/>
      <c r="E23" s="97"/>
      <c r="F23" s="98"/>
      <c r="G23" s="91"/>
      <c r="H23" s="92"/>
    </row>
  </sheetData>
  <mergeCells count="7">
    <mergeCell ref="A13:D13"/>
    <mergeCell ref="A1:H1"/>
    <mergeCell ref="A2:H2"/>
    <mergeCell ref="A3:H3"/>
    <mergeCell ref="C5:H5"/>
    <mergeCell ref="C6:D6"/>
    <mergeCell ref="A8:B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F6E6C-8DFB-46CD-92D4-D0978800CA78}">
  <dimension ref="A1:H24"/>
  <sheetViews>
    <sheetView topLeftCell="A3" zoomScale="60" zoomScaleNormal="60" workbookViewId="0">
      <selection activeCell="D9" sqref="D9"/>
    </sheetView>
  </sheetViews>
  <sheetFormatPr baseColWidth="10" defaultRowHeight="15" x14ac:dyDescent="0.25"/>
  <cols>
    <col min="1" max="1" width="4" customWidth="1"/>
    <col min="2" max="2" width="26.7109375" customWidth="1"/>
    <col min="3" max="3" width="36.85546875" customWidth="1"/>
    <col min="8" max="8" width="11.85546875" bestFit="1" customWidth="1"/>
  </cols>
  <sheetData>
    <row r="1" spans="1:8" ht="15.75" x14ac:dyDescent="0.25">
      <c r="A1" s="143"/>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9.25" customHeight="1" x14ac:dyDescent="0.25">
      <c r="A5" s="5" t="s">
        <v>3</v>
      </c>
      <c r="B5" s="6"/>
      <c r="C5" s="144" t="s">
        <v>70</v>
      </c>
      <c r="D5" s="144"/>
      <c r="E5" s="144"/>
      <c r="F5" s="144"/>
      <c r="G5" s="144"/>
      <c r="H5" s="144"/>
    </row>
    <row r="6" spans="1:8" x14ac:dyDescent="0.25">
      <c r="A6" s="5" t="s">
        <v>5</v>
      </c>
      <c r="B6" s="6"/>
      <c r="C6" s="144" t="s">
        <v>25</v>
      </c>
      <c r="D6" s="144"/>
      <c r="E6" s="144"/>
      <c r="F6" s="6"/>
      <c r="G6" s="6"/>
      <c r="H6" s="6"/>
    </row>
    <row r="7" spans="1:8" x14ac:dyDescent="0.25">
      <c r="A7" s="5" t="s">
        <v>7</v>
      </c>
      <c r="B7" s="6"/>
      <c r="C7" s="144" t="s">
        <v>8</v>
      </c>
      <c r="D7" s="144"/>
      <c r="E7" s="144"/>
      <c r="F7" s="6"/>
      <c r="G7" s="6"/>
      <c r="H7" s="6"/>
    </row>
    <row r="8" spans="1:8" ht="26.25" customHeight="1" x14ac:dyDescent="0.25">
      <c r="A8" s="145" t="s">
        <v>9</v>
      </c>
      <c r="B8" s="145"/>
      <c r="C8" s="7">
        <v>4000</v>
      </c>
      <c r="D8" s="6"/>
      <c r="E8" s="6"/>
      <c r="F8" s="6"/>
      <c r="G8" s="6"/>
      <c r="H8" s="6"/>
    </row>
    <row r="9" spans="1:8" x14ac:dyDescent="0.25">
      <c r="A9" s="5" t="s">
        <v>10</v>
      </c>
      <c r="B9" s="6"/>
      <c r="C9" s="7">
        <f>SUM(F14:F30)</f>
        <v>933.19999999999993</v>
      </c>
      <c r="D9" s="5" t="s">
        <v>11</v>
      </c>
      <c r="E9" s="5"/>
      <c r="F9" s="5"/>
      <c r="G9" s="53"/>
      <c r="H9" s="6"/>
    </row>
    <row r="10" spans="1:8" x14ac:dyDescent="0.25">
      <c r="A10" s="5" t="s">
        <v>13</v>
      </c>
      <c r="B10" s="6"/>
      <c r="C10" s="7">
        <f>+C8-C9</f>
        <v>3066.8</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110</v>
      </c>
      <c r="B13" s="141"/>
      <c r="C13" s="141"/>
      <c r="D13" s="142"/>
      <c r="E13" s="11"/>
      <c r="F13" s="11"/>
      <c r="G13" s="12">
        <v>2666.5</v>
      </c>
      <c r="H13" s="11"/>
    </row>
    <row r="14" spans="1:8" ht="89.25" x14ac:dyDescent="0.25">
      <c r="A14" s="13"/>
      <c r="B14" s="28" t="s">
        <v>235</v>
      </c>
      <c r="C14" s="41" t="s">
        <v>236</v>
      </c>
      <c r="D14" s="28" t="s">
        <v>237</v>
      </c>
      <c r="E14" s="133"/>
      <c r="F14" s="134">
        <v>36</v>
      </c>
      <c r="G14" s="131">
        <f>G13-F14</f>
        <v>2630.5</v>
      </c>
      <c r="H14" s="135">
        <v>45134</v>
      </c>
    </row>
    <row r="15" spans="1:8" ht="100.5" customHeight="1" x14ac:dyDescent="0.25">
      <c r="A15" s="13"/>
      <c r="B15" s="28" t="s">
        <v>235</v>
      </c>
      <c r="C15" s="41" t="s">
        <v>238</v>
      </c>
      <c r="D15" s="28" t="s">
        <v>239</v>
      </c>
      <c r="E15" s="133"/>
      <c r="F15" s="134">
        <v>25</v>
      </c>
      <c r="G15" s="131">
        <f t="shared" ref="G15:G24" si="0">G14-F15</f>
        <v>2605.5</v>
      </c>
      <c r="H15" s="135">
        <v>45134</v>
      </c>
    </row>
    <row r="16" spans="1:8" ht="109.5" customHeight="1" x14ac:dyDescent="0.25">
      <c r="A16" s="13"/>
      <c r="B16" s="28" t="s">
        <v>240</v>
      </c>
      <c r="C16" s="41" t="s">
        <v>241</v>
      </c>
      <c r="D16" s="28" t="s">
        <v>242</v>
      </c>
      <c r="E16" s="133"/>
      <c r="F16" s="134">
        <v>60</v>
      </c>
      <c r="G16" s="131">
        <f t="shared" si="0"/>
        <v>2545.5</v>
      </c>
      <c r="H16" s="135">
        <v>45134</v>
      </c>
    </row>
    <row r="17" spans="1:8" ht="102.75" x14ac:dyDescent="0.25">
      <c r="A17" s="13"/>
      <c r="B17" s="28" t="s">
        <v>71</v>
      </c>
      <c r="C17" s="27" t="s">
        <v>243</v>
      </c>
      <c r="D17" s="28" t="s">
        <v>41</v>
      </c>
      <c r="E17" s="133"/>
      <c r="F17" s="134">
        <v>182.9</v>
      </c>
      <c r="G17" s="131">
        <f t="shared" si="0"/>
        <v>2362.6</v>
      </c>
      <c r="H17" s="135">
        <v>45138</v>
      </c>
    </row>
    <row r="18" spans="1:8" ht="90" x14ac:dyDescent="0.25">
      <c r="A18" s="13"/>
      <c r="B18" s="28" t="s">
        <v>235</v>
      </c>
      <c r="C18" s="27" t="s">
        <v>244</v>
      </c>
      <c r="D18" s="28" t="s">
        <v>245</v>
      </c>
      <c r="E18" s="133"/>
      <c r="F18" s="134">
        <v>52</v>
      </c>
      <c r="G18" s="131">
        <f t="shared" si="0"/>
        <v>2310.6</v>
      </c>
      <c r="H18" s="135">
        <v>45138</v>
      </c>
    </row>
    <row r="19" spans="1:8" ht="102.75" x14ac:dyDescent="0.25">
      <c r="A19" s="57"/>
      <c r="B19" s="28" t="s">
        <v>246</v>
      </c>
      <c r="C19" s="27" t="s">
        <v>247</v>
      </c>
      <c r="D19" s="28" t="s">
        <v>248</v>
      </c>
      <c r="E19" s="133"/>
      <c r="F19" s="134">
        <v>64</v>
      </c>
      <c r="G19" s="131">
        <f t="shared" si="0"/>
        <v>2246.6</v>
      </c>
      <c r="H19" s="135">
        <v>45138</v>
      </c>
    </row>
    <row r="20" spans="1:8" ht="90" x14ac:dyDescent="0.25">
      <c r="A20" s="57"/>
      <c r="B20" s="29" t="s">
        <v>249</v>
      </c>
      <c r="C20" s="27" t="s">
        <v>250</v>
      </c>
      <c r="D20" s="129" t="s">
        <v>41</v>
      </c>
      <c r="E20" s="20"/>
      <c r="F20" s="17">
        <v>80</v>
      </c>
      <c r="G20" s="131">
        <f t="shared" si="0"/>
        <v>2166.6</v>
      </c>
      <c r="H20" s="19">
        <v>45149</v>
      </c>
    </row>
    <row r="21" spans="1:8" ht="102" x14ac:dyDescent="0.25">
      <c r="A21" s="57"/>
      <c r="B21" s="28" t="s">
        <v>71</v>
      </c>
      <c r="C21" s="41" t="s">
        <v>251</v>
      </c>
      <c r="D21" s="29" t="s">
        <v>41</v>
      </c>
      <c r="E21" s="16"/>
      <c r="F21" s="17">
        <v>182.9</v>
      </c>
      <c r="G21" s="131">
        <f t="shared" si="0"/>
        <v>1983.6999999999998</v>
      </c>
      <c r="H21" s="19">
        <v>45169</v>
      </c>
    </row>
    <row r="22" spans="1:8" ht="114.75" x14ac:dyDescent="0.25">
      <c r="A22" s="57"/>
      <c r="B22" s="29" t="s">
        <v>71</v>
      </c>
      <c r="C22" s="41" t="s">
        <v>252</v>
      </c>
      <c r="D22" s="29" t="s">
        <v>41</v>
      </c>
      <c r="E22" s="20"/>
      <c r="F22" s="17">
        <v>182.9</v>
      </c>
      <c r="G22" s="131">
        <f t="shared" si="0"/>
        <v>1800.7999999999997</v>
      </c>
      <c r="H22" s="19">
        <v>45198</v>
      </c>
    </row>
    <row r="23" spans="1:8" ht="63.75" x14ac:dyDescent="0.25">
      <c r="A23" s="57"/>
      <c r="B23" s="14" t="s">
        <v>232</v>
      </c>
      <c r="C23" s="132" t="s">
        <v>233</v>
      </c>
      <c r="D23" s="29" t="s">
        <v>234</v>
      </c>
      <c r="E23" s="16"/>
      <c r="F23" s="17">
        <v>67.5</v>
      </c>
      <c r="G23" s="131">
        <f t="shared" si="0"/>
        <v>1733.2999999999997</v>
      </c>
      <c r="H23" s="19">
        <v>45198</v>
      </c>
    </row>
    <row r="24" spans="1:8" x14ac:dyDescent="0.25">
      <c r="A24" s="57"/>
      <c r="B24" s="57"/>
      <c r="C24" s="57"/>
      <c r="D24" s="57"/>
      <c r="E24" s="57"/>
      <c r="F24" s="57"/>
      <c r="G24" s="131">
        <f t="shared" si="0"/>
        <v>1733.2999999999997</v>
      </c>
      <c r="H24" s="57"/>
    </row>
  </sheetData>
  <mergeCells count="8">
    <mergeCell ref="A8:B8"/>
    <mergeCell ref="A13:D13"/>
    <mergeCell ref="A1:H1"/>
    <mergeCell ref="A2:H2"/>
    <mergeCell ref="A3:H3"/>
    <mergeCell ref="C5:H5"/>
    <mergeCell ref="C6:E6"/>
    <mergeCell ref="C7:E7"/>
  </mergeCells>
  <pageMargins left="0.7" right="0.7" top="0.75" bottom="0.75" header="0.3" footer="0.3"/>
  <pageSetup paperSize="9" orientation="portrait" horizontalDpi="0" verticalDpi="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4CEDE-94AF-4144-9A41-5B96F6A06200}">
  <dimension ref="A1:H15"/>
  <sheetViews>
    <sheetView view="pageBreakPreview" zoomScale="112" zoomScaleNormal="100" zoomScaleSheetLayoutView="112" workbookViewId="0">
      <selection activeCell="L14" sqref="L14"/>
    </sheetView>
  </sheetViews>
  <sheetFormatPr baseColWidth="10" defaultRowHeight="15" x14ac:dyDescent="0.25"/>
  <cols>
    <col min="2" max="2" width="18.85546875" customWidth="1"/>
    <col min="3" max="3" width="47"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6.25" customHeight="1" x14ac:dyDescent="0.25">
      <c r="A5" s="5" t="s">
        <v>3</v>
      </c>
      <c r="B5" s="6"/>
      <c r="C5" s="144" t="s">
        <v>256</v>
      </c>
      <c r="D5" s="144"/>
      <c r="E5" s="144"/>
      <c r="F5" s="144"/>
      <c r="G5" s="144"/>
      <c r="H5" s="144"/>
    </row>
    <row r="6" spans="1:8" x14ac:dyDescent="0.25">
      <c r="A6" s="5" t="s">
        <v>5</v>
      </c>
      <c r="B6" s="6"/>
      <c r="C6" s="144" t="s">
        <v>257</v>
      </c>
      <c r="D6" s="144"/>
      <c r="E6" s="144"/>
      <c r="F6" s="6"/>
      <c r="G6" s="6"/>
      <c r="H6" s="6"/>
    </row>
    <row r="7" spans="1:8" x14ac:dyDescent="0.25">
      <c r="A7" s="5" t="s">
        <v>7</v>
      </c>
      <c r="B7" s="6"/>
      <c r="C7" s="144" t="s">
        <v>8</v>
      </c>
      <c r="D7" s="144"/>
      <c r="E7" s="144"/>
      <c r="F7" s="6"/>
      <c r="G7" s="6"/>
      <c r="H7" s="6"/>
    </row>
    <row r="8" spans="1:8" ht="28.5" customHeight="1" x14ac:dyDescent="0.25">
      <c r="A8" s="145" t="s">
        <v>9</v>
      </c>
      <c r="B8" s="145"/>
      <c r="C8" s="7">
        <v>10500</v>
      </c>
      <c r="D8" s="6"/>
      <c r="E8" s="6"/>
      <c r="F8" s="6"/>
      <c r="G8" s="6"/>
      <c r="H8" s="6"/>
    </row>
    <row r="9" spans="1:8" x14ac:dyDescent="0.25">
      <c r="A9" s="5" t="s">
        <v>10</v>
      </c>
      <c r="B9" s="6"/>
      <c r="C9" s="7">
        <f>SUM(F14:F45)</f>
        <v>5345.38</v>
      </c>
      <c r="D9" s="5"/>
      <c r="E9" s="5"/>
      <c r="F9" s="5"/>
      <c r="G9" s="53"/>
      <c r="H9" s="6"/>
    </row>
    <row r="10" spans="1:8" ht="24" customHeight="1" x14ac:dyDescent="0.25">
      <c r="A10" s="5" t="s">
        <v>13</v>
      </c>
      <c r="B10" s="6"/>
      <c r="C10" s="7">
        <f>+C8-C9</f>
        <v>5154.62</v>
      </c>
      <c r="D10" s="6"/>
      <c r="E10" s="6"/>
      <c r="F10" s="6"/>
      <c r="G10" s="6"/>
      <c r="H10" s="6"/>
    </row>
    <row r="12" spans="1:8" x14ac:dyDescent="0.25">
      <c r="A12" s="9" t="s">
        <v>14</v>
      </c>
      <c r="B12" s="10" t="s">
        <v>15</v>
      </c>
      <c r="C12" s="10" t="s">
        <v>16</v>
      </c>
      <c r="D12" s="10" t="s">
        <v>17</v>
      </c>
      <c r="E12" s="10" t="s">
        <v>18</v>
      </c>
      <c r="F12" s="10" t="s">
        <v>19</v>
      </c>
      <c r="G12" s="10" t="s">
        <v>20</v>
      </c>
      <c r="H12" s="10" t="s">
        <v>23</v>
      </c>
    </row>
    <row r="13" spans="1:8" x14ac:dyDescent="0.25">
      <c r="A13" s="140" t="s">
        <v>110</v>
      </c>
      <c r="B13" s="141"/>
      <c r="C13" s="141"/>
      <c r="D13" s="142"/>
      <c r="E13" s="11"/>
      <c r="F13" s="11"/>
      <c r="G13" s="12">
        <v>10500</v>
      </c>
      <c r="H13" s="11"/>
    </row>
    <row r="14" spans="1:8" ht="67.5" customHeight="1" x14ac:dyDescent="0.25">
      <c r="A14" s="20">
        <v>1</v>
      </c>
      <c r="B14" s="29" t="s">
        <v>253</v>
      </c>
      <c r="C14" s="104" t="s">
        <v>254</v>
      </c>
      <c r="D14" s="29" t="s">
        <v>255</v>
      </c>
      <c r="E14" s="16"/>
      <c r="F14" s="17">
        <v>5345.38</v>
      </c>
      <c r="G14" s="18">
        <f>G13-F14</f>
        <v>5154.62</v>
      </c>
      <c r="H14" s="19">
        <v>45182</v>
      </c>
    </row>
    <row r="15" spans="1:8" x14ac:dyDescent="0.25">
      <c r="A15" s="57"/>
      <c r="B15" s="57"/>
      <c r="C15" s="57"/>
      <c r="D15" s="57"/>
      <c r="E15" s="57"/>
      <c r="F15" s="57"/>
      <c r="G15" s="87">
        <f>G14-F15</f>
        <v>5154.62</v>
      </c>
      <c r="H15" s="57"/>
    </row>
  </sheetData>
  <mergeCells count="8">
    <mergeCell ref="A8:B8"/>
    <mergeCell ref="A13:D13"/>
    <mergeCell ref="A1:H1"/>
    <mergeCell ref="A2:H2"/>
    <mergeCell ref="A3:H3"/>
    <mergeCell ref="C5:H5"/>
    <mergeCell ref="C6:E6"/>
    <mergeCell ref="C7:E7"/>
  </mergeCells>
  <pageMargins left="0.7" right="0.7" top="0.75" bottom="0.75" header="0.3" footer="0.3"/>
  <pageSetup orientation="landscape"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87299-E525-4535-A5DA-77102752E204}">
  <dimension ref="A1:H15"/>
  <sheetViews>
    <sheetView zoomScale="130" zoomScaleNormal="130" workbookViewId="0">
      <selection activeCell="J11" sqref="J11"/>
    </sheetView>
  </sheetViews>
  <sheetFormatPr baseColWidth="10" defaultRowHeight="15" x14ac:dyDescent="0.25"/>
  <cols>
    <col min="1" max="1" width="3.42578125" customWidth="1"/>
    <col min="2" max="2" width="24.85546875" customWidth="1"/>
    <col min="3" max="3" width="36.57031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3.25" customHeight="1" x14ac:dyDescent="0.25">
      <c r="A5" s="5" t="s">
        <v>3</v>
      </c>
      <c r="B5" s="6"/>
      <c r="C5" s="144" t="s">
        <v>258</v>
      </c>
      <c r="D5" s="144"/>
      <c r="E5" s="144"/>
      <c r="F5" s="144"/>
      <c r="G5" s="144"/>
      <c r="H5" s="144"/>
    </row>
    <row r="6" spans="1:8" x14ac:dyDescent="0.25">
      <c r="A6" s="5" t="s">
        <v>5</v>
      </c>
      <c r="B6" s="6"/>
      <c r="C6" s="144" t="s">
        <v>25</v>
      </c>
      <c r="D6" s="144"/>
      <c r="E6" s="144"/>
      <c r="F6" s="6"/>
      <c r="G6" s="6"/>
      <c r="H6" s="6"/>
    </row>
    <row r="7" spans="1:8" x14ac:dyDescent="0.25">
      <c r="A7" s="5" t="s">
        <v>7</v>
      </c>
      <c r="B7" s="6"/>
      <c r="C7" s="144" t="s">
        <v>8</v>
      </c>
      <c r="D7" s="144"/>
      <c r="E7" s="144"/>
      <c r="F7" s="6"/>
      <c r="G7" s="6"/>
      <c r="H7" s="6"/>
    </row>
    <row r="8" spans="1:8" ht="25.5" customHeight="1" x14ac:dyDescent="0.25">
      <c r="A8" s="145" t="s">
        <v>9</v>
      </c>
      <c r="B8" s="145"/>
      <c r="C8" s="7">
        <v>30000</v>
      </c>
      <c r="D8" s="6"/>
      <c r="E8" s="6"/>
      <c r="F8" s="6"/>
      <c r="G8" s="6"/>
      <c r="H8" s="6"/>
    </row>
    <row r="9" spans="1:8" x14ac:dyDescent="0.25">
      <c r="A9" s="5" t="s">
        <v>10</v>
      </c>
      <c r="B9" s="6"/>
      <c r="C9" s="7">
        <f>SUM(F14:F45)</f>
        <v>2205</v>
      </c>
      <c r="D9" s="5" t="s">
        <v>11</v>
      </c>
      <c r="E9" s="5"/>
      <c r="F9" s="5"/>
      <c r="G9" s="53"/>
      <c r="H9" s="6"/>
    </row>
    <row r="10" spans="1:8" x14ac:dyDescent="0.25">
      <c r="A10" s="5" t="s">
        <v>13</v>
      </c>
      <c r="B10" s="6"/>
      <c r="C10" s="7">
        <f>+C8-C9</f>
        <v>27795</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c r="B13" s="141"/>
      <c r="C13" s="141"/>
      <c r="D13" s="142"/>
      <c r="E13" s="11"/>
      <c r="F13" s="11"/>
      <c r="G13" s="12">
        <v>30000</v>
      </c>
      <c r="H13" s="11"/>
    </row>
    <row r="14" spans="1:8" ht="54.75" customHeight="1" x14ac:dyDescent="0.25">
      <c r="A14" s="136">
        <v>1</v>
      </c>
      <c r="B14" s="29" t="s">
        <v>259</v>
      </c>
      <c r="C14" s="104" t="s">
        <v>260</v>
      </c>
      <c r="D14" s="29" t="s">
        <v>261</v>
      </c>
      <c r="E14" s="133"/>
      <c r="F14" s="17">
        <v>2205</v>
      </c>
      <c r="G14" s="18">
        <f>G13-F14</f>
        <v>27795</v>
      </c>
      <c r="H14" s="135">
        <v>45183</v>
      </c>
    </row>
    <row r="15" spans="1:8" x14ac:dyDescent="0.25">
      <c r="A15" s="57"/>
      <c r="B15" s="57"/>
      <c r="C15" s="57"/>
      <c r="D15" s="57"/>
      <c r="E15" s="57"/>
      <c r="F15" s="57"/>
      <c r="G15" s="87">
        <f t="shared" ref="G15" si="0">G14-F15</f>
        <v>27795</v>
      </c>
      <c r="H15" s="57"/>
    </row>
  </sheetData>
  <mergeCells count="8">
    <mergeCell ref="A8:B8"/>
    <mergeCell ref="A13:D13"/>
    <mergeCell ref="A1:H1"/>
    <mergeCell ref="A2:H2"/>
    <mergeCell ref="A3:H3"/>
    <mergeCell ref="C5:H5"/>
    <mergeCell ref="C6:E6"/>
    <mergeCell ref="C7:E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477EC-F8EB-48C9-9072-80B17FAAE16F}">
  <dimension ref="A1:J16"/>
  <sheetViews>
    <sheetView workbookViewId="0">
      <selection activeCell="C21" sqref="C21"/>
    </sheetView>
  </sheetViews>
  <sheetFormatPr baseColWidth="10" defaultRowHeight="15" x14ac:dyDescent="0.25"/>
  <cols>
    <col min="1" max="1" width="4.28515625" customWidth="1"/>
    <col min="2" max="2" width="27.85546875" customWidth="1"/>
    <col min="3" max="3" width="31.5703125" customWidth="1"/>
  </cols>
  <sheetData>
    <row r="1" spans="1:10" ht="15.75" x14ac:dyDescent="0.25">
      <c r="A1" s="143" t="s">
        <v>0</v>
      </c>
      <c r="B1" s="143"/>
      <c r="C1" s="143"/>
      <c r="D1" s="143"/>
      <c r="E1" s="143"/>
      <c r="F1" s="143"/>
      <c r="G1" s="143"/>
      <c r="H1" s="143"/>
      <c r="I1" s="143"/>
      <c r="J1" s="143"/>
    </row>
    <row r="2" spans="1:10" ht="15.75" x14ac:dyDescent="0.25">
      <c r="A2" s="143" t="s">
        <v>1</v>
      </c>
      <c r="B2" s="143"/>
      <c r="C2" s="143"/>
      <c r="D2" s="143"/>
      <c r="E2" s="143"/>
      <c r="F2" s="143"/>
      <c r="G2" s="143"/>
      <c r="H2" s="143"/>
      <c r="I2" s="143"/>
      <c r="J2" s="143"/>
    </row>
    <row r="3" spans="1:10" ht="15.75" x14ac:dyDescent="0.25">
      <c r="A3" s="143" t="s">
        <v>2</v>
      </c>
      <c r="B3" s="143"/>
      <c r="C3" s="143"/>
      <c r="D3" s="143"/>
      <c r="E3" s="143"/>
      <c r="F3" s="143"/>
      <c r="G3" s="143"/>
      <c r="H3" s="143"/>
      <c r="I3" s="143"/>
      <c r="J3" s="143"/>
    </row>
    <row r="4" spans="1:10" x14ac:dyDescent="0.25">
      <c r="A4" s="3"/>
      <c r="B4" s="4"/>
      <c r="C4" s="4"/>
      <c r="D4" s="4"/>
      <c r="E4" s="4"/>
      <c r="F4" s="4"/>
      <c r="G4" s="4"/>
      <c r="H4" s="4"/>
      <c r="I4" s="4"/>
      <c r="J4" s="4"/>
    </row>
    <row r="5" spans="1:10" ht="27.75" customHeight="1" x14ac:dyDescent="0.25">
      <c r="A5" s="5" t="s">
        <v>3</v>
      </c>
      <c r="B5" s="6"/>
      <c r="C5" s="144" t="s">
        <v>24</v>
      </c>
      <c r="D5" s="144"/>
      <c r="E5" s="144"/>
      <c r="F5" s="144"/>
      <c r="G5" s="144"/>
      <c r="H5" s="144"/>
      <c r="I5" s="144"/>
      <c r="J5" s="144"/>
    </row>
    <row r="6" spans="1:10" ht="18.75" customHeight="1" x14ac:dyDescent="0.25">
      <c r="A6" s="5" t="s">
        <v>5</v>
      </c>
      <c r="B6" s="6"/>
      <c r="C6" s="6" t="s">
        <v>25</v>
      </c>
      <c r="D6" s="6"/>
      <c r="E6" s="6"/>
      <c r="F6" s="6"/>
      <c r="G6" s="6"/>
      <c r="H6" s="6"/>
      <c r="I6" s="6"/>
      <c r="J6" s="6"/>
    </row>
    <row r="7" spans="1:10" ht="22.5" x14ac:dyDescent="0.25">
      <c r="A7" s="5" t="s">
        <v>7</v>
      </c>
      <c r="B7" s="6"/>
      <c r="C7" s="6" t="s">
        <v>8</v>
      </c>
      <c r="D7" s="6"/>
      <c r="E7" s="6"/>
      <c r="F7" s="6"/>
      <c r="G7" s="6"/>
      <c r="H7" s="6"/>
      <c r="I7" s="6"/>
      <c r="J7" s="6"/>
    </row>
    <row r="8" spans="1:10" x14ac:dyDescent="0.25">
      <c r="A8" s="5" t="s">
        <v>9</v>
      </c>
      <c r="B8" s="6"/>
      <c r="C8" s="7">
        <v>18000</v>
      </c>
      <c r="D8" s="6"/>
      <c r="E8" s="6"/>
      <c r="F8" s="6"/>
      <c r="G8" s="6"/>
      <c r="H8" s="6"/>
      <c r="I8" s="6"/>
      <c r="J8" s="6"/>
    </row>
    <row r="9" spans="1:10" x14ac:dyDescent="0.25">
      <c r="A9" s="5" t="s">
        <v>10</v>
      </c>
      <c r="B9" s="6"/>
      <c r="C9" s="7">
        <f>SUM(F14:F27)</f>
        <v>0</v>
      </c>
      <c r="D9" s="5" t="s">
        <v>11</v>
      </c>
      <c r="E9" s="5"/>
      <c r="F9" s="5"/>
      <c r="G9" s="8">
        <f>SUM(C9-H10-I10)</f>
        <v>0</v>
      </c>
      <c r="H9" s="6"/>
      <c r="I9" s="6"/>
      <c r="J9" s="6"/>
    </row>
    <row r="10" spans="1:10" x14ac:dyDescent="0.25">
      <c r="A10" s="5" t="s">
        <v>13</v>
      </c>
      <c r="B10" s="6"/>
      <c r="C10" s="7">
        <f>C8-C9</f>
        <v>18000</v>
      </c>
      <c r="D10" s="6"/>
      <c r="E10" s="6"/>
      <c r="F10" s="6"/>
      <c r="G10" s="6"/>
      <c r="H10" s="8">
        <f>SUM(H14:H90)</f>
        <v>0</v>
      </c>
      <c r="I10" s="8">
        <f>SUM(I14:I90)</f>
        <v>0</v>
      </c>
      <c r="J10" s="6"/>
    </row>
    <row r="11" spans="1:10" x14ac:dyDescent="0.25">
      <c r="A11" s="5"/>
      <c r="B11" s="6"/>
      <c r="C11" s="6"/>
      <c r="D11" s="23"/>
      <c r="E11" s="23"/>
      <c r="F11" s="6"/>
      <c r="G11" s="6"/>
      <c r="H11" s="6"/>
      <c r="I11" s="6"/>
      <c r="J11" s="6"/>
    </row>
    <row r="12" spans="1:10" ht="22.5" x14ac:dyDescent="0.25">
      <c r="A12" s="9" t="s">
        <v>14</v>
      </c>
      <c r="B12" s="10" t="s">
        <v>15</v>
      </c>
      <c r="C12" s="10" t="s">
        <v>16</v>
      </c>
      <c r="D12" s="10" t="s">
        <v>17</v>
      </c>
      <c r="E12" s="10" t="s">
        <v>18</v>
      </c>
      <c r="F12" s="10" t="s">
        <v>19</v>
      </c>
      <c r="G12" s="10" t="s">
        <v>20</v>
      </c>
      <c r="H12" s="10" t="s">
        <v>21</v>
      </c>
      <c r="I12" s="10" t="s">
        <v>22</v>
      </c>
      <c r="J12" s="10" t="s">
        <v>23</v>
      </c>
    </row>
    <row r="13" spans="1:10" x14ac:dyDescent="0.25">
      <c r="A13" s="146" t="s">
        <v>109</v>
      </c>
      <c r="B13" s="146"/>
      <c r="C13" s="146"/>
      <c r="D13" s="146"/>
      <c r="E13" s="39"/>
      <c r="F13" s="102"/>
      <c r="G13" s="40">
        <v>5080.95</v>
      </c>
      <c r="H13" s="39"/>
      <c r="I13" s="39"/>
      <c r="J13" s="39"/>
    </row>
    <row r="14" spans="1:10" ht="18.75" customHeight="1" x14ac:dyDescent="0.25">
      <c r="A14" s="97"/>
      <c r="B14" s="76"/>
      <c r="C14" s="44"/>
      <c r="D14" s="89"/>
      <c r="E14" s="97"/>
      <c r="F14" s="98"/>
      <c r="G14" s="91"/>
      <c r="H14" s="98"/>
      <c r="I14" s="98"/>
      <c r="J14" s="92"/>
    </row>
    <row r="15" spans="1:10" ht="15.75" x14ac:dyDescent="0.25">
      <c r="A15" s="88"/>
      <c r="B15" s="78"/>
      <c r="C15" s="67"/>
      <c r="D15" s="78"/>
      <c r="E15" s="2"/>
      <c r="F15" s="98"/>
      <c r="G15" s="91"/>
      <c r="H15" s="98"/>
      <c r="I15" s="98"/>
      <c r="J15" s="92"/>
    </row>
    <row r="16" spans="1:10" x14ac:dyDescent="0.25">
      <c r="A16" s="88"/>
      <c r="B16" s="99"/>
      <c r="C16" s="100"/>
      <c r="D16" s="60"/>
      <c r="E16" s="97"/>
      <c r="F16" s="98"/>
      <c r="G16" s="91"/>
      <c r="H16" s="101"/>
      <c r="I16" s="98"/>
      <c r="J16" s="92"/>
    </row>
  </sheetData>
  <mergeCells count="5">
    <mergeCell ref="A1:J1"/>
    <mergeCell ref="A2:J2"/>
    <mergeCell ref="A3:J3"/>
    <mergeCell ref="C5:J5"/>
    <mergeCell ref="A13:D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DAAE-3EF5-4562-8AB1-1D72BC02BA64}">
  <dimension ref="A1:H25"/>
  <sheetViews>
    <sheetView zoomScaleNormal="100" workbookViewId="0">
      <selection activeCell="K18" sqref="K18"/>
    </sheetView>
  </sheetViews>
  <sheetFormatPr baseColWidth="10" defaultRowHeight="15" x14ac:dyDescent="0.25"/>
  <cols>
    <col min="1" max="1" width="2.7109375" customWidth="1"/>
    <col min="2" max="2" width="19.7109375" customWidth="1"/>
    <col min="3" max="3" width="35.8554687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x14ac:dyDescent="0.25">
      <c r="A5" s="5" t="s">
        <v>3</v>
      </c>
      <c r="B5" s="6"/>
      <c r="C5" s="144" t="s">
        <v>26</v>
      </c>
      <c r="D5" s="144"/>
      <c r="E5" s="144"/>
      <c r="F5" s="144"/>
      <c r="G5" s="144"/>
      <c r="H5" s="144"/>
    </row>
    <row r="6" spans="1:8" x14ac:dyDescent="0.25">
      <c r="A6" s="5" t="s">
        <v>5</v>
      </c>
      <c r="B6" s="6"/>
      <c r="C6" s="6" t="s">
        <v>27</v>
      </c>
      <c r="D6" s="6"/>
      <c r="E6" s="6"/>
      <c r="F6" s="6"/>
      <c r="G6" s="6"/>
      <c r="H6" s="6"/>
    </row>
    <row r="7" spans="1:8" x14ac:dyDescent="0.25">
      <c r="A7" s="5" t="s">
        <v>7</v>
      </c>
      <c r="B7" s="6"/>
      <c r="C7" s="6" t="s">
        <v>8</v>
      </c>
      <c r="D7" s="6"/>
      <c r="E7" s="6"/>
      <c r="F7" s="6"/>
      <c r="G7" s="6"/>
      <c r="H7" s="6"/>
    </row>
    <row r="8" spans="1:8" x14ac:dyDescent="0.25">
      <c r="A8" s="144" t="s">
        <v>9</v>
      </c>
      <c r="B8" s="144"/>
      <c r="C8" s="7">
        <v>20000</v>
      </c>
      <c r="D8" s="6"/>
      <c r="E8" s="6"/>
      <c r="F8" s="6"/>
      <c r="G8" s="6"/>
      <c r="H8" s="6"/>
    </row>
    <row r="9" spans="1:8" x14ac:dyDescent="0.25">
      <c r="A9" s="5" t="s">
        <v>10</v>
      </c>
      <c r="B9" s="6"/>
      <c r="C9" s="7">
        <f>SUM(F14:F42)</f>
        <v>905.91</v>
      </c>
      <c r="D9" s="5" t="s">
        <v>11</v>
      </c>
      <c r="E9" s="5"/>
      <c r="F9" s="5"/>
      <c r="G9" s="8" t="e">
        <f>SUM(C9-#REF!-#REF!)</f>
        <v>#REF!</v>
      </c>
      <c r="H9" s="6"/>
    </row>
    <row r="10" spans="1:8" x14ac:dyDescent="0.25">
      <c r="A10" s="5" t="s">
        <v>13</v>
      </c>
      <c r="B10" s="6"/>
      <c r="C10" s="7">
        <f>+C8-C9</f>
        <v>19094.09</v>
      </c>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110</v>
      </c>
      <c r="B13" s="141"/>
      <c r="C13" s="141"/>
      <c r="D13" s="142"/>
      <c r="E13" s="11"/>
      <c r="F13" s="11"/>
      <c r="G13" s="12">
        <v>7011.5</v>
      </c>
      <c r="H13" s="11"/>
    </row>
    <row r="14" spans="1:8" ht="25.5" x14ac:dyDescent="0.25">
      <c r="A14" s="20">
        <v>1</v>
      </c>
      <c r="B14" s="29" t="s">
        <v>52</v>
      </c>
      <c r="C14" s="41" t="s">
        <v>225</v>
      </c>
      <c r="D14" s="28" t="s">
        <v>111</v>
      </c>
      <c r="E14" s="16"/>
      <c r="F14" s="17">
        <v>175</v>
      </c>
      <c r="G14" s="18">
        <f>G13-F14</f>
        <v>6836.5</v>
      </c>
      <c r="H14" s="19">
        <v>45111</v>
      </c>
    </row>
    <row r="15" spans="1:8" ht="40.5" customHeight="1" x14ac:dyDescent="0.25">
      <c r="A15" s="20">
        <v>2</v>
      </c>
      <c r="B15" s="70" t="s">
        <v>112</v>
      </c>
      <c r="C15" s="41" t="s">
        <v>226</v>
      </c>
      <c r="D15" s="28" t="s">
        <v>41</v>
      </c>
      <c r="E15" s="16"/>
      <c r="F15" s="17">
        <v>210</v>
      </c>
      <c r="G15" s="18">
        <f t="shared" ref="G15:G19" si="0">G14-F15</f>
        <v>6626.5</v>
      </c>
      <c r="H15" s="19">
        <v>45174</v>
      </c>
    </row>
    <row r="16" spans="1:8" ht="42" x14ac:dyDescent="0.25">
      <c r="A16" s="20">
        <v>3</v>
      </c>
      <c r="B16" s="77" t="s">
        <v>48</v>
      </c>
      <c r="C16" s="103" t="s">
        <v>227</v>
      </c>
      <c r="D16" s="28" t="s">
        <v>113</v>
      </c>
      <c r="E16" s="16"/>
      <c r="F16" s="17">
        <v>287.31</v>
      </c>
      <c r="G16" s="18">
        <f t="shared" si="0"/>
        <v>6339.19</v>
      </c>
      <c r="H16" s="19">
        <v>45177</v>
      </c>
    </row>
    <row r="17" spans="1:8" ht="25.5" x14ac:dyDescent="0.25">
      <c r="A17" s="20">
        <v>4</v>
      </c>
      <c r="B17" s="28" t="s">
        <v>114</v>
      </c>
      <c r="C17" s="104" t="s">
        <v>228</v>
      </c>
      <c r="D17" s="28" t="s">
        <v>41</v>
      </c>
      <c r="E17" s="16"/>
      <c r="F17" s="17">
        <v>150</v>
      </c>
      <c r="G17" s="18">
        <f t="shared" si="0"/>
        <v>6189.19</v>
      </c>
      <c r="H17" s="19">
        <v>45187</v>
      </c>
    </row>
    <row r="18" spans="1:8" ht="42" x14ac:dyDescent="0.25">
      <c r="A18" s="20">
        <v>5</v>
      </c>
      <c r="B18" s="77" t="s">
        <v>57</v>
      </c>
      <c r="C18" s="103" t="s">
        <v>229</v>
      </c>
      <c r="D18" s="28" t="s">
        <v>51</v>
      </c>
      <c r="E18" s="20"/>
      <c r="F18" s="17">
        <v>83.6</v>
      </c>
      <c r="G18" s="18">
        <f t="shared" si="0"/>
        <v>6105.5899999999992</v>
      </c>
      <c r="H18" s="19">
        <v>45190</v>
      </c>
    </row>
    <row r="19" spans="1:8" ht="15.75" x14ac:dyDescent="0.25">
      <c r="A19" s="13"/>
      <c r="B19" s="28"/>
      <c r="C19" s="41"/>
      <c r="D19" s="24"/>
      <c r="E19" s="16"/>
      <c r="F19" s="17"/>
      <c r="G19" s="87">
        <f t="shared" si="0"/>
        <v>6105.5899999999992</v>
      </c>
      <c r="H19" s="19"/>
    </row>
    <row r="20" spans="1:8" x14ac:dyDescent="0.25">
      <c r="A20" s="13"/>
      <c r="B20" s="28"/>
      <c r="C20" s="41"/>
      <c r="D20" s="28"/>
      <c r="E20" s="16"/>
      <c r="F20" s="17"/>
      <c r="G20" s="18"/>
      <c r="H20" s="19"/>
    </row>
    <row r="21" spans="1:8" x14ac:dyDescent="0.25">
      <c r="A21" s="88"/>
      <c r="B21" s="60"/>
      <c r="C21" s="44"/>
      <c r="D21" s="71"/>
      <c r="E21" s="2"/>
      <c r="F21" s="98"/>
      <c r="G21" s="91"/>
      <c r="H21" s="92"/>
    </row>
    <row r="22" spans="1:8" ht="54" customHeight="1" x14ac:dyDescent="0.25">
      <c r="A22" s="88"/>
      <c r="B22" s="60"/>
      <c r="C22" s="44"/>
      <c r="D22" s="60"/>
      <c r="E22" s="2"/>
      <c r="F22" s="98"/>
      <c r="G22" s="91"/>
      <c r="H22" s="92"/>
    </row>
    <row r="23" spans="1:8" x14ac:dyDescent="0.25">
      <c r="A23" s="88"/>
      <c r="B23" s="105"/>
      <c r="C23" s="30"/>
      <c r="D23" s="105"/>
      <c r="E23" s="97"/>
      <c r="F23" s="98"/>
      <c r="G23" s="91"/>
      <c r="H23" s="92"/>
    </row>
    <row r="24" spans="1:8" x14ac:dyDescent="0.25">
      <c r="A24" s="88"/>
      <c r="B24" s="105"/>
      <c r="C24" s="30"/>
      <c r="D24" s="105"/>
      <c r="E24" s="2"/>
      <c r="F24" s="98"/>
      <c r="G24" s="91"/>
      <c r="H24" s="92"/>
    </row>
    <row r="25" spans="1:8" x14ac:dyDescent="0.25">
      <c r="A25" s="88"/>
      <c r="B25" s="105"/>
      <c r="C25" s="30"/>
      <c r="D25" s="105"/>
      <c r="E25" s="97"/>
      <c r="F25" s="98"/>
      <c r="G25" s="91"/>
      <c r="H25" s="92"/>
    </row>
  </sheetData>
  <mergeCells count="6">
    <mergeCell ref="A13:D13"/>
    <mergeCell ref="A1:H1"/>
    <mergeCell ref="A2:H2"/>
    <mergeCell ref="A3:H3"/>
    <mergeCell ref="C5:H5"/>
    <mergeCell ref="A8:B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6D1FA-3581-4F73-B490-A82A4FCA0661}">
  <dimension ref="A2:J36"/>
  <sheetViews>
    <sheetView topLeftCell="A22" workbookViewId="0">
      <selection activeCell="O22" sqref="O22"/>
    </sheetView>
  </sheetViews>
  <sheetFormatPr baseColWidth="10" defaultRowHeight="15" x14ac:dyDescent="0.25"/>
  <cols>
    <col min="1" max="1" width="4.85546875" customWidth="1"/>
    <col min="2" max="2" width="18.42578125" customWidth="1"/>
    <col min="3" max="3" width="37.42578125" customWidth="1"/>
  </cols>
  <sheetData>
    <row r="2" spans="1:10" ht="15.75" x14ac:dyDescent="0.25">
      <c r="A2" s="148" t="s">
        <v>0</v>
      </c>
      <c r="B2" s="148"/>
      <c r="C2" s="148"/>
      <c r="D2" s="148"/>
      <c r="E2" s="148"/>
      <c r="F2" s="148"/>
      <c r="G2" s="148"/>
      <c r="H2" s="148"/>
      <c r="I2" s="148"/>
      <c r="J2" s="148"/>
    </row>
    <row r="3" spans="1:10" ht="15.75" x14ac:dyDescent="0.25">
      <c r="A3" s="148" t="s">
        <v>1</v>
      </c>
      <c r="B3" s="148"/>
      <c r="C3" s="148"/>
      <c r="D3" s="148"/>
      <c r="E3" s="148"/>
      <c r="F3" s="148"/>
      <c r="G3" s="148"/>
      <c r="H3" s="148"/>
      <c r="I3" s="148"/>
      <c r="J3" s="148"/>
    </row>
    <row r="4" spans="1:10" ht="15.75" x14ac:dyDescent="0.25">
      <c r="A4" s="148" t="s">
        <v>2</v>
      </c>
      <c r="B4" s="148"/>
      <c r="C4" s="148"/>
      <c r="D4" s="148"/>
      <c r="E4" s="148"/>
      <c r="F4" s="148"/>
      <c r="G4" s="148"/>
      <c r="H4" s="148"/>
      <c r="I4" s="148"/>
      <c r="J4" s="148"/>
    </row>
    <row r="5" spans="1:10" x14ac:dyDescent="0.25">
      <c r="A5" s="31"/>
      <c r="B5" s="32"/>
      <c r="C5" s="32"/>
      <c r="D5" s="32"/>
      <c r="E5" s="32"/>
      <c r="F5" s="32"/>
      <c r="G5" s="32"/>
      <c r="H5" s="32"/>
      <c r="I5" s="32"/>
      <c r="J5" s="32"/>
    </row>
    <row r="6" spans="1:10" x14ac:dyDescent="0.25">
      <c r="A6" s="33" t="s">
        <v>3</v>
      </c>
      <c r="B6" s="34"/>
      <c r="C6" s="149" t="s">
        <v>28</v>
      </c>
      <c r="D6" s="149"/>
      <c r="E6" s="149"/>
      <c r="F6" s="149"/>
      <c r="G6" s="149"/>
      <c r="H6" s="149"/>
      <c r="I6" s="149"/>
      <c r="J6" s="149"/>
    </row>
    <row r="7" spans="1:10" x14ac:dyDescent="0.25">
      <c r="A7" s="33" t="s">
        <v>5</v>
      </c>
      <c r="B7" s="34"/>
      <c r="C7" s="149" t="s">
        <v>25</v>
      </c>
      <c r="D7" s="149"/>
      <c r="E7" s="149"/>
      <c r="F7" s="34"/>
      <c r="G7" s="34"/>
      <c r="H7" s="34"/>
      <c r="I7" s="34"/>
      <c r="J7" s="34"/>
    </row>
    <row r="8" spans="1:10" x14ac:dyDescent="0.25">
      <c r="A8" s="33" t="s">
        <v>7</v>
      </c>
      <c r="B8" s="34"/>
      <c r="C8" s="149" t="s">
        <v>8</v>
      </c>
      <c r="D8" s="149"/>
      <c r="E8" s="149"/>
      <c r="F8" s="34"/>
      <c r="G8" s="34"/>
      <c r="H8" s="34"/>
      <c r="I8" s="34"/>
      <c r="J8" s="34"/>
    </row>
    <row r="9" spans="1:10" x14ac:dyDescent="0.25">
      <c r="A9" s="147" t="s">
        <v>9</v>
      </c>
      <c r="B9" s="147"/>
      <c r="C9" s="35">
        <v>15000</v>
      </c>
      <c r="D9" s="34"/>
      <c r="E9" s="34"/>
      <c r="F9" s="34"/>
      <c r="G9" s="34"/>
      <c r="H9" s="34"/>
      <c r="I9" s="34"/>
      <c r="J9" s="34"/>
    </row>
    <row r="10" spans="1:10" x14ac:dyDescent="0.25">
      <c r="A10" s="33" t="s">
        <v>10</v>
      </c>
      <c r="B10" s="34"/>
      <c r="C10" s="35">
        <f>SUM(F15:F68)</f>
        <v>3031.6499999999996</v>
      </c>
      <c r="D10" s="33" t="s">
        <v>11</v>
      </c>
      <c r="E10" s="33"/>
      <c r="F10" s="33"/>
      <c r="G10" s="36">
        <f>SUM(C10-H10-I10)</f>
        <v>3031.6499999999996</v>
      </c>
      <c r="H10" s="36">
        <f>SUM(H15:H68)</f>
        <v>0</v>
      </c>
      <c r="I10" s="36">
        <f>SUM(I15:I68)</f>
        <v>0</v>
      </c>
      <c r="J10" s="34"/>
    </row>
    <row r="11" spans="1:10" x14ac:dyDescent="0.25">
      <c r="A11" s="33" t="s">
        <v>13</v>
      </c>
      <c r="B11" s="34"/>
      <c r="C11" s="35">
        <f>+C9-C10</f>
        <v>11968.35</v>
      </c>
      <c r="D11" s="34"/>
      <c r="E11" s="34"/>
      <c r="F11" s="34"/>
      <c r="G11" s="34"/>
      <c r="H11" s="34"/>
      <c r="I11" s="34"/>
      <c r="J11" s="34"/>
    </row>
    <row r="12" spans="1:10" x14ac:dyDescent="0.25">
      <c r="A12" s="33"/>
      <c r="B12" s="34"/>
      <c r="C12" s="34"/>
      <c r="D12" s="34"/>
      <c r="E12" s="34"/>
      <c r="F12" s="34"/>
      <c r="G12" s="34"/>
      <c r="H12" s="34"/>
      <c r="I12" s="34"/>
      <c r="J12" s="34"/>
    </row>
    <row r="13" spans="1:10" ht="22.5" x14ac:dyDescent="0.25">
      <c r="A13" s="37" t="s">
        <v>14</v>
      </c>
      <c r="B13" s="38" t="s">
        <v>15</v>
      </c>
      <c r="C13" s="38" t="s">
        <v>16</v>
      </c>
      <c r="D13" s="38" t="s">
        <v>17</v>
      </c>
      <c r="E13" s="38" t="s">
        <v>18</v>
      </c>
      <c r="F13" s="38" t="s">
        <v>19</v>
      </c>
      <c r="G13" s="38" t="s">
        <v>20</v>
      </c>
      <c r="H13" s="38" t="s">
        <v>21</v>
      </c>
      <c r="I13" s="38" t="s">
        <v>22</v>
      </c>
      <c r="J13" s="38" t="s">
        <v>23</v>
      </c>
    </row>
    <row r="14" spans="1:10" x14ac:dyDescent="0.25">
      <c r="A14" s="146" t="s">
        <v>110</v>
      </c>
      <c r="B14" s="146"/>
      <c r="C14" s="146"/>
      <c r="D14" s="146"/>
      <c r="E14" s="39"/>
      <c r="F14" s="39"/>
      <c r="G14" s="40">
        <v>5758.13</v>
      </c>
      <c r="H14" s="39"/>
      <c r="I14" s="39"/>
      <c r="J14" s="39"/>
    </row>
    <row r="15" spans="1:10" ht="51.75" x14ac:dyDescent="0.25">
      <c r="A15" s="20">
        <v>1</v>
      </c>
      <c r="B15" s="106" t="s">
        <v>55</v>
      </c>
      <c r="C15" s="27" t="s">
        <v>115</v>
      </c>
      <c r="D15" s="28" t="s">
        <v>116</v>
      </c>
      <c r="E15" s="16"/>
      <c r="F15" s="66">
        <v>150</v>
      </c>
      <c r="G15" s="18">
        <f>G14-F15</f>
        <v>5608.13</v>
      </c>
      <c r="H15" s="66"/>
      <c r="I15" s="66"/>
      <c r="J15" s="69">
        <v>45134</v>
      </c>
    </row>
    <row r="16" spans="1:10" ht="64.5" x14ac:dyDescent="0.25">
      <c r="A16" s="20">
        <v>2</v>
      </c>
      <c r="B16" s="106" t="s">
        <v>55</v>
      </c>
      <c r="C16" s="27" t="s">
        <v>117</v>
      </c>
      <c r="D16" s="28" t="s">
        <v>118</v>
      </c>
      <c r="E16" s="16"/>
      <c r="F16" s="66">
        <v>12.5</v>
      </c>
      <c r="G16" s="18">
        <f t="shared" ref="G16:G27" si="0">G15-F16</f>
        <v>5595.63</v>
      </c>
      <c r="H16" s="66"/>
      <c r="I16" s="66"/>
      <c r="J16" s="69">
        <v>45134</v>
      </c>
    </row>
    <row r="17" spans="1:10" ht="64.5" x14ac:dyDescent="0.25">
      <c r="A17" s="20">
        <v>3</v>
      </c>
      <c r="B17" s="107" t="s">
        <v>53</v>
      </c>
      <c r="C17" s="27" t="s">
        <v>119</v>
      </c>
      <c r="D17" s="28" t="s">
        <v>120</v>
      </c>
      <c r="E17" s="16"/>
      <c r="F17" s="66">
        <v>75</v>
      </c>
      <c r="G17" s="18">
        <f t="shared" si="0"/>
        <v>5520.63</v>
      </c>
      <c r="H17" s="66"/>
      <c r="I17" s="66"/>
      <c r="J17" s="69">
        <v>45134</v>
      </c>
    </row>
    <row r="18" spans="1:10" ht="63.75" customHeight="1" x14ac:dyDescent="0.25">
      <c r="A18" s="20">
        <v>4</v>
      </c>
      <c r="B18" s="107" t="s">
        <v>53</v>
      </c>
      <c r="C18" s="27" t="s">
        <v>121</v>
      </c>
      <c r="D18" s="28" t="s">
        <v>122</v>
      </c>
      <c r="E18" s="16"/>
      <c r="F18" s="66">
        <v>310</v>
      </c>
      <c r="G18" s="18">
        <f t="shared" si="0"/>
        <v>5210.63</v>
      </c>
      <c r="H18" s="66"/>
      <c r="I18" s="66"/>
      <c r="J18" s="69">
        <v>45134</v>
      </c>
    </row>
    <row r="19" spans="1:10" ht="62.25" customHeight="1" x14ac:dyDescent="0.25">
      <c r="A19" s="20">
        <v>5</v>
      </c>
      <c r="B19" s="107" t="s">
        <v>99</v>
      </c>
      <c r="C19" s="108" t="s">
        <v>123</v>
      </c>
      <c r="D19" s="77" t="s">
        <v>46</v>
      </c>
      <c r="E19" s="16"/>
      <c r="F19" s="66">
        <v>35</v>
      </c>
      <c r="G19" s="18">
        <f t="shared" si="0"/>
        <v>5175.63</v>
      </c>
      <c r="H19" s="66"/>
      <c r="I19" s="66"/>
      <c r="J19" s="69">
        <v>45134</v>
      </c>
    </row>
    <row r="20" spans="1:10" ht="102" x14ac:dyDescent="0.25">
      <c r="A20" s="20">
        <v>6</v>
      </c>
      <c r="B20" s="107" t="s">
        <v>55</v>
      </c>
      <c r="C20" s="41" t="s">
        <v>124</v>
      </c>
      <c r="D20" s="28" t="s">
        <v>125</v>
      </c>
      <c r="E20" s="16"/>
      <c r="F20" s="66">
        <v>157.5</v>
      </c>
      <c r="G20" s="18">
        <f t="shared" si="0"/>
        <v>5018.13</v>
      </c>
      <c r="H20" s="66"/>
      <c r="I20" s="66"/>
      <c r="J20" s="69">
        <v>45146</v>
      </c>
    </row>
    <row r="21" spans="1:10" ht="82.5" customHeight="1" x14ac:dyDescent="0.25">
      <c r="A21" s="20">
        <v>7</v>
      </c>
      <c r="B21" s="107" t="s">
        <v>54</v>
      </c>
      <c r="C21" s="27" t="s">
        <v>126</v>
      </c>
      <c r="D21" s="28" t="s">
        <v>51</v>
      </c>
      <c r="E21" s="16"/>
      <c r="F21" s="66">
        <v>69.05</v>
      </c>
      <c r="G21" s="18">
        <f t="shared" si="0"/>
        <v>4949.08</v>
      </c>
      <c r="H21" s="66"/>
      <c r="I21" s="66"/>
      <c r="J21" s="69">
        <v>45156</v>
      </c>
    </row>
    <row r="22" spans="1:10" ht="128.25" x14ac:dyDescent="0.25">
      <c r="A22" s="20">
        <v>8</v>
      </c>
      <c r="B22" s="107" t="s">
        <v>56</v>
      </c>
      <c r="C22" s="27" t="s">
        <v>127</v>
      </c>
      <c r="D22" s="28" t="s">
        <v>128</v>
      </c>
      <c r="E22" s="16"/>
      <c r="F22" s="66">
        <v>77</v>
      </c>
      <c r="G22" s="18">
        <f t="shared" si="0"/>
        <v>4872.08</v>
      </c>
      <c r="H22" s="66"/>
      <c r="I22" s="66"/>
      <c r="J22" s="69">
        <v>45168</v>
      </c>
    </row>
    <row r="23" spans="1:10" ht="63.75" customHeight="1" x14ac:dyDescent="0.25">
      <c r="A23" s="20">
        <v>9</v>
      </c>
      <c r="B23" s="107" t="s">
        <v>55</v>
      </c>
      <c r="C23" s="27" t="s">
        <v>129</v>
      </c>
      <c r="D23" s="28" t="s">
        <v>130</v>
      </c>
      <c r="E23" s="16"/>
      <c r="F23" s="66">
        <v>76</v>
      </c>
      <c r="G23" s="18">
        <f t="shared" si="0"/>
        <v>4796.08</v>
      </c>
      <c r="H23" s="66"/>
      <c r="I23" s="66"/>
      <c r="J23" s="69">
        <v>45181</v>
      </c>
    </row>
    <row r="24" spans="1:10" ht="141" x14ac:dyDescent="0.25">
      <c r="A24" s="13">
        <v>10</v>
      </c>
      <c r="B24" s="107" t="s">
        <v>131</v>
      </c>
      <c r="C24" s="27" t="s">
        <v>132</v>
      </c>
      <c r="D24" s="28" t="s">
        <v>133</v>
      </c>
      <c r="E24" s="16"/>
      <c r="F24" s="66">
        <v>200</v>
      </c>
      <c r="G24" s="18">
        <f t="shared" si="0"/>
        <v>4596.08</v>
      </c>
      <c r="H24" s="66"/>
      <c r="I24" s="66"/>
      <c r="J24" s="69">
        <v>45187</v>
      </c>
    </row>
    <row r="25" spans="1:10" ht="76.5" x14ac:dyDescent="0.25">
      <c r="A25" s="13">
        <v>11</v>
      </c>
      <c r="B25" s="107" t="s">
        <v>55</v>
      </c>
      <c r="C25" s="41" t="s">
        <v>134</v>
      </c>
      <c r="D25" s="28" t="s">
        <v>135</v>
      </c>
      <c r="E25" s="16"/>
      <c r="F25" s="66">
        <v>128</v>
      </c>
      <c r="G25" s="18">
        <f t="shared" si="0"/>
        <v>4468.08</v>
      </c>
      <c r="H25" s="66"/>
      <c r="I25" s="66"/>
      <c r="J25" s="69">
        <v>45195</v>
      </c>
    </row>
    <row r="26" spans="1:10" ht="76.5" x14ac:dyDescent="0.25">
      <c r="A26" s="13">
        <v>12</v>
      </c>
      <c r="B26" s="107" t="s">
        <v>131</v>
      </c>
      <c r="C26" s="41" t="s">
        <v>136</v>
      </c>
      <c r="D26" s="28" t="s">
        <v>137</v>
      </c>
      <c r="E26" s="16"/>
      <c r="F26" s="66">
        <v>1741.6</v>
      </c>
      <c r="G26" s="18">
        <f t="shared" si="0"/>
        <v>2726.48</v>
      </c>
      <c r="H26" s="66"/>
      <c r="I26" s="66"/>
      <c r="J26" s="69">
        <v>45196</v>
      </c>
    </row>
    <row r="27" spans="1:10" x14ac:dyDescent="0.25">
      <c r="A27" s="13">
        <v>13</v>
      </c>
      <c r="B27" s="28"/>
      <c r="C27" s="41"/>
      <c r="D27" s="28"/>
      <c r="E27" s="16"/>
      <c r="F27" s="66"/>
      <c r="G27" s="87">
        <f t="shared" si="0"/>
        <v>2726.48</v>
      </c>
      <c r="H27" s="66"/>
      <c r="I27" s="66"/>
      <c r="J27" s="69"/>
    </row>
    <row r="28" spans="1:10" x14ac:dyDescent="0.25">
      <c r="A28" s="13">
        <v>14</v>
      </c>
      <c r="B28" s="28"/>
      <c r="C28" s="41"/>
      <c r="D28" s="28"/>
      <c r="E28" s="16"/>
      <c r="F28" s="66"/>
      <c r="G28" s="18"/>
      <c r="H28" s="66"/>
      <c r="I28" s="66"/>
      <c r="J28" s="69"/>
    </row>
    <row r="29" spans="1:10" x14ac:dyDescent="0.25">
      <c r="A29" s="88">
        <v>15</v>
      </c>
      <c r="B29" s="60"/>
      <c r="C29" s="44"/>
      <c r="D29" s="60"/>
      <c r="E29" s="2"/>
      <c r="F29" s="90"/>
      <c r="G29" s="91"/>
      <c r="H29" s="90"/>
      <c r="I29" s="90"/>
      <c r="J29" s="93"/>
    </row>
    <row r="30" spans="1:10" x14ac:dyDescent="0.25">
      <c r="A30" s="88">
        <v>16</v>
      </c>
      <c r="B30" s="60"/>
      <c r="C30" s="44"/>
      <c r="D30" s="60"/>
      <c r="E30" s="2"/>
      <c r="F30" s="90"/>
      <c r="G30" s="91"/>
      <c r="H30" s="90"/>
      <c r="I30" s="90"/>
      <c r="J30" s="93"/>
    </row>
    <row r="31" spans="1:10" ht="15.75" x14ac:dyDescent="0.25">
      <c r="A31" s="88">
        <v>17</v>
      </c>
      <c r="B31" s="89"/>
      <c r="C31" s="44"/>
      <c r="D31" s="89"/>
      <c r="E31" s="2"/>
      <c r="F31" s="90"/>
      <c r="G31" s="91"/>
      <c r="H31" s="90"/>
      <c r="I31" s="90"/>
      <c r="J31" s="93"/>
    </row>
    <row r="32" spans="1:10" ht="15.75" x14ac:dyDescent="0.25">
      <c r="A32" s="88">
        <v>18</v>
      </c>
      <c r="B32" s="60"/>
      <c r="C32" s="72"/>
      <c r="D32" s="89"/>
      <c r="E32" s="2"/>
      <c r="F32" s="90"/>
      <c r="G32" s="91"/>
      <c r="H32" s="90"/>
      <c r="I32" s="90"/>
      <c r="J32" s="93"/>
    </row>
    <row r="33" spans="1:10" ht="15.75" x14ac:dyDescent="0.25">
      <c r="A33" s="88">
        <v>19</v>
      </c>
      <c r="B33" s="60"/>
      <c r="C33" s="44"/>
      <c r="D33" s="89"/>
      <c r="E33" s="2"/>
      <c r="F33" s="90"/>
      <c r="G33" s="91"/>
      <c r="H33" s="90"/>
      <c r="I33" s="90"/>
      <c r="J33" s="93"/>
    </row>
    <row r="34" spans="1:10" ht="15.75" x14ac:dyDescent="0.25">
      <c r="A34" s="88">
        <v>20</v>
      </c>
      <c r="B34" s="60"/>
      <c r="C34" s="72"/>
      <c r="D34" s="89"/>
      <c r="E34" s="2"/>
      <c r="F34" s="90"/>
      <c r="G34" s="91"/>
      <c r="H34" s="90"/>
      <c r="I34" s="90"/>
      <c r="J34" s="93"/>
    </row>
    <row r="35" spans="1:10" ht="15.75" x14ac:dyDescent="0.25">
      <c r="B35" s="89"/>
      <c r="C35" s="72"/>
      <c r="D35" s="65"/>
      <c r="E35" s="2"/>
      <c r="F35" s="90"/>
      <c r="G35" s="91"/>
      <c r="I35" s="90"/>
      <c r="J35" s="93"/>
    </row>
    <row r="36" spans="1:10" x14ac:dyDescent="0.25">
      <c r="B36" s="60"/>
      <c r="C36" s="44"/>
      <c r="D36" s="60"/>
      <c r="E36" s="2"/>
      <c r="F36" s="90"/>
      <c r="G36" s="91"/>
      <c r="H36" s="90"/>
      <c r="I36" s="90"/>
      <c r="J36" s="93"/>
    </row>
  </sheetData>
  <mergeCells count="8">
    <mergeCell ref="A9:B9"/>
    <mergeCell ref="A14:D14"/>
    <mergeCell ref="A2:J2"/>
    <mergeCell ref="A3:J3"/>
    <mergeCell ref="A4:J4"/>
    <mergeCell ref="C6:J6"/>
    <mergeCell ref="C7:E7"/>
    <mergeCell ref="C8:E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9E2DE-7DF6-4BAA-8A36-3B1A86D81464}">
  <dimension ref="A1:J18"/>
  <sheetViews>
    <sheetView workbookViewId="0">
      <selection activeCell="D16" sqref="D16"/>
    </sheetView>
  </sheetViews>
  <sheetFormatPr baseColWidth="10" defaultRowHeight="15" x14ac:dyDescent="0.25"/>
  <cols>
    <col min="1" max="1" width="5" customWidth="1"/>
    <col min="2" max="2" width="18.7109375" customWidth="1"/>
    <col min="3" max="3" width="27" customWidth="1"/>
  </cols>
  <sheetData>
    <row r="1" spans="1:10" ht="15.75" x14ac:dyDescent="0.25">
      <c r="A1" s="143" t="s">
        <v>0</v>
      </c>
      <c r="B1" s="143"/>
      <c r="C1" s="143"/>
      <c r="D1" s="143"/>
      <c r="E1" s="143"/>
      <c r="F1" s="143"/>
      <c r="G1" s="143"/>
      <c r="H1" s="143"/>
      <c r="I1" s="143"/>
      <c r="J1" s="143"/>
    </row>
    <row r="2" spans="1:10" ht="15.75" x14ac:dyDescent="0.25">
      <c r="A2" s="143" t="s">
        <v>1</v>
      </c>
      <c r="B2" s="143"/>
      <c r="C2" s="143"/>
      <c r="D2" s="143"/>
      <c r="E2" s="143"/>
      <c r="F2" s="143"/>
      <c r="G2" s="143"/>
      <c r="H2" s="143"/>
      <c r="I2" s="143"/>
      <c r="J2" s="143"/>
    </row>
    <row r="3" spans="1:10" ht="15.75" x14ac:dyDescent="0.25">
      <c r="A3" s="143" t="s">
        <v>2</v>
      </c>
      <c r="B3" s="143"/>
      <c r="C3" s="143"/>
      <c r="D3" s="143"/>
      <c r="E3" s="143"/>
      <c r="F3" s="143"/>
      <c r="G3" s="143"/>
      <c r="H3" s="143"/>
      <c r="I3" s="143"/>
      <c r="J3" s="143"/>
    </row>
    <row r="4" spans="1:10" x14ac:dyDescent="0.25">
      <c r="A4" s="3"/>
      <c r="B4" s="4"/>
      <c r="C4" s="4"/>
      <c r="D4" s="4"/>
      <c r="E4" s="4"/>
      <c r="F4" s="4"/>
      <c r="G4" s="4"/>
      <c r="H4" s="4"/>
      <c r="I4" s="4"/>
      <c r="J4" s="4"/>
    </row>
    <row r="5" spans="1:10" x14ac:dyDescent="0.25">
      <c r="A5" s="5" t="s">
        <v>3</v>
      </c>
      <c r="B5" s="6"/>
      <c r="C5" s="144" t="s">
        <v>29</v>
      </c>
      <c r="D5" s="144"/>
      <c r="E5" s="144"/>
      <c r="F5" s="144"/>
      <c r="G5" s="144"/>
      <c r="H5" s="144"/>
      <c r="I5" s="144"/>
      <c r="J5" s="144"/>
    </row>
    <row r="6" spans="1:10" x14ac:dyDescent="0.25">
      <c r="A6" s="5" t="s">
        <v>5</v>
      </c>
      <c r="B6" s="6"/>
      <c r="C6" s="144" t="s">
        <v>25</v>
      </c>
      <c r="D6" s="144"/>
      <c r="E6" s="144"/>
      <c r="F6" s="6"/>
      <c r="G6" s="6"/>
      <c r="H6" s="6"/>
      <c r="I6" s="6"/>
      <c r="J6" s="6"/>
    </row>
    <row r="7" spans="1:10" x14ac:dyDescent="0.25">
      <c r="A7" s="5" t="s">
        <v>7</v>
      </c>
      <c r="B7" s="6"/>
      <c r="C7" s="144" t="s">
        <v>8</v>
      </c>
      <c r="D7" s="144"/>
      <c r="E7" s="144"/>
      <c r="F7" s="6"/>
      <c r="G7" s="6"/>
      <c r="H7" s="6"/>
      <c r="I7" s="6"/>
      <c r="J7" s="6"/>
    </row>
    <row r="8" spans="1:10" x14ac:dyDescent="0.25">
      <c r="A8" s="145" t="s">
        <v>9</v>
      </c>
      <c r="B8" s="145"/>
      <c r="C8" s="7">
        <v>10000</v>
      </c>
      <c r="D8" s="6"/>
      <c r="E8" s="6"/>
      <c r="F8" s="6"/>
      <c r="G8" s="6"/>
      <c r="H8" s="6"/>
      <c r="I8" s="6"/>
      <c r="J8" s="6"/>
    </row>
    <row r="9" spans="1:10" x14ac:dyDescent="0.25">
      <c r="A9" s="5" t="s">
        <v>10</v>
      </c>
      <c r="B9" s="6"/>
      <c r="C9" s="7">
        <f>SUM(F14:F39)</f>
        <v>0</v>
      </c>
      <c r="D9" s="5" t="s">
        <v>11</v>
      </c>
      <c r="E9" s="5"/>
      <c r="F9" s="5"/>
      <c r="G9" s="8">
        <f>SUM(C9-H9-I9)</f>
        <v>0</v>
      </c>
      <c r="H9" s="8">
        <f>SUM(H14:H89)</f>
        <v>0</v>
      </c>
      <c r="I9" s="8">
        <f>SUM(I14:I89)</f>
        <v>0</v>
      </c>
      <c r="J9" s="6"/>
    </row>
    <row r="10" spans="1:10" x14ac:dyDescent="0.25">
      <c r="A10" s="5" t="s">
        <v>13</v>
      </c>
      <c r="B10" s="6"/>
      <c r="C10" s="7">
        <f>+C8-C9</f>
        <v>10000</v>
      </c>
      <c r="D10" s="6"/>
      <c r="E10" s="6"/>
      <c r="F10" s="6"/>
      <c r="G10" s="6"/>
      <c r="H10" s="6"/>
      <c r="I10" s="6"/>
      <c r="J10" s="6"/>
    </row>
    <row r="11" spans="1:10" x14ac:dyDescent="0.25">
      <c r="A11" s="5"/>
      <c r="B11" s="6"/>
      <c r="C11" s="6"/>
      <c r="D11" s="6"/>
      <c r="E11" s="6"/>
      <c r="F11" s="6"/>
      <c r="G11" s="6"/>
      <c r="H11" s="6"/>
      <c r="I11" s="6"/>
      <c r="J11" s="6"/>
    </row>
    <row r="12" spans="1:10" ht="22.5" x14ac:dyDescent="0.25">
      <c r="A12" s="9" t="s">
        <v>14</v>
      </c>
      <c r="B12" s="10" t="s">
        <v>15</v>
      </c>
      <c r="C12" s="10" t="s">
        <v>16</v>
      </c>
      <c r="D12" s="10" t="s">
        <v>17</v>
      </c>
      <c r="E12" s="10" t="s">
        <v>18</v>
      </c>
      <c r="F12" s="10" t="s">
        <v>19</v>
      </c>
      <c r="G12" s="10" t="s">
        <v>20</v>
      </c>
      <c r="H12" s="10" t="s">
        <v>21</v>
      </c>
      <c r="I12" s="10" t="s">
        <v>22</v>
      </c>
      <c r="J12" s="10" t="s">
        <v>23</v>
      </c>
    </row>
    <row r="13" spans="1:10" x14ac:dyDescent="0.25">
      <c r="A13" s="140" t="s">
        <v>110</v>
      </c>
      <c r="B13" s="141"/>
      <c r="C13" s="141"/>
      <c r="D13" s="142"/>
      <c r="E13" s="11"/>
      <c r="F13" s="11"/>
      <c r="G13" s="64">
        <v>3120.45</v>
      </c>
      <c r="H13" s="11"/>
      <c r="I13" s="11"/>
      <c r="J13" s="11"/>
    </row>
    <row r="14" spans="1:10" x14ac:dyDescent="0.25">
      <c r="A14" s="20"/>
      <c r="B14" s="28"/>
      <c r="C14" s="41"/>
      <c r="D14" s="14"/>
      <c r="E14" s="20"/>
      <c r="F14" s="17"/>
      <c r="G14" s="18"/>
      <c r="H14" s="17"/>
      <c r="I14" s="17"/>
      <c r="J14" s="19"/>
    </row>
    <row r="15" spans="1:10" x14ac:dyDescent="0.25">
      <c r="A15" s="13"/>
      <c r="B15" s="62"/>
      <c r="C15" s="27"/>
      <c r="D15" s="62"/>
      <c r="E15" s="16"/>
      <c r="F15" s="17"/>
      <c r="G15" s="18"/>
      <c r="H15" s="17"/>
      <c r="I15" s="17"/>
      <c r="J15" s="19"/>
    </row>
    <row r="16" spans="1:10" ht="121.5" customHeight="1" x14ac:dyDescent="0.25">
      <c r="A16" s="88"/>
      <c r="B16" s="60"/>
      <c r="C16" s="44"/>
      <c r="D16" s="60"/>
      <c r="E16" s="2"/>
      <c r="F16" s="98"/>
      <c r="G16" s="91"/>
      <c r="H16" s="98"/>
      <c r="I16" s="98"/>
      <c r="J16" s="92"/>
    </row>
    <row r="17" spans="1:10" x14ac:dyDescent="0.25">
      <c r="A17" s="88"/>
      <c r="B17" s="60"/>
      <c r="C17" s="44"/>
      <c r="D17" s="60"/>
      <c r="E17" s="2"/>
      <c r="F17" s="98"/>
      <c r="G17" s="91"/>
      <c r="H17" s="98"/>
      <c r="I17" s="98"/>
      <c r="J17" s="92"/>
    </row>
    <row r="18" spans="1:10" x14ac:dyDescent="0.25">
      <c r="A18" s="88"/>
      <c r="B18" s="45"/>
      <c r="C18" s="30"/>
      <c r="D18" s="45"/>
      <c r="E18" s="97"/>
      <c r="F18" s="98"/>
      <c r="G18" s="91"/>
      <c r="H18" s="98"/>
      <c r="I18" s="98"/>
      <c r="J18" s="92"/>
    </row>
  </sheetData>
  <mergeCells count="8">
    <mergeCell ref="A8:B8"/>
    <mergeCell ref="A13:D13"/>
    <mergeCell ref="A1:J1"/>
    <mergeCell ref="A2:J2"/>
    <mergeCell ref="A3:J3"/>
    <mergeCell ref="C5:J5"/>
    <mergeCell ref="C6:E6"/>
    <mergeCell ref="C7:E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47255-65C9-434B-94B4-6502BCDF3934}">
  <dimension ref="A1:J24"/>
  <sheetViews>
    <sheetView topLeftCell="A6" workbookViewId="0">
      <selection activeCell="F15" sqref="F15"/>
    </sheetView>
  </sheetViews>
  <sheetFormatPr baseColWidth="10" defaultRowHeight="15" x14ac:dyDescent="0.25"/>
  <cols>
    <col min="1" max="1" width="3.5703125" customWidth="1"/>
    <col min="2" max="2" width="14.5703125" customWidth="1"/>
    <col min="3" max="3" width="37.42578125" customWidth="1"/>
  </cols>
  <sheetData>
    <row r="1" spans="1:10" ht="15.75" x14ac:dyDescent="0.25">
      <c r="A1" s="143" t="s">
        <v>0</v>
      </c>
      <c r="B1" s="143"/>
      <c r="C1" s="143"/>
      <c r="D1" s="143"/>
      <c r="E1" s="143"/>
      <c r="F1" s="143"/>
      <c r="G1" s="143"/>
      <c r="H1" s="143"/>
      <c r="I1" s="143"/>
      <c r="J1" s="143"/>
    </row>
    <row r="2" spans="1:10" ht="15.75" x14ac:dyDescent="0.25">
      <c r="A2" s="143" t="s">
        <v>1</v>
      </c>
      <c r="B2" s="143"/>
      <c r="C2" s="143"/>
      <c r="D2" s="143"/>
      <c r="E2" s="143"/>
      <c r="F2" s="143"/>
      <c r="G2" s="143"/>
      <c r="H2" s="143"/>
      <c r="I2" s="143"/>
      <c r="J2" s="143"/>
    </row>
    <row r="3" spans="1:10" ht="15.75" x14ac:dyDescent="0.25">
      <c r="A3" s="143" t="s">
        <v>2</v>
      </c>
      <c r="B3" s="143"/>
      <c r="C3" s="143"/>
      <c r="D3" s="143"/>
      <c r="E3" s="143"/>
      <c r="F3" s="143"/>
      <c r="G3" s="143"/>
      <c r="H3" s="143"/>
      <c r="I3" s="143"/>
      <c r="J3" s="143"/>
    </row>
    <row r="4" spans="1:10" x14ac:dyDescent="0.25">
      <c r="A4" s="3"/>
      <c r="B4" s="4"/>
      <c r="C4" s="4"/>
      <c r="D4" s="4"/>
      <c r="E4" s="4"/>
      <c r="F4" s="4"/>
      <c r="G4" s="4"/>
      <c r="H4" s="4"/>
      <c r="I4" s="4"/>
      <c r="J4" s="4"/>
    </row>
    <row r="5" spans="1:10" x14ac:dyDescent="0.25">
      <c r="A5" s="5" t="s">
        <v>3</v>
      </c>
      <c r="B5" s="6"/>
      <c r="C5" s="144" t="s">
        <v>30</v>
      </c>
      <c r="D5" s="144"/>
      <c r="E5" s="144"/>
      <c r="F5" s="144"/>
      <c r="G5" s="144"/>
      <c r="H5" s="144"/>
      <c r="I5" s="144"/>
      <c r="J5" s="144"/>
    </row>
    <row r="6" spans="1:10" x14ac:dyDescent="0.25">
      <c r="A6" s="5" t="s">
        <v>5</v>
      </c>
      <c r="B6" s="6"/>
      <c r="C6" s="144" t="s">
        <v>25</v>
      </c>
      <c r="D6" s="144"/>
      <c r="E6" s="144"/>
      <c r="F6" s="6"/>
      <c r="G6" s="6"/>
      <c r="H6" s="6"/>
      <c r="I6" s="6"/>
      <c r="J6" s="6"/>
    </row>
    <row r="7" spans="1:10" x14ac:dyDescent="0.25">
      <c r="A7" s="5" t="s">
        <v>7</v>
      </c>
      <c r="B7" s="6"/>
      <c r="C7" s="144" t="s">
        <v>8</v>
      </c>
      <c r="D7" s="144"/>
      <c r="E7" s="144"/>
      <c r="F7" s="6"/>
      <c r="G7" s="6"/>
      <c r="H7" s="6"/>
      <c r="I7" s="6"/>
      <c r="J7" s="6"/>
    </row>
    <row r="8" spans="1:10" x14ac:dyDescent="0.25">
      <c r="A8" s="145" t="s">
        <v>9</v>
      </c>
      <c r="B8" s="145"/>
      <c r="C8" s="7">
        <v>7500</v>
      </c>
      <c r="D8" s="6"/>
      <c r="E8" s="6"/>
      <c r="F8" s="6"/>
      <c r="G8" s="6"/>
      <c r="H8" s="6"/>
      <c r="I8" s="6"/>
      <c r="J8" s="6"/>
    </row>
    <row r="9" spans="1:10" x14ac:dyDescent="0.25">
      <c r="A9" s="5" t="s">
        <v>10</v>
      </c>
      <c r="B9" s="6"/>
      <c r="C9" s="7">
        <f>SUM(F14:F40)</f>
        <v>0</v>
      </c>
      <c r="D9" s="5" t="s">
        <v>11</v>
      </c>
      <c r="E9" s="5"/>
      <c r="F9" s="5"/>
      <c r="G9" s="8">
        <f>SUM(C9-H9-I9)</f>
        <v>0</v>
      </c>
      <c r="H9" s="8">
        <f>SUM(H14:H89)</f>
        <v>0</v>
      </c>
      <c r="I9" s="8">
        <f>SUM(I14:I89)</f>
        <v>0</v>
      </c>
      <c r="J9" s="6"/>
    </row>
    <row r="10" spans="1:10" x14ac:dyDescent="0.25">
      <c r="A10" s="5" t="s">
        <v>13</v>
      </c>
      <c r="B10" s="6"/>
      <c r="C10" s="7">
        <f>+C8-C9</f>
        <v>7500</v>
      </c>
      <c r="D10" s="6"/>
      <c r="E10" s="6"/>
      <c r="F10" s="6"/>
      <c r="G10" s="6"/>
      <c r="H10" s="6"/>
      <c r="I10" s="6"/>
      <c r="J10" s="6"/>
    </row>
    <row r="11" spans="1:10" x14ac:dyDescent="0.25">
      <c r="A11" s="5"/>
      <c r="B11" s="6"/>
      <c r="C11" s="6"/>
      <c r="D11" s="6"/>
      <c r="E11" s="6"/>
      <c r="F11" s="6"/>
      <c r="G11" s="6"/>
      <c r="H11" s="6"/>
      <c r="I11" s="6"/>
      <c r="J11" s="6"/>
    </row>
    <row r="12" spans="1:10" ht="22.5" x14ac:dyDescent="0.25">
      <c r="A12" s="9" t="s">
        <v>14</v>
      </c>
      <c r="B12" s="10" t="s">
        <v>15</v>
      </c>
      <c r="C12" s="10" t="s">
        <v>16</v>
      </c>
      <c r="D12" s="10" t="s">
        <v>17</v>
      </c>
      <c r="E12" s="10" t="s">
        <v>18</v>
      </c>
      <c r="F12" s="10" t="s">
        <v>19</v>
      </c>
      <c r="G12" s="10" t="s">
        <v>20</v>
      </c>
      <c r="H12" s="10" t="s">
        <v>21</v>
      </c>
      <c r="I12" s="10" t="s">
        <v>22</v>
      </c>
      <c r="J12" s="10" t="s">
        <v>23</v>
      </c>
    </row>
    <row r="13" spans="1:10" x14ac:dyDescent="0.25">
      <c r="A13" s="146" t="s">
        <v>138</v>
      </c>
      <c r="B13" s="146"/>
      <c r="C13" s="146"/>
      <c r="D13" s="146"/>
      <c r="E13" s="39"/>
      <c r="F13" s="39"/>
      <c r="G13" s="40"/>
      <c r="H13" s="39"/>
      <c r="I13" s="39"/>
      <c r="J13" s="39"/>
    </row>
    <row r="14" spans="1:10" ht="98.25" customHeight="1" x14ac:dyDescent="0.25">
      <c r="A14" s="43"/>
      <c r="B14" s="43"/>
      <c r="C14" s="44"/>
      <c r="D14" s="43"/>
      <c r="E14" s="2"/>
      <c r="F14" s="98"/>
      <c r="G14" s="91"/>
      <c r="H14" s="98"/>
      <c r="I14" s="98"/>
      <c r="J14" s="92"/>
    </row>
    <row r="15" spans="1:10" x14ac:dyDescent="0.25">
      <c r="A15" s="88"/>
      <c r="B15" s="43"/>
      <c r="C15" s="44"/>
      <c r="D15" s="109"/>
      <c r="E15" s="2"/>
      <c r="F15" s="98"/>
      <c r="G15" s="91"/>
      <c r="H15" s="98"/>
      <c r="I15" s="98"/>
      <c r="J15" s="92"/>
    </row>
    <row r="16" spans="1:10" ht="86.25" customHeight="1" x14ac:dyDescent="0.25">
      <c r="A16" s="88"/>
      <c r="B16" s="43"/>
      <c r="C16" s="44"/>
      <c r="D16" s="110"/>
      <c r="E16" s="2"/>
      <c r="F16" s="98"/>
      <c r="G16" s="91"/>
      <c r="H16" s="98"/>
      <c r="I16" s="98"/>
      <c r="J16" s="92"/>
    </row>
    <row r="17" spans="1:10" ht="94.5" customHeight="1" x14ac:dyDescent="0.25">
      <c r="A17" s="97"/>
      <c r="B17" s="111"/>
      <c r="C17" s="72"/>
      <c r="D17" s="110"/>
      <c r="E17" s="97"/>
      <c r="F17" s="98"/>
      <c r="G17" s="91"/>
      <c r="H17" s="98"/>
      <c r="I17" s="98"/>
      <c r="J17" s="92"/>
    </row>
    <row r="18" spans="1:10" ht="78.75" customHeight="1" x14ac:dyDescent="0.25">
      <c r="A18" s="88"/>
      <c r="B18" s="45"/>
      <c r="C18" s="44"/>
      <c r="D18" s="110"/>
      <c r="E18" s="2"/>
      <c r="F18" s="98"/>
      <c r="G18" s="91"/>
      <c r="H18" s="98"/>
      <c r="I18" s="98"/>
      <c r="J18" s="92"/>
    </row>
    <row r="19" spans="1:10" ht="90" customHeight="1" x14ac:dyDescent="0.25">
      <c r="A19" s="88"/>
      <c r="B19" s="45"/>
      <c r="C19" s="44"/>
      <c r="D19" s="110"/>
      <c r="E19" s="2"/>
      <c r="F19" s="98"/>
      <c r="G19" s="91"/>
      <c r="H19" s="98"/>
      <c r="I19" s="98"/>
      <c r="J19" s="92"/>
    </row>
    <row r="20" spans="1:10" x14ac:dyDescent="0.25">
      <c r="A20" s="88"/>
      <c r="B20" s="45"/>
      <c r="C20" s="30"/>
      <c r="D20" s="43"/>
      <c r="E20" s="2"/>
      <c r="F20" s="98"/>
      <c r="G20" s="91"/>
      <c r="H20" s="98"/>
      <c r="I20" s="98"/>
      <c r="J20" s="92"/>
    </row>
    <row r="21" spans="1:10" x14ac:dyDescent="0.25">
      <c r="A21" s="88"/>
      <c r="B21" s="45"/>
      <c r="C21" s="44"/>
      <c r="D21" s="45"/>
      <c r="E21" s="2"/>
      <c r="F21" s="98"/>
      <c r="G21" s="91"/>
      <c r="H21" s="98"/>
      <c r="I21" s="98"/>
      <c r="J21" s="92"/>
    </row>
    <row r="22" spans="1:10" x14ac:dyDescent="0.25">
      <c r="A22" s="88"/>
      <c r="B22" s="45"/>
      <c r="C22" s="30"/>
      <c r="D22" s="45"/>
      <c r="E22" s="2"/>
      <c r="F22" s="98"/>
      <c r="G22" s="91"/>
      <c r="H22" s="98"/>
      <c r="I22" s="98"/>
      <c r="J22" s="92"/>
    </row>
    <row r="23" spans="1:10" x14ac:dyDescent="0.25">
      <c r="A23" s="88"/>
      <c r="B23" s="45"/>
      <c r="C23" s="30"/>
      <c r="D23" s="112"/>
      <c r="E23" s="2"/>
      <c r="F23" s="98"/>
      <c r="G23" s="91"/>
      <c r="H23" s="98"/>
      <c r="I23" s="98"/>
      <c r="J23" s="92"/>
    </row>
    <row r="24" spans="1:10" x14ac:dyDescent="0.25">
      <c r="A24" s="88"/>
      <c r="B24" s="45"/>
      <c r="C24" s="30"/>
      <c r="D24" s="45"/>
      <c r="E24" s="97"/>
      <c r="F24" s="98"/>
      <c r="G24" s="91"/>
      <c r="H24" s="98"/>
      <c r="I24" s="98"/>
      <c r="J24" s="92"/>
    </row>
  </sheetData>
  <mergeCells count="8">
    <mergeCell ref="A8:B8"/>
    <mergeCell ref="A13:D13"/>
    <mergeCell ref="A1:J1"/>
    <mergeCell ref="A2:J2"/>
    <mergeCell ref="A3:J3"/>
    <mergeCell ref="C5:J5"/>
    <mergeCell ref="C6:E6"/>
    <mergeCell ref="C7:E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3B72F-3C88-4E79-B025-86F166F618CB}">
  <dimension ref="A1:H30"/>
  <sheetViews>
    <sheetView workbookViewId="0">
      <selection activeCell="H17" sqref="H17"/>
    </sheetView>
  </sheetViews>
  <sheetFormatPr baseColWidth="10" defaultRowHeight="15" x14ac:dyDescent="0.25"/>
  <cols>
    <col min="1" max="1" width="2.42578125" customWidth="1"/>
    <col min="2" max="2" width="15.28515625" customWidth="1"/>
    <col min="3" max="3" width="37.57031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7"/>
      <c r="G4" s="4"/>
      <c r="H4" s="4"/>
    </row>
    <row r="5" spans="1:8" x14ac:dyDescent="0.25">
      <c r="A5" s="5" t="s">
        <v>3</v>
      </c>
      <c r="B5" s="6"/>
      <c r="C5" s="144" t="s">
        <v>32</v>
      </c>
      <c r="D5" s="144"/>
      <c r="E5" s="144"/>
      <c r="F5" s="144"/>
      <c r="G5" s="144"/>
      <c r="H5" s="144"/>
    </row>
    <row r="6" spans="1:8" x14ac:dyDescent="0.25">
      <c r="A6" s="5" t="s">
        <v>5</v>
      </c>
      <c r="B6" s="6"/>
      <c r="C6" s="144" t="s">
        <v>25</v>
      </c>
      <c r="D6" s="144"/>
      <c r="E6" s="144"/>
      <c r="F6" s="48"/>
      <c r="G6" s="6"/>
      <c r="H6" s="6"/>
    </row>
    <row r="7" spans="1:8" x14ac:dyDescent="0.25">
      <c r="A7" s="5" t="s">
        <v>7</v>
      </c>
      <c r="B7" s="6"/>
      <c r="C7" s="144" t="s">
        <v>8</v>
      </c>
      <c r="D7" s="144"/>
      <c r="E7" s="144"/>
      <c r="F7" s="48"/>
      <c r="G7" s="6"/>
      <c r="H7" s="6"/>
    </row>
    <row r="8" spans="1:8" x14ac:dyDescent="0.25">
      <c r="A8" s="145" t="s">
        <v>9</v>
      </c>
      <c r="B8" s="145"/>
      <c r="C8" s="7">
        <v>10000</v>
      </c>
      <c r="D8" s="6"/>
      <c r="E8" s="6"/>
      <c r="F8" s="48"/>
      <c r="G8" s="6"/>
      <c r="H8" s="6"/>
    </row>
    <row r="9" spans="1:8" x14ac:dyDescent="0.25">
      <c r="A9" s="5" t="s">
        <v>10</v>
      </c>
      <c r="B9" s="6"/>
      <c r="C9" s="7">
        <f>SUM(F14:F71)</f>
        <v>484.75</v>
      </c>
      <c r="D9" s="5" t="s">
        <v>11</v>
      </c>
      <c r="E9" s="5"/>
      <c r="F9" s="49"/>
      <c r="G9" s="8" t="e" cm="1">
        <f t="array" ref="G9">SUM(VEHICULOS!H15:I2811C9-#REF!-#REF!)</f>
        <v>#NAME?</v>
      </c>
      <c r="H9" s="6"/>
    </row>
    <row r="10" spans="1:8" x14ac:dyDescent="0.25">
      <c r="A10" s="5" t="s">
        <v>13</v>
      </c>
      <c r="B10" s="6"/>
      <c r="C10" s="7">
        <f>+C8-C9</f>
        <v>9515.25</v>
      </c>
      <c r="D10" s="6"/>
      <c r="E10" s="6"/>
      <c r="F10" s="48"/>
      <c r="G10" s="6"/>
      <c r="H10" s="6"/>
    </row>
    <row r="11" spans="1:8" x14ac:dyDescent="0.25">
      <c r="A11" s="5"/>
      <c r="B11" s="6"/>
      <c r="C11" s="6"/>
      <c r="D11" s="6"/>
      <c r="E11" s="6"/>
      <c r="F11" s="48"/>
      <c r="G11" s="6"/>
      <c r="H11" s="6"/>
    </row>
    <row r="12" spans="1:8" x14ac:dyDescent="0.25">
      <c r="A12" s="9" t="s">
        <v>14</v>
      </c>
      <c r="B12" s="10" t="s">
        <v>15</v>
      </c>
      <c r="C12" s="10" t="s">
        <v>16</v>
      </c>
      <c r="D12" s="10" t="s">
        <v>17</v>
      </c>
      <c r="E12" s="10" t="s">
        <v>18</v>
      </c>
      <c r="F12" s="50" t="s">
        <v>19</v>
      </c>
      <c r="G12" s="10" t="s">
        <v>20</v>
      </c>
      <c r="H12" s="10" t="s">
        <v>23</v>
      </c>
    </row>
    <row r="13" spans="1:8" x14ac:dyDescent="0.25">
      <c r="A13" s="140" t="s">
        <v>139</v>
      </c>
      <c r="B13" s="141"/>
      <c r="C13" s="141"/>
      <c r="D13" s="142"/>
      <c r="E13" s="11"/>
      <c r="F13" s="12"/>
      <c r="G13" s="12">
        <v>6158.73</v>
      </c>
      <c r="H13" s="11"/>
    </row>
    <row r="14" spans="1:8" ht="69" customHeight="1" x14ac:dyDescent="0.25">
      <c r="A14" s="20">
        <v>1</v>
      </c>
      <c r="B14" s="28" t="s">
        <v>140</v>
      </c>
      <c r="C14" s="41" t="s">
        <v>141</v>
      </c>
      <c r="D14" s="14" t="s">
        <v>142</v>
      </c>
      <c r="E14" s="57"/>
      <c r="F14" s="73">
        <v>52.5</v>
      </c>
      <c r="G14" s="18">
        <f t="shared" ref="G14:G19" si="0">G13-F14</f>
        <v>6106.23</v>
      </c>
      <c r="H14" s="74">
        <v>45117</v>
      </c>
    </row>
    <row r="15" spans="1:8" ht="87.75" customHeight="1" x14ac:dyDescent="0.25">
      <c r="A15" s="20">
        <v>2</v>
      </c>
      <c r="B15" s="22" t="s">
        <v>50</v>
      </c>
      <c r="C15" s="104" t="s">
        <v>143</v>
      </c>
      <c r="D15" s="14" t="s">
        <v>144</v>
      </c>
      <c r="E15" s="57"/>
      <c r="F15" s="73">
        <v>95.15</v>
      </c>
      <c r="G15" s="18">
        <f t="shared" si="0"/>
        <v>6011.08</v>
      </c>
      <c r="H15" s="74">
        <v>45121</v>
      </c>
    </row>
    <row r="16" spans="1:8" ht="61.5" customHeight="1" x14ac:dyDescent="0.25">
      <c r="A16" s="20">
        <v>3</v>
      </c>
      <c r="B16" s="14" t="s">
        <v>145</v>
      </c>
      <c r="C16" s="104" t="s">
        <v>146</v>
      </c>
      <c r="D16" s="14" t="s">
        <v>41</v>
      </c>
      <c r="E16" s="57"/>
      <c r="F16" s="73">
        <v>36</v>
      </c>
      <c r="G16" s="18">
        <f t="shared" si="0"/>
        <v>5975.08</v>
      </c>
      <c r="H16" s="74">
        <v>45138</v>
      </c>
    </row>
    <row r="17" spans="1:8" ht="70.5" customHeight="1" x14ac:dyDescent="0.25">
      <c r="A17" s="20">
        <v>4</v>
      </c>
      <c r="B17" s="29" t="s">
        <v>147</v>
      </c>
      <c r="C17" s="104" t="s">
        <v>148</v>
      </c>
      <c r="D17" s="14" t="s">
        <v>41</v>
      </c>
      <c r="E17" s="57"/>
      <c r="F17" s="73">
        <v>280</v>
      </c>
      <c r="G17" s="18">
        <f t="shared" si="0"/>
        <v>5695.08</v>
      </c>
      <c r="H17" s="74">
        <v>45148</v>
      </c>
    </row>
    <row r="18" spans="1:8" ht="67.5" customHeight="1" x14ac:dyDescent="0.25">
      <c r="A18" s="20">
        <v>5</v>
      </c>
      <c r="B18" s="14" t="s">
        <v>50</v>
      </c>
      <c r="C18" s="104" t="s">
        <v>149</v>
      </c>
      <c r="D18" s="14" t="s">
        <v>150</v>
      </c>
      <c r="E18" s="57"/>
      <c r="F18" s="73">
        <v>21.1</v>
      </c>
      <c r="G18" s="18">
        <f t="shared" si="0"/>
        <v>5673.98</v>
      </c>
      <c r="H18" s="74">
        <v>45175</v>
      </c>
    </row>
    <row r="19" spans="1:8" ht="15" customHeight="1" x14ac:dyDescent="0.25">
      <c r="A19" s="113">
        <v>6</v>
      </c>
      <c r="B19" s="21"/>
      <c r="C19" s="104"/>
      <c r="D19" s="21"/>
      <c r="E19" s="57"/>
      <c r="F19" s="73"/>
      <c r="G19" s="18">
        <f t="shared" si="0"/>
        <v>5673.98</v>
      </c>
      <c r="H19" s="74"/>
    </row>
    <row r="20" spans="1:8" ht="105" customHeight="1" x14ac:dyDescent="0.25">
      <c r="A20" s="97">
        <v>7</v>
      </c>
      <c r="B20" s="43"/>
      <c r="C20" s="44"/>
      <c r="D20" s="78"/>
      <c r="F20" s="114"/>
      <c r="G20" s="91"/>
      <c r="H20" s="115"/>
    </row>
    <row r="21" spans="1:8" ht="15.75" x14ac:dyDescent="0.25">
      <c r="A21" s="97">
        <v>8</v>
      </c>
      <c r="B21" s="68"/>
      <c r="C21" s="100"/>
      <c r="D21" s="68"/>
      <c r="F21" s="114"/>
      <c r="G21" s="91"/>
      <c r="H21" s="115"/>
    </row>
    <row r="22" spans="1:8" ht="72" customHeight="1" x14ac:dyDescent="0.25">
      <c r="A22" s="97">
        <v>9</v>
      </c>
      <c r="B22" s="89"/>
      <c r="C22" s="44"/>
      <c r="D22" s="89"/>
      <c r="F22" s="114"/>
      <c r="G22" s="91"/>
      <c r="H22" s="115"/>
    </row>
    <row r="23" spans="1:8" x14ac:dyDescent="0.25">
      <c r="B23" s="60"/>
      <c r="C23" s="44"/>
      <c r="D23" s="60"/>
      <c r="F23" s="114"/>
      <c r="G23" s="91"/>
      <c r="H23" s="115"/>
    </row>
    <row r="24" spans="1:8" x14ac:dyDescent="0.25">
      <c r="B24" s="75"/>
      <c r="C24" s="44"/>
      <c r="D24" s="60"/>
      <c r="F24" s="114"/>
      <c r="G24" s="91"/>
      <c r="H24" s="115"/>
    </row>
    <row r="25" spans="1:8" x14ac:dyDescent="0.25">
      <c r="B25" s="60"/>
      <c r="C25" s="44"/>
      <c r="D25" s="60"/>
      <c r="F25" s="114"/>
      <c r="G25" s="91"/>
      <c r="H25" s="115"/>
    </row>
    <row r="26" spans="1:8" ht="15.75" x14ac:dyDescent="0.25">
      <c r="B26" s="60"/>
      <c r="C26" s="44"/>
      <c r="D26" s="89"/>
      <c r="F26" s="114"/>
      <c r="G26" s="91"/>
      <c r="H26" s="115"/>
    </row>
    <row r="27" spans="1:8" x14ac:dyDescent="0.25">
      <c r="B27" s="60"/>
      <c r="C27" s="44"/>
      <c r="D27" s="71"/>
      <c r="F27" s="114"/>
      <c r="G27" s="91"/>
      <c r="H27" s="115"/>
    </row>
    <row r="28" spans="1:8" x14ac:dyDescent="0.25">
      <c r="B28" s="60"/>
      <c r="C28" s="44"/>
      <c r="D28" s="60"/>
      <c r="F28" s="114"/>
      <c r="G28" s="91"/>
      <c r="H28" s="115"/>
    </row>
    <row r="29" spans="1:8" x14ac:dyDescent="0.25">
      <c r="B29" s="60"/>
      <c r="C29" s="44"/>
      <c r="D29" s="71"/>
      <c r="F29" s="114"/>
      <c r="G29" s="91"/>
      <c r="H29" s="115"/>
    </row>
    <row r="30" spans="1:8" ht="15.75" x14ac:dyDescent="0.25">
      <c r="B30" s="76"/>
      <c r="C30" s="44"/>
      <c r="D30" s="89"/>
      <c r="F30" s="114"/>
      <c r="G30" s="91"/>
      <c r="H30" s="115"/>
    </row>
  </sheetData>
  <mergeCells count="8">
    <mergeCell ref="A8:B8"/>
    <mergeCell ref="A13:D13"/>
    <mergeCell ref="A1:H1"/>
    <mergeCell ref="A2:H2"/>
    <mergeCell ref="A3:H3"/>
    <mergeCell ref="C5:H5"/>
    <mergeCell ref="C6:E6"/>
    <mergeCell ref="C7:E7"/>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B5D8C-614C-46DC-838F-F6A47AF4FE88}">
  <dimension ref="A1:H36"/>
  <sheetViews>
    <sheetView topLeftCell="A24" workbookViewId="0">
      <selection activeCell="K5" sqref="K5"/>
    </sheetView>
  </sheetViews>
  <sheetFormatPr baseColWidth="10" defaultRowHeight="15" x14ac:dyDescent="0.25"/>
  <cols>
    <col min="1" max="1" width="4.5703125" customWidth="1"/>
    <col min="2" max="2" width="19.7109375" customWidth="1"/>
    <col min="3" max="3" width="32.85546875" customWidth="1"/>
    <col min="5" max="5" width="8.1406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
      <c r="G4" s="4"/>
      <c r="H4" s="4"/>
    </row>
    <row r="5" spans="1:8" ht="24" customHeight="1" x14ac:dyDescent="0.25">
      <c r="A5" s="5" t="s">
        <v>3</v>
      </c>
      <c r="B5" s="6"/>
      <c r="C5" s="144" t="s">
        <v>33</v>
      </c>
      <c r="D5" s="144"/>
      <c r="E5" s="144"/>
      <c r="F5" s="144"/>
      <c r="G5" s="144"/>
      <c r="H5" s="144"/>
    </row>
    <row r="6" spans="1:8" x14ac:dyDescent="0.25">
      <c r="A6" s="5" t="s">
        <v>5</v>
      </c>
      <c r="B6" s="6"/>
      <c r="C6" s="144" t="s">
        <v>25</v>
      </c>
      <c r="D6" s="144"/>
      <c r="E6" s="6"/>
      <c r="F6" s="6"/>
      <c r="G6" s="6"/>
      <c r="H6" s="6"/>
    </row>
    <row r="7" spans="1:8" x14ac:dyDescent="0.25">
      <c r="A7" s="5" t="s">
        <v>7</v>
      </c>
      <c r="B7" s="6"/>
      <c r="C7" s="6" t="s">
        <v>8</v>
      </c>
      <c r="D7" s="6"/>
      <c r="E7" s="6"/>
      <c r="F7" s="6"/>
      <c r="G7" s="6"/>
      <c r="H7" s="6"/>
    </row>
    <row r="8" spans="1:8" x14ac:dyDescent="0.25">
      <c r="A8" s="144" t="s">
        <v>9</v>
      </c>
      <c r="B8" s="144"/>
      <c r="C8" s="7">
        <v>30000</v>
      </c>
      <c r="D8" s="6"/>
      <c r="E8" s="6"/>
      <c r="F8" s="6"/>
      <c r="G8" s="6"/>
      <c r="H8" s="6"/>
    </row>
    <row r="9" spans="1:8" x14ac:dyDescent="0.25">
      <c r="A9" s="5" t="s">
        <v>10</v>
      </c>
      <c r="B9" s="6"/>
      <c r="C9" s="7"/>
      <c r="D9" s="5" t="s">
        <v>11</v>
      </c>
      <c r="E9" s="5"/>
      <c r="F9" s="5"/>
      <c r="G9" s="8" t="e">
        <f>SUM(C9-#REF!-#REF!)</f>
        <v>#REF!</v>
      </c>
      <c r="H9" s="6"/>
    </row>
    <row r="10" spans="1:8" x14ac:dyDescent="0.25">
      <c r="A10" s="5" t="s">
        <v>13</v>
      </c>
      <c r="B10" s="6"/>
      <c r="C10" s="7"/>
      <c r="D10" s="6"/>
      <c r="E10" s="6"/>
      <c r="F10" s="6"/>
      <c r="G10" s="6"/>
      <c r="H10" s="6"/>
    </row>
    <row r="11" spans="1:8" x14ac:dyDescent="0.25">
      <c r="A11" s="5"/>
      <c r="B11" s="6"/>
      <c r="C11" s="6"/>
      <c r="D11" s="6"/>
      <c r="E11" s="6"/>
      <c r="F11" s="6"/>
      <c r="G11" s="6"/>
      <c r="H11" s="6"/>
    </row>
    <row r="12" spans="1:8" x14ac:dyDescent="0.25">
      <c r="A12" s="9" t="s">
        <v>14</v>
      </c>
      <c r="B12" s="10" t="s">
        <v>15</v>
      </c>
      <c r="C12" s="10" t="s">
        <v>16</v>
      </c>
      <c r="D12" s="10" t="s">
        <v>17</v>
      </c>
      <c r="E12" s="10" t="s">
        <v>18</v>
      </c>
      <c r="F12" s="10" t="s">
        <v>19</v>
      </c>
      <c r="G12" s="10" t="s">
        <v>20</v>
      </c>
      <c r="H12" s="10" t="s">
        <v>23</v>
      </c>
    </row>
    <row r="13" spans="1:8" x14ac:dyDescent="0.25">
      <c r="A13" s="140" t="s">
        <v>40</v>
      </c>
      <c r="B13" s="141"/>
      <c r="C13" s="141"/>
      <c r="D13" s="142"/>
      <c r="E13" s="11"/>
      <c r="F13" s="11"/>
      <c r="G13" s="12">
        <v>24091.65</v>
      </c>
      <c r="H13" s="11"/>
    </row>
    <row r="14" spans="1:8" ht="76.5" x14ac:dyDescent="0.25">
      <c r="A14" s="20"/>
      <c r="B14" s="28" t="s">
        <v>61</v>
      </c>
      <c r="C14" s="41" t="s">
        <v>262</v>
      </c>
      <c r="D14" s="14" t="s">
        <v>263</v>
      </c>
      <c r="E14" s="16"/>
      <c r="F14" s="17">
        <v>144</v>
      </c>
      <c r="G14" s="18">
        <f>G13-F14</f>
        <v>23947.65</v>
      </c>
      <c r="H14" s="19">
        <v>45113</v>
      </c>
    </row>
    <row r="15" spans="1:8" ht="96" x14ac:dyDescent="0.25">
      <c r="A15" s="20"/>
      <c r="B15" s="107" t="s">
        <v>50</v>
      </c>
      <c r="C15" s="15" t="s">
        <v>264</v>
      </c>
      <c r="D15" s="14" t="s">
        <v>265</v>
      </c>
      <c r="E15" s="16"/>
      <c r="F15" s="17">
        <v>269.25</v>
      </c>
      <c r="G15" s="18">
        <f t="shared" ref="G15:G36" si="0">G14-F15</f>
        <v>23678.400000000001</v>
      </c>
      <c r="H15" s="19">
        <v>45121</v>
      </c>
    </row>
    <row r="16" spans="1:8" ht="72" x14ac:dyDescent="0.25">
      <c r="A16" s="20"/>
      <c r="B16" s="60" t="s">
        <v>58</v>
      </c>
      <c r="C16" s="15" t="s">
        <v>266</v>
      </c>
      <c r="D16" s="14" t="s">
        <v>267</v>
      </c>
      <c r="E16" s="16"/>
      <c r="F16" s="17">
        <v>24.78</v>
      </c>
      <c r="G16" s="18">
        <f t="shared" si="0"/>
        <v>23653.620000000003</v>
      </c>
      <c r="H16" s="19">
        <v>45121</v>
      </c>
    </row>
    <row r="17" spans="1:8" ht="108.75" customHeight="1" x14ac:dyDescent="0.25">
      <c r="A17" s="20"/>
      <c r="B17" s="107" t="s">
        <v>268</v>
      </c>
      <c r="C17" s="44" t="s">
        <v>269</v>
      </c>
      <c r="D17" s="71" t="s">
        <v>270</v>
      </c>
      <c r="E17" s="16"/>
      <c r="F17" s="17">
        <v>270</v>
      </c>
      <c r="G17" s="18">
        <f t="shared" si="0"/>
        <v>23383.620000000003</v>
      </c>
      <c r="H17" s="19">
        <v>45126</v>
      </c>
    </row>
    <row r="18" spans="1:8" ht="83.25" customHeight="1" x14ac:dyDescent="0.25">
      <c r="A18" s="20"/>
      <c r="B18" s="137" t="s">
        <v>61</v>
      </c>
      <c r="C18" s="15" t="s">
        <v>271</v>
      </c>
      <c r="D18" s="14" t="s">
        <v>272</v>
      </c>
      <c r="E18" s="16"/>
      <c r="F18" s="17">
        <v>245</v>
      </c>
      <c r="G18" s="18">
        <f t="shared" si="0"/>
        <v>23138.620000000003</v>
      </c>
      <c r="H18" s="19">
        <v>45128</v>
      </c>
    </row>
    <row r="19" spans="1:8" ht="79.5" customHeight="1" x14ac:dyDescent="0.25">
      <c r="A19" s="20"/>
      <c r="B19" s="137" t="s">
        <v>61</v>
      </c>
      <c r="C19" s="15" t="s">
        <v>273</v>
      </c>
      <c r="D19" s="71" t="s">
        <v>274</v>
      </c>
      <c r="E19" s="16"/>
      <c r="F19" s="17">
        <v>240</v>
      </c>
      <c r="G19" s="18">
        <f t="shared" si="0"/>
        <v>22898.620000000003</v>
      </c>
      <c r="H19" s="19">
        <v>45128</v>
      </c>
    </row>
    <row r="20" spans="1:8" ht="84.75" customHeight="1" x14ac:dyDescent="0.25">
      <c r="A20" s="20"/>
      <c r="B20" s="137" t="s">
        <v>62</v>
      </c>
      <c r="C20" s="15" t="s">
        <v>275</v>
      </c>
      <c r="D20" s="14" t="s">
        <v>276</v>
      </c>
      <c r="E20" s="16"/>
      <c r="F20" s="17">
        <v>375</v>
      </c>
      <c r="G20" s="18">
        <f t="shared" si="0"/>
        <v>22523.620000000003</v>
      </c>
      <c r="H20" s="19">
        <v>45134</v>
      </c>
    </row>
    <row r="21" spans="1:8" ht="72" x14ac:dyDescent="0.25">
      <c r="A21" s="57"/>
      <c r="B21" s="137" t="s">
        <v>61</v>
      </c>
      <c r="C21" s="15" t="s">
        <v>277</v>
      </c>
      <c r="D21" s="14" t="s">
        <v>278</v>
      </c>
      <c r="E21" s="16"/>
      <c r="F21" s="17">
        <v>144</v>
      </c>
      <c r="G21" s="18">
        <f t="shared" si="0"/>
        <v>22379.620000000003</v>
      </c>
      <c r="H21" s="19">
        <v>45138</v>
      </c>
    </row>
    <row r="22" spans="1:8" ht="72" x14ac:dyDescent="0.25">
      <c r="A22" s="57"/>
      <c r="B22" s="137" t="s">
        <v>61</v>
      </c>
      <c r="C22" s="15" t="s">
        <v>279</v>
      </c>
      <c r="D22" s="137" t="s">
        <v>280</v>
      </c>
      <c r="E22" s="16"/>
      <c r="F22" s="17">
        <v>175</v>
      </c>
      <c r="G22" s="18">
        <f t="shared" si="0"/>
        <v>22204.620000000003</v>
      </c>
      <c r="H22" s="19">
        <v>45138</v>
      </c>
    </row>
    <row r="23" spans="1:8" ht="48" x14ac:dyDescent="0.25">
      <c r="A23" s="57"/>
      <c r="B23" s="137" t="s">
        <v>57</v>
      </c>
      <c r="C23" s="15" t="s">
        <v>281</v>
      </c>
      <c r="D23" s="137" t="s">
        <v>282</v>
      </c>
      <c r="E23" s="16"/>
      <c r="F23" s="17">
        <v>795</v>
      </c>
      <c r="G23" s="18">
        <f t="shared" si="0"/>
        <v>21409.620000000003</v>
      </c>
      <c r="H23" s="19">
        <v>45146</v>
      </c>
    </row>
    <row r="24" spans="1:8" ht="132" x14ac:dyDescent="0.25">
      <c r="A24" s="57"/>
      <c r="B24" s="137" t="s">
        <v>50</v>
      </c>
      <c r="C24" s="85" t="s">
        <v>283</v>
      </c>
      <c r="D24" s="14" t="s">
        <v>284</v>
      </c>
      <c r="E24" s="16"/>
      <c r="F24" s="17">
        <v>469.57</v>
      </c>
      <c r="G24" s="18">
        <f t="shared" si="0"/>
        <v>20940.050000000003</v>
      </c>
      <c r="H24" s="19">
        <v>45147</v>
      </c>
    </row>
    <row r="25" spans="1:8" ht="72" x14ac:dyDescent="0.25">
      <c r="A25" s="57"/>
      <c r="B25" s="137" t="s">
        <v>61</v>
      </c>
      <c r="C25" s="15" t="s">
        <v>285</v>
      </c>
      <c r="D25" s="14" t="s">
        <v>286</v>
      </c>
      <c r="E25" s="16"/>
      <c r="F25" s="17">
        <v>350</v>
      </c>
      <c r="G25" s="18">
        <f t="shared" si="0"/>
        <v>20590.050000000003</v>
      </c>
      <c r="H25" s="19">
        <v>45149</v>
      </c>
    </row>
    <row r="26" spans="1:8" ht="96" x14ac:dyDescent="0.25">
      <c r="A26" s="57"/>
      <c r="B26" s="107" t="s">
        <v>62</v>
      </c>
      <c r="C26" s="15" t="s">
        <v>287</v>
      </c>
      <c r="D26" s="84" t="s">
        <v>288</v>
      </c>
      <c r="E26" s="16"/>
      <c r="F26" s="17">
        <v>375</v>
      </c>
      <c r="G26" s="18">
        <f t="shared" si="0"/>
        <v>20215.050000000003</v>
      </c>
      <c r="H26" s="19">
        <v>45154</v>
      </c>
    </row>
    <row r="27" spans="1:8" ht="72" x14ac:dyDescent="0.25">
      <c r="B27" s="137" t="s">
        <v>61</v>
      </c>
      <c r="C27" s="15" t="s">
        <v>289</v>
      </c>
      <c r="D27" s="14" t="s">
        <v>290</v>
      </c>
      <c r="E27" s="16"/>
      <c r="F27" s="17">
        <v>276</v>
      </c>
      <c r="G27" s="18">
        <f t="shared" si="0"/>
        <v>19939.050000000003</v>
      </c>
      <c r="H27" s="19">
        <v>45156</v>
      </c>
    </row>
    <row r="28" spans="1:8" ht="48" x14ac:dyDescent="0.25">
      <c r="B28" s="137" t="s">
        <v>48</v>
      </c>
      <c r="C28" s="15" t="s">
        <v>281</v>
      </c>
      <c r="D28" s="14" t="s">
        <v>291</v>
      </c>
      <c r="E28" s="16"/>
      <c r="F28" s="17">
        <v>795</v>
      </c>
      <c r="G28" s="18">
        <f t="shared" si="0"/>
        <v>19144.050000000003</v>
      </c>
      <c r="H28" s="19">
        <v>45161</v>
      </c>
    </row>
    <row r="29" spans="1:8" ht="84" x14ac:dyDescent="0.25">
      <c r="B29" s="137" t="s">
        <v>61</v>
      </c>
      <c r="C29" s="15" t="s">
        <v>292</v>
      </c>
      <c r="D29" s="14" t="s">
        <v>293</v>
      </c>
      <c r="E29" s="16"/>
      <c r="F29" s="17">
        <v>500</v>
      </c>
      <c r="G29" s="18">
        <f t="shared" si="0"/>
        <v>18644.050000000003</v>
      </c>
      <c r="H29" s="19">
        <v>45162</v>
      </c>
    </row>
    <row r="30" spans="1:8" ht="72" x14ac:dyDescent="0.25">
      <c r="B30" s="137" t="s">
        <v>61</v>
      </c>
      <c r="C30" s="15" t="s">
        <v>294</v>
      </c>
      <c r="D30" s="14" t="s">
        <v>295</v>
      </c>
      <c r="E30" s="16"/>
      <c r="F30" s="17">
        <v>108</v>
      </c>
      <c r="G30" s="18">
        <f t="shared" si="0"/>
        <v>18536.050000000003</v>
      </c>
      <c r="H30" s="19">
        <v>45170</v>
      </c>
    </row>
    <row r="31" spans="1:8" ht="84" x14ac:dyDescent="0.25">
      <c r="B31" s="137" t="s">
        <v>50</v>
      </c>
      <c r="C31" s="138" t="s">
        <v>296</v>
      </c>
      <c r="D31" s="14" t="s">
        <v>297</v>
      </c>
      <c r="E31" s="16"/>
      <c r="F31" s="17">
        <v>87.48</v>
      </c>
      <c r="G31" s="18">
        <f t="shared" si="0"/>
        <v>18448.570000000003</v>
      </c>
      <c r="H31" s="19">
        <v>45175</v>
      </c>
    </row>
    <row r="32" spans="1:8" ht="84" x14ac:dyDescent="0.25">
      <c r="B32" s="137" t="s">
        <v>61</v>
      </c>
      <c r="C32" s="15" t="s">
        <v>298</v>
      </c>
      <c r="D32" s="14" t="s">
        <v>299</v>
      </c>
      <c r="E32" s="16"/>
      <c r="F32" s="17">
        <v>410</v>
      </c>
      <c r="G32" s="18">
        <f t="shared" si="0"/>
        <v>18038.570000000003</v>
      </c>
      <c r="H32" s="19">
        <v>45176</v>
      </c>
    </row>
    <row r="33" spans="2:8" ht="72" x14ac:dyDescent="0.25">
      <c r="B33" s="137" t="s">
        <v>61</v>
      </c>
      <c r="C33" s="15" t="s">
        <v>300</v>
      </c>
      <c r="D33" s="14" t="s">
        <v>301</v>
      </c>
      <c r="E33" s="16"/>
      <c r="F33" s="17">
        <v>48</v>
      </c>
      <c r="G33" s="18">
        <f t="shared" si="0"/>
        <v>17990.570000000003</v>
      </c>
      <c r="H33" s="19">
        <v>45177</v>
      </c>
    </row>
    <row r="34" spans="2:8" ht="72" x14ac:dyDescent="0.25">
      <c r="B34" s="139" t="s">
        <v>60</v>
      </c>
      <c r="C34" s="15" t="s">
        <v>302</v>
      </c>
      <c r="D34" s="14" t="s">
        <v>303</v>
      </c>
      <c r="E34" s="16"/>
      <c r="F34" s="17">
        <v>495</v>
      </c>
      <c r="G34" s="18">
        <f t="shared" si="0"/>
        <v>17495.570000000003</v>
      </c>
      <c r="H34" s="19">
        <v>45190</v>
      </c>
    </row>
    <row r="35" spans="2:8" ht="72" x14ac:dyDescent="0.25">
      <c r="B35" s="139" t="s">
        <v>62</v>
      </c>
      <c r="C35" s="15" t="s">
        <v>304</v>
      </c>
      <c r="D35" s="14" t="s">
        <v>305</v>
      </c>
      <c r="E35" s="16"/>
      <c r="F35" s="17">
        <v>275</v>
      </c>
      <c r="G35" s="18">
        <f t="shared" si="0"/>
        <v>17220.570000000003</v>
      </c>
      <c r="H35" s="19">
        <v>45195</v>
      </c>
    </row>
    <row r="36" spans="2:8" x14ac:dyDescent="0.25">
      <c r="B36" s="57"/>
      <c r="C36" s="57"/>
      <c r="D36" s="57"/>
      <c r="E36" s="57"/>
      <c r="F36" s="57"/>
      <c r="G36" s="87">
        <f t="shared" si="0"/>
        <v>17220.570000000003</v>
      </c>
      <c r="H36" s="57"/>
    </row>
  </sheetData>
  <mergeCells count="7">
    <mergeCell ref="A13:D13"/>
    <mergeCell ref="A1:H1"/>
    <mergeCell ref="A2:H2"/>
    <mergeCell ref="A3:H3"/>
    <mergeCell ref="C5:H5"/>
    <mergeCell ref="C6:D6"/>
    <mergeCell ref="A8:B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A041C-A001-4BFD-BB9C-A29B336A8B81}">
  <dimension ref="A1:H39"/>
  <sheetViews>
    <sheetView topLeftCell="A34" workbookViewId="0">
      <selection activeCell="N8" sqref="N8"/>
    </sheetView>
  </sheetViews>
  <sheetFormatPr baseColWidth="10" defaultRowHeight="15" x14ac:dyDescent="0.25"/>
  <cols>
    <col min="2" max="2" width="11.42578125" customWidth="1"/>
    <col min="3" max="3" width="29.85546875" customWidth="1"/>
    <col min="7" max="7" width="13.42578125" customWidth="1"/>
  </cols>
  <sheetData>
    <row r="1" spans="1:8" ht="15.75" x14ac:dyDescent="0.25">
      <c r="A1" s="143" t="s">
        <v>0</v>
      </c>
      <c r="B1" s="143"/>
      <c r="C1" s="143"/>
      <c r="D1" s="143"/>
      <c r="E1" s="143"/>
      <c r="F1" s="143"/>
      <c r="G1" s="143"/>
      <c r="H1" s="143"/>
    </row>
    <row r="2" spans="1:8" ht="15.75" x14ac:dyDescent="0.25">
      <c r="A2" s="143" t="s">
        <v>1</v>
      </c>
      <c r="B2" s="143"/>
      <c r="C2" s="143"/>
      <c r="D2" s="143"/>
      <c r="E2" s="143"/>
      <c r="F2" s="143"/>
      <c r="G2" s="143"/>
      <c r="H2" s="143"/>
    </row>
    <row r="3" spans="1:8" ht="15.75" x14ac:dyDescent="0.25">
      <c r="A3" s="143" t="s">
        <v>2</v>
      </c>
      <c r="B3" s="143"/>
      <c r="C3" s="143"/>
      <c r="D3" s="143"/>
      <c r="E3" s="143"/>
      <c r="F3" s="143"/>
      <c r="G3" s="143"/>
      <c r="H3" s="143"/>
    </row>
    <row r="4" spans="1:8" x14ac:dyDescent="0.25">
      <c r="A4" s="3"/>
      <c r="B4" s="4"/>
      <c r="C4" s="4"/>
      <c r="D4" s="4"/>
      <c r="E4" s="4"/>
      <c r="F4" s="47"/>
      <c r="G4" s="4"/>
      <c r="H4" s="51"/>
    </row>
    <row r="5" spans="1:8" ht="22.5" customHeight="1" x14ac:dyDescent="0.25">
      <c r="A5" s="5" t="s">
        <v>3</v>
      </c>
      <c r="B5" s="6"/>
      <c r="C5" s="144" t="s">
        <v>34</v>
      </c>
      <c r="D5" s="144"/>
      <c r="E5" s="144"/>
      <c r="F5" s="144"/>
      <c r="G5" s="144"/>
      <c r="H5" s="144"/>
    </row>
    <row r="6" spans="1:8" ht="22.5" x14ac:dyDescent="0.25">
      <c r="A6" s="5" t="s">
        <v>5</v>
      </c>
      <c r="B6" s="6"/>
      <c r="C6" s="6" t="s">
        <v>6</v>
      </c>
      <c r="D6" s="6"/>
      <c r="E6" s="6"/>
      <c r="F6" s="48"/>
      <c r="G6" s="6"/>
      <c r="H6" s="52"/>
    </row>
    <row r="7" spans="1:8" x14ac:dyDescent="0.25">
      <c r="A7" s="5" t="s">
        <v>7</v>
      </c>
      <c r="B7" s="6"/>
      <c r="C7" s="6" t="s">
        <v>8</v>
      </c>
      <c r="D7" s="6"/>
      <c r="E7" s="6"/>
      <c r="F7" s="48"/>
      <c r="G7" s="6"/>
      <c r="H7" s="52"/>
    </row>
    <row r="8" spans="1:8" x14ac:dyDescent="0.25">
      <c r="A8" s="144" t="s">
        <v>9</v>
      </c>
      <c r="B8" s="144"/>
      <c r="C8" s="7">
        <v>120000</v>
      </c>
      <c r="D8" s="6"/>
      <c r="E8" s="6"/>
      <c r="F8" s="48"/>
      <c r="G8" s="6"/>
      <c r="H8" s="52"/>
    </row>
    <row r="9" spans="1:8" x14ac:dyDescent="0.25">
      <c r="A9" s="5" t="s">
        <v>10</v>
      </c>
      <c r="B9" s="6"/>
      <c r="C9" s="7">
        <f>SUM(F14:F125)</f>
        <v>23199.179999999997</v>
      </c>
      <c r="D9" s="5" t="s">
        <v>11</v>
      </c>
      <c r="E9" s="5"/>
      <c r="F9" s="49"/>
      <c r="G9" s="53" t="e">
        <f>SUM(C9-#REF!-#REF!)</f>
        <v>#REF!</v>
      </c>
      <c r="H9" s="52"/>
    </row>
    <row r="10" spans="1:8" x14ac:dyDescent="0.25">
      <c r="A10" s="5" t="s">
        <v>13</v>
      </c>
      <c r="B10" s="6"/>
      <c r="C10" s="7">
        <f>+C8-C9</f>
        <v>96800.82</v>
      </c>
      <c r="D10" s="6"/>
      <c r="E10" s="6"/>
      <c r="F10" s="48"/>
      <c r="G10" s="6"/>
      <c r="H10" s="52"/>
    </row>
    <row r="11" spans="1:8" x14ac:dyDescent="0.25">
      <c r="A11" s="5"/>
      <c r="B11" s="6"/>
      <c r="C11" s="6"/>
      <c r="D11" s="6"/>
      <c r="E11" s="6"/>
      <c r="F11" s="48"/>
      <c r="G11" s="6"/>
      <c r="H11" s="52"/>
    </row>
    <row r="12" spans="1:8" x14ac:dyDescent="0.25">
      <c r="A12" s="9" t="s">
        <v>14</v>
      </c>
      <c r="B12" s="10" t="s">
        <v>15</v>
      </c>
      <c r="C12" s="10" t="s">
        <v>16</v>
      </c>
      <c r="D12" s="10" t="s">
        <v>17</v>
      </c>
      <c r="E12" s="10" t="s">
        <v>18</v>
      </c>
      <c r="F12" s="50" t="s">
        <v>19</v>
      </c>
      <c r="G12" s="10" t="s">
        <v>20</v>
      </c>
      <c r="H12" s="54" t="s">
        <v>23</v>
      </c>
    </row>
    <row r="13" spans="1:8" x14ac:dyDescent="0.25">
      <c r="A13" s="140" t="s">
        <v>139</v>
      </c>
      <c r="B13" s="141"/>
      <c r="C13" s="141"/>
      <c r="D13" s="142"/>
      <c r="E13" s="11"/>
      <c r="F13" s="12"/>
      <c r="G13" s="12">
        <v>35447.699999999997</v>
      </c>
      <c r="H13" s="55"/>
    </row>
    <row r="14" spans="1:8" ht="98.25" customHeight="1" x14ac:dyDescent="0.25">
      <c r="A14" s="20"/>
      <c r="B14" s="14" t="s">
        <v>63</v>
      </c>
      <c r="C14" s="15" t="s">
        <v>151</v>
      </c>
      <c r="D14" s="29" t="s">
        <v>152</v>
      </c>
      <c r="E14" s="57"/>
      <c r="F14" s="58">
        <v>192</v>
      </c>
      <c r="G14" s="18">
        <f t="shared" ref="G14:G38" si="0">G13-F14</f>
        <v>35255.699999999997</v>
      </c>
      <c r="H14" s="59">
        <v>45113</v>
      </c>
    </row>
    <row r="15" spans="1:8" ht="100.5" customHeight="1" x14ac:dyDescent="0.25">
      <c r="A15" s="20"/>
      <c r="B15" s="14" t="s">
        <v>65</v>
      </c>
      <c r="C15" s="15" t="s">
        <v>153</v>
      </c>
      <c r="D15" s="29" t="s">
        <v>154</v>
      </c>
      <c r="E15" s="57"/>
      <c r="F15" s="58">
        <v>4453.03</v>
      </c>
      <c r="G15" s="18">
        <f t="shared" si="0"/>
        <v>30802.67</v>
      </c>
      <c r="H15" s="59">
        <v>45117</v>
      </c>
    </row>
    <row r="16" spans="1:8" ht="114" customHeight="1" x14ac:dyDescent="0.25">
      <c r="A16" s="20"/>
      <c r="B16" s="106" t="s">
        <v>56</v>
      </c>
      <c r="C16" s="15" t="s">
        <v>155</v>
      </c>
      <c r="D16" s="28" t="s">
        <v>156</v>
      </c>
      <c r="E16" s="57"/>
      <c r="F16" s="58">
        <v>1000</v>
      </c>
      <c r="G16" s="18">
        <f t="shared" si="0"/>
        <v>29802.67</v>
      </c>
      <c r="H16" s="59">
        <v>45118</v>
      </c>
    </row>
    <row r="17" spans="1:8" ht="111" customHeight="1" x14ac:dyDescent="0.25">
      <c r="A17" s="20"/>
      <c r="B17" s="116" t="s">
        <v>58</v>
      </c>
      <c r="C17" s="15" t="s">
        <v>157</v>
      </c>
      <c r="D17" s="29" t="s">
        <v>158</v>
      </c>
      <c r="E17" s="57"/>
      <c r="F17" s="58">
        <v>325.98</v>
      </c>
      <c r="G17" s="18">
        <f t="shared" si="0"/>
        <v>29476.69</v>
      </c>
      <c r="H17" s="59">
        <v>45121</v>
      </c>
    </row>
    <row r="18" spans="1:8" ht="114" customHeight="1" x14ac:dyDescent="0.25">
      <c r="A18" s="20"/>
      <c r="B18" s="106" t="s">
        <v>64</v>
      </c>
      <c r="C18" s="15" t="s">
        <v>159</v>
      </c>
      <c r="D18" s="29" t="s">
        <v>160</v>
      </c>
      <c r="E18" s="57"/>
      <c r="F18" s="58">
        <v>940.64</v>
      </c>
      <c r="G18" s="18">
        <f t="shared" si="0"/>
        <v>28536.05</v>
      </c>
      <c r="H18" s="59">
        <v>45121</v>
      </c>
    </row>
    <row r="19" spans="1:8" ht="89.25" customHeight="1" x14ac:dyDescent="0.25">
      <c r="A19" s="20"/>
      <c r="B19" s="14" t="s">
        <v>58</v>
      </c>
      <c r="C19" s="15" t="s">
        <v>161</v>
      </c>
      <c r="D19" s="29" t="s">
        <v>162</v>
      </c>
      <c r="E19" s="57"/>
      <c r="F19" s="58">
        <v>71.8</v>
      </c>
      <c r="G19" s="18">
        <f t="shared" si="0"/>
        <v>28464.25</v>
      </c>
      <c r="H19" s="59">
        <v>45121</v>
      </c>
    </row>
    <row r="20" spans="1:8" ht="96.75" customHeight="1" x14ac:dyDescent="0.25">
      <c r="A20" s="13"/>
      <c r="B20" s="106" t="s">
        <v>58</v>
      </c>
      <c r="C20" s="15" t="s">
        <v>163</v>
      </c>
      <c r="D20" s="29" t="s">
        <v>164</v>
      </c>
      <c r="E20" s="57"/>
      <c r="F20" s="58">
        <v>143.4</v>
      </c>
      <c r="G20" s="18">
        <f t="shared" si="0"/>
        <v>28320.85</v>
      </c>
      <c r="H20" s="59">
        <v>45121</v>
      </c>
    </row>
    <row r="21" spans="1:8" ht="116.25" customHeight="1" x14ac:dyDescent="0.25">
      <c r="A21" s="56"/>
      <c r="B21" s="106" t="s">
        <v>165</v>
      </c>
      <c r="C21" s="15" t="s">
        <v>166</v>
      </c>
      <c r="D21" s="29" t="s">
        <v>167</v>
      </c>
      <c r="E21" s="57"/>
      <c r="F21" s="58">
        <v>120</v>
      </c>
      <c r="G21" s="18">
        <f t="shared" si="0"/>
        <v>28200.85</v>
      </c>
      <c r="H21" s="59">
        <v>45128</v>
      </c>
    </row>
    <row r="22" spans="1:8" ht="108" x14ac:dyDescent="0.25">
      <c r="A22" s="56"/>
      <c r="B22" s="117" t="s">
        <v>58</v>
      </c>
      <c r="C22" s="15" t="s">
        <v>168</v>
      </c>
      <c r="D22" s="29" t="s">
        <v>169</v>
      </c>
      <c r="E22" s="57"/>
      <c r="F22" s="58">
        <v>966.48</v>
      </c>
      <c r="G22" s="18">
        <f t="shared" si="0"/>
        <v>27234.37</v>
      </c>
      <c r="H22" s="59">
        <v>45147</v>
      </c>
    </row>
    <row r="23" spans="1:8" ht="115.5" customHeight="1" x14ac:dyDescent="0.25">
      <c r="A23" s="56"/>
      <c r="B23" s="117" t="s">
        <v>58</v>
      </c>
      <c r="C23" s="15" t="s">
        <v>170</v>
      </c>
      <c r="D23" s="29" t="s">
        <v>171</v>
      </c>
      <c r="E23" s="57"/>
      <c r="F23" s="58">
        <v>324.97000000000003</v>
      </c>
      <c r="G23" s="18">
        <f t="shared" si="0"/>
        <v>26909.399999999998</v>
      </c>
      <c r="H23" s="59">
        <v>45147</v>
      </c>
    </row>
    <row r="24" spans="1:8" ht="102.75" customHeight="1" x14ac:dyDescent="0.25">
      <c r="A24" s="56"/>
      <c r="B24" s="117" t="s">
        <v>65</v>
      </c>
      <c r="C24" s="15" t="s">
        <v>172</v>
      </c>
      <c r="D24" s="29" t="s">
        <v>173</v>
      </c>
      <c r="E24" s="57"/>
      <c r="F24" s="58">
        <v>5003.1400000000003</v>
      </c>
      <c r="G24" s="18">
        <f t="shared" si="0"/>
        <v>21906.26</v>
      </c>
      <c r="H24" s="59">
        <v>45148</v>
      </c>
    </row>
    <row r="25" spans="1:8" ht="48" x14ac:dyDescent="0.25">
      <c r="A25" s="56"/>
      <c r="B25" s="117" t="s">
        <v>174</v>
      </c>
      <c r="C25" s="15" t="s">
        <v>175</v>
      </c>
      <c r="D25" s="29" t="s">
        <v>176</v>
      </c>
      <c r="E25" s="57"/>
      <c r="F25" s="58">
        <v>84</v>
      </c>
      <c r="G25" s="18">
        <f t="shared" si="0"/>
        <v>21822.26</v>
      </c>
      <c r="H25" s="59">
        <v>45153</v>
      </c>
    </row>
    <row r="26" spans="1:8" ht="96.75" customHeight="1" x14ac:dyDescent="0.25">
      <c r="A26" s="56"/>
      <c r="B26" s="117" t="s">
        <v>165</v>
      </c>
      <c r="C26" s="15" t="s">
        <v>177</v>
      </c>
      <c r="D26" s="29" t="s">
        <v>178</v>
      </c>
      <c r="E26" s="57"/>
      <c r="F26" s="58">
        <v>144</v>
      </c>
      <c r="G26" s="18">
        <f t="shared" si="0"/>
        <v>21678.26</v>
      </c>
      <c r="H26" s="59">
        <v>45156</v>
      </c>
    </row>
    <row r="27" spans="1:8" ht="84" customHeight="1" x14ac:dyDescent="0.25">
      <c r="A27" s="56"/>
      <c r="B27" s="117" t="s">
        <v>165</v>
      </c>
      <c r="C27" s="15" t="s">
        <v>179</v>
      </c>
      <c r="D27" s="29" t="s">
        <v>180</v>
      </c>
      <c r="E27" s="57"/>
      <c r="F27" s="58">
        <v>240</v>
      </c>
      <c r="G27" s="18">
        <f>G26-F27</f>
        <v>21438.26</v>
      </c>
      <c r="H27" s="59">
        <v>45170</v>
      </c>
    </row>
    <row r="28" spans="1:8" ht="101.25" customHeight="1" x14ac:dyDescent="0.25">
      <c r="A28" s="56"/>
      <c r="B28" s="117" t="s">
        <v>55</v>
      </c>
      <c r="C28" s="15" t="s">
        <v>181</v>
      </c>
      <c r="D28" s="29" t="s">
        <v>182</v>
      </c>
      <c r="E28" s="57"/>
      <c r="F28" s="58">
        <v>218</v>
      </c>
      <c r="G28" s="18">
        <f>G27-F28</f>
        <v>21220.26</v>
      </c>
      <c r="H28" s="59">
        <v>45173</v>
      </c>
    </row>
    <row r="29" spans="1:8" ht="81.75" customHeight="1" x14ac:dyDescent="0.25">
      <c r="A29" s="56"/>
      <c r="B29" s="118" t="s">
        <v>65</v>
      </c>
      <c r="C29" s="15" t="s">
        <v>183</v>
      </c>
      <c r="D29" s="29" t="s">
        <v>184</v>
      </c>
      <c r="E29" s="57"/>
      <c r="F29" s="58">
        <v>4871.58</v>
      </c>
      <c r="G29" s="18">
        <f>G28-F29</f>
        <v>16348.679999999998</v>
      </c>
      <c r="H29" s="59">
        <v>45175</v>
      </c>
    </row>
    <row r="30" spans="1:8" ht="90" customHeight="1" x14ac:dyDescent="0.25">
      <c r="A30" s="56"/>
      <c r="B30" s="117" t="s">
        <v>64</v>
      </c>
      <c r="C30" s="15" t="s">
        <v>185</v>
      </c>
      <c r="D30" s="29" t="s">
        <v>186</v>
      </c>
      <c r="E30" s="57"/>
      <c r="F30" s="58">
        <v>161.4</v>
      </c>
      <c r="G30" s="18">
        <f t="shared" si="0"/>
        <v>16187.279999999999</v>
      </c>
      <c r="H30" s="59">
        <v>45175</v>
      </c>
    </row>
    <row r="31" spans="1:8" ht="91.5" customHeight="1" x14ac:dyDescent="0.25">
      <c r="A31" s="56"/>
      <c r="B31" s="119" t="s">
        <v>58</v>
      </c>
      <c r="C31" s="15" t="s">
        <v>187</v>
      </c>
      <c r="D31" s="29" t="s">
        <v>188</v>
      </c>
      <c r="E31" s="57"/>
      <c r="F31" s="58">
        <v>548.6</v>
      </c>
      <c r="G31" s="18">
        <f t="shared" si="0"/>
        <v>15638.679999999998</v>
      </c>
      <c r="H31" s="59">
        <v>45175</v>
      </c>
    </row>
    <row r="32" spans="1:8" ht="114" customHeight="1" x14ac:dyDescent="0.25">
      <c r="A32" s="56"/>
      <c r="B32" s="79" t="s">
        <v>58</v>
      </c>
      <c r="C32" s="15" t="s">
        <v>189</v>
      </c>
      <c r="D32" s="29" t="s">
        <v>190</v>
      </c>
      <c r="E32" s="57"/>
      <c r="F32" s="58">
        <v>1064.46</v>
      </c>
      <c r="G32" s="18">
        <f t="shared" si="0"/>
        <v>14574.219999999998</v>
      </c>
      <c r="H32" s="59">
        <v>45175</v>
      </c>
    </row>
    <row r="33" spans="1:8" ht="108" x14ac:dyDescent="0.25">
      <c r="A33" s="57"/>
      <c r="B33" s="79" t="s">
        <v>165</v>
      </c>
      <c r="C33" s="15" t="s">
        <v>191</v>
      </c>
      <c r="D33" s="29" t="s">
        <v>192</v>
      </c>
      <c r="E33" s="57"/>
      <c r="F33" s="58">
        <v>360</v>
      </c>
      <c r="G33" s="18">
        <f>G32-F33</f>
        <v>14214.219999999998</v>
      </c>
      <c r="H33" s="59">
        <v>45183</v>
      </c>
    </row>
    <row r="34" spans="1:8" ht="72" x14ac:dyDescent="0.25">
      <c r="A34" s="57"/>
      <c r="B34" s="119" t="s">
        <v>193</v>
      </c>
      <c r="C34" s="15" t="s">
        <v>194</v>
      </c>
      <c r="D34" s="29" t="s">
        <v>195</v>
      </c>
      <c r="E34" s="57"/>
      <c r="F34" s="58">
        <v>1448</v>
      </c>
      <c r="G34" s="18">
        <f t="shared" si="0"/>
        <v>12766.219999999998</v>
      </c>
      <c r="H34" s="59">
        <v>45190</v>
      </c>
    </row>
    <row r="35" spans="1:8" ht="60" x14ac:dyDescent="0.25">
      <c r="A35" s="57"/>
      <c r="B35" s="119" t="s">
        <v>55</v>
      </c>
      <c r="C35" s="15" t="s">
        <v>196</v>
      </c>
      <c r="D35" s="29" t="s">
        <v>197</v>
      </c>
      <c r="E35" s="57"/>
      <c r="F35" s="58">
        <v>270</v>
      </c>
      <c r="G35" s="18">
        <f t="shared" si="0"/>
        <v>12496.219999999998</v>
      </c>
      <c r="H35" s="59">
        <v>45190</v>
      </c>
    </row>
    <row r="36" spans="1:8" ht="84" x14ac:dyDescent="0.25">
      <c r="B36" s="119" t="s">
        <v>198</v>
      </c>
      <c r="C36" s="15" t="s">
        <v>199</v>
      </c>
      <c r="D36" s="29" t="s">
        <v>200</v>
      </c>
      <c r="E36" s="57"/>
      <c r="F36" s="58">
        <v>110</v>
      </c>
      <c r="G36" s="18">
        <f t="shared" si="0"/>
        <v>12386.219999999998</v>
      </c>
      <c r="H36" s="59">
        <v>45194</v>
      </c>
    </row>
    <row r="37" spans="1:8" ht="84" x14ac:dyDescent="0.25">
      <c r="B37" s="119" t="s">
        <v>57</v>
      </c>
      <c r="C37" s="15" t="s">
        <v>201</v>
      </c>
      <c r="D37" s="29" t="s">
        <v>202</v>
      </c>
      <c r="E37" s="57"/>
      <c r="F37" s="58">
        <v>137.69999999999999</v>
      </c>
      <c r="G37" s="18">
        <f t="shared" si="0"/>
        <v>12248.519999999997</v>
      </c>
      <c r="H37" s="59">
        <v>45197</v>
      </c>
    </row>
    <row r="38" spans="1:8" x14ac:dyDescent="0.25">
      <c r="B38" s="57"/>
      <c r="C38" s="57"/>
      <c r="D38" s="57"/>
      <c r="E38" s="57"/>
      <c r="F38" s="57"/>
      <c r="G38" s="87">
        <f t="shared" si="0"/>
        <v>12248.519999999997</v>
      </c>
      <c r="H38" s="57"/>
    </row>
    <row r="39" spans="1:8" x14ac:dyDescent="0.25">
      <c r="B39" s="57"/>
      <c r="C39" s="57"/>
      <c r="D39" s="57"/>
      <c r="E39" s="57"/>
      <c r="F39" s="57"/>
      <c r="G39" s="57"/>
      <c r="H39" s="57"/>
    </row>
  </sheetData>
  <mergeCells count="6">
    <mergeCell ref="A13:D13"/>
    <mergeCell ref="A1:H1"/>
    <mergeCell ref="A2:H2"/>
    <mergeCell ref="A3:H3"/>
    <mergeCell ref="C5:H5"/>
    <mergeCell ref="A8:B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DEPORTES </vt:lpstr>
      <vt:lpstr>ALUMBRADO PUBLICO</vt:lpstr>
      <vt:lpstr>APOYO SOLIDARIO </vt:lpstr>
      <vt:lpstr>VEHICULOS</vt:lpstr>
      <vt:lpstr>MOBILIARIO</vt:lpstr>
      <vt:lpstr>DEPORTE INTERCANTONAL</vt:lpstr>
      <vt:lpstr>MEDIO AMBIENTE </vt:lpstr>
      <vt:lpstr>CAMINOS VECINALES</vt:lpstr>
      <vt:lpstr>DESECHOS SOLIDOS </vt:lpstr>
      <vt:lpstr>APOYO A LA MUJER </vt:lpstr>
      <vt:lpstr>DESARROLLO LOCAL </vt:lpstr>
      <vt:lpstr>EVENTOS CULTURALES </vt:lpstr>
      <vt:lpstr>EDUCACION</vt:lpstr>
      <vt:lpstr>ADECUACION ESPACIO RECREATIVO</vt:lpstr>
      <vt:lpstr>FIESTAS PATRONALES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AUXILIAR 1</dc:creator>
  <cp:lastModifiedBy>ing.jdrivera</cp:lastModifiedBy>
  <dcterms:created xsi:type="dcterms:W3CDTF">2023-05-17T14:15:33Z</dcterms:created>
  <dcterms:modified xsi:type="dcterms:W3CDTF">2023-10-10T19:35:52Z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2023-10-09T20:27:40Z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19f4d964-fde0-4b4d-bb45-e82ea68d3609</vt:lpwstr>
  </property>
  <property fmtid="{D5CDD505-2E9C-101B-9397-08002B2CF9AE}" pid="7" name="MSIP_Label_defa4170-0d19-0005-0004-bc88714345d2_ActionId">
    <vt:lpwstr>2a466942-de2c-41fa-855d-b7efa4091490</vt:lpwstr>
  </property>
  <property fmtid="{D5CDD505-2E9C-101B-9397-08002B2CF9AE}" pid="8" name="MSIP_Label_defa4170-0d19-0005-0004-bc88714345d2_ContentBits">
    <vt:lpwstr>0</vt:lpwstr>
  </property>
</Properties>
</file>