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09E0012-C6A1-4048-B963-C6F8A69A4AB2}" xr6:coauthVersionLast="47" xr6:coauthVersionMax="47" xr10:uidLastSave="{00000000-0000-0000-0000-000000000000}"/>
  <bookViews>
    <workbookView xWindow="-120" yWindow="-120" windowWidth="29040" windowHeight="15840" xr2:uid="{1DE29A24-8B72-4FD6-A73E-4F5F807A8BA8}"/>
  </bookViews>
  <sheets>
    <sheet name="MONTOS EJECUTADOS FONDO 1 " sheetId="1" r:id="rId1"/>
  </sheets>
  <externalReferences>
    <externalReference r:id="rId2"/>
  </externalReferences>
  <definedNames>
    <definedName name="_xlnm.Print_Area" localSheetId="0">'MONTOS EJECUTADOS FONDO 1 '!$A$1:$P$34</definedName>
    <definedName name="_xlnm.Print_Titles" localSheetId="0">'MONTOS EJECUTADOS FONDO 1 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1" l="1"/>
  <c r="S16" i="1"/>
  <c r="S26" i="1" s="1"/>
  <c r="N13" i="1"/>
  <c r="L13" i="1"/>
  <c r="I13" i="1"/>
  <c r="H13" i="1"/>
  <c r="Q32" i="1" s="1"/>
  <c r="G13" i="1"/>
  <c r="R12" i="1"/>
  <c r="G12" i="1"/>
  <c r="S10" i="1"/>
  <c r="L10" i="1"/>
  <c r="Q8" i="1"/>
</calcChain>
</file>

<file path=xl/sharedStrings.xml><?xml version="1.0" encoding="utf-8"?>
<sst xmlns="http://schemas.openxmlformats.org/spreadsheetml/2006/main" count="106" uniqueCount="79">
  <si>
    <t>UNIDAD DE ADQUISICIONES Y CONTRATACIONES INSTITUCIONAL (UACI)</t>
  </si>
  <si>
    <t>ALCALDIA MUNICIPAL DE SOCIEDAD, DEPARTAMENTO DE MORAZAN</t>
  </si>
  <si>
    <t>MATRIZ DE PROYECTOS FONDOS DE EMERGENCIA</t>
  </si>
  <si>
    <t>N°</t>
  </si>
  <si>
    <t>Nombre del Proyecto</t>
  </si>
  <si>
    <t>Periodo de Ejecución</t>
  </si>
  <si>
    <t>Fuente de Financiamiento *</t>
  </si>
  <si>
    <t>Nombre del Formulador de Carpeta Técnica o Perfil</t>
  </si>
  <si>
    <t>Costo de Formulación de Carpeta Técnica o Perfil</t>
  </si>
  <si>
    <t>Monto Presupuestado Según Carpeta Técnica o Perfil</t>
  </si>
  <si>
    <t>Monto Presupuestado para la Supervision.</t>
  </si>
  <si>
    <t>Modalidad de Ejecución ***</t>
  </si>
  <si>
    <t>Nombre del Realizador del Proyecto</t>
  </si>
  <si>
    <t>Costo de la Ejecución</t>
  </si>
  <si>
    <t>Nombre del Supervisor del Proyecto</t>
  </si>
  <si>
    <t>Costo de la Supervisión</t>
  </si>
  <si>
    <t>Nombre del Administrador de Contrato o Delegado Municipal</t>
  </si>
  <si>
    <t>Estatus **</t>
  </si>
  <si>
    <t>Desde</t>
  </si>
  <si>
    <t>Hasta</t>
  </si>
  <si>
    <t>FONDO: "RECURSOS ASIGNADOS PARA ATENDER NECESIDADES PRIORITARIAS Y PROYECTOS DERIVADOS POR LA EMERGENCIA DEL COVID - DIECINUEVE Y POR LA ALERTA ROJA DE LA TORMENTA TROPICAL AMANDA"</t>
  </si>
  <si>
    <t>“COMPRA DE INSUMOS DE LA CANASTA BASICA, PARA ENTREGAR A LA POBLACION DEL MUNICIPIO DE SOCIEDAD, DEPARTAMENTO DE MORAZAN, POR LA EMERGENCIA DEL COVID -19 Y POR LA TORMENTA TROPICAL AMANDA”. -</t>
  </si>
  <si>
    <t>JUNIO DE 2020</t>
  </si>
  <si>
    <t>NOVIEMBRE DE 2020</t>
  </si>
  <si>
    <t>RECURSOS ASIGNADOS PARA LAS EMERGENCIAS DEL COVID -19 Y LA TORMENTA TROPICAL AMANDA</t>
  </si>
  <si>
    <t>ALCALDIA MUNICIPAL DE SOCIEDAD</t>
  </si>
  <si>
    <t>ADMINISTRACION</t>
  </si>
  <si>
    <t>ALCALDIA MUNICIPAL</t>
  </si>
  <si>
    <t>N/A</t>
  </si>
  <si>
    <t>Jaime Ulises Ulloa Flores</t>
  </si>
  <si>
    <t>LIQUIDADO</t>
  </si>
  <si>
    <t>HACER LIQUIDACION</t>
  </si>
  <si>
    <t xml:space="preserve"> COMPRA DE MATERIALES DE CONSTRUCCION Y CONTATACION DE MANO DE OBRA CALIFICADA Y NO CALIFICADA PARA LA REPARACION DE LAS VIVIENDAS DAÑADAS A CAUSA DE LAS EMERGENCIAS OCASIONADAS POR LAS TORMENTAS TROPICALES AMANDA Y CRISTOBAL, MUNICIPIO DE SOCIEDAD, DEPARTAMENTO DE MORAZAN -</t>
  </si>
  <si>
    <t>05 DE JUNIO DE 2020</t>
  </si>
  <si>
    <t>DICIEMBRE DE 2020</t>
  </si>
  <si>
    <t>PROARCA, S.A. DE C.V.</t>
  </si>
  <si>
    <t>ADMINISTACION</t>
  </si>
  <si>
    <t>SEVINCON, S.A. DE C.V.</t>
  </si>
  <si>
    <t>Magdiel Abimael Amaya Arriaza</t>
  </si>
  <si>
    <t xml:space="preserve">COMPRA DE EQUIPOS Y MATERIALES PARA LA PREVENCION DE CONTAGIO POR LA EMERGENCIA DEL COVID -19, MUNICIPIO DE SOCIEDAD, DEPARTAMENTO DE MORAZAN. -   </t>
  </si>
  <si>
    <t>Mario Enmanuel Carcamo</t>
  </si>
  <si>
    <t>REPARACION DE INFRAESTRUCTURAS VIALES Y NO VIALES, Y MANTENIMIENTO DE TRAMOS CRITICOS DE CALLES DAÑADOS POR LA TORMENTA TROPICAL AMANDA, MUNICIPIO DE SOCIEDAD, DEPARTAMENTO DE MORAZAN -</t>
  </si>
  <si>
    <t>EDIFICACIONES Y OBRAS CIVILES, S.A. DE C.V.</t>
  </si>
  <si>
    <t>CONSTRUCTORA SALVADOREÑA DE ORIENTE, S.A. DE C.V.</t>
  </si>
  <si>
    <t>Daniel Arquimides Umaña Alvarez.</t>
  </si>
  <si>
    <t>CONFORMACION COMPACTACION DE SUPERFICIE DE RODAMIENTO DE CALLES DAÑADAS POR LA TORMENTA TROPICAL AMANDA EN LOS CANTONES EL PEÑON Y LA LABRANZA, MUNICIPIO DE SOCIEDAD, DEPARTAMENTO DE MORAZAN.-</t>
  </si>
  <si>
    <t>13 DE OCTUBRE 2020</t>
  </si>
  <si>
    <t>26 DE NOVIEMBRE DE 2020</t>
  </si>
  <si>
    <t>SOIL TESTER DEALER, S.A. DE C.V.</t>
  </si>
  <si>
    <t>LIBRE GESTION</t>
  </si>
  <si>
    <t>CONSTRUCTORA RAC, S.A. DE C.V.</t>
  </si>
  <si>
    <t>CONSTRUCTORA E INVERSIONES PINEDA, S.A. DE C.V.</t>
  </si>
  <si>
    <t>REPARACION CONFORMACION Y BALASTADO DE TRAMOS DE SUPERFICIE DE RODAMIENTO EN CALLES VECINALES DAÑADOS POR LA TORMENTA TROPICAL AMANDA, DE CANTON EL BEJUCAL, MUNICIPIO DE SOCIEDAD, DEPARTAMENTO DE MORAZAN.</t>
  </si>
  <si>
    <t>09 DE NOVIEMBRE 2020</t>
  </si>
  <si>
    <t>18 DE DICIEMBRE DE 2020</t>
  </si>
  <si>
    <t>GENIAR, S.A. DE C.V.</t>
  </si>
  <si>
    <t>INVERSIONES Y SERVICIOS ROMERO, S.A. DE C.V.</t>
  </si>
  <si>
    <t>ING DIVO, S.A. DE C.V.</t>
  </si>
  <si>
    <t xml:space="preserve"> </t>
  </si>
  <si>
    <t>*        La fuente de financiamiento: "RECURSOS ASIGNADOS PARA ATENDER NECESIDADES PRIORITARIAS Y PROYECTOS DERIVADOS POR LA EMERGENCIA DEL COVID - DIECINUEVE Y POR LA ALERTA ROJA DE LA TORMENTA TROPICAL AMANDA".</t>
  </si>
  <si>
    <t>**      El Estatus de proyectos es: LIQUIDADO,</t>
  </si>
  <si>
    <t>***   La Modalidad de ejecución de un proyecto puede ser: Administración o Contrato las formas de Contratación son: Libre Gestión, Contratación Directa. Art. 39 LACAP.</t>
  </si>
  <si>
    <t>F. _________________</t>
  </si>
  <si>
    <t>F. ______________________________</t>
  </si>
  <si>
    <t xml:space="preserve">               F. ______________________________</t>
  </si>
  <si>
    <t>F._________________________</t>
  </si>
  <si>
    <t>MONTO DE SUPERVSION DE PROYECTO DE ELECTRIFICACION</t>
  </si>
  <si>
    <t>Tec. Edwin Javier Zelaya Flores.</t>
  </si>
  <si>
    <t>Sr. Cesar Omar Saravia Iglesias</t>
  </si>
  <si>
    <t>Sra. Ana Elia Castro de Blanco</t>
  </si>
  <si>
    <t>Ing. Jose Osvaldo Hernandez.</t>
  </si>
  <si>
    <t>Lic Mauricio Daniel Rodriguez Blanco</t>
  </si>
  <si>
    <t>Lic. Edras Alexander Guzman Ventura</t>
  </si>
  <si>
    <t>Jefe UACI</t>
  </si>
  <si>
    <t>Alcalde Municipal</t>
  </si>
  <si>
    <t>Sindico Municipal.</t>
  </si>
  <si>
    <t xml:space="preserve">                      Tesorero Municipal</t>
  </si>
  <si>
    <t>Contador Municipal</t>
  </si>
  <si>
    <t>Secretario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</si>
</sst>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BankGothic Lt BT"/>
      <family val="2"/>
    </font>
    <font>
      <sz val="7"/>
      <color theme="1"/>
      <name val="Calibri"/>
      <family val="2"/>
    </font>
    <font>
      <b/>
      <sz val="36"/>
      <color theme="1"/>
      <name val="BankGothic Lt BT"/>
      <family val="2"/>
    </font>
    <font>
      <b/>
      <sz val="24"/>
      <color theme="1"/>
      <name val="BankGothic Lt BT"/>
      <family val="2"/>
    </font>
    <font>
      <sz val="22"/>
      <name val="BankGothic Lt BT"/>
      <family val="2"/>
    </font>
    <font>
      <sz val="24"/>
      <name val="BankGothic Lt BT"/>
      <family val="2"/>
    </font>
    <font>
      <sz val="28"/>
      <name val="BankGothic Lt BT"/>
      <family val="2"/>
    </font>
    <font>
      <sz val="26"/>
      <name val="BankGothic Lt BT"/>
      <family val="2"/>
    </font>
    <font>
      <sz val="20"/>
      <name val="BankGothic Lt BT"/>
      <family val="2"/>
    </font>
    <font>
      <sz val="7"/>
      <color rgb="FFFF0000"/>
      <name val="Calibri"/>
      <family val="2"/>
    </font>
    <font>
      <sz val="19"/>
      <name val="BankGothic Lt BT"/>
      <family val="2"/>
    </font>
    <font>
      <sz val="7"/>
      <name val="Calibri"/>
      <family val="2"/>
    </font>
    <font>
      <b/>
      <sz val="28"/>
      <color theme="1"/>
      <name val="BankGothic Lt BT"/>
      <family val="2"/>
    </font>
    <font>
      <sz val="28"/>
      <color theme="1"/>
      <name val="BankGothic Lt BT"/>
      <family val="2"/>
    </font>
    <font>
      <sz val="24"/>
      <color theme="1"/>
      <name val="Calibri"/>
      <family val="2"/>
    </font>
    <font>
      <b/>
      <sz val="7"/>
      <color theme="1"/>
      <name val="Calibri"/>
      <family val="2"/>
    </font>
    <font>
      <i/>
      <sz val="36"/>
      <color theme="1"/>
      <name val="Calibri"/>
      <family val="2"/>
    </font>
    <font>
      <sz val="36"/>
      <color theme="1"/>
      <name val="Calibri"/>
      <family val="2"/>
    </font>
    <font>
      <i/>
      <sz val="16"/>
      <color theme="1"/>
      <name val="Calibri"/>
      <family val="2"/>
    </font>
    <font>
      <sz val="16"/>
      <color theme="1"/>
      <name val="Calibri"/>
      <family val="2"/>
    </font>
    <font>
      <i/>
      <sz val="7"/>
      <color theme="1"/>
      <name val="Calibri"/>
      <family val="2"/>
    </font>
    <font>
      <sz val="18"/>
      <color theme="1"/>
      <name val="Calibri"/>
      <family val="2"/>
    </font>
    <font>
      <sz val="2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17" fontId="7" fillId="0" borderId="9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7" fillId="0" borderId="6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44" fontId="9" fillId="0" borderId="6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justify" vertical="center" wrapText="1"/>
    </xf>
    <xf numFmtId="164" fontId="11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44" fontId="13" fillId="0" borderId="6" xfId="1" applyFont="1" applyBorder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4" fontId="15" fillId="0" borderId="6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4" fontId="2" fillId="0" borderId="6" xfId="1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4" fontId="14" fillId="0" borderId="6" xfId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justify" vertical="center"/>
    </xf>
    <xf numFmtId="44" fontId="16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Dropbox\2020\ARCHIVO%20DE%20FONDOS%20POR%20EMERGENCIA\LIQUIDACION%20CUENTA%20MADRE\100-420-700178-2--RECURSOS%20ASIGNADOS%20%20ATENDER%20NECESIDADES%20PRIORITARIAS%20Y%20PROYECTOS%20DERIBADOS%20POR%20LA%20EMERGENCIA%20DEL%20COVID%20-19%20Y%20LA%20ALERTE%20ROJA%20DE%20LA%20TORMENTA%20TROPICAL%20AMANDA.xlsx?595EC2A4" TargetMode="External"/><Relationship Id="rId1" Type="http://schemas.openxmlformats.org/officeDocument/2006/relationships/externalLinkPath" Target="file:///\\595EC2A4\100-420-700178-2--RECURSOS%20ASIGNADOS%20%20ATENDER%20NECESIDADES%20PRIORITARIAS%20Y%20PROYECTOS%20DERIBADOS%20POR%20LA%20EMERGENCIA%20DEL%20COVID%20-19%20Y%20LA%20ALERTE%20ROJA%20DE%20LA%20TORMENTA%20TROPICAL%20AMA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acion"/>
      <sheetName val="FEBRERO "/>
      <sheetName val="MARZO"/>
      <sheetName val="ABRIL "/>
      <sheetName val="MAYO "/>
      <sheetName val="JUNIO "/>
      <sheetName val="JULIO.CB"/>
      <sheetName val="JULIO GASTOS DE VIALES"/>
      <sheetName val="AGOSTO.CB"/>
      <sheetName val="SEPT."/>
      <sheetName val="SEPT.CB"/>
      <sheetName val="OCTUBRE"/>
      <sheetName val="OCTUBRE.CB"/>
      <sheetName val="NOVIEMBRE "/>
      <sheetName val="NOVIEMBRE.CB"/>
      <sheetName val="DICIEMBRE "/>
      <sheetName val="DICIEMBRE.CB"/>
      <sheetName val="CONSOLIDADO"/>
      <sheetName val="B.DATOS  PROVEDEORES"/>
      <sheetName val="PORTADA "/>
      <sheetName val="B.DATOS "/>
      <sheetName val="100-420-700178-2--RECURSOS ASIG"/>
    </sheetNames>
    <sheetDataSet>
      <sheetData sheetId="0">
        <row r="46">
          <cell r="D46">
            <v>159792.64999999997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4">
          <cell r="E4" t="str">
            <v xml:space="preserve">“RECURSOS ASIGNADOS PARA ATENDER NECESIDADES PRIORITARIAS Y PROYECTOS DERIVADOS POR LA EMERGENCIA DEL COVID – DIECINUEVE, Y POR LA ALERTA ROJA DE LA TORMENTA TROPICAL AMANDA” </v>
          </cell>
        </row>
      </sheetData>
      <sheetData sheetId="6" refreshError="1"/>
      <sheetData sheetId="7">
        <row r="42">
          <cell r="L42" t="str">
            <v xml:space="preserve">EGRESOS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>
        <row r="11">
          <cell r="B11" t="str">
            <v xml:space="preserve">ENERO </v>
          </cell>
        </row>
      </sheetData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ACF9-509B-4C03-A4EC-18F81A1B6FA8}">
  <dimension ref="A1:U34"/>
  <sheetViews>
    <sheetView tabSelected="1" view="pageBreakPreview" zoomScale="40" zoomScaleNormal="100" zoomScaleSheetLayoutView="40" zoomScalePageLayoutView="95" workbookViewId="0">
      <pane ySplit="5" topLeftCell="A6" activePane="bottomLeft" state="frozen"/>
      <selection pane="bottomLeft" activeCell="K32" sqref="K32:L34"/>
    </sheetView>
  </sheetViews>
  <sheetFormatPr baseColWidth="10" defaultColWidth="11.42578125" defaultRowHeight="9" x14ac:dyDescent="0.25"/>
  <cols>
    <col min="1" max="1" width="14.140625" style="2" customWidth="1"/>
    <col min="2" max="2" width="51.5703125" style="67" customWidth="1"/>
    <col min="3" max="3" width="22.85546875" style="2" customWidth="1"/>
    <col min="4" max="4" width="26.140625" style="2" customWidth="1"/>
    <col min="5" max="5" width="37" style="2" customWidth="1"/>
    <col min="6" max="6" width="37.7109375" style="2" customWidth="1"/>
    <col min="7" max="7" width="61.7109375" style="2" customWidth="1"/>
    <col min="8" max="8" width="61.140625" style="2" customWidth="1"/>
    <col min="9" max="9" width="54.140625" style="2" customWidth="1"/>
    <col min="10" max="10" width="31.140625" style="2" customWidth="1"/>
    <col min="11" max="11" width="34" style="2" customWidth="1"/>
    <col min="12" max="12" width="74.5703125" style="2" customWidth="1"/>
    <col min="13" max="13" width="40.140625" style="2" customWidth="1"/>
    <col min="14" max="14" width="56.42578125" style="2" customWidth="1"/>
    <col min="15" max="15" width="28.42578125" style="2" customWidth="1"/>
    <col min="16" max="16" width="33.28515625" style="2" customWidth="1"/>
    <col min="17" max="17" width="20.7109375" style="2" bestFit="1" customWidth="1"/>
    <col min="18" max="16384" width="11.42578125" style="2"/>
  </cols>
  <sheetData>
    <row r="1" spans="1:21" ht="4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4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1" ht="4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1" ht="51.75" customHeight="1" thickBot="1" x14ac:dyDescent="0.3">
      <c r="A4" s="4" t="s">
        <v>3</v>
      </c>
      <c r="B4" s="5" t="s">
        <v>4</v>
      </c>
      <c r="C4" s="4" t="s">
        <v>5</v>
      </c>
      <c r="D4" s="4"/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6" t="s">
        <v>16</v>
      </c>
      <c r="P4" s="4" t="s">
        <v>17</v>
      </c>
      <c r="R4" s="7"/>
      <c r="S4" s="7"/>
      <c r="T4" s="7"/>
    </row>
    <row r="5" spans="1:21" ht="173.25" customHeight="1" thickTop="1" thickBot="1" x14ac:dyDescent="0.3">
      <c r="A5" s="8"/>
      <c r="B5" s="9"/>
      <c r="C5" s="10" t="s">
        <v>18</v>
      </c>
      <c r="D5" s="10" t="s">
        <v>19</v>
      </c>
      <c r="E5" s="9"/>
      <c r="F5" s="9"/>
      <c r="G5" s="9"/>
      <c r="H5" s="9"/>
      <c r="I5" s="9"/>
      <c r="J5" s="9"/>
      <c r="K5" s="9"/>
      <c r="L5" s="9"/>
      <c r="M5" s="9"/>
      <c r="N5" s="9"/>
      <c r="O5" s="4"/>
      <c r="P5" s="9"/>
    </row>
    <row r="6" spans="1:21" ht="128.25" customHeight="1" thickTop="1" thickBot="1" x14ac:dyDescent="0.3">
      <c r="A6" s="11" t="s">
        <v>20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21" s="23" customFormat="1" ht="409.6" customHeight="1" thickTop="1" thickBot="1" x14ac:dyDescent="0.3">
      <c r="A7" s="14">
        <v>1</v>
      </c>
      <c r="B7" s="15" t="s">
        <v>21</v>
      </c>
      <c r="C7" s="16" t="s">
        <v>22</v>
      </c>
      <c r="D7" s="17" t="s">
        <v>23</v>
      </c>
      <c r="E7" s="18" t="s">
        <v>24</v>
      </c>
      <c r="F7" s="17" t="s">
        <v>25</v>
      </c>
      <c r="G7" s="19">
        <v>0</v>
      </c>
      <c r="H7" s="19">
        <v>49161.63</v>
      </c>
      <c r="I7" s="20">
        <v>0</v>
      </c>
      <c r="J7" s="21" t="s">
        <v>26</v>
      </c>
      <c r="K7" s="17" t="s">
        <v>27</v>
      </c>
      <c r="L7" s="19">
        <v>48654.01</v>
      </c>
      <c r="M7" s="17" t="s">
        <v>28</v>
      </c>
      <c r="N7" s="18">
        <v>0</v>
      </c>
      <c r="O7" s="22" t="s">
        <v>29</v>
      </c>
      <c r="P7" s="17" t="s">
        <v>30</v>
      </c>
      <c r="Q7" s="23" t="s">
        <v>31</v>
      </c>
    </row>
    <row r="8" spans="1:21" s="23" customFormat="1" ht="409.6" customHeight="1" thickTop="1" thickBot="1" x14ac:dyDescent="0.3">
      <c r="A8" s="14">
        <v>2</v>
      </c>
      <c r="B8" s="24" t="s">
        <v>32</v>
      </c>
      <c r="C8" s="16" t="s">
        <v>33</v>
      </c>
      <c r="D8" s="17" t="s">
        <v>34</v>
      </c>
      <c r="E8" s="18" t="s">
        <v>24</v>
      </c>
      <c r="F8" s="17" t="s">
        <v>35</v>
      </c>
      <c r="G8" s="19">
        <v>4252.63</v>
      </c>
      <c r="H8" s="19">
        <v>87347</v>
      </c>
      <c r="I8" s="20">
        <v>6114.29</v>
      </c>
      <c r="J8" s="17" t="s">
        <v>26</v>
      </c>
      <c r="K8" s="17" t="s">
        <v>36</v>
      </c>
      <c r="L8" s="19">
        <v>81077.11</v>
      </c>
      <c r="M8" s="17" t="s">
        <v>37</v>
      </c>
      <c r="N8" s="18">
        <v>2653.8</v>
      </c>
      <c r="O8" s="22" t="s">
        <v>38</v>
      </c>
      <c r="P8" s="17" t="s">
        <v>30</v>
      </c>
      <c r="Q8" s="25">
        <f>+H7+H8+H9+H10+H11+H12</f>
        <v>422536.94</v>
      </c>
    </row>
    <row r="9" spans="1:21" s="23" customFormat="1" ht="383.25" customHeight="1" thickTop="1" thickBot="1" x14ac:dyDescent="0.3">
      <c r="A9" s="14">
        <v>3</v>
      </c>
      <c r="B9" s="26" t="s">
        <v>39</v>
      </c>
      <c r="C9" s="16" t="s">
        <v>33</v>
      </c>
      <c r="D9" s="17" t="s">
        <v>34</v>
      </c>
      <c r="E9" s="18" t="s">
        <v>24</v>
      </c>
      <c r="F9" s="17" t="s">
        <v>25</v>
      </c>
      <c r="G9" s="19">
        <v>0</v>
      </c>
      <c r="H9" s="19">
        <v>27451</v>
      </c>
      <c r="I9" s="20" t="s">
        <v>28</v>
      </c>
      <c r="J9" s="17" t="s">
        <v>26</v>
      </c>
      <c r="K9" s="17" t="s">
        <v>27</v>
      </c>
      <c r="L9" s="19">
        <v>27080.06</v>
      </c>
      <c r="M9" s="17" t="s">
        <v>28</v>
      </c>
      <c r="N9" s="18">
        <v>0</v>
      </c>
      <c r="O9" s="22" t="s">
        <v>40</v>
      </c>
      <c r="P9" s="17" t="s">
        <v>30</v>
      </c>
    </row>
    <row r="10" spans="1:21" s="23" customFormat="1" ht="409.6" customHeight="1" thickTop="1" thickBot="1" x14ac:dyDescent="0.3">
      <c r="A10" s="14">
        <v>4</v>
      </c>
      <c r="B10" s="15" t="s">
        <v>41</v>
      </c>
      <c r="C10" s="16" t="s">
        <v>33</v>
      </c>
      <c r="D10" s="17" t="s">
        <v>34</v>
      </c>
      <c r="E10" s="18" t="s">
        <v>24</v>
      </c>
      <c r="F10" s="17" t="s">
        <v>42</v>
      </c>
      <c r="G10" s="19">
        <v>7697.7</v>
      </c>
      <c r="H10" s="19">
        <v>161377.38</v>
      </c>
      <c r="I10" s="20">
        <v>8068.87</v>
      </c>
      <c r="J10" s="17" t="s">
        <v>26</v>
      </c>
      <c r="K10" s="17" t="s">
        <v>27</v>
      </c>
      <c r="L10" s="19">
        <f>+[1]Liquidacion!$D$46</f>
        <v>159792.64999999997</v>
      </c>
      <c r="M10" s="17" t="s">
        <v>43</v>
      </c>
      <c r="N10" s="18">
        <v>2920.2</v>
      </c>
      <c r="O10" s="22" t="s">
        <v>44</v>
      </c>
      <c r="P10" s="17" t="s">
        <v>30</v>
      </c>
      <c r="R10" s="27">
        <v>161377.38</v>
      </c>
      <c r="S10" s="28" t="e">
        <f>+#REF!+#REF!+#REF!+#REF!+#REF!+#REF!+#REF!</f>
        <v>#REF!</v>
      </c>
    </row>
    <row r="11" spans="1:21" s="23" customFormat="1" ht="409.6" customHeight="1" thickTop="1" thickBot="1" x14ac:dyDescent="0.3">
      <c r="A11" s="14">
        <v>5</v>
      </c>
      <c r="B11" s="15" t="s">
        <v>45</v>
      </c>
      <c r="C11" s="16" t="s">
        <v>46</v>
      </c>
      <c r="D11" s="17" t="s">
        <v>47</v>
      </c>
      <c r="E11" s="18" t="s">
        <v>24</v>
      </c>
      <c r="F11" s="17" t="s">
        <v>48</v>
      </c>
      <c r="G11" s="19">
        <v>1458</v>
      </c>
      <c r="H11" s="19">
        <v>48599.94</v>
      </c>
      <c r="I11" s="20">
        <v>2916</v>
      </c>
      <c r="J11" s="21" t="s">
        <v>49</v>
      </c>
      <c r="K11" s="29" t="s">
        <v>50</v>
      </c>
      <c r="L11" s="19">
        <v>48107.54</v>
      </c>
      <c r="M11" s="17" t="s">
        <v>51</v>
      </c>
      <c r="N11" s="18">
        <v>1715</v>
      </c>
      <c r="O11" s="17" t="s">
        <v>44</v>
      </c>
      <c r="P11" s="17" t="s">
        <v>30</v>
      </c>
    </row>
    <row r="12" spans="1:21" s="23" customFormat="1" ht="409.6" customHeight="1" thickTop="1" thickBot="1" x14ac:dyDescent="0.3">
      <c r="A12" s="14">
        <v>6</v>
      </c>
      <c r="B12" s="30" t="s">
        <v>52</v>
      </c>
      <c r="C12" s="16" t="s">
        <v>53</v>
      </c>
      <c r="D12" s="17" t="s">
        <v>54</v>
      </c>
      <c r="E12" s="18" t="s">
        <v>24</v>
      </c>
      <c r="F12" s="17" t="s">
        <v>55</v>
      </c>
      <c r="G12" s="19">
        <f>+R12</f>
        <v>1457.9996999999998</v>
      </c>
      <c r="H12" s="19">
        <v>48599.99</v>
      </c>
      <c r="I12" s="20">
        <v>2916</v>
      </c>
      <c r="J12" s="21" t="s">
        <v>49</v>
      </c>
      <c r="K12" s="17" t="s">
        <v>56</v>
      </c>
      <c r="L12" s="19">
        <v>48325.3</v>
      </c>
      <c r="M12" s="17" t="s">
        <v>57</v>
      </c>
      <c r="N12" s="18">
        <v>1708</v>
      </c>
      <c r="O12" s="17" t="s">
        <v>44</v>
      </c>
      <c r="P12" s="17" t="s">
        <v>30</v>
      </c>
      <c r="R12" s="23">
        <f>+H12*0.03</f>
        <v>1457.9996999999998</v>
      </c>
    </row>
    <row r="13" spans="1:21" ht="125.25" customHeight="1" thickTop="1" thickBot="1" x14ac:dyDescent="0.3">
      <c r="A13" s="31" t="s">
        <v>58</v>
      </c>
      <c r="B13" s="31"/>
      <c r="C13" s="32"/>
      <c r="D13" s="32"/>
      <c r="E13" s="33"/>
      <c r="F13" s="34"/>
      <c r="G13" s="35">
        <f>SUM(G7:G12)</f>
        <v>14866.3297</v>
      </c>
      <c r="H13" s="35">
        <f>+H7+H9+H10+H11+H12+H8</f>
        <v>422536.94</v>
      </c>
      <c r="I13" s="35">
        <f>SUM(I7:I12)</f>
        <v>20015.16</v>
      </c>
      <c r="J13" s="36"/>
      <c r="K13" s="37"/>
      <c r="L13" s="36">
        <f>+L7+L8+L9+L10+L11+L12</f>
        <v>413036.66999999993</v>
      </c>
      <c r="M13" s="37"/>
      <c r="N13" s="36">
        <f>SUM(N7:N12)</f>
        <v>8997</v>
      </c>
      <c r="O13" s="38"/>
      <c r="P13" s="39"/>
      <c r="U13" s="2">
        <v>410474.68</v>
      </c>
    </row>
    <row r="14" spans="1:21" s="44" customFormat="1" ht="32.25" thickTop="1" x14ac:dyDescent="0.25">
      <c r="A14" s="40"/>
      <c r="B14" s="41"/>
      <c r="C14" s="40"/>
      <c r="D14" s="40"/>
      <c r="E14" s="42"/>
      <c r="F14" s="43"/>
      <c r="G14" s="42"/>
      <c r="H14" s="42"/>
      <c r="I14" s="42"/>
      <c r="J14" s="43"/>
      <c r="K14" s="43"/>
      <c r="L14" s="42"/>
      <c r="M14" s="43"/>
      <c r="N14" s="42"/>
      <c r="O14" s="43"/>
      <c r="P14" s="43"/>
    </row>
    <row r="15" spans="1:21" ht="119.25" customHeight="1" x14ac:dyDescent="0.25">
      <c r="A15" s="45" t="s">
        <v>59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</row>
    <row r="16" spans="1:21" ht="91.5" customHeight="1" x14ac:dyDescent="0.25">
      <c r="A16" s="47" t="s">
        <v>60</v>
      </c>
      <c r="B16" s="48"/>
      <c r="C16" s="47"/>
      <c r="D16" s="47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S16" s="2" t="e">
        <f>+#REF!*0.06</f>
        <v>#REF!</v>
      </c>
    </row>
    <row r="17" spans="1:20" ht="76.5" customHeight="1" x14ac:dyDescent="0.25">
      <c r="A17" s="50" t="s">
        <v>61</v>
      </c>
      <c r="B17" s="48"/>
      <c r="C17" s="50"/>
      <c r="D17" s="50"/>
      <c r="E17" s="51"/>
      <c r="F17" s="49"/>
      <c r="G17" s="49"/>
      <c r="H17" s="51"/>
      <c r="I17" s="51"/>
      <c r="J17" s="51"/>
      <c r="K17" s="49"/>
      <c r="L17" s="49"/>
      <c r="M17" s="49"/>
      <c r="N17" s="49"/>
      <c r="O17" s="49"/>
      <c r="P17" s="52"/>
    </row>
    <row r="18" spans="1:20" ht="46.5" x14ac:dyDescent="0.25">
      <c r="A18" s="50"/>
      <c r="B18" s="48"/>
      <c r="C18" s="50"/>
      <c r="D18" s="50"/>
      <c r="E18" s="51"/>
      <c r="F18" s="49"/>
      <c r="G18" s="49"/>
      <c r="H18" s="51"/>
      <c r="I18" s="51"/>
      <c r="J18" s="51"/>
      <c r="K18" s="49"/>
      <c r="L18" s="49"/>
      <c r="M18" s="49"/>
      <c r="N18" s="49"/>
      <c r="O18" s="49"/>
      <c r="P18" s="52"/>
      <c r="S18" s="2">
        <v>14</v>
      </c>
    </row>
    <row r="19" spans="1:20" ht="46.5" x14ac:dyDescent="0.25">
      <c r="A19" s="50"/>
      <c r="B19" s="48"/>
      <c r="C19" s="50"/>
      <c r="D19" s="50"/>
      <c r="E19" s="51"/>
      <c r="F19" s="49"/>
      <c r="G19" s="49"/>
      <c r="H19" s="51"/>
      <c r="I19" s="51"/>
      <c r="J19" s="51"/>
      <c r="K19" s="49"/>
      <c r="L19" s="49"/>
      <c r="M19" s="49"/>
      <c r="N19" s="49"/>
      <c r="O19" s="49"/>
      <c r="P19" s="52"/>
    </row>
    <row r="20" spans="1:20" ht="46.5" x14ac:dyDescent="0.25">
      <c r="A20" s="50"/>
      <c r="B20" s="48"/>
      <c r="C20" s="50"/>
      <c r="D20" s="50"/>
      <c r="E20" s="51"/>
      <c r="F20" s="49"/>
      <c r="G20" s="49"/>
      <c r="H20" s="51"/>
      <c r="I20" s="51"/>
      <c r="J20" s="51"/>
      <c r="K20" s="49"/>
      <c r="L20" s="49"/>
      <c r="M20" s="49"/>
      <c r="N20" s="49"/>
      <c r="O20" s="49"/>
      <c r="P20" s="52"/>
    </row>
    <row r="21" spans="1:20" ht="46.5" x14ac:dyDescent="0.25">
      <c r="A21" s="50"/>
      <c r="B21" s="48"/>
      <c r="C21" s="50"/>
      <c r="D21" s="50"/>
      <c r="E21" s="51"/>
      <c r="F21" s="49"/>
      <c r="G21" s="49"/>
      <c r="H21" s="51"/>
      <c r="I21" s="51"/>
      <c r="J21" s="51"/>
      <c r="K21" s="49"/>
      <c r="L21" s="49"/>
      <c r="M21" s="49"/>
      <c r="N21" s="49"/>
      <c r="O21" s="49"/>
      <c r="P21" s="52"/>
    </row>
    <row r="22" spans="1:20" ht="21" x14ac:dyDescent="0.25">
      <c r="A22" s="53"/>
      <c r="B22" s="54"/>
      <c r="C22" s="53"/>
      <c r="D22" s="53"/>
      <c r="E22" s="55"/>
      <c r="F22" s="56"/>
      <c r="G22" s="56"/>
      <c r="H22" s="55"/>
      <c r="I22" s="55"/>
      <c r="J22" s="55"/>
      <c r="K22" s="56"/>
      <c r="L22" s="56"/>
      <c r="M22" s="56"/>
      <c r="N22" s="56"/>
      <c r="O22" s="56"/>
      <c r="P22" s="52"/>
    </row>
    <row r="23" spans="1:20" ht="21" x14ac:dyDescent="0.25">
      <c r="A23" s="53"/>
      <c r="B23" s="54"/>
      <c r="C23" s="53"/>
      <c r="D23" s="53"/>
      <c r="E23" s="55"/>
      <c r="F23" s="56"/>
      <c r="G23" s="56"/>
      <c r="H23" s="55"/>
      <c r="I23" s="55"/>
      <c r="J23" s="55"/>
      <c r="K23" s="56"/>
      <c r="L23" s="56"/>
      <c r="M23" s="56"/>
      <c r="N23" s="56"/>
      <c r="O23" s="56"/>
      <c r="P23" s="52"/>
    </row>
    <row r="24" spans="1:20" ht="21" x14ac:dyDescent="0.25">
      <c r="A24" s="53"/>
      <c r="B24" s="54"/>
      <c r="C24" s="53"/>
      <c r="D24" s="53"/>
      <c r="E24" s="55"/>
      <c r="F24" s="56"/>
      <c r="G24" s="56"/>
      <c r="H24" s="55"/>
      <c r="I24" s="55"/>
      <c r="J24" s="55"/>
      <c r="K24" s="56"/>
      <c r="L24" s="56"/>
      <c r="M24" s="56"/>
      <c r="N24" s="56"/>
      <c r="O24" s="56"/>
      <c r="P24" s="52"/>
    </row>
    <row r="25" spans="1:20" ht="21" x14ac:dyDescent="0.25">
      <c r="A25" s="53"/>
      <c r="B25" s="54"/>
      <c r="C25" s="53"/>
      <c r="D25" s="53"/>
      <c r="E25" s="55"/>
      <c r="F25" s="56"/>
      <c r="G25" s="56"/>
      <c r="H25" s="55"/>
      <c r="I25" s="55"/>
      <c r="J25" s="55"/>
      <c r="K25" s="56"/>
      <c r="L25" s="56"/>
      <c r="M25" s="56"/>
      <c r="N25" s="56"/>
      <c r="O25" s="56"/>
      <c r="P25" s="52"/>
    </row>
    <row r="26" spans="1:20" x14ac:dyDescent="0.25">
      <c r="A26" s="57"/>
      <c r="B26" s="57"/>
      <c r="C26" s="57"/>
      <c r="D26" s="57"/>
      <c r="S26" s="2" t="e">
        <f>+S16/S18</f>
        <v>#REF!</v>
      </c>
    </row>
    <row r="27" spans="1:20" x14ac:dyDescent="0.25">
      <c r="A27" s="58"/>
      <c r="B27" s="58"/>
      <c r="C27" s="58"/>
      <c r="D27" s="58"/>
    </row>
    <row r="28" spans="1:20" x14ac:dyDescent="0.25">
      <c r="A28" s="58"/>
      <c r="B28" s="58"/>
      <c r="C28" s="58"/>
      <c r="D28" s="58"/>
    </row>
    <row r="29" spans="1:20" x14ac:dyDescent="0.25">
      <c r="A29" s="58"/>
      <c r="B29" s="58"/>
      <c r="C29" s="58"/>
      <c r="D29" s="58"/>
    </row>
    <row r="30" spans="1:20" x14ac:dyDescent="0.25">
      <c r="A30" s="58"/>
      <c r="B30" s="58"/>
      <c r="C30" s="58"/>
      <c r="D30" s="58"/>
      <c r="S30" s="2">
        <v>128</v>
      </c>
    </row>
    <row r="31" spans="1:20" ht="36" x14ac:dyDescent="0.25">
      <c r="A31" s="59"/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S31" s="2">
        <v>14</v>
      </c>
    </row>
    <row r="32" spans="1:20" ht="36" x14ac:dyDescent="0.25">
      <c r="A32" s="59"/>
      <c r="B32" s="60" t="s">
        <v>62</v>
      </c>
      <c r="C32" s="62" t="s">
        <v>63</v>
      </c>
      <c r="D32" s="62"/>
      <c r="E32" s="62"/>
      <c r="F32" s="62" t="s">
        <v>64</v>
      </c>
      <c r="G32" s="62"/>
      <c r="H32" s="61"/>
      <c r="I32" s="62" t="s">
        <v>64</v>
      </c>
      <c r="J32" s="62"/>
      <c r="K32" s="62" t="s">
        <v>65</v>
      </c>
      <c r="L32" s="62"/>
      <c r="M32" s="62" t="s">
        <v>64</v>
      </c>
      <c r="N32" s="62"/>
      <c r="O32" s="61"/>
      <c r="P32" s="61"/>
      <c r="Q32" s="63">
        <f>+H13-L13</f>
        <v>9500.2700000000768</v>
      </c>
      <c r="S32" s="23">
        <f>+S30*S31</f>
        <v>1792</v>
      </c>
      <c r="T32" s="23" t="s">
        <v>66</v>
      </c>
    </row>
    <row r="33" spans="1:16" ht="94.5" customHeight="1" x14ac:dyDescent="0.25">
      <c r="A33" s="59"/>
      <c r="B33" s="60" t="s">
        <v>67</v>
      </c>
      <c r="C33" s="62" t="s">
        <v>68</v>
      </c>
      <c r="D33" s="62"/>
      <c r="E33" s="62"/>
      <c r="F33" s="62" t="s">
        <v>69</v>
      </c>
      <c r="G33" s="62"/>
      <c r="H33" s="62"/>
      <c r="I33" s="64" t="s">
        <v>70</v>
      </c>
      <c r="J33" s="64"/>
      <c r="K33" s="65" t="s">
        <v>71</v>
      </c>
      <c r="L33" s="65"/>
      <c r="M33" s="66" t="s">
        <v>72</v>
      </c>
      <c r="N33" s="66"/>
      <c r="O33" s="66"/>
      <c r="P33" s="61"/>
    </row>
    <row r="34" spans="1:16" ht="36" x14ac:dyDescent="0.25">
      <c r="A34" s="59"/>
      <c r="B34" s="60" t="s">
        <v>73</v>
      </c>
      <c r="C34" s="62" t="s">
        <v>74</v>
      </c>
      <c r="D34" s="62"/>
      <c r="E34" s="62"/>
      <c r="F34" s="62" t="s">
        <v>75</v>
      </c>
      <c r="G34" s="62"/>
      <c r="H34" s="62"/>
      <c r="I34" s="62" t="s">
        <v>76</v>
      </c>
      <c r="J34" s="62"/>
      <c r="K34" s="62" t="s">
        <v>77</v>
      </c>
      <c r="L34" s="62"/>
      <c r="M34" s="62" t="s">
        <v>78</v>
      </c>
      <c r="N34" s="62"/>
      <c r="O34" s="61"/>
      <c r="P34" s="61"/>
    </row>
  </sheetData>
  <mergeCells count="37">
    <mergeCell ref="C34:E34"/>
    <mergeCell ref="F34:H34"/>
    <mergeCell ref="I34:J34"/>
    <mergeCell ref="K34:L34"/>
    <mergeCell ref="M34:N34"/>
    <mergeCell ref="C32:E32"/>
    <mergeCell ref="F32:G32"/>
    <mergeCell ref="I32:J32"/>
    <mergeCell ref="K32:L32"/>
    <mergeCell ref="M32:N32"/>
    <mergeCell ref="C33:E33"/>
    <mergeCell ref="F33:H33"/>
    <mergeCell ref="I33:J33"/>
    <mergeCell ref="K33:L33"/>
    <mergeCell ref="M33:O33"/>
    <mergeCell ref="O4:O5"/>
    <mergeCell ref="P4:P5"/>
    <mergeCell ref="A6:P6"/>
    <mergeCell ref="A13:D13"/>
    <mergeCell ref="A15:O15"/>
    <mergeCell ref="A26:D26"/>
    <mergeCell ref="I4:I5"/>
    <mergeCell ref="J4:J5"/>
    <mergeCell ref="K4:K5"/>
    <mergeCell ref="L4:L5"/>
    <mergeCell ref="M4:M5"/>
    <mergeCell ref="N4:N5"/>
    <mergeCell ref="A1:P1"/>
    <mergeCell ref="A2:P2"/>
    <mergeCell ref="A3:P3"/>
    <mergeCell ref="A4:A5"/>
    <mergeCell ref="B4:B5"/>
    <mergeCell ref="C4:D4"/>
    <mergeCell ref="E4:E5"/>
    <mergeCell ref="F4:F5"/>
    <mergeCell ref="G4:G5"/>
    <mergeCell ref="H4:H5"/>
  </mergeCells>
  <printOptions horizontalCentered="1"/>
  <pageMargins left="0.11811023622047245" right="0.15748031496062992" top="0.35433070866141736" bottom="0.35433070866141736" header="0.31496062992125984" footer="0.31496062992125984"/>
  <pageSetup scale="20" fitToWidth="2" fitToHeight="2" orientation="landscape" horizontalDpi="4294967293" verticalDpi="360" r:id="rId1"/>
  <rowBreaks count="1" manualBreakCount="1">
    <brk id="1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MONTOS EJECUTADOS FONDO 1 </vt:lpstr>
      <vt:lpstr>'MONTOS EJECUTADOS FONDO 1 '!Área_de_impresión</vt:lpstr>
      <vt:lpstr>'MONTOS EJECUTADOS FONDO 1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dcterms:created xsi:type="dcterms:W3CDTF">2023-06-14T15:42:57Z</dcterms:created>
  <dcterms:modified xsi:type="dcterms:W3CDTF">2023-06-14T15:44:09Z</dcterms:modified>
</cp:coreProperties>
</file>