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E:\"/>
    </mc:Choice>
  </mc:AlternateContent>
  <xr:revisionPtr revIDLastSave="0" documentId="13_ncr:1_{83432627-0566-41E7-BEA8-5EAD58D29032}" xr6:coauthVersionLast="47" xr6:coauthVersionMax="47" xr10:uidLastSave="{00000000-0000-0000-0000-000000000000}"/>
  <bookViews>
    <workbookView xWindow="-120" yWindow="-120" windowWidth="29040" windowHeight="15840" xr2:uid="{AC3F60D5-7976-4B40-A24D-97FB06AE9AC8}"/>
  </bookViews>
  <sheets>
    <sheet name="matriz" sheetId="1" r:id="rId1"/>
  </sheets>
  <definedNames>
    <definedName name="_xlnm.Print_Area" localSheetId="0">matriz!$A$1:$P$47</definedName>
    <definedName name="_xlnm.Print_Titles" localSheetId="0">matriz!$1:$5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38" i="1" l="1"/>
  <c r="S35" i="1"/>
  <c r="N32" i="1"/>
  <c r="H32" i="1"/>
  <c r="G32" i="1"/>
  <c r="Q31" i="1"/>
  <c r="I31" i="1" s="1"/>
  <c r="I32" i="1" s="1"/>
  <c r="R27" i="1"/>
  <c r="R30" i="1" s="1"/>
  <c r="L9" i="1"/>
  <c r="L32" i="1" s="1"/>
</calcChain>
</file>

<file path=xl/sharedStrings.xml><?xml version="1.0" encoding="utf-8"?>
<sst xmlns="http://schemas.openxmlformats.org/spreadsheetml/2006/main" count="308" uniqueCount="110">
  <si>
    <t>UNIDAD DE ADQUISICIONES Y CONTRATACIONES INSTITUCIONAL (UACI)</t>
  </si>
  <si>
    <t>ALCALDIA MUNICIPAL DE SOCIEDAD, DEPARTAMENTO DE MORAZAN</t>
  </si>
  <si>
    <t>MATRIZ DE PROYECTOS EJECUTADOS EN EL AÑO 2020</t>
  </si>
  <si>
    <t>N°</t>
  </si>
  <si>
    <t>Nombre del Proyecto</t>
  </si>
  <si>
    <t>Periodo de Ejecución</t>
  </si>
  <si>
    <t>Fuente de Financiamiento *</t>
  </si>
  <si>
    <t>Nombre del Formulador de Carpeta Técnica o Perfil</t>
  </si>
  <si>
    <t>Costo de Formulación de Carpeta Técnica o Perfil</t>
  </si>
  <si>
    <t>Monto Presupuestado Según Carpeta Técnica o Perfil</t>
  </si>
  <si>
    <t>Monto Presupuestado para la Supervision.</t>
  </si>
  <si>
    <t>Modalidad de Ejecución ***</t>
  </si>
  <si>
    <t>Nombre del Realizador del Proyecto</t>
  </si>
  <si>
    <t>Costo de la Ejecución</t>
  </si>
  <si>
    <t>Nombre del Supervisor del Proyecto</t>
  </si>
  <si>
    <t>Costo de la Supervisión</t>
  </si>
  <si>
    <t>Nombre del Administrador de Contrato o Delegado Municipal</t>
  </si>
  <si>
    <t>Estatus **</t>
  </si>
  <si>
    <t>Desde</t>
  </si>
  <si>
    <t>Hasta</t>
  </si>
  <si>
    <t>CONCRETO HIDRAULICO EN TRAMO DE CALLE DE CASERIO LOS FUENTES, CANTON EL BEJUCAL, MUNICIPIO DE SOCIEDAD DEPARTAMENTO DE MORAZAN .-</t>
  </si>
  <si>
    <t>31 DE ENERO DE 2019</t>
  </si>
  <si>
    <t>05 DE MARZO DE 2020</t>
  </si>
  <si>
    <t>FODES 75%</t>
  </si>
  <si>
    <t>SEVINCON, S.A. DE C.V.</t>
  </si>
  <si>
    <t>ADMINISTRACION</t>
  </si>
  <si>
    <t>ALCALDIA MUNICIPAL</t>
  </si>
  <si>
    <t>ARIAS DISEÑO Y CONSTRUCCION, S.A. DE C.V.</t>
  </si>
  <si>
    <t>Daniel Arquimides Umaña Alvarez.</t>
  </si>
  <si>
    <t>FINALIZADO</t>
  </si>
  <si>
    <t>REPARACION DE PUENTE EN CASERIO LOS MELGARES, CANTON EL BEJUCAL, MUNICIPIO DE SOCIEDAD, DEPARTAMENTO DE MORAZAN.</t>
  </si>
  <si>
    <t>19 DE DICIEMBRE 2019</t>
  </si>
  <si>
    <t>11 DE JUNIO DE 2020</t>
  </si>
  <si>
    <t>ALCALDIA MUNICIPAL DE SOCIEDAD</t>
  </si>
  <si>
    <t>N/A</t>
  </si>
  <si>
    <t>Magdiel Abimael Amaya Arriaza</t>
  </si>
  <si>
    <t>REPARACION DE TUBERIA DE AGUAS NEGRAS Y COLOCACION DE CAPA DE CONCRETO SOBRE TRAMOS DE LA 1° CALLE PONIENTE Y 4° AVENIDA NORTE BARRIO EL CENTRO, MUNICIPIO DE SOCIEDAD, DEPARTAMENTO DE MORAZAN.-</t>
  </si>
  <si>
    <t>12 DE AGOSTO DE 2019</t>
  </si>
  <si>
    <t>22 DE ENERO DE 2020</t>
  </si>
  <si>
    <t>actualizar en matriz 2019</t>
  </si>
  <si>
    <t>EMPEDRADO FRAGUADO CON SUPERFICIE TERMINADA DE CONCRETO HIDRAULICO EN TRAMOS DE CALLE DE CASERIO LA FRUTILLA, CASERIO TEMEPECHIN Y CASERIO LAS MESAS, CANTON EL TABLON, MUNICIPIO DE SOCIEDAD DEPARTAMENTO DE MORAZAN .-</t>
  </si>
  <si>
    <t>30 DE SEPTIEMBRE DE 2019</t>
  </si>
  <si>
    <t>21  DE MARZO DE 2020</t>
  </si>
  <si>
    <t>TERRACERIA Y CONSTRUCCION, S.A. DE C.V.</t>
  </si>
  <si>
    <t>INGESAL, S.A. DE C.V.</t>
  </si>
  <si>
    <t>EN EJECUCION</t>
  </si>
  <si>
    <t>¨CONFORMACION APERTURA DE CALLES EN EL CASCO URBANO Y LOS DIFERENTES CANTONES DEL MUNICIPIO DE SOCIEDAD, DEPARTAMENTO DE MORAZAN. -</t>
  </si>
  <si>
    <t>10 DE ENERO 2020</t>
  </si>
  <si>
    <t>MARZO DE 2020</t>
  </si>
  <si>
    <t>LIQUIDADO</t>
  </si>
  <si>
    <t>CONSTRUCCION DE LINEA DE IMPELENCIA DESDE POZO EN CASERIO LOS HERNANDEZ HASTA LA CANCHA DE FUTBOL MUNICIPAL, CANTON EL TABLON MUNICIPIO DE SOCIEDAD, DEPARTAMENTO DE MORAZAN.-</t>
  </si>
  <si>
    <t>DICIEMBRE DE 2020</t>
  </si>
  <si>
    <t>FERIAS PATRONALES TITULARES Y OTRAS DEL MUNICIPIO DE SOCIEDAD, PARA EL AÑO 2020</t>
  </si>
  <si>
    <t>ENERO DE 2020</t>
  </si>
  <si>
    <t>EJECUCION</t>
  </si>
  <si>
    <t>RECREACION CULTURA Y DEPORTES DEL MUNICIPIO DE SOCIEDAD.</t>
  </si>
  <si>
    <t>UACI</t>
  </si>
  <si>
    <t>MANTENIMIENTO DE MAQUINARIA Y CAMION RECOLECTOR DE DESECHOS SOLIDOS DEL MUNICIPIO DE SOCIEDAD, DEPARTAMENTO DE MORAZAN.</t>
  </si>
  <si>
    <t>MANTENIMIENTO PREVENTIVO Y CORRECTIVO DE ALUMBRADO PUBLICO DEL MUNICIPIO DE SOCIEDAD.</t>
  </si>
  <si>
    <t>MANTENIMIENTO PREVENTIVO Y CORRECTIVO DEL SISTEMA DE AGUA POTABLE, DEL MUNICIPIO DE SOCIEDAD.</t>
  </si>
  <si>
    <t>RECOLECCION Y DISPOSICION FINAL DE DESECHOS SOLIDOS DEL MUNICIPIO DE SOCIEDAD.</t>
  </si>
  <si>
    <t>REPARACION Y MANTENIMIENTO DE INFRAESTRUCTURAS MUNICIPALES, DEL MUNICIPIO DE SOCIEAD, DEPARTAMENTO DE MORAZAN.</t>
  </si>
  <si>
    <t>AYUDA A PERSONAS DE ESCASOS RECURSOS ECONOMICOS DEL MUNICIPIO DE SOCIEDAD. PARTIDAS GSTOS FUNERARIOS, ENTREGA DE LAMINAS, INSTALACIONES ELECTRICAS Y OTROS.</t>
  </si>
  <si>
    <t>FONDOS RECAUDADOS</t>
  </si>
  <si>
    <t>UNIDAD DE LA MUJER NIÑEZ Y LA ADOLESCENCIA</t>
  </si>
  <si>
    <t>UNIDAD DE MEDIO AMBIENTE</t>
  </si>
  <si>
    <t>PROYECCION SOCIAL</t>
  </si>
  <si>
    <t>CONSTRUCCION DE CONCRETO HIDRAULICO EN TRAMOS DE CALLE QUE QUE CONDUCE A CASERIO EL TAMARINDO Y CASERIO LOS FLORES, CANTON CANDELARIA, MUNICIPIO DE SOCIEDAD, DEPARTAMENTO DE MORAZAN.</t>
  </si>
  <si>
    <t>02 DE SEPTIEMBRE DE 2020</t>
  </si>
  <si>
    <t>DISEÑO SUPERVISION Y CONSTRUCCION DE OBRAS CIVILES S.A. DE C.V.</t>
  </si>
  <si>
    <t>CONSTRUCTORA ROMERO ORELLANA, S.A. DE C.V.</t>
  </si>
  <si>
    <t xml:space="preserve">AYUDA A LOS AGRICULTORES DEL MUNICIPIO DE SOCIEDAD AÑO 2020. </t>
  </si>
  <si>
    <t>28 DE ABRIL DE 2020</t>
  </si>
  <si>
    <t>AGOSTO DE 2020</t>
  </si>
  <si>
    <t>AGROSERVICIO Y VETERINARIA LA MILPA, S.A. DE C.V.</t>
  </si>
  <si>
    <t>CONFORMACION APERTURA DE CUNETAS Y BALASTADO DE LOS SECTORES CRITICOS DE LOS CAMINOS VECINALES DE CANTON LA JOYA Y CALPULES, MUNICIPIO DE SOCIEDAD, DEPARTAMENTO DE MORAZAN.-</t>
  </si>
  <si>
    <t>05 DE JUNIO DE 2020</t>
  </si>
  <si>
    <t>DICIEBRE DE 2020</t>
  </si>
  <si>
    <t>FONDOS FODES 2%</t>
  </si>
  <si>
    <t>CONSTRUCTORA RIVERA MARTINEZ, S.A DE C.V.</t>
  </si>
  <si>
    <t>CONFORMACION COMPACTACION APERTURA DE CUNETAS Y BALASTADO DE TRAMOS CRITICOS DE CALLES RURALES EN CANTON ANIMAS Y CASCO URBANO, MUNICIPIO DE SOCIEDAD, DEPARTAMENTO DE MORAZAN.</t>
  </si>
  <si>
    <t>03 DE DICIEMBRE DE 2020</t>
  </si>
  <si>
    <t>ALIANZA GROUP, S.A. DE C.V.</t>
  </si>
  <si>
    <t>LIBRE GESTION</t>
  </si>
  <si>
    <t>CONSTRUCTORA FLORES AGUILAR, S.A. DE C.V.</t>
  </si>
  <si>
    <t>ESMO, S.A. DE C.V.</t>
  </si>
  <si>
    <t>MANTENIMIENTO DE CAMINOS VECINALES EN CANTON EL TABLON Y CANDELARIA, MUNICIPIO DE SOCIEDAD, DEPARTAMENTO DE MORAZAN-</t>
  </si>
  <si>
    <t>23 DE DICIEBRE DE 2020</t>
  </si>
  <si>
    <t>METRONIC, S.A. DE C.V.</t>
  </si>
  <si>
    <t>COCIVE, S.A. DE C.V.</t>
  </si>
  <si>
    <t>SERVISING, S.A. DE C.V.</t>
  </si>
  <si>
    <t>INTRODUCCION DE RED DE DISTRIBUCION DE AGUA POTABLE EN CASERIO LOS VENTURAS, CANTON ANIMAS DEL MUNICIPIO DE SOCIEDAD, DEPARTAMENTO DE MORAZAN. - (PROYECTO EN ETAPA DE PRIORIZACION RATIFICACION Y CUENTA APERTURADA) A LA FECHA DE DICEIMBRE DE 2020 SOLO SE HAN REALIZADO PAGOS DE CONEXION DE TRANSFORMADOR DE POZO EN CASERIO LOS URQUILLAS) DONDE SE CONECTARA EL PROYECTO. PARA POSTERIORMENTE HACER LA FORMULACION DE CARPETA TECNICA DEL PROYECTO)</t>
  </si>
  <si>
    <t>06 DE JULIO DE 2020</t>
  </si>
  <si>
    <t>-</t>
  </si>
  <si>
    <t>AMPLIACION Y MEJORAMIENTO DE CANCHA DE FUTBOL DE CASERIO LOS BENITEZ, CANTON CANDELARIA, MUNICIPIO DE SOCIEDAD, DEPARTAMENTO DE MORAZAN.-</t>
  </si>
  <si>
    <t>07 DE SEPTIEMBRE DE 2020</t>
  </si>
  <si>
    <t>FONDOS FODES 75%</t>
  </si>
  <si>
    <t>CHAPODA DE CALLES Y CAMINOS VECINALES DEL MUNICIPIO DE SOCIEDAD, DEPARTAMENTO DE MORAZAN, AÑO 2020.</t>
  </si>
  <si>
    <t>10 DE AGOSTO DE 2020</t>
  </si>
  <si>
    <t>NOVIEMBRE DE 2020</t>
  </si>
  <si>
    <t>19521,91 COSTO SIN LA RENTA DEL MES DE DICIEMBRE</t>
  </si>
  <si>
    <t>ELECTRIFICACION EN LOS DIFERENTES CANTONES DEL MUNICIPIO DE SOCEIDAD, DEPARTAMENTO DE MORAZAN.</t>
  </si>
  <si>
    <t>23 DE NOVIEMBRE DE 2020</t>
  </si>
  <si>
    <t>M Y C INTEGRALES DE INGENIERIA, S.A. DE C.V.</t>
  </si>
  <si>
    <t>SERVICIOS TECNICOS MURILLO, S.A. DE C..V.</t>
  </si>
  <si>
    <t>OSCAR ROBERTO HERNANDEZ TORRES</t>
  </si>
  <si>
    <t xml:space="preserve"> </t>
  </si>
  <si>
    <t>*        Las Fuentes de Financiamiento son: FODES 75%, FODES 2%</t>
  </si>
  <si>
    <t>**      El Estatus de proyectos es: En ejecución, Finalizado</t>
  </si>
  <si>
    <t>***   La Modalidad de ejecución de un proyecto puede ser: Administración o Contrato. Las formas de Contratación son: Licitación Publica, Libre Gestión, Contratación Directa. Art. 39 LACAP.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</si>
</sst>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7" x14ac:knownFonts="1">
    <font>
      <sz val="11"/>
      <color theme="1"/>
      <name val="Calibri"/>
      <family val="2"/>
      <scheme val="minor"/>
    </font>
    <font>
      <sz val="11"/>
      <color theme="1"/>
      <name val="Calibri"/>
      <family val="2"/>
      <scheme val="minor"/>
    </font>
    <font>
      <sz val="12"/>
      <color theme="1"/>
      <name val="Calibri"/>
      <family val="2"/>
    </font>
    <font>
      <sz val="7"/>
      <color theme="1"/>
      <name val="Calibri"/>
      <family val="2"/>
    </font>
    <font>
      <b/>
      <sz val="12"/>
      <color theme="1"/>
      <name val="Calibri"/>
      <family val="2"/>
    </font>
    <font>
      <sz val="10"/>
      <color theme="1"/>
      <name val="Calibri"/>
      <family val="2"/>
    </font>
    <font>
      <sz val="12"/>
      <name val="Calibri"/>
      <family val="2"/>
    </font>
    <font>
      <sz val="9"/>
      <name val="Calibri"/>
      <family val="2"/>
    </font>
    <font>
      <sz val="7"/>
      <color rgb="FFFF0000"/>
      <name val="Calibri"/>
      <family val="2"/>
    </font>
    <font>
      <sz val="9"/>
      <color theme="1"/>
      <name val="Calibri"/>
      <family val="2"/>
    </font>
    <font>
      <sz val="9"/>
      <color rgb="FFFF0000"/>
      <name val="Calibri"/>
      <family val="2"/>
    </font>
    <font>
      <sz val="10"/>
      <name val="Calibri"/>
      <family val="2"/>
    </font>
    <font>
      <b/>
      <sz val="11"/>
      <color theme="1"/>
      <name val="Calibri"/>
      <family val="2"/>
    </font>
    <font>
      <sz val="11"/>
      <color theme="1"/>
      <name val="Calibri"/>
      <family val="2"/>
    </font>
    <font>
      <b/>
      <sz val="7"/>
      <color theme="1"/>
      <name val="Calibri"/>
      <family val="2"/>
    </font>
    <font>
      <i/>
      <sz val="11"/>
      <color theme="1"/>
      <name val="Calibri"/>
      <family val="2"/>
    </font>
    <font>
      <i/>
      <sz val="7"/>
      <color theme="1"/>
      <name val="Calibri"/>
      <family val="2"/>
    </font>
  </fonts>
  <fills count="5">
    <fill>
      <patternFill patternType="none"/>
    </fill>
    <fill>
      <patternFill patternType="gray125"/>
    </fill>
    <fill>
      <patternFill patternType="solid">
        <fgColor rgb="FF92D050"/>
        <bgColor indexed="64"/>
      </patternFill>
    </fill>
    <fill>
      <patternFill patternType="solid">
        <fgColor theme="0" tint="-0.34998626667073579"/>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style="double">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s>
  <cellStyleXfs count="2">
    <xf numFmtId="0" fontId="0" fillId="0" borderId="0"/>
    <xf numFmtId="44" fontId="1" fillId="0" borderId="0" applyFont="0" applyFill="0" applyBorder="0" applyAlignment="0" applyProtection="0"/>
  </cellStyleXfs>
  <cellXfs count="47">
    <xf numFmtId="0" fontId="0" fillId="0" borderId="0" xfId="0"/>
    <xf numFmtId="0" fontId="3" fillId="0" borderId="0" xfId="0" applyFont="1" applyAlignment="1">
      <alignment horizontal="center" vertical="center"/>
    </xf>
    <xf numFmtId="0" fontId="3" fillId="0" borderId="0" xfId="0" applyFont="1" applyAlignment="1">
      <alignment horizontal="center" vertical="center" wrapText="1"/>
    </xf>
    <xf numFmtId="0" fontId="4" fillId="3" borderId="6" xfId="0" applyFont="1" applyFill="1" applyBorder="1" applyAlignment="1">
      <alignment horizontal="center" vertical="center"/>
    </xf>
    <xf numFmtId="0" fontId="5" fillId="0" borderId="6" xfId="0" applyFont="1" applyBorder="1" applyAlignment="1">
      <alignment horizontal="center" vertical="center" wrapText="1"/>
    </xf>
    <xf numFmtId="0" fontId="6" fillId="0" borderId="6" xfId="0" applyFont="1" applyBorder="1" applyAlignment="1">
      <alignment horizontal="justify" vertical="center" wrapText="1"/>
    </xf>
    <xf numFmtId="17" fontId="7" fillId="0" borderId="7" xfId="0" applyNumberFormat="1" applyFont="1" applyBorder="1" applyAlignment="1">
      <alignment horizontal="center" vertical="center" wrapText="1"/>
    </xf>
    <xf numFmtId="0" fontId="7" fillId="0" borderId="6" xfId="0" applyFont="1" applyBorder="1" applyAlignment="1">
      <alignment horizontal="center" vertical="center" wrapText="1"/>
    </xf>
    <xf numFmtId="44" fontId="7" fillId="0" borderId="6" xfId="1" applyFont="1" applyBorder="1" applyAlignment="1">
      <alignment horizontal="center" vertical="center" wrapText="1"/>
    </xf>
    <xf numFmtId="44" fontId="7" fillId="0" borderId="6" xfId="1" applyFont="1" applyFill="1" applyBorder="1" applyAlignment="1">
      <alignment horizontal="center" vertical="center" wrapText="1"/>
    </xf>
    <xf numFmtId="0" fontId="6" fillId="0" borderId="2" xfId="0" applyFont="1" applyBorder="1" applyAlignment="1">
      <alignment horizontal="justify" vertical="center" wrapText="1"/>
    </xf>
    <xf numFmtId="17" fontId="7" fillId="0" borderId="6" xfId="0" applyNumberFormat="1" applyFont="1" applyBorder="1" applyAlignment="1">
      <alignment horizontal="center" vertical="center" wrapText="1"/>
    </xf>
    <xf numFmtId="44" fontId="0" fillId="0" borderId="0" xfId="1" applyFont="1"/>
    <xf numFmtId="0" fontId="8" fillId="0" borderId="0" xfId="0" applyFont="1" applyAlignment="1">
      <alignment horizontal="center" vertical="center"/>
    </xf>
    <xf numFmtId="44" fontId="9" fillId="0" borderId="6" xfId="1" applyFont="1" applyFill="1" applyBorder="1" applyAlignment="1">
      <alignment horizontal="center" vertical="center" wrapText="1"/>
    </xf>
    <xf numFmtId="0" fontId="10" fillId="0" borderId="6" xfId="0" applyFont="1" applyBorder="1" applyAlignment="1">
      <alignment horizontal="center" vertical="center" wrapText="1"/>
    </xf>
    <xf numFmtId="44" fontId="10" fillId="0" borderId="6" xfId="1" applyFont="1" applyBorder="1" applyAlignment="1">
      <alignment horizontal="center" vertical="center" wrapText="1"/>
    </xf>
    <xf numFmtId="44" fontId="8" fillId="0" borderId="0" xfId="0" applyNumberFormat="1" applyFont="1" applyAlignment="1">
      <alignment horizontal="center" vertical="center"/>
    </xf>
    <xf numFmtId="0" fontId="11" fillId="0" borderId="2" xfId="0" applyFont="1" applyBorder="1" applyAlignment="1">
      <alignment horizontal="justify" vertical="center" wrapText="1"/>
    </xf>
    <xf numFmtId="0" fontId="12" fillId="0" borderId="6" xfId="0" applyFont="1" applyBorder="1" applyAlignment="1">
      <alignment horizontal="center" vertical="center"/>
    </xf>
    <xf numFmtId="44" fontId="13" fillId="0" borderId="6" xfId="1" applyFont="1" applyBorder="1" applyAlignment="1">
      <alignment horizontal="center" vertical="center"/>
    </xf>
    <xf numFmtId="0" fontId="13" fillId="0" borderId="6" xfId="0" applyFont="1" applyBorder="1" applyAlignment="1">
      <alignment horizontal="center" vertical="center"/>
    </xf>
    <xf numFmtId="44" fontId="12" fillId="0" borderId="6" xfId="1" applyFont="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horizontal="justify" vertical="center"/>
    </xf>
    <xf numFmtId="44" fontId="3" fillId="0" borderId="0" xfId="1" applyFont="1" applyBorder="1" applyAlignment="1">
      <alignment horizontal="center" vertical="center"/>
    </xf>
    <xf numFmtId="0" fontId="14" fillId="0" borderId="0" xfId="0" applyFont="1" applyAlignment="1">
      <alignment horizontal="center" vertical="center"/>
    </xf>
    <xf numFmtId="0" fontId="15" fillId="0" borderId="0" xfId="0" applyFont="1" applyAlignment="1">
      <alignment horizontal="left" vertical="center"/>
    </xf>
    <xf numFmtId="0" fontId="13" fillId="0" borderId="0" xfId="0" applyFont="1" applyAlignment="1">
      <alignment horizontal="center" vertical="center"/>
    </xf>
    <xf numFmtId="0" fontId="3" fillId="4" borderId="0" xfId="0" applyFont="1" applyFill="1" applyAlignment="1">
      <alignment horizontal="center" vertical="center"/>
    </xf>
    <xf numFmtId="0" fontId="15" fillId="0" borderId="0" xfId="0" applyFont="1" applyAlignment="1">
      <alignment vertical="center"/>
    </xf>
    <xf numFmtId="0" fontId="15" fillId="0" borderId="0" xfId="0" applyFont="1" applyAlignment="1">
      <alignment horizontal="justify" vertical="center"/>
    </xf>
    <xf numFmtId="0" fontId="13" fillId="0" borderId="0" xfId="0" applyFont="1" applyAlignment="1">
      <alignment horizontal="left" vertical="center"/>
    </xf>
    <xf numFmtId="0" fontId="3" fillId="0" borderId="0" xfId="0" applyFont="1" applyAlignment="1">
      <alignment horizontal="left" vertical="center"/>
    </xf>
    <xf numFmtId="0" fontId="16" fillId="0" borderId="0" xfId="0" applyFont="1" applyAlignment="1">
      <alignment horizontal="left" vertical="center"/>
    </xf>
    <xf numFmtId="0" fontId="3" fillId="0" borderId="0" xfId="0" applyFont="1" applyAlignment="1">
      <alignment horizontal="justify" vertical="center"/>
    </xf>
    <xf numFmtId="0" fontId="4" fillId="3" borderId="4"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0" borderId="2" xfId="0" applyFont="1" applyBorder="1" applyAlignment="1">
      <alignment horizontal="center" vertical="center"/>
    </xf>
    <xf numFmtId="0" fontId="12" fillId="0" borderId="6" xfId="0" applyFont="1" applyBorder="1" applyAlignment="1">
      <alignment horizontal="center" vertical="center"/>
    </xf>
    <xf numFmtId="0" fontId="15" fillId="0" borderId="0" xfId="0" applyFont="1" applyAlignment="1">
      <alignment horizontal="left" vertical="center"/>
    </xf>
    <xf numFmtId="0" fontId="16" fillId="0" borderId="0" xfId="0" applyFont="1" applyAlignment="1">
      <alignment horizontal="left" vertical="center"/>
    </xf>
    <xf numFmtId="0" fontId="2"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3" borderId="5" xfId="0" applyFont="1" applyFill="1" applyBorder="1" applyAlignment="1">
      <alignment horizontal="center" vertical="center" wrapText="1"/>
    </xf>
    <xf numFmtId="0" fontId="4" fillId="3" borderId="3" xfId="0"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4CD1B-5207-4757-AC08-F17450E98D4B}">
  <dimension ref="A1:T43"/>
  <sheetViews>
    <sheetView tabSelected="1" view="pageBreakPreview" zoomScale="85" zoomScaleNormal="100" zoomScaleSheetLayoutView="85" zoomScalePageLayoutView="95" workbookViewId="0">
      <pane ySplit="5" topLeftCell="A6" activePane="bottomLeft" state="frozen"/>
      <selection pane="bottomLeft" activeCell="P46" sqref="B44:P46"/>
    </sheetView>
  </sheetViews>
  <sheetFormatPr baseColWidth="10" defaultColWidth="11.42578125" defaultRowHeight="9" x14ac:dyDescent="0.25"/>
  <cols>
    <col min="1" max="1" width="3.5703125" style="1" customWidth="1"/>
    <col min="2" max="2" width="36.5703125" style="35" customWidth="1"/>
    <col min="3" max="3" width="10.140625" style="1" customWidth="1"/>
    <col min="4" max="4" width="9.140625" style="1" customWidth="1"/>
    <col min="5" max="5" width="11.42578125" style="1" customWidth="1"/>
    <col min="6" max="6" width="12.140625" style="1" customWidth="1"/>
    <col min="7" max="7" width="13.5703125" style="1" customWidth="1"/>
    <col min="8" max="8" width="14.85546875" style="1" customWidth="1"/>
    <col min="9" max="9" width="17" style="1" customWidth="1"/>
    <col min="10" max="10" width="17.5703125" style="1" customWidth="1"/>
    <col min="11" max="11" width="14.42578125" style="1" customWidth="1"/>
    <col min="12" max="12" width="21" style="1" customWidth="1"/>
    <col min="13" max="13" width="13" style="1" customWidth="1"/>
    <col min="14" max="14" width="17.85546875" style="1" customWidth="1"/>
    <col min="15" max="15" width="10.42578125" style="1" customWidth="1"/>
    <col min="16" max="16" width="14.140625" style="1" customWidth="1"/>
    <col min="17" max="16384" width="11.42578125" style="1"/>
  </cols>
  <sheetData>
    <row r="1" spans="1:20" ht="15.75" x14ac:dyDescent="0.25">
      <c r="A1" s="43" t="s">
        <v>0</v>
      </c>
      <c r="B1" s="43"/>
      <c r="C1" s="43"/>
      <c r="D1" s="43"/>
      <c r="E1" s="43"/>
      <c r="F1" s="43"/>
      <c r="G1" s="43"/>
      <c r="H1" s="43"/>
      <c r="I1" s="43"/>
      <c r="J1" s="43"/>
      <c r="K1" s="43"/>
      <c r="L1" s="43"/>
      <c r="M1" s="43"/>
      <c r="N1" s="43"/>
      <c r="O1" s="43"/>
      <c r="P1" s="43"/>
    </row>
    <row r="2" spans="1:20" ht="15.75" x14ac:dyDescent="0.25">
      <c r="A2" s="43" t="s">
        <v>1</v>
      </c>
      <c r="B2" s="43"/>
      <c r="C2" s="43"/>
      <c r="D2" s="43"/>
      <c r="E2" s="43"/>
      <c r="F2" s="43"/>
      <c r="G2" s="43"/>
      <c r="H2" s="43"/>
      <c r="I2" s="43"/>
      <c r="J2" s="43"/>
      <c r="K2" s="43"/>
      <c r="L2" s="43"/>
      <c r="M2" s="43"/>
      <c r="N2" s="43"/>
      <c r="O2" s="43"/>
      <c r="P2" s="43"/>
    </row>
    <row r="3" spans="1:20" ht="15.75" x14ac:dyDescent="0.25">
      <c r="A3" s="44" t="s">
        <v>2</v>
      </c>
      <c r="B3" s="44"/>
      <c r="C3" s="44"/>
      <c r="D3" s="44"/>
      <c r="E3" s="44"/>
      <c r="F3" s="44"/>
      <c r="G3" s="44"/>
      <c r="H3" s="44"/>
      <c r="I3" s="44"/>
      <c r="J3" s="44"/>
      <c r="K3" s="44"/>
      <c r="L3" s="44"/>
      <c r="M3" s="44"/>
      <c r="N3" s="44"/>
      <c r="O3" s="44"/>
      <c r="P3" s="44"/>
    </row>
    <row r="4" spans="1:20" ht="30" customHeight="1" thickBot="1" x14ac:dyDescent="0.3">
      <c r="A4" s="37" t="s">
        <v>3</v>
      </c>
      <c r="B4" s="46" t="s">
        <v>4</v>
      </c>
      <c r="C4" s="37" t="s">
        <v>5</v>
      </c>
      <c r="D4" s="37"/>
      <c r="E4" s="37" t="s">
        <v>6</v>
      </c>
      <c r="F4" s="37" t="s">
        <v>7</v>
      </c>
      <c r="G4" s="37" t="s">
        <v>8</v>
      </c>
      <c r="H4" s="37" t="s">
        <v>9</v>
      </c>
      <c r="I4" s="37" t="s">
        <v>10</v>
      </c>
      <c r="J4" s="37" t="s">
        <v>11</v>
      </c>
      <c r="K4" s="37" t="s">
        <v>12</v>
      </c>
      <c r="L4" s="37" t="s">
        <v>13</v>
      </c>
      <c r="M4" s="37" t="s">
        <v>14</v>
      </c>
      <c r="N4" s="37" t="s">
        <v>15</v>
      </c>
      <c r="O4" s="36" t="s">
        <v>16</v>
      </c>
      <c r="P4" s="37" t="s">
        <v>17</v>
      </c>
      <c r="R4" s="2"/>
      <c r="S4" s="2"/>
      <c r="T4" s="2"/>
    </row>
    <row r="5" spans="1:20" ht="57.75" customHeight="1" thickTop="1" thickBot="1" x14ac:dyDescent="0.3">
      <c r="A5" s="45"/>
      <c r="B5" s="38"/>
      <c r="C5" s="3" t="s">
        <v>18</v>
      </c>
      <c r="D5" s="3" t="s">
        <v>19</v>
      </c>
      <c r="E5" s="38"/>
      <c r="F5" s="38"/>
      <c r="G5" s="38"/>
      <c r="H5" s="38"/>
      <c r="I5" s="38"/>
      <c r="J5" s="38"/>
      <c r="K5" s="38"/>
      <c r="L5" s="38"/>
      <c r="M5" s="38"/>
      <c r="N5" s="38"/>
      <c r="O5" s="37"/>
      <c r="P5" s="38"/>
    </row>
    <row r="6" spans="1:20" ht="97.5" customHeight="1" thickTop="1" thickBot="1" x14ac:dyDescent="0.3">
      <c r="A6" s="4">
        <v>1</v>
      </c>
      <c r="B6" s="5" t="s">
        <v>20</v>
      </c>
      <c r="C6" s="6" t="s">
        <v>21</v>
      </c>
      <c r="D6" s="7" t="s">
        <v>22</v>
      </c>
      <c r="E6" s="8" t="s">
        <v>23</v>
      </c>
      <c r="F6" s="7" t="s">
        <v>24</v>
      </c>
      <c r="G6" s="8">
        <v>1662.63</v>
      </c>
      <c r="H6" s="8">
        <v>35002.76</v>
      </c>
      <c r="I6" s="8">
        <v>2450.19</v>
      </c>
      <c r="J6" s="7" t="s">
        <v>25</v>
      </c>
      <c r="K6" s="7" t="s">
        <v>26</v>
      </c>
      <c r="L6" s="9">
        <v>20550.04</v>
      </c>
      <c r="M6" s="7" t="s">
        <v>27</v>
      </c>
      <c r="N6" s="8">
        <v>2100</v>
      </c>
      <c r="O6" s="7" t="s">
        <v>28</v>
      </c>
      <c r="P6" s="7" t="s">
        <v>29</v>
      </c>
    </row>
    <row r="7" spans="1:20" ht="97.5" customHeight="1" thickTop="1" thickBot="1" x14ac:dyDescent="0.3">
      <c r="A7" s="4">
        <v>2</v>
      </c>
      <c r="B7" s="10" t="s">
        <v>30</v>
      </c>
      <c r="C7" s="6" t="s">
        <v>31</v>
      </c>
      <c r="D7" s="11" t="s">
        <v>32</v>
      </c>
      <c r="E7" s="8" t="s">
        <v>23</v>
      </c>
      <c r="F7" s="7" t="s">
        <v>33</v>
      </c>
      <c r="G7" s="8">
        <v>0</v>
      </c>
      <c r="H7" s="8">
        <v>21968.23</v>
      </c>
      <c r="I7" s="8">
        <v>0</v>
      </c>
      <c r="J7" s="7" t="s">
        <v>25</v>
      </c>
      <c r="K7" s="7" t="s">
        <v>26</v>
      </c>
      <c r="L7" s="9">
        <v>19231.25</v>
      </c>
      <c r="M7" s="7" t="s">
        <v>34</v>
      </c>
      <c r="N7" s="8">
        <v>0</v>
      </c>
      <c r="O7" s="7" t="s">
        <v>35</v>
      </c>
      <c r="P7" s="7" t="s">
        <v>29</v>
      </c>
    </row>
    <row r="8" spans="1:20" ht="126" customHeight="1" thickTop="1" thickBot="1" x14ac:dyDescent="0.3">
      <c r="A8" s="4">
        <v>3</v>
      </c>
      <c r="B8" s="10" t="s">
        <v>36</v>
      </c>
      <c r="C8" s="6" t="s">
        <v>37</v>
      </c>
      <c r="D8" s="7" t="s">
        <v>38</v>
      </c>
      <c r="E8" s="8" t="s">
        <v>23</v>
      </c>
      <c r="F8" s="7" t="s">
        <v>33</v>
      </c>
      <c r="G8" s="8">
        <v>0</v>
      </c>
      <c r="H8" s="8">
        <v>16104.49</v>
      </c>
      <c r="I8" s="8">
        <v>0</v>
      </c>
      <c r="J8" s="7" t="s">
        <v>25</v>
      </c>
      <c r="K8" s="7" t="s">
        <v>26</v>
      </c>
      <c r="L8" s="9">
        <v>13942.04</v>
      </c>
      <c r="M8" s="7" t="s">
        <v>34</v>
      </c>
      <c r="N8" s="8">
        <v>0</v>
      </c>
      <c r="O8" s="7" t="s">
        <v>28</v>
      </c>
      <c r="P8" s="7" t="s">
        <v>29</v>
      </c>
      <c r="Q8" s="1" t="s">
        <v>39</v>
      </c>
      <c r="S8" s="12">
        <v>20356.8</v>
      </c>
    </row>
    <row r="9" spans="1:20" ht="128.25" customHeight="1" thickTop="1" thickBot="1" x14ac:dyDescent="0.3">
      <c r="A9" s="4">
        <v>4</v>
      </c>
      <c r="B9" s="10" t="s">
        <v>40</v>
      </c>
      <c r="C9" s="6" t="s">
        <v>41</v>
      </c>
      <c r="D9" s="7" t="s">
        <v>42</v>
      </c>
      <c r="E9" s="8" t="s">
        <v>23</v>
      </c>
      <c r="F9" s="7" t="s">
        <v>43</v>
      </c>
      <c r="G9" s="8">
        <v>5599.93</v>
      </c>
      <c r="H9" s="8">
        <v>116908.86</v>
      </c>
      <c r="I9" s="8">
        <v>8183.62</v>
      </c>
      <c r="J9" s="7" t="s">
        <v>25</v>
      </c>
      <c r="K9" s="7" t="s">
        <v>26</v>
      </c>
      <c r="L9" s="9">
        <f>52516.59+329</f>
        <v>52845.59</v>
      </c>
      <c r="M9" s="7" t="s">
        <v>44</v>
      </c>
      <c r="N9" s="8">
        <v>4560</v>
      </c>
      <c r="O9" s="7" t="s">
        <v>28</v>
      </c>
      <c r="P9" s="7" t="s">
        <v>45</v>
      </c>
    </row>
    <row r="10" spans="1:20" ht="104.25" customHeight="1" thickTop="1" thickBot="1" x14ac:dyDescent="0.3">
      <c r="A10" s="4">
        <v>5</v>
      </c>
      <c r="B10" s="10" t="s">
        <v>46</v>
      </c>
      <c r="C10" s="6" t="s">
        <v>47</v>
      </c>
      <c r="D10" s="11" t="s">
        <v>48</v>
      </c>
      <c r="E10" s="8" t="s">
        <v>23</v>
      </c>
      <c r="F10" s="7" t="s">
        <v>33</v>
      </c>
      <c r="G10" s="8">
        <v>0</v>
      </c>
      <c r="H10" s="8">
        <v>2702.5</v>
      </c>
      <c r="I10" s="8">
        <v>0</v>
      </c>
      <c r="J10" s="7" t="s">
        <v>25</v>
      </c>
      <c r="K10" s="7" t="s">
        <v>26</v>
      </c>
      <c r="L10" s="9">
        <v>0</v>
      </c>
      <c r="M10" s="7" t="s">
        <v>34</v>
      </c>
      <c r="N10" s="8">
        <v>0</v>
      </c>
      <c r="O10" s="7" t="s">
        <v>35</v>
      </c>
      <c r="P10" s="7" t="s">
        <v>49</v>
      </c>
    </row>
    <row r="11" spans="1:20" ht="120.75" customHeight="1" thickTop="1" thickBot="1" x14ac:dyDescent="0.3">
      <c r="A11" s="4">
        <v>6</v>
      </c>
      <c r="B11" s="10" t="s">
        <v>50</v>
      </c>
      <c r="C11" s="6" t="s">
        <v>47</v>
      </c>
      <c r="D11" s="11" t="s">
        <v>51</v>
      </c>
      <c r="E11" s="8" t="s">
        <v>23</v>
      </c>
      <c r="F11" s="7" t="s">
        <v>33</v>
      </c>
      <c r="G11" s="8">
        <v>0</v>
      </c>
      <c r="H11" s="8">
        <v>10850</v>
      </c>
      <c r="I11" s="8">
        <v>0</v>
      </c>
      <c r="J11" s="7" t="s">
        <v>25</v>
      </c>
      <c r="K11" s="7" t="s">
        <v>26</v>
      </c>
      <c r="L11" s="9">
        <v>0</v>
      </c>
      <c r="M11" s="7" t="s">
        <v>34</v>
      </c>
      <c r="N11" s="8">
        <v>0</v>
      </c>
      <c r="O11" s="7" t="s">
        <v>35</v>
      </c>
      <c r="P11" s="7" t="s">
        <v>29</v>
      </c>
    </row>
    <row r="12" spans="1:20" s="13" customFormat="1" ht="97.5" customHeight="1" thickTop="1" thickBot="1" x14ac:dyDescent="0.3">
      <c r="A12" s="4">
        <v>7</v>
      </c>
      <c r="B12" s="10" t="s">
        <v>52</v>
      </c>
      <c r="C12" s="6" t="s">
        <v>53</v>
      </c>
      <c r="D12" s="7" t="s">
        <v>51</v>
      </c>
      <c r="E12" s="8" t="s">
        <v>23</v>
      </c>
      <c r="F12" s="7" t="s">
        <v>33</v>
      </c>
      <c r="G12" s="8">
        <v>0</v>
      </c>
      <c r="H12" s="9">
        <v>75000</v>
      </c>
      <c r="I12" s="8" t="s">
        <v>34</v>
      </c>
      <c r="J12" s="7" t="s">
        <v>25</v>
      </c>
      <c r="K12" s="7" t="s">
        <v>26</v>
      </c>
      <c r="L12" s="9">
        <v>48630.34</v>
      </c>
      <c r="M12" s="7" t="s">
        <v>34</v>
      </c>
      <c r="N12" s="7" t="s">
        <v>34</v>
      </c>
      <c r="O12" s="7" t="s">
        <v>35</v>
      </c>
      <c r="P12" s="7" t="s">
        <v>54</v>
      </c>
    </row>
    <row r="13" spans="1:20" s="13" customFormat="1" ht="97.5" customHeight="1" thickTop="1" thickBot="1" x14ac:dyDescent="0.3">
      <c r="A13" s="4">
        <v>8</v>
      </c>
      <c r="B13" s="10" t="s">
        <v>55</v>
      </c>
      <c r="C13" s="6" t="s">
        <v>53</v>
      </c>
      <c r="D13" s="7" t="s">
        <v>51</v>
      </c>
      <c r="E13" s="8" t="s">
        <v>23</v>
      </c>
      <c r="F13" s="7" t="s">
        <v>56</v>
      </c>
      <c r="G13" s="8">
        <v>0</v>
      </c>
      <c r="H13" s="9">
        <v>40000</v>
      </c>
      <c r="I13" s="8" t="s">
        <v>34</v>
      </c>
      <c r="J13" s="7" t="s">
        <v>25</v>
      </c>
      <c r="K13" s="7" t="s">
        <v>26</v>
      </c>
      <c r="L13" s="9">
        <v>16059.76</v>
      </c>
      <c r="M13" s="7" t="s">
        <v>34</v>
      </c>
      <c r="N13" s="7" t="s">
        <v>34</v>
      </c>
      <c r="O13" s="7" t="s">
        <v>35</v>
      </c>
      <c r="P13" s="7" t="s">
        <v>29</v>
      </c>
    </row>
    <row r="14" spans="1:20" s="13" customFormat="1" ht="97.5" customHeight="1" thickTop="1" thickBot="1" x14ac:dyDescent="0.3">
      <c r="A14" s="4">
        <v>9</v>
      </c>
      <c r="B14" s="10" t="s">
        <v>57</v>
      </c>
      <c r="C14" s="6" t="s">
        <v>53</v>
      </c>
      <c r="D14" s="7" t="s">
        <v>51</v>
      </c>
      <c r="E14" s="8" t="s">
        <v>23</v>
      </c>
      <c r="F14" s="7" t="s">
        <v>56</v>
      </c>
      <c r="G14" s="8">
        <v>0</v>
      </c>
      <c r="H14" s="9">
        <v>60000</v>
      </c>
      <c r="I14" s="8" t="s">
        <v>34</v>
      </c>
      <c r="J14" s="7" t="s">
        <v>25</v>
      </c>
      <c r="K14" s="7" t="s">
        <v>26</v>
      </c>
      <c r="L14" s="9">
        <v>31646.6</v>
      </c>
      <c r="M14" s="7" t="s">
        <v>34</v>
      </c>
      <c r="N14" s="7" t="s">
        <v>34</v>
      </c>
      <c r="O14" s="7" t="s">
        <v>35</v>
      </c>
      <c r="P14" s="7" t="s">
        <v>29</v>
      </c>
    </row>
    <row r="15" spans="1:20" s="13" customFormat="1" ht="97.5" customHeight="1" thickTop="1" thickBot="1" x14ac:dyDescent="0.3">
      <c r="A15" s="4">
        <v>10</v>
      </c>
      <c r="B15" s="10" t="s">
        <v>58</v>
      </c>
      <c r="C15" s="6" t="s">
        <v>53</v>
      </c>
      <c r="D15" s="7" t="s">
        <v>51</v>
      </c>
      <c r="E15" s="8" t="s">
        <v>23</v>
      </c>
      <c r="F15" s="7" t="s">
        <v>56</v>
      </c>
      <c r="G15" s="8">
        <v>0</v>
      </c>
      <c r="H15" s="9">
        <v>75000</v>
      </c>
      <c r="I15" s="8" t="s">
        <v>34</v>
      </c>
      <c r="J15" s="7" t="s">
        <v>25</v>
      </c>
      <c r="K15" s="7" t="s">
        <v>26</v>
      </c>
      <c r="L15" s="9">
        <v>61384.11</v>
      </c>
      <c r="M15" s="7" t="s">
        <v>34</v>
      </c>
      <c r="N15" s="7" t="s">
        <v>34</v>
      </c>
      <c r="O15" s="7" t="s">
        <v>35</v>
      </c>
      <c r="P15" s="7" t="s">
        <v>29</v>
      </c>
    </row>
    <row r="16" spans="1:20" s="13" customFormat="1" ht="97.5" customHeight="1" thickTop="1" thickBot="1" x14ac:dyDescent="0.3">
      <c r="A16" s="4">
        <v>11</v>
      </c>
      <c r="B16" s="10" t="s">
        <v>59</v>
      </c>
      <c r="C16" s="6" t="s">
        <v>53</v>
      </c>
      <c r="D16" s="7" t="s">
        <v>51</v>
      </c>
      <c r="E16" s="8" t="s">
        <v>23</v>
      </c>
      <c r="F16" s="7" t="s">
        <v>56</v>
      </c>
      <c r="G16" s="8">
        <v>0</v>
      </c>
      <c r="H16" s="9">
        <v>12000</v>
      </c>
      <c r="I16" s="8" t="s">
        <v>34</v>
      </c>
      <c r="J16" s="7" t="s">
        <v>25</v>
      </c>
      <c r="K16" s="7" t="s">
        <v>26</v>
      </c>
      <c r="L16" s="9">
        <v>4026.67</v>
      </c>
      <c r="M16" s="7" t="s">
        <v>34</v>
      </c>
      <c r="N16" s="7" t="s">
        <v>34</v>
      </c>
      <c r="O16" s="7" t="s">
        <v>35</v>
      </c>
      <c r="P16" s="7" t="s">
        <v>29</v>
      </c>
    </row>
    <row r="17" spans="1:20" s="13" customFormat="1" ht="97.5" customHeight="1" thickTop="1" thickBot="1" x14ac:dyDescent="0.3">
      <c r="A17" s="4">
        <v>12</v>
      </c>
      <c r="B17" s="10" t="s">
        <v>60</v>
      </c>
      <c r="C17" s="6" t="s">
        <v>53</v>
      </c>
      <c r="D17" s="7" t="s">
        <v>51</v>
      </c>
      <c r="E17" s="8" t="s">
        <v>23</v>
      </c>
      <c r="F17" s="7" t="s">
        <v>56</v>
      </c>
      <c r="G17" s="8">
        <v>0</v>
      </c>
      <c r="H17" s="9">
        <v>45000</v>
      </c>
      <c r="I17" s="8" t="s">
        <v>34</v>
      </c>
      <c r="J17" s="7" t="s">
        <v>25</v>
      </c>
      <c r="K17" s="7" t="s">
        <v>26</v>
      </c>
      <c r="L17" s="9">
        <v>36822.199999999997</v>
      </c>
      <c r="M17" s="7" t="s">
        <v>34</v>
      </c>
      <c r="N17" s="7" t="s">
        <v>34</v>
      </c>
      <c r="O17" s="7" t="s">
        <v>35</v>
      </c>
      <c r="P17" s="7" t="s">
        <v>29</v>
      </c>
    </row>
    <row r="18" spans="1:20" s="13" customFormat="1" ht="97.5" customHeight="1" thickTop="1" thickBot="1" x14ac:dyDescent="0.3">
      <c r="A18" s="4">
        <v>13</v>
      </c>
      <c r="B18" s="10" t="s">
        <v>61</v>
      </c>
      <c r="C18" s="6" t="s">
        <v>53</v>
      </c>
      <c r="D18" s="7" t="s">
        <v>51</v>
      </c>
      <c r="E18" s="8" t="s">
        <v>23</v>
      </c>
      <c r="F18" s="7" t="s">
        <v>56</v>
      </c>
      <c r="G18" s="8">
        <v>0</v>
      </c>
      <c r="H18" s="9">
        <v>12000</v>
      </c>
      <c r="I18" s="8" t="s">
        <v>34</v>
      </c>
      <c r="J18" s="7" t="s">
        <v>25</v>
      </c>
      <c r="K18" s="7" t="s">
        <v>26</v>
      </c>
      <c r="L18" s="9">
        <v>5347.48</v>
      </c>
      <c r="M18" s="7" t="s">
        <v>34</v>
      </c>
      <c r="N18" s="7" t="s">
        <v>34</v>
      </c>
      <c r="O18" s="7" t="s">
        <v>35</v>
      </c>
      <c r="P18" s="7" t="s">
        <v>29</v>
      </c>
    </row>
    <row r="19" spans="1:20" s="13" customFormat="1" ht="117.75" customHeight="1" thickTop="1" thickBot="1" x14ac:dyDescent="0.3">
      <c r="A19" s="4">
        <v>14</v>
      </c>
      <c r="B19" s="10" t="s">
        <v>62</v>
      </c>
      <c r="C19" s="6" t="s">
        <v>53</v>
      </c>
      <c r="D19" s="7" t="s">
        <v>51</v>
      </c>
      <c r="E19" s="8" t="s">
        <v>63</v>
      </c>
      <c r="F19" s="7" t="s">
        <v>56</v>
      </c>
      <c r="G19" s="8">
        <v>0</v>
      </c>
      <c r="H19" s="9">
        <v>30000</v>
      </c>
      <c r="I19" s="8" t="s">
        <v>34</v>
      </c>
      <c r="J19" s="7" t="s">
        <v>25</v>
      </c>
      <c r="K19" s="7" t="s">
        <v>26</v>
      </c>
      <c r="L19" s="9">
        <v>5404.01</v>
      </c>
      <c r="M19" s="7" t="s">
        <v>34</v>
      </c>
      <c r="N19" s="7" t="s">
        <v>34</v>
      </c>
      <c r="O19" s="7" t="s">
        <v>35</v>
      </c>
      <c r="P19" s="7" t="s">
        <v>29</v>
      </c>
    </row>
    <row r="20" spans="1:20" s="13" customFormat="1" ht="97.5" customHeight="1" thickTop="1" thickBot="1" x14ac:dyDescent="0.3">
      <c r="A20" s="4">
        <v>15</v>
      </c>
      <c r="B20" s="10" t="s">
        <v>64</v>
      </c>
      <c r="C20" s="6" t="s">
        <v>53</v>
      </c>
      <c r="D20" s="7" t="s">
        <v>51</v>
      </c>
      <c r="E20" s="8" t="s">
        <v>23</v>
      </c>
      <c r="F20" s="7" t="s">
        <v>56</v>
      </c>
      <c r="G20" s="8">
        <v>0</v>
      </c>
      <c r="H20" s="9">
        <v>22000</v>
      </c>
      <c r="I20" s="8" t="s">
        <v>34</v>
      </c>
      <c r="J20" s="7" t="s">
        <v>25</v>
      </c>
      <c r="K20" s="7" t="s">
        <v>26</v>
      </c>
      <c r="L20" s="9">
        <v>10502.06</v>
      </c>
      <c r="M20" s="7" t="s">
        <v>34</v>
      </c>
      <c r="N20" s="7" t="s">
        <v>34</v>
      </c>
      <c r="O20" s="7" t="s">
        <v>35</v>
      </c>
      <c r="P20" s="7" t="s">
        <v>29</v>
      </c>
    </row>
    <row r="21" spans="1:20" s="13" customFormat="1" ht="97.5" customHeight="1" thickTop="1" thickBot="1" x14ac:dyDescent="0.3">
      <c r="A21" s="4">
        <v>16</v>
      </c>
      <c r="B21" s="10" t="s">
        <v>65</v>
      </c>
      <c r="C21" s="6" t="s">
        <v>53</v>
      </c>
      <c r="D21" s="7" t="s">
        <v>51</v>
      </c>
      <c r="E21" s="8" t="s">
        <v>23</v>
      </c>
      <c r="F21" s="7" t="s">
        <v>56</v>
      </c>
      <c r="G21" s="8">
        <v>0</v>
      </c>
      <c r="H21" s="9">
        <v>25000</v>
      </c>
      <c r="I21" s="8" t="s">
        <v>34</v>
      </c>
      <c r="J21" s="7" t="s">
        <v>25</v>
      </c>
      <c r="K21" s="7" t="s">
        <v>26</v>
      </c>
      <c r="L21" s="9">
        <v>3486.28</v>
      </c>
      <c r="M21" s="7" t="s">
        <v>34</v>
      </c>
      <c r="N21" s="7" t="s">
        <v>34</v>
      </c>
      <c r="O21" s="7" t="s">
        <v>35</v>
      </c>
      <c r="P21" s="7" t="s">
        <v>29</v>
      </c>
    </row>
    <row r="22" spans="1:20" s="13" customFormat="1" ht="97.5" customHeight="1" thickTop="1" thickBot="1" x14ac:dyDescent="0.3">
      <c r="A22" s="4">
        <v>17</v>
      </c>
      <c r="B22" s="10" t="s">
        <v>66</v>
      </c>
      <c r="C22" s="6" t="s">
        <v>53</v>
      </c>
      <c r="D22" s="7" t="s">
        <v>51</v>
      </c>
      <c r="E22" s="8" t="s">
        <v>23</v>
      </c>
      <c r="F22" s="7" t="s">
        <v>56</v>
      </c>
      <c r="G22" s="8">
        <v>0</v>
      </c>
      <c r="H22" s="9">
        <v>25000</v>
      </c>
      <c r="I22" s="8" t="s">
        <v>34</v>
      </c>
      <c r="J22" s="7" t="s">
        <v>25</v>
      </c>
      <c r="K22" s="7" t="s">
        <v>26</v>
      </c>
      <c r="L22" s="9">
        <v>4698.53</v>
      </c>
      <c r="M22" s="7" t="s">
        <v>34</v>
      </c>
      <c r="N22" s="7" t="s">
        <v>34</v>
      </c>
      <c r="O22" s="7" t="s">
        <v>35</v>
      </c>
      <c r="P22" s="7" t="s">
        <v>29</v>
      </c>
    </row>
    <row r="23" spans="1:20" s="13" customFormat="1" ht="117" customHeight="1" thickTop="1" thickBot="1" x14ac:dyDescent="0.3">
      <c r="A23" s="4">
        <v>18</v>
      </c>
      <c r="B23" s="10" t="s">
        <v>67</v>
      </c>
      <c r="C23" s="6" t="s">
        <v>47</v>
      </c>
      <c r="D23" s="7" t="s">
        <v>68</v>
      </c>
      <c r="E23" s="8" t="s">
        <v>23</v>
      </c>
      <c r="F23" s="7" t="s">
        <v>69</v>
      </c>
      <c r="G23" s="8">
        <v>2215.41</v>
      </c>
      <c r="H23" s="8">
        <v>48690.23</v>
      </c>
      <c r="I23" s="8">
        <v>3408.32</v>
      </c>
      <c r="J23" s="7" t="s">
        <v>25</v>
      </c>
      <c r="K23" s="7" t="s">
        <v>26</v>
      </c>
      <c r="L23" s="14">
        <v>0</v>
      </c>
      <c r="M23" s="7" t="s">
        <v>70</v>
      </c>
      <c r="N23" s="8">
        <v>2920</v>
      </c>
      <c r="O23" s="7" t="s">
        <v>35</v>
      </c>
      <c r="P23" s="7" t="s">
        <v>29</v>
      </c>
    </row>
    <row r="24" spans="1:20" s="13" customFormat="1" ht="97.5" customHeight="1" thickTop="1" thickBot="1" x14ac:dyDescent="0.3">
      <c r="A24" s="4">
        <v>19</v>
      </c>
      <c r="B24" s="10" t="s">
        <v>71</v>
      </c>
      <c r="C24" s="6" t="s">
        <v>72</v>
      </c>
      <c r="D24" s="7" t="s">
        <v>73</v>
      </c>
      <c r="E24" s="8" t="s">
        <v>23</v>
      </c>
      <c r="F24" s="7" t="s">
        <v>33</v>
      </c>
      <c r="G24" s="8">
        <v>0</v>
      </c>
      <c r="H24" s="8">
        <v>139109.16</v>
      </c>
      <c r="I24" s="8" t="s">
        <v>34</v>
      </c>
      <c r="J24" s="7" t="s">
        <v>25</v>
      </c>
      <c r="K24" s="7" t="s">
        <v>74</v>
      </c>
      <c r="L24" s="9">
        <v>120382.42</v>
      </c>
      <c r="M24" s="7" t="s">
        <v>34</v>
      </c>
      <c r="N24" s="8">
        <v>0</v>
      </c>
      <c r="O24" s="7" t="s">
        <v>35</v>
      </c>
      <c r="P24" s="7" t="s">
        <v>29</v>
      </c>
    </row>
    <row r="25" spans="1:20" s="13" customFormat="1" ht="97.5" customHeight="1" thickTop="1" thickBot="1" x14ac:dyDescent="0.3">
      <c r="A25" s="4">
        <v>20</v>
      </c>
      <c r="B25" s="10" t="s">
        <v>75</v>
      </c>
      <c r="C25" s="6" t="s">
        <v>76</v>
      </c>
      <c r="D25" s="7" t="s">
        <v>77</v>
      </c>
      <c r="E25" s="8" t="s">
        <v>78</v>
      </c>
      <c r="F25" s="7" t="s">
        <v>79</v>
      </c>
      <c r="G25" s="8">
        <v>1555.15</v>
      </c>
      <c r="H25" s="8">
        <v>37027.379999999997</v>
      </c>
      <c r="I25" s="8">
        <v>2221.64</v>
      </c>
      <c r="J25" s="7" t="s">
        <v>25</v>
      </c>
      <c r="K25" s="7" t="s">
        <v>26</v>
      </c>
      <c r="L25" s="9">
        <v>29887.49</v>
      </c>
      <c r="M25" s="15"/>
      <c r="N25" s="16"/>
      <c r="O25" s="7" t="s">
        <v>35</v>
      </c>
      <c r="P25" s="7" t="s">
        <v>29</v>
      </c>
    </row>
    <row r="26" spans="1:20" s="13" customFormat="1" ht="126" customHeight="1" thickTop="1" thickBot="1" x14ac:dyDescent="0.3">
      <c r="A26" s="4">
        <v>21</v>
      </c>
      <c r="B26" s="10" t="s">
        <v>80</v>
      </c>
      <c r="C26" s="6" t="s">
        <v>76</v>
      </c>
      <c r="D26" s="7" t="s">
        <v>81</v>
      </c>
      <c r="E26" s="8" t="s">
        <v>78</v>
      </c>
      <c r="F26" s="7" t="s">
        <v>82</v>
      </c>
      <c r="G26" s="8">
        <v>1457.76</v>
      </c>
      <c r="H26" s="8">
        <v>48591.95</v>
      </c>
      <c r="I26" s="8">
        <v>2915.52</v>
      </c>
      <c r="J26" s="7" t="s">
        <v>83</v>
      </c>
      <c r="K26" s="7" t="s">
        <v>84</v>
      </c>
      <c r="L26" s="9">
        <v>48117.63</v>
      </c>
      <c r="M26" s="7" t="s">
        <v>85</v>
      </c>
      <c r="N26" s="8">
        <v>1850.8</v>
      </c>
      <c r="O26" s="7" t="s">
        <v>35</v>
      </c>
      <c r="P26" s="7" t="s">
        <v>29</v>
      </c>
    </row>
    <row r="27" spans="1:20" s="13" customFormat="1" ht="97.5" customHeight="1" thickTop="1" thickBot="1" x14ac:dyDescent="0.3">
      <c r="A27" s="4">
        <v>22</v>
      </c>
      <c r="B27" s="10" t="s">
        <v>86</v>
      </c>
      <c r="C27" s="6" t="s">
        <v>76</v>
      </c>
      <c r="D27" s="7" t="s">
        <v>87</v>
      </c>
      <c r="E27" s="8" t="s">
        <v>78</v>
      </c>
      <c r="F27" s="7" t="s">
        <v>88</v>
      </c>
      <c r="G27" s="8">
        <v>1457.71</v>
      </c>
      <c r="H27" s="8">
        <v>48590.33</v>
      </c>
      <c r="I27" s="8">
        <v>2915.42</v>
      </c>
      <c r="J27" s="7" t="s">
        <v>83</v>
      </c>
      <c r="K27" s="7" t="s">
        <v>89</v>
      </c>
      <c r="L27" s="9">
        <v>48081.08</v>
      </c>
      <c r="M27" s="7" t="s">
        <v>90</v>
      </c>
      <c r="N27" s="8">
        <v>1890</v>
      </c>
      <c r="O27" s="7" t="s">
        <v>35</v>
      </c>
      <c r="P27" s="7" t="s">
        <v>29</v>
      </c>
      <c r="R27" s="17" t="e">
        <f>+#REF!+#REF!</f>
        <v>#REF!</v>
      </c>
    </row>
    <row r="28" spans="1:20" s="13" customFormat="1" ht="194.25" customHeight="1" thickTop="1" thickBot="1" x14ac:dyDescent="0.3">
      <c r="A28" s="4">
        <v>23</v>
      </c>
      <c r="B28" s="18" t="s">
        <v>91</v>
      </c>
      <c r="C28" s="6" t="s">
        <v>92</v>
      </c>
      <c r="D28" s="7" t="s">
        <v>51</v>
      </c>
      <c r="E28" s="8" t="s">
        <v>78</v>
      </c>
      <c r="F28" s="7" t="s">
        <v>33</v>
      </c>
      <c r="G28" s="8">
        <v>0</v>
      </c>
      <c r="H28" s="8">
        <v>0</v>
      </c>
      <c r="I28" s="8">
        <v>0</v>
      </c>
      <c r="J28" s="7" t="s">
        <v>93</v>
      </c>
      <c r="K28" s="7" t="s">
        <v>93</v>
      </c>
      <c r="L28" s="9">
        <v>0</v>
      </c>
      <c r="M28" s="7" t="s">
        <v>93</v>
      </c>
      <c r="N28" s="8">
        <v>0</v>
      </c>
      <c r="O28" s="7" t="s">
        <v>93</v>
      </c>
      <c r="P28" s="7" t="s">
        <v>45</v>
      </c>
      <c r="R28" s="17"/>
    </row>
    <row r="29" spans="1:20" s="13" customFormat="1" ht="97.5" customHeight="1" thickTop="1" thickBot="1" x14ac:dyDescent="0.3">
      <c r="A29" s="4">
        <v>24</v>
      </c>
      <c r="B29" s="10" t="s">
        <v>94</v>
      </c>
      <c r="C29" s="6" t="s">
        <v>95</v>
      </c>
      <c r="D29" s="7" t="s">
        <v>51</v>
      </c>
      <c r="E29" s="8" t="s">
        <v>96</v>
      </c>
      <c r="F29" s="7" t="s">
        <v>33</v>
      </c>
      <c r="G29" s="8">
        <v>0</v>
      </c>
      <c r="H29" s="8">
        <v>8990.6299999999992</v>
      </c>
      <c r="I29" s="8">
        <v>0</v>
      </c>
      <c r="J29" s="7" t="s">
        <v>25</v>
      </c>
      <c r="K29" s="7" t="s">
        <v>26</v>
      </c>
      <c r="L29" s="9">
        <v>0</v>
      </c>
      <c r="M29" s="7" t="s">
        <v>93</v>
      </c>
      <c r="N29" s="8">
        <v>0</v>
      </c>
      <c r="O29" s="7" t="s">
        <v>35</v>
      </c>
      <c r="P29" s="7" t="s">
        <v>45</v>
      </c>
      <c r="R29" s="17"/>
    </row>
    <row r="30" spans="1:20" s="13" customFormat="1" ht="97.5" customHeight="1" thickTop="1" thickBot="1" x14ac:dyDescent="0.3">
      <c r="A30" s="4">
        <v>25</v>
      </c>
      <c r="B30" s="10" t="s">
        <v>97</v>
      </c>
      <c r="C30" s="6" t="s">
        <v>98</v>
      </c>
      <c r="D30" s="7" t="s">
        <v>99</v>
      </c>
      <c r="E30" s="8" t="s">
        <v>78</v>
      </c>
      <c r="F30" s="7" t="s">
        <v>33</v>
      </c>
      <c r="G30" s="8">
        <v>0</v>
      </c>
      <c r="H30" s="8">
        <v>20662.5</v>
      </c>
      <c r="I30" s="8">
        <v>0</v>
      </c>
      <c r="J30" s="7" t="s">
        <v>25</v>
      </c>
      <c r="K30" s="7" t="s">
        <v>26</v>
      </c>
      <c r="L30" s="9">
        <v>19536.310000000001</v>
      </c>
      <c r="M30" s="7" t="s">
        <v>34</v>
      </c>
      <c r="N30" s="8">
        <v>0</v>
      </c>
      <c r="O30" s="7" t="s">
        <v>35</v>
      </c>
      <c r="P30" s="7" t="s">
        <v>29</v>
      </c>
      <c r="R30" s="17" t="e">
        <f>+R27-52973.99</f>
        <v>#REF!</v>
      </c>
      <c r="T30" s="13" t="s">
        <v>100</v>
      </c>
    </row>
    <row r="31" spans="1:20" s="13" customFormat="1" ht="97.5" customHeight="1" thickTop="1" thickBot="1" x14ac:dyDescent="0.3">
      <c r="A31" s="4">
        <v>26</v>
      </c>
      <c r="B31" s="10" t="s">
        <v>101</v>
      </c>
      <c r="C31" s="6" t="s">
        <v>98</v>
      </c>
      <c r="D31" s="7" t="s">
        <v>102</v>
      </c>
      <c r="E31" s="8" t="s">
        <v>78</v>
      </c>
      <c r="F31" s="7" t="s">
        <v>33</v>
      </c>
      <c r="G31" s="8">
        <v>0</v>
      </c>
      <c r="H31" s="8">
        <v>43562.3</v>
      </c>
      <c r="I31" s="8">
        <f>+Q31</f>
        <v>2613.7380000000003</v>
      </c>
      <c r="J31" s="7" t="s">
        <v>83</v>
      </c>
      <c r="K31" s="7" t="s">
        <v>103</v>
      </c>
      <c r="L31" s="9">
        <v>35991.21</v>
      </c>
      <c r="M31" s="7" t="s">
        <v>104</v>
      </c>
      <c r="N31" s="8">
        <v>1725</v>
      </c>
      <c r="O31" s="7" t="s">
        <v>105</v>
      </c>
      <c r="P31" s="7" t="s">
        <v>29</v>
      </c>
      <c r="Q31" s="13">
        <f>+H31*0.06</f>
        <v>2613.7380000000003</v>
      </c>
    </row>
    <row r="32" spans="1:20" ht="15.75" customHeight="1" thickTop="1" thickBot="1" x14ac:dyDescent="0.3">
      <c r="A32" s="39" t="s">
        <v>106</v>
      </c>
      <c r="B32" s="39"/>
      <c r="C32" s="40"/>
      <c r="D32" s="40"/>
      <c r="E32" s="20"/>
      <c r="F32" s="21"/>
      <c r="G32" s="20">
        <f>SUM(G6:G31)</f>
        <v>13948.59</v>
      </c>
      <c r="H32" s="20">
        <f>SUM(H6:H31)</f>
        <v>1019761.3200000001</v>
      </c>
      <c r="I32" s="20">
        <f>SUM(I6:I31)</f>
        <v>24708.448</v>
      </c>
      <c r="J32" s="22"/>
      <c r="K32" s="19"/>
      <c r="L32" s="22">
        <f>SUM(L6:L31)</f>
        <v>636573.1</v>
      </c>
      <c r="M32" s="19"/>
      <c r="N32" s="22">
        <f>SUM(N6:N31)</f>
        <v>15045.8</v>
      </c>
      <c r="O32" s="19"/>
      <c r="P32" s="22"/>
    </row>
    <row r="33" spans="1:19" s="26" customFormat="1" ht="9.75" thickTop="1" x14ac:dyDescent="0.25">
      <c r="A33" s="23"/>
      <c r="B33" s="24"/>
      <c r="C33" s="23"/>
      <c r="D33" s="23"/>
      <c r="E33" s="25"/>
      <c r="F33" s="1"/>
      <c r="G33" s="25"/>
      <c r="H33" s="25"/>
      <c r="I33" s="25"/>
      <c r="J33" s="1"/>
      <c r="K33" s="1"/>
      <c r="L33" s="25"/>
      <c r="M33" s="1"/>
      <c r="N33" s="25"/>
      <c r="O33" s="1"/>
      <c r="P33" s="1"/>
    </row>
    <row r="34" spans="1:19" ht="15" x14ac:dyDescent="0.25">
      <c r="A34" s="41" t="s">
        <v>107</v>
      </c>
      <c r="B34" s="41"/>
      <c r="C34" s="41"/>
      <c r="D34" s="41"/>
      <c r="E34" s="28"/>
      <c r="F34" s="28"/>
      <c r="G34" s="28"/>
      <c r="H34" s="28"/>
      <c r="I34" s="28"/>
      <c r="P34" s="29"/>
    </row>
    <row r="35" spans="1:19" ht="15" x14ac:dyDescent="0.25">
      <c r="A35" s="30" t="s">
        <v>108</v>
      </c>
      <c r="B35" s="31"/>
      <c r="C35" s="30"/>
      <c r="D35" s="30"/>
      <c r="E35" s="28"/>
      <c r="F35" s="28"/>
      <c r="G35" s="28"/>
      <c r="H35" s="28"/>
      <c r="I35" s="28"/>
      <c r="S35" s="1">
        <f>+H31*0.06</f>
        <v>2613.7380000000003</v>
      </c>
    </row>
    <row r="36" spans="1:19" ht="15" x14ac:dyDescent="0.25">
      <c r="A36" s="27" t="s">
        <v>109</v>
      </c>
      <c r="B36" s="31"/>
      <c r="C36" s="27"/>
      <c r="D36" s="27"/>
      <c r="E36" s="32"/>
      <c r="F36" s="28"/>
      <c r="G36" s="28"/>
      <c r="H36" s="32"/>
      <c r="I36" s="32"/>
      <c r="J36" s="33"/>
      <c r="P36" s="33"/>
    </row>
    <row r="37" spans="1:19" ht="15" x14ac:dyDescent="0.25">
      <c r="A37" s="27"/>
      <c r="B37" s="31"/>
      <c r="C37" s="27"/>
      <c r="D37" s="27"/>
      <c r="E37" s="32"/>
      <c r="F37" s="28"/>
      <c r="G37" s="28"/>
      <c r="H37" s="32"/>
      <c r="I37" s="32"/>
      <c r="J37" s="33"/>
      <c r="P37" s="33"/>
      <c r="S37" s="1">
        <v>14</v>
      </c>
    </row>
    <row r="38" spans="1:19" x14ac:dyDescent="0.25">
      <c r="A38" s="42"/>
      <c r="B38" s="42"/>
      <c r="C38" s="42"/>
      <c r="D38" s="42"/>
      <c r="S38" s="1">
        <f>+S35/S37</f>
        <v>186.69557142857144</v>
      </c>
    </row>
    <row r="39" spans="1:19" x14ac:dyDescent="0.25">
      <c r="A39" s="34"/>
      <c r="B39" s="34"/>
      <c r="C39" s="34"/>
      <c r="D39" s="34"/>
    </row>
    <row r="40" spans="1:19" x14ac:dyDescent="0.25">
      <c r="A40" s="34"/>
      <c r="B40" s="34"/>
      <c r="C40" s="34"/>
      <c r="D40" s="34"/>
    </row>
    <row r="41" spans="1:19" x14ac:dyDescent="0.25">
      <c r="A41" s="34"/>
      <c r="B41" s="34"/>
      <c r="C41" s="34"/>
      <c r="D41" s="34"/>
    </row>
    <row r="42" spans="1:19" x14ac:dyDescent="0.25">
      <c r="A42" s="34"/>
      <c r="B42" s="34"/>
      <c r="C42" s="34"/>
      <c r="D42" s="34"/>
      <c r="S42" s="1">
        <v>128</v>
      </c>
    </row>
    <row r="43" spans="1:19" x14ac:dyDescent="0.25">
      <c r="S43" s="1">
        <v>14</v>
      </c>
    </row>
  </sheetData>
  <mergeCells count="21">
    <mergeCell ref="A1:P1"/>
    <mergeCell ref="A2:P2"/>
    <mergeCell ref="A3:P3"/>
    <mergeCell ref="A4:A5"/>
    <mergeCell ref="B4:B5"/>
    <mergeCell ref="C4:D4"/>
    <mergeCell ref="E4:E5"/>
    <mergeCell ref="F4:F5"/>
    <mergeCell ref="G4:G5"/>
    <mergeCell ref="H4:H5"/>
    <mergeCell ref="O4:O5"/>
    <mergeCell ref="P4:P5"/>
    <mergeCell ref="A32:D32"/>
    <mergeCell ref="A34:D34"/>
    <mergeCell ref="A38:D38"/>
    <mergeCell ref="I4:I5"/>
    <mergeCell ref="J4:J5"/>
    <mergeCell ref="K4:K5"/>
    <mergeCell ref="L4:L5"/>
    <mergeCell ref="M4:M5"/>
    <mergeCell ref="N4:N5"/>
  </mergeCells>
  <printOptions horizontalCentered="1"/>
  <pageMargins left="0.11811023622047245" right="0.15748031496062992" top="0.35433070866141736" bottom="0.35433070866141736" header="0.31496062992125984" footer="0.31496062992125984"/>
  <pageSetup scale="55" fitToWidth="2" fitToHeight="2" orientation="landscape" horizontalDpi="4294967293" verticalDpi="360" r:id="rId1"/>
  <rowBreaks count="2" manualBreakCount="2">
    <brk id="19" max="15" man="1"/>
    <brk id="27"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matriz</vt:lpstr>
      <vt:lpstr>matriz!Área_de_impresión</vt:lpstr>
      <vt:lpstr>matriz!Títulos_a_imprimir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DESKTOP</dc:creator>
  <cp:lastModifiedBy>DESKTOP</cp:lastModifiedBy>
  <dcterms:created xsi:type="dcterms:W3CDTF">2023-06-14T15:46:05Z</dcterms:created>
  <dcterms:modified xsi:type="dcterms:W3CDTF">2023-06-14T15:47:01Z</dcterms:modified>
</cp:coreProperties>
</file>