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1580" windowHeight="5910"/>
  </bookViews>
  <sheets>
    <sheet name="BMUEB" sheetId="8" r:id="rId1"/>
  </sheets>
  <calcPr calcId="145621"/>
</workbook>
</file>

<file path=xl/calcChain.xml><?xml version="1.0" encoding="utf-8"?>
<calcChain xmlns="http://schemas.openxmlformats.org/spreadsheetml/2006/main">
  <c r="I17" i="8" l="1"/>
  <c r="I23" i="8"/>
  <c r="I22" i="8"/>
  <c r="I21" i="8"/>
  <c r="I20" i="8"/>
  <c r="I19" i="8"/>
  <c r="I18" i="8"/>
  <c r="I12" i="8"/>
  <c r="I11" i="8"/>
  <c r="I16" i="8"/>
  <c r="I15" i="8"/>
  <c r="I14" i="8"/>
  <c r="I13" i="8"/>
  <c r="I10" i="8"/>
  <c r="I9" i="8"/>
  <c r="I24" i="8" l="1"/>
  <c r="F24" i="8"/>
  <c r="H22" i="8"/>
  <c r="G19" i="8"/>
  <c r="H19" i="8" s="1"/>
  <c r="G20" i="8"/>
  <c r="H20" i="8" s="1"/>
  <c r="G21" i="8"/>
  <c r="H21" i="8" s="1"/>
  <c r="G22" i="8"/>
  <c r="G23" i="8"/>
  <c r="H23" i="8" s="1"/>
  <c r="H18" i="8"/>
  <c r="G18" i="8"/>
  <c r="G17" i="8" l="1"/>
  <c r="H17" i="8" s="1"/>
</calcChain>
</file>

<file path=xl/sharedStrings.xml><?xml version="1.0" encoding="utf-8"?>
<sst xmlns="http://schemas.openxmlformats.org/spreadsheetml/2006/main" count="113" uniqueCount="77">
  <si>
    <t xml:space="preserve"> INSTITUTO SALVADOREÑOPARA EL DESARROLLO DE LA MUJER</t>
  </si>
  <si>
    <t>Cant</t>
  </si>
  <si>
    <t>1</t>
  </si>
  <si>
    <t>INVENTARIO DE BIENES MUEBLES CON VALOR QUE EXCEDE LOS Us$20,000.00</t>
  </si>
  <si>
    <t>Valor  Residual</t>
  </si>
  <si>
    <t>Monto a Depreciar</t>
  </si>
  <si>
    <t>( En Us$ )</t>
  </si>
  <si>
    <t>31 12 99</t>
  </si>
  <si>
    <t>30 01 04</t>
  </si>
  <si>
    <t>29 09 07</t>
  </si>
  <si>
    <t>03 06 10</t>
  </si>
  <si>
    <t>Valor Unitario de adquisición           (En Us$)</t>
  </si>
  <si>
    <t>Modelo</t>
  </si>
  <si>
    <t>Fuente de financiamiento</t>
  </si>
  <si>
    <t>Descripción del Bien</t>
  </si>
  <si>
    <t>Vehiculo Marca Toyota Clase pick up,  tipo Hilux 4x4 doble cabina chasis LN166-0027643 motor 3-L-4757772 año 1999 color blanco</t>
  </si>
  <si>
    <t>Vehiculo nuevo marca Mitsubishi,  tipo montero, clase rustico, chasis vin sin numero chasis grabado JMYLNH77W4Z000259 numero de motor 4G94QA8606 color gris, año 2004.</t>
  </si>
  <si>
    <t>Vehiculo  marca Nissan diesel año 2008 capacidad 15 asientos , Urban Microbus GL T/M color azul motor No ZD30121597K, Chasis No JN1TG4E25Z0721202.</t>
  </si>
  <si>
    <t>Vehiculo Marca Mitsubishi , numero de motor 4M40UAB9128, cilindraje motor 2,800CCcolor gris oscuro año 2010</t>
  </si>
  <si>
    <t>GOES</t>
  </si>
  <si>
    <t>COOPERACIÓN HOLANDESA</t>
  </si>
  <si>
    <t>AECID</t>
  </si>
  <si>
    <t>fecha de compra</t>
  </si>
  <si>
    <t>N° de inventario</t>
  </si>
  <si>
    <t>6110502001</t>
  </si>
  <si>
    <t>6110511001</t>
  </si>
  <si>
    <t>6110503002</t>
  </si>
  <si>
    <t>6110502015</t>
  </si>
  <si>
    <t>Ubicación/                   Asignado a:</t>
  </si>
  <si>
    <t xml:space="preserve">Vehiculo Tipo Minibus Marca Suzuki Clase Automovil modelo Microbus APV combustible Gasolina capacidad 8 asientos año 2013 color café metalico # de motor G16AID210116 # de Chasis MHYND71V </t>
  </si>
  <si>
    <t>08  11 2012</t>
  </si>
  <si>
    <t>6110503003</t>
  </si>
  <si>
    <t xml:space="preserve">Vehiculo Marca TOYOTA Hilux 4x2 cabina baja  turbo diesel tipo Pik Up doble cabina modelo KUN 15 L PRMD año 2013 color blanco # de motor F16D32422762 # de chasis grabado MROES12GX03038562 </t>
  </si>
  <si>
    <t>08 02 2013</t>
  </si>
  <si>
    <t>6110502016</t>
  </si>
  <si>
    <t>La Libertad</t>
  </si>
  <si>
    <t>Proy 5944 Coop Canada</t>
  </si>
  <si>
    <t>18 07 2013</t>
  </si>
  <si>
    <t>611050304</t>
  </si>
  <si>
    <t>611050305</t>
  </si>
  <si>
    <t>San Salvador</t>
  </si>
  <si>
    <t xml:space="preserve">Vehiculo Tipo Minibus Marca Suzuki Clase Automovil modelo Microbus APV combustible Gasolina capacidad 8 asientos año 2013 color negro # de motor G16AID218047 # de Chasis MHYND71VoDJ303832 </t>
  </si>
  <si>
    <t xml:space="preserve">Vehiculo Tipo Minibus Marca Suzuki Clase Automovil modelo Microbus APV combustible Gasolina capacidad 8 asientos año 2013 color Gris Perla Metalico # de motor G16AID216704 # de Chasis MHYND71V3DJ303839 </t>
  </si>
  <si>
    <t xml:space="preserve">Vehiculo tipo Camioneta Marca CHEVROLET Clase Camioneta rustico   modelo TRAX  combustible gasolina, capacidad 5 asientos, año 2013, origen y fabricacion Mexico, color gris , # de motor 2HO122575817  de chasis grabado 3GNCJ8CE9DL143075 placas N 8092 </t>
  </si>
  <si>
    <t>22  07 2013</t>
  </si>
  <si>
    <t>TRAX</t>
  </si>
  <si>
    <t>6110511003</t>
  </si>
  <si>
    <t xml:space="preserve">Vehiculo  Marca TOYOTA HILUX, tipo Pick Up 4X2 doble cabina  baja  Turbo Diesel ,Full Extras  Pick Up  modelo KUN 15 L PRMDY, año 2013,  color gris claro, #  de chasis grabado MROES12G203039446  </t>
  </si>
  <si>
    <t>18 12 2013</t>
  </si>
  <si>
    <t>611050217</t>
  </si>
  <si>
    <t>Sensuntepeque</t>
  </si>
  <si>
    <t>Hi lux</t>
  </si>
  <si>
    <t>Montero IO 4X</t>
  </si>
  <si>
    <t>Urban DSL</t>
  </si>
  <si>
    <t xml:space="preserve">  APV GLX 8</t>
  </si>
  <si>
    <t xml:space="preserve"> HI LUX</t>
  </si>
  <si>
    <t xml:space="preserve"> APV GLX 8</t>
  </si>
  <si>
    <t>HI LUX</t>
  </si>
  <si>
    <t>Cabina dobLe  L 200 4X4</t>
  </si>
  <si>
    <t>Proy 5765 PACSES</t>
  </si>
  <si>
    <t>Vehículo tipo Microbús, marca NISSAN, modelo URVAN DX 2.5L T/N DSL, TECHO BAJO, año 2014, color Blanco,  Grabado: JN1TC2E26Z0000825, MOTOR: YD25340025A, placas N-8844-2011</t>
  </si>
  <si>
    <t>URVAN</t>
  </si>
  <si>
    <t>Proy. Inv. GOES, 5617</t>
  </si>
  <si>
    <t>20 10 2014</t>
  </si>
  <si>
    <t>HILUX 4x4 CABINA DOBLE KUN25L</t>
  </si>
  <si>
    <t>Proy. Inv. GOES 5619</t>
  </si>
  <si>
    <t>17 09 2014</t>
  </si>
  <si>
    <t>6110503006</t>
  </si>
  <si>
    <t>Vehículo  Marca TOYOTA HILUX, tipo Pick Up , 4x4 CABINA DOBLE KUN25L, Serie: MROFR22G700721861, # Motor: 2KDS354839,  color gris oscuro, año  2014</t>
  </si>
  <si>
    <t>Vehículo  Marca TOYOTA HILUX, tipo Pick Up , 4x4 CABINA DOBLE KUN25L, Serie: MROFR22G400721154, # Motor: 2KDS350006,  color gris claro, año  2014</t>
  </si>
  <si>
    <t>Vehículo  Marca TOYOTA HILUX, tipo Pick Up , 4x4 CABINA DOBLE KUN25L, Serie: MROFR22GX00777826, # Motor: 2KDS353236,  color gris oscuro, año  2014</t>
  </si>
  <si>
    <t>Vehículo  Marca TOYOTA HILUX, tipo Pick Up , 4x4 CABINA DOBLE KUN25L, Serie: MROFR22G800722145, # Motor: 2KDS356943,  color gris claro, año  2014</t>
  </si>
  <si>
    <t>Vehículo  Marca TOYOTA HILUX, tipo Pick Up , 4x4 CABINA DOBLE KUN25L, Serie: MROFR22G500721695, # Motor: 2KDS353956,  color gris oscuro, año  2014</t>
  </si>
  <si>
    <t>Vehículo  Marca TOYOTA HILUX, tipo Pick Up , 4x4 CABINA DOBLE KUN25L, Serie: MROFR22G100778475, # Motor: 2KDS357839,  color gris claro, año  2014</t>
  </si>
  <si>
    <t>Depreciación Acumulada al 31/12/15</t>
  </si>
  <si>
    <t>al 31 de Marzo de 2016</t>
  </si>
  <si>
    <t>San Salvador, Abril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</si>
</sst>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_([$€-2]* #,##0.00_);_([$€-2]* \(#,##0.00\);_([$€-2]* &quot;-&quot;??_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 wrapText="1"/>
    </xf>
    <xf numFmtId="49" fontId="4" fillId="0" borderId="1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vertical="center"/>
    </xf>
    <xf numFmtId="164" fontId="3" fillId="0" borderId="1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64" fontId="4" fillId="0" borderId="0" xfId="0" applyNumberFormat="1" applyFont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</cellXfs>
  <cellStyles count="3">
    <cellStyle name="Euro" xfId="1"/>
    <cellStyle name="Eur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28575</xdr:rowOff>
    </xdr:from>
    <xdr:to>
      <xdr:col>1</xdr:col>
      <xdr:colOff>400050</xdr:colOff>
      <xdr:row>2</xdr:row>
      <xdr:rowOff>123825</xdr:rowOff>
    </xdr:to>
    <xdr:pic>
      <xdr:nvPicPr>
        <xdr:cNvPr id="3129" name="1 Imagen" descr="nuevo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6477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19" workbookViewId="0">
      <selection activeCell="B27" sqref="B27"/>
    </sheetView>
  </sheetViews>
  <sheetFormatPr baseColWidth="10" defaultRowHeight="11.25" x14ac:dyDescent="0.2"/>
  <cols>
    <col min="1" max="1" width="4.7109375" style="15" customWidth="1"/>
    <col min="2" max="2" width="39.7109375" style="15" customWidth="1"/>
    <col min="3" max="3" width="19.28515625" style="33" customWidth="1"/>
    <col min="4" max="4" width="12.28515625" style="15" customWidth="1"/>
    <col min="5" max="5" width="10.28515625" style="15" customWidth="1"/>
    <col min="6" max="6" width="12.5703125" style="15" customWidth="1"/>
    <col min="7" max="8" width="9.85546875" style="15" customWidth="1"/>
    <col min="9" max="9" width="10.85546875" style="15" customWidth="1"/>
    <col min="10" max="10" width="12.140625" style="18" customWidth="1"/>
    <col min="11" max="11" width="12.42578125" style="15" customWidth="1"/>
    <col min="12" max="16384" width="11.42578125" style="15"/>
  </cols>
  <sheetData>
    <row r="1" spans="1:11" s="21" customFormat="1" ht="12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s="21" customFormat="1" ht="12.75" x14ac:dyDescent="0.2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21" customFormat="1" ht="12.75" x14ac:dyDescent="0.2">
      <c r="A3" s="37" t="s">
        <v>75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s="21" customFormat="1" ht="12.75" x14ac:dyDescent="0.2">
      <c r="A4" s="36" t="s">
        <v>6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6" customHeight="1" x14ac:dyDescent="0.2">
      <c r="A5" s="1"/>
      <c r="B5" s="2"/>
      <c r="C5" s="2"/>
      <c r="D5" s="2"/>
      <c r="E5" s="1"/>
      <c r="F5" s="1"/>
      <c r="G5" s="1"/>
      <c r="H5" s="1"/>
      <c r="I5" s="1"/>
      <c r="J5" s="3"/>
      <c r="K5" s="2"/>
    </row>
    <row r="6" spans="1:11" s="16" customFormat="1" ht="39.75" customHeight="1" x14ac:dyDescent="0.2">
      <c r="A6" s="4" t="s">
        <v>1</v>
      </c>
      <c r="B6" s="4" t="s">
        <v>14</v>
      </c>
      <c r="C6" s="4" t="s">
        <v>12</v>
      </c>
      <c r="D6" s="4" t="s">
        <v>13</v>
      </c>
      <c r="E6" s="5" t="s">
        <v>22</v>
      </c>
      <c r="F6" s="4" t="s">
        <v>11</v>
      </c>
      <c r="G6" s="4" t="s">
        <v>4</v>
      </c>
      <c r="H6" s="4" t="s">
        <v>5</v>
      </c>
      <c r="I6" s="5" t="s">
        <v>74</v>
      </c>
      <c r="J6" s="6" t="s">
        <v>23</v>
      </c>
      <c r="K6" s="4" t="s">
        <v>28</v>
      </c>
    </row>
    <row r="7" spans="1:11" ht="41.25" customHeight="1" x14ac:dyDescent="0.2">
      <c r="A7" s="7">
        <v>1</v>
      </c>
      <c r="B7" s="8" t="s">
        <v>15</v>
      </c>
      <c r="C7" s="30" t="s">
        <v>51</v>
      </c>
      <c r="D7" s="8" t="s">
        <v>19</v>
      </c>
      <c r="E7" s="7" t="s">
        <v>7</v>
      </c>
      <c r="F7" s="19">
        <v>21817.43</v>
      </c>
      <c r="G7" s="19">
        <v>2181.7399999999998</v>
      </c>
      <c r="H7" s="19">
        <v>19635.689999999999</v>
      </c>
      <c r="I7" s="19">
        <v>19635.689999999999</v>
      </c>
      <c r="J7" s="9" t="s">
        <v>24</v>
      </c>
      <c r="K7" s="8" t="s">
        <v>50</v>
      </c>
    </row>
    <row r="8" spans="1:11" ht="54" customHeight="1" x14ac:dyDescent="0.2">
      <c r="A8" s="10" t="s">
        <v>2</v>
      </c>
      <c r="B8" s="8" t="s">
        <v>16</v>
      </c>
      <c r="C8" s="30" t="s">
        <v>52</v>
      </c>
      <c r="D8" s="8" t="s">
        <v>20</v>
      </c>
      <c r="E8" s="11" t="s">
        <v>8</v>
      </c>
      <c r="F8" s="19">
        <v>21000</v>
      </c>
      <c r="G8" s="19">
        <v>2100</v>
      </c>
      <c r="H8" s="19">
        <v>18900</v>
      </c>
      <c r="I8" s="19">
        <v>18900</v>
      </c>
      <c r="J8" s="9" t="s">
        <v>25</v>
      </c>
      <c r="K8" s="8" t="s">
        <v>40</v>
      </c>
    </row>
    <row r="9" spans="1:11" ht="47.25" customHeight="1" x14ac:dyDescent="0.2">
      <c r="A9" s="7">
        <v>1</v>
      </c>
      <c r="B9" s="8" t="s">
        <v>17</v>
      </c>
      <c r="C9" s="30" t="s">
        <v>53</v>
      </c>
      <c r="D9" s="8" t="s">
        <v>19</v>
      </c>
      <c r="E9" s="7" t="s">
        <v>9</v>
      </c>
      <c r="F9" s="19">
        <v>23500</v>
      </c>
      <c r="G9" s="19">
        <v>2350</v>
      </c>
      <c r="H9" s="19">
        <v>21150</v>
      </c>
      <c r="I9" s="19">
        <f>15333.75+2115</f>
        <v>17448.75</v>
      </c>
      <c r="J9" s="9" t="s">
        <v>26</v>
      </c>
      <c r="K9" s="8" t="s">
        <v>40</v>
      </c>
    </row>
    <row r="10" spans="1:11" ht="40.5" customHeight="1" x14ac:dyDescent="0.2">
      <c r="A10" s="7">
        <v>1</v>
      </c>
      <c r="B10" s="8" t="s">
        <v>18</v>
      </c>
      <c r="C10" s="30" t="s">
        <v>58</v>
      </c>
      <c r="D10" s="8" t="s">
        <v>21</v>
      </c>
      <c r="E10" s="7" t="s">
        <v>10</v>
      </c>
      <c r="F10" s="19">
        <v>21850</v>
      </c>
      <c r="G10" s="19">
        <v>2185</v>
      </c>
      <c r="H10" s="19">
        <v>19665</v>
      </c>
      <c r="I10" s="19">
        <f>8849.28+1966.5</f>
        <v>10815.78</v>
      </c>
      <c r="J10" s="9" t="s">
        <v>27</v>
      </c>
      <c r="K10" s="8" t="s">
        <v>40</v>
      </c>
    </row>
    <row r="11" spans="1:11" ht="51" customHeight="1" x14ac:dyDescent="0.2">
      <c r="A11" s="7">
        <v>1</v>
      </c>
      <c r="B11" s="8" t="s">
        <v>29</v>
      </c>
      <c r="C11" s="30" t="s">
        <v>54</v>
      </c>
      <c r="D11" s="8" t="s">
        <v>59</v>
      </c>
      <c r="E11" s="7" t="s">
        <v>30</v>
      </c>
      <c r="F11" s="19">
        <v>20990</v>
      </c>
      <c r="G11" s="19">
        <v>2099</v>
      </c>
      <c r="H11" s="19">
        <v>18891</v>
      </c>
      <c r="I11" s="35">
        <f>4093.06+1889.1</f>
        <v>5982.16</v>
      </c>
      <c r="J11" s="9" t="s">
        <v>31</v>
      </c>
      <c r="K11" s="8" t="s">
        <v>40</v>
      </c>
    </row>
    <row r="12" spans="1:11" ht="52.5" customHeight="1" x14ac:dyDescent="0.2">
      <c r="A12" s="7">
        <v>1</v>
      </c>
      <c r="B12" s="8" t="s">
        <v>32</v>
      </c>
      <c r="C12" s="30" t="s">
        <v>55</v>
      </c>
      <c r="D12" s="8" t="s">
        <v>59</v>
      </c>
      <c r="E12" s="7" t="s">
        <v>33</v>
      </c>
      <c r="F12" s="19">
        <v>22568.68</v>
      </c>
      <c r="G12" s="19">
        <v>2256.87</v>
      </c>
      <c r="H12" s="19">
        <v>20311.810000000001</v>
      </c>
      <c r="I12" s="35">
        <f>3723.94+2031.19</f>
        <v>5755.13</v>
      </c>
      <c r="J12" s="9" t="s">
        <v>34</v>
      </c>
      <c r="K12" s="8" t="s">
        <v>35</v>
      </c>
    </row>
    <row r="13" spans="1:11" ht="57" customHeight="1" x14ac:dyDescent="0.2">
      <c r="A13" s="7">
        <v>1</v>
      </c>
      <c r="B13" s="8" t="s">
        <v>41</v>
      </c>
      <c r="C13" s="30" t="s">
        <v>54</v>
      </c>
      <c r="D13" s="8" t="s">
        <v>36</v>
      </c>
      <c r="E13" s="7" t="s">
        <v>37</v>
      </c>
      <c r="F13" s="19">
        <v>20135</v>
      </c>
      <c r="G13" s="19">
        <v>2013.5</v>
      </c>
      <c r="H13" s="19">
        <v>18121.5</v>
      </c>
      <c r="I13" s="19">
        <f>2567.25+1812.15</f>
        <v>4379.3999999999996</v>
      </c>
      <c r="J13" s="9" t="s">
        <v>38</v>
      </c>
      <c r="K13" s="8" t="s">
        <v>40</v>
      </c>
    </row>
    <row r="14" spans="1:11" ht="57" customHeight="1" x14ac:dyDescent="0.2">
      <c r="A14" s="7">
        <v>1</v>
      </c>
      <c r="B14" s="8" t="s">
        <v>42</v>
      </c>
      <c r="C14" s="30" t="s">
        <v>56</v>
      </c>
      <c r="D14" s="8" t="s">
        <v>36</v>
      </c>
      <c r="E14" s="7" t="s">
        <v>37</v>
      </c>
      <c r="F14" s="19">
        <v>20135</v>
      </c>
      <c r="G14" s="19">
        <v>2013.5</v>
      </c>
      <c r="H14" s="19">
        <v>18121.5</v>
      </c>
      <c r="I14" s="19">
        <f>2567.25+1812.15</f>
        <v>4379.3999999999996</v>
      </c>
      <c r="J14" s="9" t="s">
        <v>39</v>
      </c>
      <c r="K14" s="8" t="s">
        <v>40</v>
      </c>
    </row>
    <row r="15" spans="1:11" ht="61.5" customHeight="1" x14ac:dyDescent="0.2">
      <c r="A15" s="7">
        <v>1</v>
      </c>
      <c r="B15" s="23" t="s">
        <v>43</v>
      </c>
      <c r="C15" s="30" t="s">
        <v>45</v>
      </c>
      <c r="D15" s="8" t="s">
        <v>36</v>
      </c>
      <c r="E15" s="7" t="s">
        <v>44</v>
      </c>
      <c r="F15" s="19">
        <v>25275.68</v>
      </c>
      <c r="G15" s="19">
        <v>2527.5700000000002</v>
      </c>
      <c r="H15" s="19">
        <v>22748.11</v>
      </c>
      <c r="I15" s="19">
        <f>3222.67+2274.81</f>
        <v>5497.48</v>
      </c>
      <c r="J15" s="9" t="s">
        <v>46</v>
      </c>
      <c r="K15" s="8" t="s">
        <v>40</v>
      </c>
    </row>
    <row r="16" spans="1:11" ht="54" customHeight="1" x14ac:dyDescent="0.2">
      <c r="A16" s="7">
        <v>1</v>
      </c>
      <c r="B16" s="25" t="s">
        <v>47</v>
      </c>
      <c r="C16" s="30" t="s">
        <v>57</v>
      </c>
      <c r="D16" s="8" t="s">
        <v>36</v>
      </c>
      <c r="E16" s="7" t="s">
        <v>48</v>
      </c>
      <c r="F16" s="19">
        <v>22776.68</v>
      </c>
      <c r="G16" s="19">
        <v>2277.67</v>
      </c>
      <c r="H16" s="19">
        <v>20499.009999999998</v>
      </c>
      <c r="I16" s="35">
        <f>2049.12+2049.9</f>
        <v>4099.0200000000004</v>
      </c>
      <c r="J16" s="9" t="s">
        <v>49</v>
      </c>
      <c r="K16" s="8" t="s">
        <v>40</v>
      </c>
    </row>
    <row r="17" spans="1:11" ht="54" customHeight="1" x14ac:dyDescent="0.2">
      <c r="A17" s="7">
        <v>1</v>
      </c>
      <c r="B17" s="25" t="s">
        <v>60</v>
      </c>
      <c r="C17" s="31" t="s">
        <v>61</v>
      </c>
      <c r="D17" s="26" t="s">
        <v>62</v>
      </c>
      <c r="E17" s="27" t="s">
        <v>63</v>
      </c>
      <c r="F17" s="19">
        <v>30900</v>
      </c>
      <c r="G17" s="19">
        <f>+F17*10%</f>
        <v>3090</v>
      </c>
      <c r="H17" s="19">
        <f>+F17-G17</f>
        <v>27810</v>
      </c>
      <c r="I17" s="19">
        <f>2781+517.58</f>
        <v>3298.58</v>
      </c>
      <c r="J17" s="9" t="s">
        <v>67</v>
      </c>
      <c r="K17" s="8" t="s">
        <v>40</v>
      </c>
    </row>
    <row r="18" spans="1:11" ht="54" customHeight="1" x14ac:dyDescent="0.2">
      <c r="A18" s="7">
        <v>1</v>
      </c>
      <c r="B18" s="25" t="s">
        <v>68</v>
      </c>
      <c r="C18" s="34" t="s">
        <v>64</v>
      </c>
      <c r="D18" s="26" t="s">
        <v>65</v>
      </c>
      <c r="E18" s="29" t="s">
        <v>66</v>
      </c>
      <c r="F18" s="19">
        <v>25051.68</v>
      </c>
      <c r="G18" s="19">
        <f>+F18*10%</f>
        <v>2505.1680000000001</v>
      </c>
      <c r="H18" s="19">
        <f>+F18-G18</f>
        <v>22546.511999999999</v>
      </c>
      <c r="I18" s="19">
        <f>2254.65+375.76</f>
        <v>2630.41</v>
      </c>
      <c r="J18" s="28">
        <v>6110502018</v>
      </c>
      <c r="K18" s="8" t="s">
        <v>40</v>
      </c>
    </row>
    <row r="19" spans="1:11" ht="54" customHeight="1" x14ac:dyDescent="0.2">
      <c r="A19" s="7">
        <v>1</v>
      </c>
      <c r="B19" s="25" t="s">
        <v>69</v>
      </c>
      <c r="C19" s="34" t="s">
        <v>64</v>
      </c>
      <c r="D19" s="26" t="s">
        <v>65</v>
      </c>
      <c r="E19" s="29" t="s">
        <v>66</v>
      </c>
      <c r="F19" s="19">
        <v>25051.68</v>
      </c>
      <c r="G19" s="19">
        <f t="shared" ref="G19:G23" si="0">+F19*10%</f>
        <v>2505.1680000000001</v>
      </c>
      <c r="H19" s="19">
        <f t="shared" ref="H19:H23" si="1">+F19-G19</f>
        <v>22546.511999999999</v>
      </c>
      <c r="I19" s="19">
        <f t="shared" ref="I19:I23" si="2">2254.65+375.76</f>
        <v>2630.41</v>
      </c>
      <c r="J19" s="28">
        <v>6110502019</v>
      </c>
      <c r="K19" s="8" t="s">
        <v>40</v>
      </c>
    </row>
    <row r="20" spans="1:11" ht="54" customHeight="1" x14ac:dyDescent="0.2">
      <c r="A20" s="7">
        <v>1</v>
      </c>
      <c r="B20" s="25" t="s">
        <v>70</v>
      </c>
      <c r="C20" s="34" t="s">
        <v>64</v>
      </c>
      <c r="D20" s="26" t="s">
        <v>65</v>
      </c>
      <c r="E20" s="29" t="s">
        <v>66</v>
      </c>
      <c r="F20" s="19">
        <v>25051.68</v>
      </c>
      <c r="G20" s="19">
        <f t="shared" si="0"/>
        <v>2505.1680000000001</v>
      </c>
      <c r="H20" s="19">
        <f t="shared" si="1"/>
        <v>22546.511999999999</v>
      </c>
      <c r="I20" s="19">
        <f t="shared" si="2"/>
        <v>2630.41</v>
      </c>
      <c r="J20" s="28">
        <v>6110502020</v>
      </c>
      <c r="K20" s="8" t="s">
        <v>40</v>
      </c>
    </row>
    <row r="21" spans="1:11" ht="54" customHeight="1" x14ac:dyDescent="0.2">
      <c r="A21" s="7">
        <v>1</v>
      </c>
      <c r="B21" s="25" t="s">
        <v>71</v>
      </c>
      <c r="C21" s="34" t="s">
        <v>64</v>
      </c>
      <c r="D21" s="26" t="s">
        <v>65</v>
      </c>
      <c r="E21" s="29" t="s">
        <v>66</v>
      </c>
      <c r="F21" s="19">
        <v>25051.68</v>
      </c>
      <c r="G21" s="19">
        <f t="shared" si="0"/>
        <v>2505.1680000000001</v>
      </c>
      <c r="H21" s="19">
        <f t="shared" si="1"/>
        <v>22546.511999999999</v>
      </c>
      <c r="I21" s="19">
        <f t="shared" si="2"/>
        <v>2630.41</v>
      </c>
      <c r="J21" s="28">
        <v>6110502021</v>
      </c>
      <c r="K21" s="8" t="s">
        <v>40</v>
      </c>
    </row>
    <row r="22" spans="1:11" ht="54" customHeight="1" x14ac:dyDescent="0.2">
      <c r="A22" s="7">
        <v>1</v>
      </c>
      <c r="B22" s="25" t="s">
        <v>72</v>
      </c>
      <c r="C22" s="34" t="s">
        <v>64</v>
      </c>
      <c r="D22" s="26" t="s">
        <v>65</v>
      </c>
      <c r="E22" s="29" t="s">
        <v>66</v>
      </c>
      <c r="F22" s="19">
        <v>25051.68</v>
      </c>
      <c r="G22" s="19">
        <f t="shared" si="0"/>
        <v>2505.1680000000001</v>
      </c>
      <c r="H22" s="19">
        <f t="shared" si="1"/>
        <v>22546.511999999999</v>
      </c>
      <c r="I22" s="19">
        <f t="shared" si="2"/>
        <v>2630.41</v>
      </c>
      <c r="J22" s="28">
        <v>6110502022</v>
      </c>
      <c r="K22" s="8" t="s">
        <v>40</v>
      </c>
    </row>
    <row r="23" spans="1:11" ht="54" customHeight="1" x14ac:dyDescent="0.2">
      <c r="A23" s="7">
        <v>1</v>
      </c>
      <c r="B23" s="25" t="s">
        <v>73</v>
      </c>
      <c r="C23" s="34" t="s">
        <v>64</v>
      </c>
      <c r="D23" s="26" t="s">
        <v>65</v>
      </c>
      <c r="E23" s="29" t="s">
        <v>66</v>
      </c>
      <c r="F23" s="19">
        <v>25051.68</v>
      </c>
      <c r="G23" s="19">
        <f t="shared" si="0"/>
        <v>2505.1680000000001</v>
      </c>
      <c r="H23" s="19">
        <f t="shared" si="1"/>
        <v>22546.511999999999</v>
      </c>
      <c r="I23" s="19">
        <f t="shared" si="2"/>
        <v>2630.41</v>
      </c>
      <c r="J23" s="28">
        <v>6110502023</v>
      </c>
      <c r="K23" s="8" t="s">
        <v>40</v>
      </c>
    </row>
    <row r="24" spans="1:11" ht="20.25" customHeight="1" x14ac:dyDescent="0.2">
      <c r="A24" s="12"/>
      <c r="B24" s="13"/>
      <c r="C24" s="4"/>
      <c r="D24" s="13"/>
      <c r="E24" s="12"/>
      <c r="F24" s="20">
        <f>SUM(F7:F23)</f>
        <v>401258.54999999993</v>
      </c>
      <c r="G24" s="20"/>
      <c r="H24" s="20"/>
      <c r="I24" s="20">
        <f>SUM(I7:I23)</f>
        <v>115973.85000000002</v>
      </c>
      <c r="J24" s="17"/>
      <c r="K24" s="13"/>
    </row>
    <row r="26" spans="1:11" x14ac:dyDescent="0.2">
      <c r="B26" s="24" t="s">
        <v>76</v>
      </c>
      <c r="C26" s="32"/>
      <c r="D26" s="14"/>
      <c r="F26" s="22"/>
      <c r="I26" s="22"/>
      <c r="K26" s="14"/>
    </row>
  </sheetData>
  <sheetProtection password="C96C" sheet="1" objects="1" scenarios="1" selectLockedCells="1"/>
  <mergeCells count="4">
    <mergeCell ref="A1:K1"/>
    <mergeCell ref="A2:K2"/>
    <mergeCell ref="A3:K3"/>
    <mergeCell ref="A4:K4"/>
  </mergeCells>
  <phoneticPr fontId="2" type="noConversion"/>
  <printOptions horizontalCentered="1" verticalCentered="1"/>
  <pageMargins left="0" right="0" top="0" bottom="0" header="0" footer="0"/>
  <pageSetup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BMUEB</vt:lpstr>
    </vt:vector>
  </TitlesOfParts>
  <Company>ISDEMU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ISDEMU</dc:creator>
  <cp:lastModifiedBy>Cristina Perez de Martinez</cp:lastModifiedBy>
  <cp:lastPrinted>2014-08-15T19:27:03Z</cp:lastPrinted>
  <dcterms:created xsi:type="dcterms:W3CDTF">2004-09-21T13:04:17Z</dcterms:created>
  <dcterms:modified xsi:type="dcterms:W3CDTF">2016-04-18T13:47:47Z</dcterms:modified>
</cp:coreProperties>
</file>