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ACCESO A LA INFORMACION PUBLICA\PORTAL\LISTADO DE PROYECTOS-ELSITA LAIP\"/>
    </mc:Choice>
  </mc:AlternateContent>
  <bookViews>
    <workbookView xWindow="0" yWindow="0" windowWidth="20460" windowHeight="7080"/>
  </bookViews>
  <sheets>
    <sheet name="201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3" l="1"/>
  <c r="E59" i="3"/>
  <c r="E58" i="3"/>
  <c r="E15" i="3"/>
  <c r="E46" i="3"/>
  <c r="E45" i="3"/>
  <c r="E41" i="3"/>
  <c r="E40" i="3"/>
  <c r="E39" i="3"/>
  <c r="E28" i="3"/>
  <c r="E27" i="3"/>
  <c r="E26" i="3"/>
  <c r="E16" i="3"/>
  <c r="E4" i="3"/>
  <c r="E3" i="3"/>
</calcChain>
</file>

<file path=xl/sharedStrings.xml><?xml version="1.0" encoding="utf-8"?>
<sst xmlns="http://schemas.openxmlformats.org/spreadsheetml/2006/main" count="207" uniqueCount="81">
  <si>
    <t>NOMBRE DE LA OBRA</t>
  </si>
  <si>
    <t>FECHA</t>
  </si>
  <si>
    <t>UBICACIÓN</t>
  </si>
  <si>
    <t>COSTO TOTAL</t>
  </si>
  <si>
    <t>FINANCIAMIENTO</t>
  </si>
  <si>
    <t>TIEMPO DE EJECUCION</t>
  </si>
  <si>
    <t>EJECUTOR</t>
  </si>
  <si>
    <t>SUPERVISOR</t>
  </si>
  <si>
    <t>FUNCIONARIO RESPONSABLE</t>
  </si>
  <si>
    <t>FORMA DE PAGO</t>
  </si>
  <si>
    <t>GARANTIAS</t>
  </si>
  <si>
    <t>NO.</t>
  </si>
  <si>
    <t>DIFERENTES LUGARES DEL MUNICIPIO</t>
  </si>
  <si>
    <t>365 DIAS CAL.</t>
  </si>
  <si>
    <t>ALCALDIA MUNICIPAL DE EL DIVISADERO</t>
  </si>
  <si>
    <t>N/A</t>
  </si>
  <si>
    <t>LIC. MARIA MAGDALENA MENDEZ, JEFE DE UACI</t>
  </si>
  <si>
    <t>CONTRAENTREGA</t>
  </si>
  <si>
    <t>ADQUISION DE PAQUETES CON PRODUCTOS DE LA CANASTA BASICA PARA ASISTENCIA AL ADULTO MAYOR DEL MUNICIPIO DE EL DIVISADERO, DEPARTAMENTO DE MORAZAN</t>
  </si>
  <si>
    <t>12 MESES</t>
  </si>
  <si>
    <t>CANTON LOMA LARGA</t>
  </si>
  <si>
    <t>FONDO PRESTAMO</t>
  </si>
  <si>
    <t>FONDO FODES 75%</t>
  </si>
  <si>
    <t>TIENDA LA JOCOREÑA, (PROPIETARIO LIC. ALVARO JOSE ESPINOZA CABRERA)</t>
  </si>
  <si>
    <t>AVANCE FISICO DE LA OBRA</t>
  </si>
  <si>
    <t>CANTON LOMA TENDIDA</t>
  </si>
  <si>
    <t>HIDROCONSA S.A. DE C.V. (REPR. LEGAL ING. OMAR ANTONIO MEDINA UMAÑA)</t>
  </si>
  <si>
    <t>90 DIAS CAL.</t>
  </si>
  <si>
    <t>PERLA &amp; PERLA INGENIEROS CIVILES S.A. DE C.V. (REPR. LEGAL SRA. KARINA ELIZABETH MARTINEZ DE PERLA)</t>
  </si>
  <si>
    <t>CONSINVER S.A.DE C.V. (REPR. LEGAL ARQ. CARLOS ARMANDO ESPINOZA MARTINEZ)</t>
  </si>
  <si>
    <t>1) CUMPLIMIENTO DE CONTRATO, 2) BUENA OBRA</t>
  </si>
  <si>
    <t>120 DIAS CAL.</t>
  </si>
  <si>
    <t>60 DIAS CAL.</t>
  </si>
  <si>
    <t>CANTON LLANO DE SANTIAGO</t>
  </si>
  <si>
    <t>FONDO PRESTAMO Y FONDO FODES 75%</t>
  </si>
  <si>
    <t>1) CUMPLIMIENTO DE CONTRATO</t>
  </si>
  <si>
    <t>PERFORACION DE POZO EN CANTON SAN PEDRO CARRIZAL, MUNICIPIO DE EL DIVISADERO, DEPARTAMENTO DE MORAZAN.</t>
  </si>
  <si>
    <t>CANTON SAN PEDRO CARRIZAL</t>
  </si>
  <si>
    <t>HIDRAULICA SANTANECA S.A. DE C.V. (REPR. LEGAL TEC. ING LUIS ANGEL VELADO ALVARENGA)</t>
  </si>
  <si>
    <t>1)  CUMPLIMIENTO DE CONTRATO, 2) BUENA OBRA</t>
  </si>
  <si>
    <t>BALASTADO PARCIAL, CONFORMACION, COMPACTACION Y CONSTRUCCION DE CUNETA CON CAMA DE AGUA EN CALLE QUE DE CASERIO LOS MARQUEZ CONDUCE A CANTON LLANO DE SANTIAGO, MUNICIPIO DE EL DIVISADERO, DEPARTAMENTO DE MORAZAN</t>
  </si>
  <si>
    <t>TERRACERIAS Y TRANSPORTES GRANDE S.A. DE C.V.                                                                  (REPR. LEGAL SR.RNOLDO ANTONIO GRANDE HENRRIQUEZ)</t>
  </si>
  <si>
    <t>CASERIO LOS MARQUEZ, CANTON LLANO DE SANTIAGO</t>
  </si>
  <si>
    <t>ADOQUINADO COMPLETO EN CALLE QUE DE CASERIO LOS MARQUEZ CONDUCE A CANTON LLANO DE SANTIAGO, MUNICIPIO DE EL DIVISADERO, DEPARTAMENTO DE MORAZAN</t>
  </si>
  <si>
    <t>CONSTRUCTORA MARIO, S.A. DE C.V.                                            (REPR. LEGAL ARQ.MARIO NOLBERTO FUNES PORTILLO)</t>
  </si>
  <si>
    <t>CONSTRUCCION DE PASARELA SOBRE RIO DE LOMA TENDIDA, CANTON LOMA TENDIDA, MUNICIPIO DE EL DIVISADERO, DEPARTAMENTO DE MORAZAN.</t>
  </si>
  <si>
    <t>OBRA DE PASO EN CANTON NOMBRE DE JESUS, MUNICIPIO DE EL DIVISADERO, DEPARTAMENTO DE MORAZAN</t>
  </si>
  <si>
    <t>CANTON NOMBRE DE JESUS</t>
  </si>
  <si>
    <t>CONSTRUMAN, S.A. DE C.V.                                 (REPR. LEGAL LIC. WALTER MANFREDY UMAÑA RODRIGUEZ)</t>
  </si>
  <si>
    <t>CONSTRUCCION DE CANCHA DE FUTBOL EN CANTON LLANO DE SANTIAGO DEL MUNICIPIO DE EL DIVISADERO, DEPARTAMENTO DE MORAZAN</t>
  </si>
  <si>
    <t>MOP Y ALCALDIA MUNICIPAL</t>
  </si>
  <si>
    <t>CONSTRUCTORA JAME, S.A. DE C.V. (REPR. LEGAL ARQ. CLAUDIO DAVID ZELAYA IGLESIAS)</t>
  </si>
  <si>
    <t>ADOQUINADO COMPLETO EN TRAMO DE CALLE DE CASERIO LOS ORELLANAS CANTON SAN PEDRO RIO SECO, MUNICIPIO DE EL DIVISADERO, DEPARTAMENTO DE MORAZAN.</t>
  </si>
  <si>
    <t>CASERIO LOS ORELLANAS, CANTON SAN PEDRO CARRIZAL</t>
  </si>
  <si>
    <t>CONSTRUCCION DE ADOQUINADO FRENTE A LA ESCUELA DEL CANTON LOMA LARGA, CANTON LOMA LARGA, MUNICIPIO DE EL DIVISADERO, DEPARTAMENTO DE MORAZAN</t>
  </si>
  <si>
    <t>1)  MANTENIMIENTO DE OFERTA, 2) CUMPLIMIENTO DE CONTRATO, 3) BUENA OBRA</t>
  </si>
  <si>
    <t>INVERSIONES QUINTANILLA ROBLES, S.A. DE C.V.                               (REPR. LEGAL SR. JOSUE JONNATAN QUINTANILLA ROBLES)</t>
  </si>
  <si>
    <t>ILUMINACION, ENGRAMADO Y OBRAS CIVILES EN CANCHA DE FUTBOL DE CANTON SAN PEDRO CARRIZAL, MUNICIPIO DE EL DIVISADERO, DEPARTAMENTO DE MORAZAN.</t>
  </si>
  <si>
    <t>CARVAS S.A. DE C.V.                                                    (REPR. LEGAL ING. CARLOS JOSE VASQUEZ )</t>
  </si>
  <si>
    <t>ING. OSCAR SALVADOR GARAY GARCIA</t>
  </si>
  <si>
    <t>ADOQUINADO COMPLETO EN TRAMO DE CALLE DE CASERIO LA BOLSA DE CANTON SAN PEDRO RIO SECO, MUNICIPIO DE EL DIVISADERO, DEPARTAMENTO DE MORAZAN</t>
  </si>
  <si>
    <t>CASERIO LA BOLSA, CANTON SAN PEDRO RIO SECO</t>
  </si>
  <si>
    <t>GRUPO PRISMA, S.A. DE C.V.              (REPR. LEGAL SR. JOSE DAVID PACHECO HERRERA)</t>
  </si>
  <si>
    <t>MEJORAMIENTO Y HABILITACION DE PROYECTO DE INTRODUCCION DE ENERGIA ELECTRICA EN CASERIO NOMBRE DE JESUS, CANTON LLANO DE SANTIAGO, MUNICIPIO DE EL DIVISADERO, DEPARTAMENTO DE MORAZAN</t>
  </si>
  <si>
    <t>CASERIO NOMBRE DE JESUS Y CANTON LLANO DE SANTIAGO</t>
  </si>
  <si>
    <t>45 DIAS CAL.</t>
  </si>
  <si>
    <t>30 DIAS CAL.</t>
  </si>
  <si>
    <t>75 DIAS CAL.</t>
  </si>
  <si>
    <t>ADOQUINADO COMPLETO DEL DESVIO LOS CABROS, BARRIO SAN JOSE AL BARRIO NUEVO DEL MUNICIPIO DE EL DIVISADERO, DEPARTAMENTO DE MORAZAN.</t>
  </si>
  <si>
    <t>BARRIO SAN JOSE Y BARRIO NUEVO</t>
  </si>
  <si>
    <t>EQUIPAMIENTO DE POZO PARA MEJORAMIENTO DEL SISTEMA DE AGUA POTABLE DEL CANTON SAN PEDRO CARRIZAL Y RIEGO DE MINI ESTADIO, MUNICIPIO DE EL DIVISADERO, DEPARTAMENTO DE MORAZAN.</t>
  </si>
  <si>
    <t>1) MANTENIMIENTO DE OFERTA, 2) CUMPLIMIENTO DE CONTRATO</t>
  </si>
  <si>
    <t>42 DIAS CAL.</t>
  </si>
  <si>
    <t>MANTENIMIENTO Y REPARACION DE CALLES Y CAMINOS VECINALES, ZONAS VERDES, PARQUES Y MANTENIMIENTO DEL SERVICIO DE AGUA POTABLE EN EL MUNICIPIO DE EL DIVISADERO, DEPARTAMENTO DE MORAZAN</t>
  </si>
  <si>
    <t>105 DIAS CAL.</t>
  </si>
  <si>
    <t>60 DIAS CAL</t>
  </si>
  <si>
    <t>90  DIAS CAL.</t>
  </si>
  <si>
    <t>148  DIAS CAL.</t>
  </si>
  <si>
    <t>1)  MANTENIMIENTO DE OFERTA, 2) CUMPLIMIENTO DE CONTRATO, 4) BUENA INVERSION DE ANTICIPO, 4) BUENA OBRA</t>
  </si>
  <si>
    <t>1)  CUMPLIMIENTO DE CONTRATO, 2) BUENA INVERSION DE ANTICIPO, 3) BUENA OBRA</t>
  </si>
  <si>
    <t>FONDO COMUN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</si>
</sst>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/>
    </xf>
    <xf numFmtId="44" fontId="1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44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Layout" zoomScaleNormal="100" workbookViewId="0">
      <selection activeCell="B44" sqref="B44"/>
    </sheetView>
  </sheetViews>
  <sheetFormatPr baseColWidth="10" defaultRowHeight="15" x14ac:dyDescent="0.25"/>
  <cols>
    <col min="1" max="1" width="3.42578125" customWidth="1"/>
    <col min="2" max="2" width="14.140625" customWidth="1"/>
    <col min="3" max="3" width="11.5703125" bestFit="1" customWidth="1"/>
    <col min="4" max="4" width="9.7109375" customWidth="1"/>
    <col min="5" max="5" width="12" customWidth="1"/>
    <col min="6" max="6" width="13.85546875" customWidth="1"/>
    <col min="7" max="7" width="9.140625" customWidth="1"/>
    <col min="8" max="9" width="12.42578125" customWidth="1"/>
    <col min="10" max="10" width="11.28515625" customWidth="1"/>
    <col min="11" max="11" width="13.7109375" customWidth="1"/>
    <col min="12" max="12" width="14.28515625" customWidth="1"/>
  </cols>
  <sheetData>
    <row r="1" spans="1:12" ht="15.75" thickBot="1" x14ac:dyDescent="0.3">
      <c r="F1" s="10">
        <v>2016</v>
      </c>
    </row>
    <row r="2" spans="1:12" ht="24.75" thickBot="1" x14ac:dyDescent="0.3">
      <c r="A2" s="1" t="s">
        <v>11</v>
      </c>
      <c r="B2" s="2" t="s">
        <v>0</v>
      </c>
      <c r="C2" s="2" t="s">
        <v>1</v>
      </c>
      <c r="D2" s="2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4" t="s">
        <v>10</v>
      </c>
    </row>
    <row r="3" spans="1:12" ht="196.5" customHeight="1" x14ac:dyDescent="0.25">
      <c r="A3" s="11">
        <v>1</v>
      </c>
      <c r="B3" s="12" t="s">
        <v>73</v>
      </c>
      <c r="C3" s="13">
        <v>42735</v>
      </c>
      <c r="D3" s="12" t="s">
        <v>12</v>
      </c>
      <c r="E3" s="14">
        <f>106388.5+6000</f>
        <v>112388.5</v>
      </c>
      <c r="F3" s="17" t="s">
        <v>22</v>
      </c>
      <c r="G3" s="16" t="s">
        <v>13</v>
      </c>
      <c r="H3" s="17" t="s">
        <v>14</v>
      </c>
      <c r="I3" s="15" t="s">
        <v>15</v>
      </c>
      <c r="J3" s="17" t="s">
        <v>16</v>
      </c>
      <c r="K3" s="17" t="s">
        <v>17</v>
      </c>
      <c r="L3" s="18" t="s">
        <v>15</v>
      </c>
    </row>
    <row r="4" spans="1:12" ht="154.5" customHeight="1" x14ac:dyDescent="0.25">
      <c r="A4" s="5">
        <v>2</v>
      </c>
      <c r="B4" s="8" t="s">
        <v>36</v>
      </c>
      <c r="C4" s="9">
        <v>42503</v>
      </c>
      <c r="D4" s="8" t="s">
        <v>37</v>
      </c>
      <c r="E4" s="7">
        <f>1700+38936+3000</f>
        <v>43636</v>
      </c>
      <c r="F4" s="8" t="s">
        <v>22</v>
      </c>
      <c r="G4" s="6" t="s">
        <v>32</v>
      </c>
      <c r="H4" s="8" t="s">
        <v>38</v>
      </c>
      <c r="I4" s="8" t="s">
        <v>28</v>
      </c>
      <c r="J4" s="8" t="s">
        <v>16</v>
      </c>
      <c r="K4" s="8" t="s">
        <v>24</v>
      </c>
      <c r="L4" s="8" t="s">
        <v>39</v>
      </c>
    </row>
    <row r="13" spans="1:12" ht="15.75" thickBot="1" x14ac:dyDescent="0.3">
      <c r="F13" s="10">
        <v>2016</v>
      </c>
    </row>
    <row r="14" spans="1:12" ht="24.75" thickBot="1" x14ac:dyDescent="0.3">
      <c r="A14" s="1" t="s">
        <v>11</v>
      </c>
      <c r="B14" s="2" t="s">
        <v>0</v>
      </c>
      <c r="C14" s="2" t="s">
        <v>1</v>
      </c>
      <c r="D14" s="2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4" t="s">
        <v>10</v>
      </c>
    </row>
    <row r="15" spans="1:12" ht="214.5" customHeight="1" x14ac:dyDescent="0.25">
      <c r="A15" s="11">
        <v>3</v>
      </c>
      <c r="B15" s="12" t="s">
        <v>40</v>
      </c>
      <c r="C15" s="13">
        <v>42507</v>
      </c>
      <c r="D15" s="12" t="s">
        <v>42</v>
      </c>
      <c r="E15" s="14">
        <f>1999.65+39811.99+3199.43</f>
        <v>45011.07</v>
      </c>
      <c r="F15" s="17" t="s">
        <v>21</v>
      </c>
      <c r="G15" s="16" t="s">
        <v>66</v>
      </c>
      <c r="H15" s="17" t="s">
        <v>41</v>
      </c>
      <c r="I15" s="17" t="s">
        <v>28</v>
      </c>
      <c r="J15" s="17" t="s">
        <v>16</v>
      </c>
      <c r="K15" s="17" t="s">
        <v>24</v>
      </c>
      <c r="L15" s="19" t="s">
        <v>39</v>
      </c>
    </row>
    <row r="16" spans="1:12" ht="154.5" customHeight="1" x14ac:dyDescent="0.25">
      <c r="A16" s="5">
        <v>4</v>
      </c>
      <c r="B16" s="8" t="s">
        <v>43</v>
      </c>
      <c r="C16" s="9">
        <v>42585</v>
      </c>
      <c r="D16" s="8" t="s">
        <v>42</v>
      </c>
      <c r="E16" s="7">
        <f>2010.81+39935.57+3217.3</f>
        <v>45163.68</v>
      </c>
      <c r="F16" s="8" t="s">
        <v>21</v>
      </c>
      <c r="G16" s="6" t="s">
        <v>65</v>
      </c>
      <c r="H16" s="8" t="s">
        <v>44</v>
      </c>
      <c r="I16" s="8" t="s">
        <v>28</v>
      </c>
      <c r="J16" s="8" t="s">
        <v>16</v>
      </c>
      <c r="K16" s="8" t="s">
        <v>24</v>
      </c>
      <c r="L16" s="8" t="s">
        <v>39</v>
      </c>
    </row>
    <row r="24" spans="1:12" ht="15.75" thickBot="1" x14ac:dyDescent="0.3">
      <c r="F24" s="10">
        <v>2016</v>
      </c>
    </row>
    <row r="25" spans="1:12" ht="24.75" thickBot="1" x14ac:dyDescent="0.3">
      <c r="A25" s="1" t="s">
        <v>11</v>
      </c>
      <c r="B25" s="2" t="s">
        <v>0</v>
      </c>
      <c r="C25" s="2" t="s">
        <v>1</v>
      </c>
      <c r="D25" s="2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4" t="s">
        <v>10</v>
      </c>
    </row>
    <row r="26" spans="1:12" ht="103.5" customHeight="1" thickBot="1" x14ac:dyDescent="0.3">
      <c r="A26" s="5">
        <v>5</v>
      </c>
      <c r="B26" s="8" t="s">
        <v>46</v>
      </c>
      <c r="C26" s="9">
        <v>42630</v>
      </c>
      <c r="D26" s="8" t="s">
        <v>47</v>
      </c>
      <c r="E26" s="7">
        <f>2010.47+40121.11+7490.09+2727.34</f>
        <v>52349.009999999995</v>
      </c>
      <c r="F26" s="8" t="s">
        <v>21</v>
      </c>
      <c r="G26" s="6" t="s">
        <v>27</v>
      </c>
      <c r="H26" s="8" t="s">
        <v>26</v>
      </c>
      <c r="I26" s="8" t="s">
        <v>48</v>
      </c>
      <c r="J26" s="8" t="s">
        <v>16</v>
      </c>
      <c r="K26" s="8" t="s">
        <v>24</v>
      </c>
      <c r="L26" s="8" t="s">
        <v>79</v>
      </c>
    </row>
    <row r="27" spans="1:12" ht="135.75" customHeight="1" x14ac:dyDescent="0.25">
      <c r="A27" s="11">
        <v>6</v>
      </c>
      <c r="B27" s="12" t="s">
        <v>45</v>
      </c>
      <c r="C27" s="13">
        <v>42645</v>
      </c>
      <c r="D27" s="12" t="s">
        <v>25</v>
      </c>
      <c r="E27" s="14">
        <f>2400.02+39901.65+6753.16+2600.02</f>
        <v>51654.85</v>
      </c>
      <c r="F27" s="17" t="s">
        <v>21</v>
      </c>
      <c r="G27" s="16" t="s">
        <v>74</v>
      </c>
      <c r="H27" s="17" t="s">
        <v>29</v>
      </c>
      <c r="I27" s="17" t="s">
        <v>28</v>
      </c>
      <c r="J27" s="17" t="s">
        <v>16</v>
      </c>
      <c r="K27" s="17" t="s">
        <v>24</v>
      </c>
      <c r="L27" s="19" t="s">
        <v>79</v>
      </c>
    </row>
    <row r="28" spans="1:12" ht="120" x14ac:dyDescent="0.25">
      <c r="A28" s="20">
        <v>7</v>
      </c>
      <c r="B28" s="21" t="s">
        <v>49</v>
      </c>
      <c r="C28" s="22">
        <v>42617</v>
      </c>
      <c r="D28" s="21" t="s">
        <v>33</v>
      </c>
      <c r="E28" s="23">
        <f>24212+3000</f>
        <v>27212</v>
      </c>
      <c r="F28" s="21" t="s">
        <v>22</v>
      </c>
      <c r="G28" s="25" t="s">
        <v>67</v>
      </c>
      <c r="H28" s="21" t="s">
        <v>50</v>
      </c>
      <c r="I28" s="21" t="s">
        <v>51</v>
      </c>
      <c r="J28" s="21" t="s">
        <v>16</v>
      </c>
      <c r="K28" s="21" t="s">
        <v>17</v>
      </c>
      <c r="L28" s="21" t="s">
        <v>35</v>
      </c>
    </row>
    <row r="37" spans="1:12" ht="15.75" thickBot="1" x14ac:dyDescent="0.3">
      <c r="F37" s="10">
        <v>2016</v>
      </c>
    </row>
    <row r="38" spans="1:12" ht="24.75" thickBot="1" x14ac:dyDescent="0.3">
      <c r="A38" s="1" t="s">
        <v>11</v>
      </c>
      <c r="B38" s="2" t="s">
        <v>0</v>
      </c>
      <c r="C38" s="2" t="s">
        <v>1</v>
      </c>
      <c r="D38" s="2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4" t="s">
        <v>10</v>
      </c>
    </row>
    <row r="39" spans="1:12" ht="157.5" customHeight="1" thickBot="1" x14ac:dyDescent="0.3">
      <c r="A39" s="5">
        <v>8</v>
      </c>
      <c r="B39" s="8" t="s">
        <v>52</v>
      </c>
      <c r="C39" s="9">
        <v>42614</v>
      </c>
      <c r="D39" s="8" t="s">
        <v>53</v>
      </c>
      <c r="E39" s="7">
        <f>2109+39899.9+2400</f>
        <v>44408.9</v>
      </c>
      <c r="F39" s="8" t="s">
        <v>22</v>
      </c>
      <c r="G39" s="6" t="s">
        <v>75</v>
      </c>
      <c r="H39" s="8" t="s">
        <v>28</v>
      </c>
      <c r="I39" s="8" t="s">
        <v>26</v>
      </c>
      <c r="J39" s="8" t="s">
        <v>16</v>
      </c>
      <c r="K39" s="8" t="s">
        <v>24</v>
      </c>
      <c r="L39" s="8" t="s">
        <v>79</v>
      </c>
    </row>
    <row r="40" spans="1:12" ht="151.5" customHeight="1" x14ac:dyDescent="0.25">
      <c r="A40" s="11">
        <v>9</v>
      </c>
      <c r="B40" s="12" t="s">
        <v>54</v>
      </c>
      <c r="C40" s="13">
        <v>42665</v>
      </c>
      <c r="D40" s="12" t="s">
        <v>20</v>
      </c>
      <c r="E40" s="14">
        <f>3181.04+63457.35+2859.1</f>
        <v>69497.490000000005</v>
      </c>
      <c r="F40" s="15" t="s">
        <v>22</v>
      </c>
      <c r="G40" s="16" t="s">
        <v>27</v>
      </c>
      <c r="H40" s="17" t="s">
        <v>26</v>
      </c>
      <c r="I40" s="17" t="s">
        <v>56</v>
      </c>
      <c r="J40" s="17" t="s">
        <v>16</v>
      </c>
      <c r="K40" s="17" t="s">
        <v>24</v>
      </c>
      <c r="L40" s="19" t="s">
        <v>78</v>
      </c>
    </row>
    <row r="41" spans="1:12" ht="147" customHeight="1" x14ac:dyDescent="0.25">
      <c r="A41" s="20">
        <v>10</v>
      </c>
      <c r="B41" s="21" t="s">
        <v>57</v>
      </c>
      <c r="C41" s="22">
        <v>42695</v>
      </c>
      <c r="D41" s="21" t="s">
        <v>37</v>
      </c>
      <c r="E41" s="23">
        <f>4408.97+87959.68+4408.97</f>
        <v>96777.62</v>
      </c>
      <c r="F41" s="24" t="s">
        <v>22</v>
      </c>
      <c r="G41" s="25" t="s">
        <v>31</v>
      </c>
      <c r="H41" s="21" t="s">
        <v>58</v>
      </c>
      <c r="I41" s="21" t="s">
        <v>59</v>
      </c>
      <c r="J41" s="21" t="s">
        <v>16</v>
      </c>
      <c r="K41" s="21" t="s">
        <v>24</v>
      </c>
      <c r="L41" s="21" t="s">
        <v>55</v>
      </c>
    </row>
    <row r="43" spans="1:12" ht="15.75" thickBot="1" x14ac:dyDescent="0.3">
      <c r="F43" s="10">
        <v>2016</v>
      </c>
    </row>
    <row r="44" spans="1:12" ht="24.75" thickBot="1" x14ac:dyDescent="0.3">
      <c r="A44" s="1" t="s">
        <v>11</v>
      </c>
      <c r="B44" s="2" t="s">
        <v>0</v>
      </c>
      <c r="C44" s="2" t="s">
        <v>1</v>
      </c>
      <c r="D44" s="2" t="s">
        <v>2</v>
      </c>
      <c r="E44" s="3" t="s">
        <v>3</v>
      </c>
      <c r="F44" s="3" t="s">
        <v>4</v>
      </c>
      <c r="G44" s="3" t="s">
        <v>5</v>
      </c>
      <c r="H44" s="3" t="s">
        <v>6</v>
      </c>
      <c r="I44" s="3" t="s">
        <v>7</v>
      </c>
      <c r="J44" s="3" t="s">
        <v>8</v>
      </c>
      <c r="K44" s="3" t="s">
        <v>9</v>
      </c>
      <c r="L44" s="4" t="s">
        <v>10</v>
      </c>
    </row>
    <row r="45" spans="1:12" ht="157.5" customHeight="1" x14ac:dyDescent="0.25">
      <c r="A45" s="26">
        <v>11</v>
      </c>
      <c r="B45" s="27" t="s">
        <v>60</v>
      </c>
      <c r="C45" s="28">
        <v>42665</v>
      </c>
      <c r="D45" s="27" t="s">
        <v>61</v>
      </c>
      <c r="E45" s="29">
        <f>3589.41+71512.62+3230</f>
        <v>78332.03</v>
      </c>
      <c r="F45" s="27" t="s">
        <v>21</v>
      </c>
      <c r="G45" s="30" t="s">
        <v>76</v>
      </c>
      <c r="H45" s="27" t="s">
        <v>58</v>
      </c>
      <c r="I45" s="27" t="s">
        <v>62</v>
      </c>
      <c r="J45" s="27" t="s">
        <v>16</v>
      </c>
      <c r="K45" s="27" t="s">
        <v>24</v>
      </c>
      <c r="L45" s="27" t="s">
        <v>55</v>
      </c>
    </row>
    <row r="46" spans="1:12" ht="184.5" customHeight="1" x14ac:dyDescent="0.25">
      <c r="A46" s="20">
        <v>12</v>
      </c>
      <c r="B46" s="21" t="s">
        <v>63</v>
      </c>
      <c r="C46" s="31">
        <v>42635</v>
      </c>
      <c r="D46" s="21" t="s">
        <v>64</v>
      </c>
      <c r="E46" s="23">
        <f>922.13+17386.4+1025.8</f>
        <v>19334.330000000002</v>
      </c>
      <c r="F46" s="21" t="s">
        <v>22</v>
      </c>
      <c r="G46" s="25" t="s">
        <v>32</v>
      </c>
      <c r="H46" s="21" t="s">
        <v>26</v>
      </c>
      <c r="I46" s="21" t="s">
        <v>29</v>
      </c>
      <c r="J46" s="21" t="s">
        <v>16</v>
      </c>
      <c r="K46" s="21" t="s">
        <v>24</v>
      </c>
      <c r="L46" s="21" t="s">
        <v>30</v>
      </c>
    </row>
    <row r="56" spans="1:12" ht="15.75" thickBot="1" x14ac:dyDescent="0.3">
      <c r="F56" s="10">
        <v>2016</v>
      </c>
    </row>
    <row r="57" spans="1:12" ht="24.75" thickBot="1" x14ac:dyDescent="0.3">
      <c r="A57" s="1" t="s">
        <v>11</v>
      </c>
      <c r="B57" s="2" t="s">
        <v>0</v>
      </c>
      <c r="C57" s="2" t="s">
        <v>1</v>
      </c>
      <c r="D57" s="2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4" t="s">
        <v>10</v>
      </c>
    </row>
    <row r="58" spans="1:12" ht="135" customHeight="1" x14ac:dyDescent="0.25">
      <c r="A58" s="26">
        <v>13</v>
      </c>
      <c r="B58" s="27" t="s">
        <v>68</v>
      </c>
      <c r="C58" s="28">
        <v>42739</v>
      </c>
      <c r="D58" s="27" t="s">
        <v>69</v>
      </c>
      <c r="E58" s="29">
        <f>4211.12+60109.46+10600.91+4211.12</f>
        <v>79132.61</v>
      </c>
      <c r="F58" s="27" t="s">
        <v>22</v>
      </c>
      <c r="G58" s="30" t="s">
        <v>72</v>
      </c>
      <c r="H58" s="27" t="s">
        <v>41</v>
      </c>
      <c r="I58" s="27" t="s">
        <v>28</v>
      </c>
      <c r="J58" s="27" t="s">
        <v>16</v>
      </c>
      <c r="K58" s="27" t="s">
        <v>24</v>
      </c>
      <c r="L58" s="27" t="s">
        <v>55</v>
      </c>
    </row>
    <row r="59" spans="1:12" ht="169.5" customHeight="1" x14ac:dyDescent="0.25">
      <c r="A59" s="20">
        <v>14</v>
      </c>
      <c r="B59" s="21" t="s">
        <v>70</v>
      </c>
      <c r="C59" s="31">
        <v>42849</v>
      </c>
      <c r="D59" s="21" t="s">
        <v>37</v>
      </c>
      <c r="E59" s="23">
        <f>3000+67804.72+3000</f>
        <v>73804.72</v>
      </c>
      <c r="F59" s="21" t="s">
        <v>34</v>
      </c>
      <c r="G59" s="25" t="s">
        <v>77</v>
      </c>
      <c r="H59" s="21" t="s">
        <v>38</v>
      </c>
      <c r="I59" s="21" t="s">
        <v>28</v>
      </c>
      <c r="J59" s="21" t="s">
        <v>16</v>
      </c>
      <c r="K59" s="21" t="s">
        <v>24</v>
      </c>
      <c r="L59" s="21" t="s">
        <v>30</v>
      </c>
    </row>
    <row r="60" spans="1:12" ht="144" x14ac:dyDescent="0.25">
      <c r="A60" s="20">
        <v>15</v>
      </c>
      <c r="B60" s="21" t="s">
        <v>18</v>
      </c>
      <c r="C60" s="31">
        <v>42735</v>
      </c>
      <c r="D60" s="21" t="s">
        <v>12</v>
      </c>
      <c r="E60" s="23">
        <f>277.77+147187.3</f>
        <v>147465.06999999998</v>
      </c>
      <c r="F60" s="21" t="s">
        <v>80</v>
      </c>
      <c r="G60" s="25" t="s">
        <v>19</v>
      </c>
      <c r="H60" s="21" t="s">
        <v>23</v>
      </c>
      <c r="I60" s="21" t="s">
        <v>15</v>
      </c>
      <c r="J60" s="21" t="s">
        <v>16</v>
      </c>
      <c r="K60" s="21" t="s">
        <v>17</v>
      </c>
      <c r="L60" s="21" t="s">
        <v>71</v>
      </c>
    </row>
  </sheetData>
  <pageMargins left="0.11458333333333333" right="6.25E-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2021-11-26T20:54:04Z</cp:lastPrinted>
  <dcterms:created xsi:type="dcterms:W3CDTF">2021-07-08T21:24:07Z</dcterms:created>
  <dcterms:modified xsi:type="dcterms:W3CDTF">2022-01-05T20:49:48Z</dcterms:modified>
</cp:coreProperties>
</file>