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UNERACIONES  2020\"/>
    </mc:Choice>
  </mc:AlternateContent>
  <xr:revisionPtr revIDLastSave="0" documentId="8_{3895F7D5-5074-41B5-B57E-B04784AE6E07}" xr6:coauthVersionLast="47" xr6:coauthVersionMax="47" xr10:uidLastSave="{00000000-0000-0000-0000-000000000000}"/>
  <bookViews>
    <workbookView xWindow="-120" yWindow="-120" windowWidth="20730" windowHeight="11160" xr2:uid="{C30E7B17-CA6F-4907-A6B7-23C2D82759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 s="1"/>
  <c r="G16" i="1"/>
  <c r="J16" i="1" s="1"/>
  <c r="G15" i="1"/>
  <c r="J15" i="1" s="1"/>
  <c r="J14" i="1"/>
  <c r="G14" i="1"/>
  <c r="J13" i="1"/>
  <c r="G13" i="1"/>
  <c r="N12" i="1"/>
  <c r="M12" i="1"/>
  <c r="L12" i="1"/>
  <c r="K12" i="1"/>
  <c r="J12" i="1"/>
  <c r="I12" i="1"/>
  <c r="L11" i="1"/>
  <c r="K11" i="1"/>
  <c r="J11" i="1"/>
  <c r="J18" i="1" s="1"/>
  <c r="I11" i="1"/>
  <c r="G18" i="1" l="1"/>
  <c r="M11" i="1"/>
  <c r="H16" i="1"/>
  <c r="I16" i="1" s="1"/>
  <c r="H17" i="1"/>
  <c r="I17" i="1" s="1"/>
  <c r="H13" i="1"/>
  <c r="I13" i="1" s="1"/>
  <c r="H14" i="1"/>
  <c r="I14" i="1" s="1"/>
  <c r="I15" i="1"/>
  <c r="M14" i="1" l="1"/>
  <c r="L14" i="1"/>
  <c r="K14" i="1"/>
  <c r="N14" i="1"/>
  <c r="M13" i="1"/>
  <c r="M18" i="1" s="1"/>
  <c r="L13" i="1"/>
  <c r="K13" i="1"/>
  <c r="K18" i="1" s="1"/>
  <c r="I18" i="1"/>
  <c r="M17" i="1"/>
  <c r="L17" i="1"/>
  <c r="K17" i="1"/>
  <c r="N17" i="1" s="1"/>
  <c r="M16" i="1"/>
  <c r="L16" i="1"/>
  <c r="N16" i="1" s="1"/>
  <c r="K16" i="1"/>
  <c r="M15" i="1"/>
  <c r="L15" i="1"/>
  <c r="K15" i="1"/>
  <c r="N15" i="1" s="1"/>
  <c r="H18" i="1"/>
  <c r="N11" i="1"/>
  <c r="L18" i="1" l="1"/>
  <c r="N13" i="1"/>
  <c r="N18" i="1" s="1"/>
</calcChain>
</file>

<file path=xl/sharedStrings.xml><?xml version="1.0" encoding="utf-8"?>
<sst xmlns="http://schemas.openxmlformats.org/spreadsheetml/2006/main" count="43" uniqueCount="28">
  <si>
    <t>Alcaldia Municipal TENANCINGO DEPARTAMENTO DE CUSCATLAN</t>
  </si>
  <si>
    <r>
      <rPr>
        <b/>
        <sz val="16"/>
        <color indexed="10"/>
        <rFont val="Arial Rounded MT Bold"/>
        <family val="2"/>
      </rPr>
      <t>Proyección de Remuneraciones a Recursos Humanos para el Año</t>
    </r>
    <r>
      <rPr>
        <b/>
        <sz val="16"/>
        <rFont val="Arial Rounded MT Bold"/>
        <family val="2"/>
      </rPr>
      <t xml:space="preserve"> </t>
    </r>
    <r>
      <rPr>
        <b/>
        <sz val="16"/>
        <color indexed="17"/>
        <rFont val="Arial Rounded MT Bold"/>
        <family val="2"/>
      </rPr>
      <t>2021</t>
    </r>
  </si>
  <si>
    <t>En Dolares de los Estados Unidos de Amèrica</t>
  </si>
  <si>
    <t>MEDIO AMBIENTE Y ACTIVIDADES CONCERNIENTES A LA RECOLECCION Y DISPOSICIÓN FINAL DE DESECHOS SOLIDOS</t>
  </si>
  <si>
    <t>FONDOS FODES 75%</t>
  </si>
  <si>
    <t>No.</t>
  </si>
  <si>
    <t>NOMBRES</t>
  </si>
  <si>
    <t>CARGO O PUESTO</t>
  </si>
  <si>
    <t>DEPTO.</t>
  </si>
  <si>
    <t>LINEA DE TRABAJO</t>
  </si>
  <si>
    <t xml:space="preserve">SUELDO </t>
  </si>
  <si>
    <t>AGUINALDO</t>
  </si>
  <si>
    <t>APORTES POR CONTRIBUCIONES PATRONALES</t>
  </si>
  <si>
    <t>TOTAL</t>
  </si>
  <si>
    <t>AFP  7.75%</t>
  </si>
  <si>
    <t>ISSS 7.5%</t>
  </si>
  <si>
    <t>INSAFORP 1%</t>
  </si>
  <si>
    <t>MENSUAL</t>
  </si>
  <si>
    <t>VACACION</t>
  </si>
  <si>
    <t>ANUAL</t>
  </si>
  <si>
    <t>Coord. M. Amb.</t>
  </si>
  <si>
    <t>Medio amb.</t>
  </si>
  <si>
    <t>0302</t>
  </si>
  <si>
    <t>Aux. Medio Ambiente</t>
  </si>
  <si>
    <t>Recolector de B</t>
  </si>
  <si>
    <t xml:space="preserve"> </t>
  </si>
  <si>
    <t>Motorista</t>
  </si>
  <si>
    <t>SUB TOTAL POR LINEA 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</si>
</sst>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40A]* #,##0.00_);_([$$-440A]* \(#,##0.00\);_([$$-440A]* &quot;-&quot;??_);_(@_)"/>
  </numFmts>
  <fonts count="10" x14ac:knownFonts="1">
    <font>
      <sz val="11"/>
      <color theme="1"/>
      <name val="Calibri"/>
      <family val="2"/>
      <scheme val="minor"/>
    </font>
    <font>
      <b/>
      <sz val="16"/>
      <name val="Arial Rounded MT Bold"/>
      <family val="2"/>
    </font>
    <font>
      <b/>
      <sz val="16"/>
      <color indexed="10"/>
      <name val="Arial Rounded MT Bold"/>
      <family val="2"/>
    </font>
    <font>
      <b/>
      <sz val="16"/>
      <color indexed="17"/>
      <name val="Arial Rounded MT Bold"/>
      <family val="2"/>
    </font>
    <font>
      <b/>
      <sz val="12"/>
      <color theme="4" tint="-0.249977111117893"/>
      <name val="Arial"/>
      <family val="2"/>
    </font>
    <font>
      <b/>
      <sz val="12"/>
      <name val="Arial Rounded MT Bold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49" fontId="7" fillId="0" borderId="10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164" fontId="7" fillId="0" borderId="14" xfId="0" applyNumberFormat="1" applyFont="1" applyBorder="1" applyAlignment="1">
      <alignment horizontal="right"/>
    </xf>
    <xf numFmtId="4" fontId="6" fillId="0" borderId="0" xfId="0" applyNumberFormat="1" applyFont="1"/>
    <xf numFmtId="0" fontId="7" fillId="3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left"/>
    </xf>
    <xf numFmtId="49" fontId="9" fillId="3" borderId="10" xfId="0" applyNumberFormat="1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right"/>
    </xf>
    <xf numFmtId="164" fontId="9" fillId="3" borderId="14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09BE-DCD5-4CC2-954F-342109BFE0A8}">
  <dimension ref="A2:Q19"/>
  <sheetViews>
    <sheetView tabSelected="1" workbookViewId="0">
      <selection activeCell="P6" sqref="P6"/>
    </sheetView>
  </sheetViews>
  <sheetFormatPr baseColWidth="10" defaultRowHeight="15" x14ac:dyDescent="0.25"/>
  <sheetData>
    <row r="2" spans="1:17" ht="19.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</row>
    <row r="3" spans="1:17" ht="19.5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</row>
    <row r="4" spans="1:17" ht="19.5" x14ac:dyDescent="0.25">
      <c r="A4" s="3"/>
      <c r="B4" s="3"/>
      <c r="C4" s="3"/>
      <c r="D4" s="4" t="s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9.5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2"/>
      <c r="P5" s="2"/>
      <c r="Q5" s="2"/>
    </row>
    <row r="6" spans="1:17" ht="19.5" x14ac:dyDescent="0.25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"/>
      <c r="P6" s="2"/>
      <c r="Q6" s="2"/>
    </row>
    <row r="7" spans="1:17" ht="15.75" thickBot="1" x14ac:dyDescent="0.3">
      <c r="O7" s="7"/>
      <c r="P7" s="7"/>
      <c r="Q7" s="7"/>
    </row>
    <row r="8" spans="1:17" x14ac:dyDescent="0.25">
      <c r="A8" s="8" t="s">
        <v>5</v>
      </c>
      <c r="B8" s="9" t="s">
        <v>6</v>
      </c>
      <c r="C8" s="10"/>
      <c r="D8" s="11" t="s">
        <v>7</v>
      </c>
      <c r="E8" s="11" t="s">
        <v>8</v>
      </c>
      <c r="F8" s="11" t="s">
        <v>9</v>
      </c>
      <c r="G8" s="12" t="s">
        <v>10</v>
      </c>
      <c r="H8" s="13"/>
      <c r="I8" s="14"/>
      <c r="J8" s="11" t="s">
        <v>11</v>
      </c>
      <c r="K8" s="15" t="s">
        <v>12</v>
      </c>
      <c r="L8" s="15"/>
      <c r="M8" s="15"/>
      <c r="N8" s="16" t="s">
        <v>13</v>
      </c>
      <c r="O8" s="7"/>
      <c r="P8" s="7"/>
      <c r="Q8" s="7"/>
    </row>
    <row r="9" spans="1:17" x14ac:dyDescent="0.25">
      <c r="A9" s="17"/>
      <c r="B9" s="18"/>
      <c r="C9" s="19"/>
      <c r="D9" s="20"/>
      <c r="E9" s="20"/>
      <c r="F9" s="20"/>
      <c r="G9" s="21"/>
      <c r="H9" s="22"/>
      <c r="I9" s="23"/>
      <c r="J9" s="20"/>
      <c r="K9" s="24" t="s">
        <v>14</v>
      </c>
      <c r="L9" s="24" t="s">
        <v>15</v>
      </c>
      <c r="M9" s="24" t="s">
        <v>16</v>
      </c>
      <c r="N9" s="25"/>
      <c r="O9" s="7"/>
      <c r="P9" s="7"/>
      <c r="Q9" s="7"/>
    </row>
    <row r="10" spans="1:17" x14ac:dyDescent="0.25">
      <c r="A10" s="26"/>
      <c r="B10" s="27"/>
      <c r="C10" s="28"/>
      <c r="D10" s="20"/>
      <c r="E10" s="20"/>
      <c r="F10" s="20"/>
      <c r="G10" s="29" t="s">
        <v>17</v>
      </c>
      <c r="H10" s="29" t="s">
        <v>18</v>
      </c>
      <c r="I10" s="29" t="s">
        <v>19</v>
      </c>
      <c r="J10" s="20"/>
      <c r="K10" s="24"/>
      <c r="L10" s="24"/>
      <c r="M10" s="24"/>
      <c r="N10" s="25"/>
      <c r="O10" s="7"/>
      <c r="P10" s="7"/>
      <c r="Q10" s="7"/>
    </row>
    <row r="11" spans="1:17" x14ac:dyDescent="0.25">
      <c r="A11" s="30">
        <v>1</v>
      </c>
      <c r="B11" s="31"/>
      <c r="C11" s="31"/>
      <c r="D11" s="32" t="s">
        <v>20</v>
      </c>
      <c r="E11" s="32" t="s">
        <v>21</v>
      </c>
      <c r="F11" s="33" t="s">
        <v>22</v>
      </c>
      <c r="G11" s="34">
        <v>400</v>
      </c>
      <c r="H11" s="35">
        <v>0</v>
      </c>
      <c r="I11" s="35">
        <f t="shared" ref="I11:I17" si="0">+(G11*12)+H11</f>
        <v>4800</v>
      </c>
      <c r="J11" s="35">
        <f t="shared" ref="J11:J17" si="1">+G11</f>
        <v>400</v>
      </c>
      <c r="K11" s="35">
        <f>+I11*7.75%</f>
        <v>372</v>
      </c>
      <c r="L11" s="35">
        <f>I11*7.5%</f>
        <v>360</v>
      </c>
      <c r="M11" s="35">
        <f>+I11*1%</f>
        <v>48</v>
      </c>
      <c r="N11" s="36">
        <f>SUM(I11:M11)</f>
        <v>5980</v>
      </c>
      <c r="O11" s="37"/>
      <c r="P11" s="37"/>
      <c r="Q11" s="37"/>
    </row>
    <row r="12" spans="1:17" x14ac:dyDescent="0.25">
      <c r="A12" s="30">
        <v>2</v>
      </c>
      <c r="B12" s="31"/>
      <c r="C12" s="31"/>
      <c r="D12" s="32" t="s">
        <v>23</v>
      </c>
      <c r="E12" s="32" t="s">
        <v>21</v>
      </c>
      <c r="F12" s="33" t="s">
        <v>22</v>
      </c>
      <c r="G12" s="34">
        <v>415</v>
      </c>
      <c r="H12" s="35">
        <v>0</v>
      </c>
      <c r="I12" s="35">
        <f t="shared" si="0"/>
        <v>4980</v>
      </c>
      <c r="J12" s="35">
        <f t="shared" si="1"/>
        <v>415</v>
      </c>
      <c r="K12" s="35">
        <f t="shared" ref="K12:K17" si="2">+I12*7.75%</f>
        <v>385.95</v>
      </c>
      <c r="L12" s="35">
        <f t="shared" ref="L12:L17" si="3">I12*7.5%</f>
        <v>373.5</v>
      </c>
      <c r="M12" s="35">
        <f t="shared" ref="M12:M17" si="4">+I12*1%</f>
        <v>49.800000000000004</v>
      </c>
      <c r="N12" s="36">
        <f t="shared" ref="N12:N17" si="5">SUM(I12:M12)</f>
        <v>6204.25</v>
      </c>
      <c r="O12" s="37"/>
      <c r="P12" s="37"/>
      <c r="Q12" s="37"/>
    </row>
    <row r="13" spans="1:17" x14ac:dyDescent="0.25">
      <c r="A13" s="30">
        <v>3</v>
      </c>
      <c r="B13" s="31"/>
      <c r="C13" s="31"/>
      <c r="D13" s="32" t="s">
        <v>24</v>
      </c>
      <c r="E13" s="32" t="s">
        <v>21</v>
      </c>
      <c r="F13" s="33" t="s">
        <v>22</v>
      </c>
      <c r="G13" s="34">
        <f>324.1+25</f>
        <v>349.1</v>
      </c>
      <c r="H13" s="35">
        <f>(G13/2)*0.3</f>
        <v>52.365000000000002</v>
      </c>
      <c r="I13" s="35">
        <f t="shared" si="0"/>
        <v>4241.5650000000005</v>
      </c>
      <c r="J13" s="35">
        <f t="shared" si="1"/>
        <v>349.1</v>
      </c>
      <c r="K13" s="35">
        <f t="shared" si="2"/>
        <v>328.72128750000002</v>
      </c>
      <c r="L13" s="35">
        <f t="shared" si="3"/>
        <v>318.11737500000004</v>
      </c>
      <c r="M13" s="35">
        <f t="shared" si="4"/>
        <v>42.415650000000007</v>
      </c>
      <c r="N13" s="36">
        <f t="shared" si="5"/>
        <v>5279.9193125000011</v>
      </c>
      <c r="O13" s="37"/>
      <c r="P13" s="37"/>
      <c r="Q13" s="37"/>
    </row>
    <row r="14" spans="1:17" x14ac:dyDescent="0.25">
      <c r="A14" s="30">
        <v>4</v>
      </c>
      <c r="B14" s="31"/>
      <c r="C14" s="31"/>
      <c r="D14" s="32" t="s">
        <v>24</v>
      </c>
      <c r="E14" s="32" t="s">
        <v>21</v>
      </c>
      <c r="F14" s="33" t="s">
        <v>22</v>
      </c>
      <c r="G14" s="34">
        <f>324.1+25</f>
        <v>349.1</v>
      </c>
      <c r="H14" s="35">
        <f>(G14/2)*0.3</f>
        <v>52.365000000000002</v>
      </c>
      <c r="I14" s="35">
        <f t="shared" si="0"/>
        <v>4241.5650000000005</v>
      </c>
      <c r="J14" s="35">
        <f t="shared" si="1"/>
        <v>349.1</v>
      </c>
      <c r="K14" s="35">
        <f t="shared" si="2"/>
        <v>328.72128750000002</v>
      </c>
      <c r="L14" s="35">
        <f t="shared" si="3"/>
        <v>318.11737500000004</v>
      </c>
      <c r="M14" s="35">
        <f t="shared" si="4"/>
        <v>42.415650000000007</v>
      </c>
      <c r="N14" s="36">
        <f t="shared" si="5"/>
        <v>5279.9193125000011</v>
      </c>
      <c r="O14" s="37"/>
      <c r="P14" s="37" t="s">
        <v>25</v>
      </c>
      <c r="Q14" s="37"/>
    </row>
    <row r="15" spans="1:17" x14ac:dyDescent="0.25">
      <c r="A15" s="30">
        <v>5</v>
      </c>
      <c r="B15" s="31"/>
      <c r="C15" s="31"/>
      <c r="D15" s="32" t="s">
        <v>26</v>
      </c>
      <c r="E15" s="32" t="s">
        <v>21</v>
      </c>
      <c r="F15" s="33" t="s">
        <v>22</v>
      </c>
      <c r="G15" s="34">
        <f>342.4+25</f>
        <v>367.4</v>
      </c>
      <c r="H15" s="35">
        <v>0</v>
      </c>
      <c r="I15" s="35">
        <f t="shared" si="0"/>
        <v>4408.7999999999993</v>
      </c>
      <c r="J15" s="35">
        <f t="shared" si="1"/>
        <v>367.4</v>
      </c>
      <c r="K15" s="35">
        <f t="shared" si="2"/>
        <v>341.68199999999996</v>
      </c>
      <c r="L15" s="35">
        <f t="shared" si="3"/>
        <v>330.65999999999991</v>
      </c>
      <c r="M15" s="35">
        <f t="shared" si="4"/>
        <v>44.087999999999994</v>
      </c>
      <c r="N15" s="36">
        <f t="shared" si="5"/>
        <v>5492.6299999999983</v>
      </c>
      <c r="O15" s="37"/>
      <c r="P15" s="37"/>
      <c r="Q15" s="37"/>
    </row>
    <row r="16" spans="1:17" x14ac:dyDescent="0.25">
      <c r="A16" s="30">
        <v>6</v>
      </c>
      <c r="B16" s="31"/>
      <c r="C16" s="31"/>
      <c r="D16" s="32" t="s">
        <v>24</v>
      </c>
      <c r="E16" s="32" t="s">
        <v>21</v>
      </c>
      <c r="F16" s="33" t="s">
        <v>22</v>
      </c>
      <c r="G16" s="34">
        <f>328.46+25</f>
        <v>353.46</v>
      </c>
      <c r="H16" s="35">
        <f>(G16/2)*0.3</f>
        <v>53.018999999999998</v>
      </c>
      <c r="I16" s="35">
        <f t="shared" si="0"/>
        <v>4294.5389999999998</v>
      </c>
      <c r="J16" s="35">
        <f t="shared" si="1"/>
        <v>353.46</v>
      </c>
      <c r="K16" s="35">
        <f t="shared" si="2"/>
        <v>332.8267725</v>
      </c>
      <c r="L16" s="35">
        <f t="shared" si="3"/>
        <v>322.09042499999998</v>
      </c>
      <c r="M16" s="35">
        <f t="shared" si="4"/>
        <v>42.945389999999996</v>
      </c>
      <c r="N16" s="36">
        <f t="shared" si="5"/>
        <v>5345.8615874999996</v>
      </c>
      <c r="O16" s="37"/>
      <c r="P16" s="37"/>
      <c r="Q16" s="37"/>
    </row>
    <row r="17" spans="1:17" x14ac:dyDescent="0.25">
      <c r="A17" s="30">
        <v>7</v>
      </c>
      <c r="B17" s="31"/>
      <c r="C17" s="31"/>
      <c r="D17" s="32" t="s">
        <v>24</v>
      </c>
      <c r="E17" s="32" t="s">
        <v>21</v>
      </c>
      <c r="F17" s="33" t="s">
        <v>22</v>
      </c>
      <c r="G17" s="34">
        <f>304.17+25</f>
        <v>329.17</v>
      </c>
      <c r="H17" s="35">
        <f>(G17/2)*0.3</f>
        <v>49.375500000000002</v>
      </c>
      <c r="I17" s="35">
        <f t="shared" si="0"/>
        <v>3999.4155000000001</v>
      </c>
      <c r="J17" s="35">
        <f t="shared" si="1"/>
        <v>329.17</v>
      </c>
      <c r="K17" s="35">
        <f t="shared" si="2"/>
        <v>309.95470125000003</v>
      </c>
      <c r="L17" s="35">
        <f t="shared" si="3"/>
        <v>299.9561625</v>
      </c>
      <c r="M17" s="35">
        <f t="shared" si="4"/>
        <v>39.994154999999999</v>
      </c>
      <c r="N17" s="36">
        <f t="shared" si="5"/>
        <v>4978.4905187499999</v>
      </c>
      <c r="O17" s="37"/>
      <c r="P17" s="37"/>
      <c r="Q17" s="37"/>
    </row>
    <row r="18" spans="1:17" x14ac:dyDescent="0.25">
      <c r="A18" s="38"/>
      <c r="B18" s="39" t="s">
        <v>27</v>
      </c>
      <c r="C18" s="39"/>
      <c r="D18" s="39"/>
      <c r="E18" s="39"/>
      <c r="F18" s="40"/>
      <c r="G18" s="41">
        <f t="shared" ref="G18:N18" si="6">SUM(G11:G17)</f>
        <v>2563.23</v>
      </c>
      <c r="H18" s="41">
        <f>SUM(H11:H17)</f>
        <v>207.12450000000001</v>
      </c>
      <c r="I18" s="41">
        <f t="shared" si="6"/>
        <v>30965.8845</v>
      </c>
      <c r="J18" s="41">
        <f t="shared" si="6"/>
        <v>2563.23</v>
      </c>
      <c r="K18" s="41">
        <f>SUM(K11:K17)</f>
        <v>2399.8560487500004</v>
      </c>
      <c r="L18" s="41">
        <f>SUM(L11:L17)</f>
        <v>2322.4413374999999</v>
      </c>
      <c r="M18" s="41">
        <f>SUM(M11:M17)</f>
        <v>309.65884499999999</v>
      </c>
      <c r="N18" s="42">
        <f t="shared" si="6"/>
        <v>38561.070731250002</v>
      </c>
      <c r="O18" s="37"/>
      <c r="P18" s="37"/>
      <c r="Q18" s="37"/>
    </row>
    <row r="19" spans="1:17" x14ac:dyDescent="0.25">
      <c r="A19" s="7"/>
      <c r="B19" s="7"/>
      <c r="C19" s="7"/>
      <c r="D19" s="7"/>
      <c r="E19" s="7"/>
      <c r="F19" s="43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</sheetData>
  <mergeCells count="24">
    <mergeCell ref="B17:C17"/>
    <mergeCell ref="B18:E18"/>
    <mergeCell ref="B11:C11"/>
    <mergeCell ref="B12:C12"/>
    <mergeCell ref="B13:C13"/>
    <mergeCell ref="B14:C14"/>
    <mergeCell ref="B15:C15"/>
    <mergeCell ref="B16:C16"/>
    <mergeCell ref="J8:J10"/>
    <mergeCell ref="K8:M8"/>
    <mergeCell ref="N8:N10"/>
    <mergeCell ref="K9:K10"/>
    <mergeCell ref="L9:L10"/>
    <mergeCell ref="M9:M10"/>
    <mergeCell ref="A2:N2"/>
    <mergeCell ref="A3:N3"/>
    <mergeCell ref="D4:Q4"/>
    <mergeCell ref="A5:N5"/>
    <mergeCell ref="A6:N6"/>
    <mergeCell ref="A8:A10"/>
    <mergeCell ref="B8:C10"/>
    <mergeCell ref="D8:D10"/>
    <mergeCell ref="E8:E10"/>
    <mergeCell ref="F8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2021-07-09T14:42:02Z</dcterms:created>
  <dcterms:modified xsi:type="dcterms:W3CDTF">2021-07-09T14:43:54Z</dcterms:modified>
</cp:coreProperties>
</file>