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AIP\Desktop\INFORMACIO OFICIOSA\POA\"/>
    </mc:Choice>
  </mc:AlternateContent>
  <bookViews>
    <workbookView xWindow="0" yWindow="0" windowWidth="16392" windowHeight="5448" tabRatio="903" firstSheet="6" activeTab="6"/>
  </bookViews>
  <sheets>
    <sheet name="FISDL" sheetId="62" state="hidden" r:id="rId1"/>
    <sheet name="Ejec. Prestamo" sheetId="59" state="hidden" r:id="rId2"/>
    <sheet name="Dietas" sheetId="27" state="hidden" r:id="rId3"/>
    <sheet name="auxiliares" sheetId="61" state="hidden" r:id="rId4"/>
    <sheet name="Hoja1" sheetId="63" state="hidden" r:id="rId5"/>
    <sheet name="PROY. FODES" sheetId="67" state="hidden" r:id="rId6"/>
    <sheet name="R.SALARIOS" sheetId="71" r:id="rId7"/>
  </sheets>
  <definedNames>
    <definedName name="_xlnm._FilterDatabase" localSheetId="6" hidden="1">R.SALARIOS!#REF!</definedName>
    <definedName name="_xlnm.Print_Area" localSheetId="1">'Ejec. Prestamo'!$A$1:$H$27</definedName>
    <definedName name="_xlnm.Print_Area" localSheetId="0">FISDL!$A$1:$H$27</definedName>
    <definedName name="_xlnm.Print_Area" localSheetId="5">'PROY. FODES'!$A$1:$F$118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" i="67" l="1"/>
  <c r="F12" i="67" l="1"/>
  <c r="F10" i="67"/>
  <c r="F72" i="67" l="1"/>
  <c r="F73" i="67"/>
  <c r="F74" i="67"/>
  <c r="F62" i="67"/>
  <c r="F63" i="67"/>
  <c r="F64" i="67"/>
  <c r="F65" i="67"/>
  <c r="F66" i="67"/>
  <c r="F67" i="67"/>
  <c r="F68" i="67"/>
  <c r="F39" i="67"/>
  <c r="F40" i="67"/>
  <c r="F41" i="67"/>
  <c r="F42" i="67"/>
  <c r="F30" i="67"/>
  <c r="F31" i="67"/>
  <c r="F32" i="67"/>
  <c r="F33" i="67"/>
  <c r="F34" i="67"/>
  <c r="F35" i="67"/>
  <c r="F36" i="67"/>
  <c r="F8" i="67"/>
  <c r="F9" i="67"/>
  <c r="F11" i="67"/>
  <c r="G7" i="67"/>
  <c r="H7" i="67"/>
  <c r="I7" i="67"/>
  <c r="J7" i="67"/>
  <c r="K7" i="67"/>
  <c r="L7" i="67"/>
  <c r="M7" i="67"/>
  <c r="N7" i="67"/>
  <c r="O7" i="67"/>
  <c r="P7" i="67"/>
  <c r="Q7" i="67"/>
  <c r="R7" i="67"/>
  <c r="S7" i="67"/>
  <c r="T7" i="67"/>
  <c r="U7" i="67"/>
  <c r="V7" i="67"/>
  <c r="W7" i="67"/>
  <c r="X7" i="67"/>
  <c r="Y7" i="67"/>
  <c r="Z7" i="67"/>
  <c r="AA7" i="67"/>
  <c r="AB7" i="67"/>
  <c r="AC7" i="67"/>
  <c r="AD7" i="67"/>
  <c r="AE7" i="67"/>
  <c r="AF7" i="67"/>
  <c r="AG7" i="67"/>
  <c r="AH7" i="67"/>
  <c r="AI7" i="67"/>
  <c r="AJ7" i="67"/>
  <c r="AK7" i="67"/>
  <c r="AL7" i="67"/>
  <c r="AM7" i="67"/>
  <c r="AN7" i="67"/>
  <c r="AO7" i="67"/>
  <c r="AP7" i="67"/>
  <c r="AQ7" i="67"/>
  <c r="AR7" i="67"/>
  <c r="AS7" i="67"/>
  <c r="AT7" i="67"/>
  <c r="AU7" i="67"/>
  <c r="AV7" i="67"/>
  <c r="AW7" i="67"/>
  <c r="AX7" i="67"/>
  <c r="AY7" i="67"/>
  <c r="AZ7" i="67"/>
  <c r="BA7" i="67"/>
  <c r="G38" i="67"/>
  <c r="H38" i="67"/>
  <c r="I38" i="67"/>
  <c r="J38" i="67"/>
  <c r="K38" i="67"/>
  <c r="L38" i="67"/>
  <c r="M38" i="67"/>
  <c r="N38" i="67"/>
  <c r="O38" i="67"/>
  <c r="P38" i="67"/>
  <c r="Q38" i="67"/>
  <c r="R38" i="67"/>
  <c r="S38" i="67"/>
  <c r="T38" i="67"/>
  <c r="U38" i="67"/>
  <c r="V38" i="67"/>
  <c r="W38" i="67"/>
  <c r="X38" i="67"/>
  <c r="Y38" i="67"/>
  <c r="Z38" i="67"/>
  <c r="AA38" i="67"/>
  <c r="AB38" i="67"/>
  <c r="AC38" i="67"/>
  <c r="AD38" i="67"/>
  <c r="AE38" i="67"/>
  <c r="AF38" i="67"/>
  <c r="AG38" i="67"/>
  <c r="AH38" i="67"/>
  <c r="AI38" i="67"/>
  <c r="AJ38" i="67"/>
  <c r="AK38" i="67"/>
  <c r="AL38" i="67"/>
  <c r="AM38" i="67"/>
  <c r="AN38" i="67"/>
  <c r="AO38" i="67"/>
  <c r="AP38" i="67"/>
  <c r="AQ38" i="67"/>
  <c r="AR38" i="67"/>
  <c r="AS38" i="67"/>
  <c r="AT38" i="67"/>
  <c r="AU38" i="67"/>
  <c r="AV38" i="67"/>
  <c r="AW38" i="67"/>
  <c r="AX38" i="67"/>
  <c r="AY38" i="67"/>
  <c r="AZ38" i="67"/>
  <c r="BA38" i="67"/>
  <c r="G70" i="67"/>
  <c r="H70" i="67"/>
  <c r="I70" i="67"/>
  <c r="J70" i="67"/>
  <c r="K70" i="67"/>
  <c r="L70" i="67"/>
  <c r="M70" i="67"/>
  <c r="N70" i="67"/>
  <c r="O70" i="67"/>
  <c r="P70" i="67"/>
  <c r="Q70" i="67"/>
  <c r="R70" i="67"/>
  <c r="S70" i="67"/>
  <c r="T70" i="67"/>
  <c r="U70" i="67"/>
  <c r="V70" i="67"/>
  <c r="W70" i="67"/>
  <c r="X70" i="67"/>
  <c r="Y70" i="67"/>
  <c r="Z70" i="67"/>
  <c r="AA70" i="67"/>
  <c r="AB70" i="67"/>
  <c r="AC70" i="67"/>
  <c r="AD70" i="67"/>
  <c r="AE70" i="67"/>
  <c r="AF70" i="67"/>
  <c r="AG70" i="67"/>
  <c r="AH70" i="67"/>
  <c r="AI70" i="67"/>
  <c r="AJ70" i="67"/>
  <c r="AK70" i="67"/>
  <c r="AL70" i="67"/>
  <c r="AM70" i="67"/>
  <c r="AN70" i="67"/>
  <c r="AO70" i="67"/>
  <c r="AP70" i="67"/>
  <c r="AQ70" i="67"/>
  <c r="AR70" i="67"/>
  <c r="AS70" i="67"/>
  <c r="AT70" i="67"/>
  <c r="AU70" i="67"/>
  <c r="AV70" i="67"/>
  <c r="AW70" i="67"/>
  <c r="AX70" i="67"/>
  <c r="AY70" i="67"/>
  <c r="AZ70" i="67"/>
  <c r="BA70" i="67"/>
  <c r="D70" i="67"/>
  <c r="D38" i="67"/>
  <c r="E7" i="67"/>
  <c r="BB6" i="67"/>
  <c r="BB8" i="67"/>
  <c r="BB9" i="67"/>
  <c r="BB10" i="67"/>
  <c r="BB11" i="67"/>
  <c r="BB30" i="67"/>
  <c r="BB31" i="67"/>
  <c r="BB32" i="67"/>
  <c r="BB33" i="67"/>
  <c r="BB34" i="67"/>
  <c r="BB35" i="67"/>
  <c r="BB36" i="67"/>
  <c r="BB37" i="67"/>
  <c r="BB39" i="67"/>
  <c r="BB40" i="67"/>
  <c r="BB41" i="67"/>
  <c r="BB42" i="67"/>
  <c r="BB43" i="67"/>
  <c r="BB44" i="67"/>
  <c r="BB71" i="67"/>
  <c r="BB72" i="67"/>
  <c r="BB73" i="67"/>
  <c r="BB74" i="67"/>
  <c r="BB75" i="67"/>
  <c r="BB62" i="67"/>
  <c r="BB63" i="67"/>
  <c r="BB64" i="67"/>
  <c r="BB65" i="67"/>
  <c r="BB66" i="67"/>
  <c r="BB67" i="67"/>
  <c r="BB68" i="67"/>
  <c r="BB69" i="67"/>
  <c r="F43" i="67"/>
  <c r="F44" i="67"/>
  <c r="F46" i="67"/>
  <c r="F47" i="67"/>
  <c r="F48" i="67"/>
  <c r="F49" i="67"/>
  <c r="F50" i="67"/>
  <c r="F51" i="67"/>
  <c r="F52" i="67"/>
  <c r="F53" i="67"/>
  <c r="F54" i="67"/>
  <c r="F55" i="67"/>
  <c r="F56" i="67"/>
  <c r="F57" i="67"/>
  <c r="F58" i="67"/>
  <c r="F59" i="67"/>
  <c r="F60" i="67"/>
  <c r="F61" i="67"/>
  <c r="F75" i="67"/>
  <c r="F76" i="67"/>
  <c r="F77" i="67"/>
  <c r="F78" i="67"/>
  <c r="F79" i="67"/>
  <c r="F80" i="67"/>
  <c r="F81" i="67"/>
  <c r="F82" i="67"/>
  <c r="F83" i="67"/>
  <c r="F84" i="67"/>
  <c r="F85" i="67"/>
  <c r="F86" i="67"/>
  <c r="F87" i="67"/>
  <c r="F88" i="67"/>
  <c r="F89" i="67"/>
  <c r="F90" i="67"/>
  <c r="F92" i="67"/>
  <c r="F93" i="67"/>
  <c r="F94" i="67"/>
  <c r="F95" i="67"/>
  <c r="F96" i="67"/>
  <c r="F13" i="67"/>
  <c r="F14" i="67"/>
  <c r="F15" i="67"/>
  <c r="F16" i="67"/>
  <c r="F17" i="67"/>
  <c r="F18" i="67"/>
  <c r="F19" i="67"/>
  <c r="F20" i="67"/>
  <c r="F21" i="67"/>
  <c r="F22" i="67"/>
  <c r="F23" i="67"/>
  <c r="F24" i="67"/>
  <c r="F25" i="67"/>
  <c r="F26" i="67"/>
  <c r="F27" i="67"/>
  <c r="F28" i="67"/>
  <c r="F29" i="67"/>
  <c r="BB97" i="67"/>
  <c r="BB2" i="67"/>
  <c r="BB3" i="67"/>
  <c r="BB4" i="67"/>
  <c r="BB5" i="67"/>
  <c r="D99" i="67" l="1"/>
  <c r="F7" i="67"/>
  <c r="F91" i="67" l="1"/>
  <c r="F45" i="67" l="1"/>
  <c r="F38" i="67" s="1"/>
  <c r="E38" i="67"/>
  <c r="BB47" i="67" l="1"/>
  <c r="BA99" i="67"/>
  <c r="AY99" i="67"/>
  <c r="AX99" i="67"/>
  <c r="AW99" i="67"/>
  <c r="AV99" i="67"/>
  <c r="AU99" i="67"/>
  <c r="AT99" i="67"/>
  <c r="AS99" i="67"/>
  <c r="AR99" i="67"/>
  <c r="AQ99" i="67"/>
  <c r="AP99" i="67"/>
  <c r="AO99" i="67"/>
  <c r="AN99" i="67"/>
  <c r="AM99" i="67"/>
  <c r="AL99" i="67"/>
  <c r="AK99" i="67"/>
  <c r="AJ99" i="67"/>
  <c r="AI99" i="67"/>
  <c r="AH99" i="67"/>
  <c r="AG99" i="67"/>
  <c r="AF99" i="67"/>
  <c r="AE99" i="67"/>
  <c r="AD99" i="67"/>
  <c r="AC99" i="67"/>
  <c r="AB99" i="67"/>
  <c r="AA99" i="67"/>
  <c r="Z99" i="67"/>
  <c r="X99" i="67"/>
  <c r="W99" i="67"/>
  <c r="V99" i="67"/>
  <c r="U99" i="67"/>
  <c r="T99" i="67"/>
  <c r="S99" i="67"/>
  <c r="R99" i="67"/>
  <c r="Q99" i="67"/>
  <c r="P99" i="67"/>
  <c r="O99" i="67"/>
  <c r="N99" i="67"/>
  <c r="BB61" i="67"/>
  <c r="BB60" i="67"/>
  <c r="BB59" i="67"/>
  <c r="BB58" i="67"/>
  <c r="BB57" i="67"/>
  <c r="BB56" i="67"/>
  <c r="BB55" i="67"/>
  <c r="BB54" i="67"/>
  <c r="BB90" i="67"/>
  <c r="BB89" i="67"/>
  <c r="BB88" i="67"/>
  <c r="BB87" i="67"/>
  <c r="BB86" i="67"/>
  <c r="BB85" i="67"/>
  <c r="L99" i="67"/>
  <c r="K99" i="67"/>
  <c r="J99" i="67"/>
  <c r="I99" i="67"/>
  <c r="H99" i="67"/>
  <c r="BB78" i="67"/>
  <c r="BB77" i="67"/>
  <c r="BB76" i="67"/>
  <c r="BB53" i="67"/>
  <c r="BB52" i="67"/>
  <c r="BB51" i="67"/>
  <c r="BB50" i="67"/>
  <c r="BB49" i="67"/>
  <c r="BB48" i="67"/>
  <c r="BB46" i="67"/>
  <c r="BB45" i="67"/>
  <c r="BB29" i="67"/>
  <c r="BB26" i="67"/>
  <c r="BB25" i="67"/>
  <c r="BB24" i="67"/>
  <c r="BB23" i="67"/>
  <c r="BB22" i="67"/>
  <c r="BB21" i="67"/>
  <c r="N1" i="67"/>
  <c r="BB38" i="67" l="1"/>
  <c r="Y99" i="67"/>
  <c r="M99" i="67"/>
  <c r="F97" i="67" l="1"/>
  <c r="E70" i="67"/>
  <c r="E99" i="67"/>
  <c r="F70" i="67" l="1"/>
  <c r="F99" i="67" s="1"/>
  <c r="AZ99" i="67" l="1"/>
  <c r="BB91" i="67" l="1"/>
  <c r="BB96" i="67" l="1"/>
  <c r="BB95" i="67"/>
  <c r="BB94" i="67"/>
  <c r="BB93" i="67"/>
  <c r="BB92" i="67"/>
  <c r="BB84" i="67"/>
  <c r="BB83" i="67"/>
  <c r="BB82" i="67"/>
  <c r="BB81" i="67"/>
  <c r="BB80" i="67"/>
  <c r="BB79" i="67"/>
  <c r="BB28" i="67"/>
  <c r="BB27" i="67"/>
  <c r="BB20" i="67"/>
  <c r="BB19" i="67"/>
  <c r="BB18" i="67"/>
  <c r="BB17" i="67"/>
  <c r="BB16" i="67"/>
  <c r="BB15" i="67"/>
  <c r="BB14" i="67"/>
  <c r="BB13" i="67"/>
  <c r="BB70" i="67" l="1"/>
  <c r="C99" i="67" l="1"/>
  <c r="C6" i="63" l="1"/>
  <c r="AK1" i="67" l="1"/>
  <c r="S1" i="67" l="1"/>
  <c r="AJ1" i="67"/>
  <c r="AI1" i="67"/>
  <c r="U1" i="67"/>
  <c r="AH1" i="67"/>
  <c r="AG1" i="67"/>
  <c r="AF1" i="67"/>
  <c r="AD1" i="67"/>
  <c r="AC1" i="67"/>
  <c r="AB1" i="67"/>
  <c r="X1" i="67"/>
  <c r="T1" i="67"/>
  <c r="P1" i="67"/>
  <c r="M1" i="67"/>
  <c r="L1" i="67"/>
  <c r="K1" i="67"/>
  <c r="G1" i="67"/>
  <c r="H7" i="63" l="1"/>
  <c r="H5" i="63"/>
  <c r="H4" i="63"/>
  <c r="H3" i="63"/>
  <c r="G7" i="63"/>
  <c r="G5" i="63"/>
  <c r="G4" i="63"/>
  <c r="E6" i="63"/>
  <c r="E5" i="63"/>
  <c r="E4" i="63"/>
  <c r="M33" i="61"/>
  <c r="N33" i="61"/>
  <c r="O33" i="61"/>
  <c r="P33" i="61"/>
  <c r="Q33" i="61"/>
  <c r="L33" i="61"/>
  <c r="C16" i="61"/>
  <c r="D5" i="63" l="1"/>
  <c r="C3" i="63"/>
  <c r="C4" i="63"/>
  <c r="H10" i="63"/>
  <c r="I7" i="63"/>
  <c r="I10" i="63" s="1"/>
  <c r="J7" i="63"/>
  <c r="J10" i="63" s="1"/>
  <c r="G3" i="63"/>
  <c r="D6" i="63"/>
  <c r="K6" i="63" s="1"/>
  <c r="D4" i="63"/>
  <c r="D3" i="63"/>
  <c r="C7" i="63"/>
  <c r="C5" i="63"/>
  <c r="H27" i="62"/>
  <c r="F15" i="27"/>
  <c r="D16" i="61"/>
  <c r="I16" i="61" s="1"/>
  <c r="C17" i="61" s="1"/>
  <c r="G29" i="61"/>
  <c r="F29" i="61"/>
  <c r="B29" i="61"/>
  <c r="G8" i="27"/>
  <c r="G13" i="27"/>
  <c r="G9" i="27"/>
  <c r="G10" i="27"/>
  <c r="G11" i="27"/>
  <c r="G12" i="27"/>
  <c r="G14" i="27"/>
  <c r="E16" i="61" l="1"/>
  <c r="H16" i="61" s="1"/>
  <c r="H12" i="63"/>
  <c r="G16" i="27"/>
  <c r="C10" i="63"/>
  <c r="G10" i="63"/>
  <c r="G15" i="27"/>
  <c r="D10" i="63"/>
  <c r="K4" i="63"/>
  <c r="H30" i="59" l="1"/>
  <c r="D17" i="61"/>
  <c r="F5" i="63" l="1"/>
  <c r="K5" i="63" s="1"/>
  <c r="I17" i="61"/>
  <c r="C18" i="61" s="1"/>
  <c r="E17" i="61"/>
  <c r="F8" i="63" l="1"/>
  <c r="K8" i="63" s="1"/>
  <c r="H17" i="61"/>
  <c r="F10" i="63" l="1"/>
  <c r="D18" i="61"/>
  <c r="I18" i="61" l="1"/>
  <c r="C19" i="61" s="1"/>
  <c r="E18" i="61"/>
  <c r="E9" i="63" l="1"/>
  <c r="K9" i="63" s="1"/>
  <c r="H18" i="61"/>
  <c r="E7" i="63" l="1"/>
  <c r="D19" i="61"/>
  <c r="E19" i="61" s="1"/>
  <c r="K7" i="63" l="1"/>
  <c r="H19" i="61"/>
  <c r="I19" i="61"/>
  <c r="C20" i="61" s="1"/>
  <c r="D20" i="61" l="1"/>
  <c r="E20" i="61" s="1"/>
  <c r="H20" i="61" l="1"/>
  <c r="I20" i="61"/>
  <c r="C21" i="61" s="1"/>
  <c r="D21" i="61" l="1"/>
  <c r="E21" i="61" s="1"/>
  <c r="H21" i="61" l="1"/>
  <c r="I21" i="61"/>
  <c r="C22" i="61" s="1"/>
  <c r="D22" i="61" l="1"/>
  <c r="I22" i="61" s="1"/>
  <c r="C23" i="61" s="1"/>
  <c r="E22" i="61" l="1"/>
  <c r="H22" i="61" s="1"/>
  <c r="D23" i="61" l="1"/>
  <c r="I23" i="61" s="1"/>
  <c r="C24" i="61" s="1"/>
  <c r="E23" i="61" l="1"/>
  <c r="H23" i="61" s="1"/>
  <c r="D24" i="61" l="1"/>
  <c r="I24" i="61" s="1"/>
  <c r="C25" i="61" s="1"/>
  <c r="E24" i="61" l="1"/>
  <c r="H24" i="61" s="1"/>
  <c r="D25" i="61" l="1"/>
  <c r="I25" i="61" s="1"/>
  <c r="C26" i="61" s="1"/>
  <c r="E25" i="61" l="1"/>
  <c r="H25" i="61" s="1"/>
  <c r="D26" i="61" l="1"/>
  <c r="I26" i="61" s="1"/>
  <c r="C27" i="61" s="1"/>
  <c r="E26" i="61" l="1"/>
  <c r="H26" i="61" s="1"/>
  <c r="D27" i="61" l="1"/>
  <c r="E27" i="61" s="1"/>
  <c r="C29" i="61"/>
  <c r="H27" i="61" l="1"/>
  <c r="H29" i="61" s="1"/>
  <c r="E29" i="61"/>
  <c r="D29" i="61"/>
  <c r="I27" i="61"/>
  <c r="G99" i="67"/>
  <c r="BB12" i="67"/>
  <c r="BB99" i="67" l="1"/>
  <c r="BB7" i="67"/>
  <c r="E3" i="63" l="1"/>
  <c r="E10" i="63" l="1"/>
  <c r="K3" i="63"/>
  <c r="E12" i="63" l="1"/>
  <c r="K10" i="63"/>
</calcChain>
</file>

<file path=xl/sharedStrings.xml><?xml version="1.0" encoding="utf-8"?>
<sst xmlns="http://schemas.openxmlformats.org/spreadsheetml/2006/main" count="404" uniqueCount="258">
  <si>
    <t>ESTRUCTURA PRESUPUESTARIA</t>
  </si>
  <si>
    <t>1. ESTRUCTURA PRESUPUESTARIA APROBADA</t>
  </si>
  <si>
    <t>2. NOMINA DE SALARIOS</t>
  </si>
  <si>
    <t>3. PLAN DE COMPRAS (BIENES Y SERVICIOS)</t>
  </si>
  <si>
    <t>(En Dolares de los Estados Unidos de América)</t>
  </si>
  <si>
    <t>INSUMOS BASICOS:</t>
  </si>
  <si>
    <t>Miner. Metalicos y Prod. Der.</t>
  </si>
  <si>
    <t>Miner. No Metalicos y Prod. Der.</t>
  </si>
  <si>
    <t>1</t>
  </si>
  <si>
    <t>03</t>
  </si>
  <si>
    <t>FISDL/PFGL</t>
  </si>
  <si>
    <t>Materiales Informaticos</t>
  </si>
  <si>
    <t>Línea de Trabajo</t>
  </si>
  <si>
    <t>Nombre</t>
  </si>
  <si>
    <t>Cargo o Puesto</t>
  </si>
  <si>
    <t>Sistema de Remuneración</t>
  </si>
  <si>
    <t>Salarios</t>
  </si>
  <si>
    <t>Mesual</t>
  </si>
  <si>
    <t>Anual</t>
  </si>
  <si>
    <t>0101</t>
  </si>
  <si>
    <t>Sub-Total Línea de Trabajo 0101</t>
  </si>
  <si>
    <t>CONTRATOS</t>
  </si>
  <si>
    <t>Primas y gastos de seguro de personas</t>
  </si>
  <si>
    <t>4</t>
  </si>
  <si>
    <t>CONCEPTO</t>
  </si>
  <si>
    <t xml:space="preserve"> Objeto Específico</t>
  </si>
  <si>
    <t>Fondos Propios</t>
  </si>
  <si>
    <t>Linea de Trabajo</t>
  </si>
  <si>
    <t xml:space="preserve"> Area de Gestión</t>
  </si>
  <si>
    <t xml:space="preserve"> Unidd Presupuestaria</t>
  </si>
  <si>
    <t xml:space="preserve"> Fuente de Financiamiento</t>
  </si>
  <si>
    <t xml:space="preserve"> DENOMINACIÓN</t>
  </si>
  <si>
    <t xml:space="preserve"> MONTO</t>
  </si>
  <si>
    <t>Subfuente de Financiamiento</t>
  </si>
  <si>
    <t>Cálculo de intereses sobre saldo y distribución de cuota fija por prestamo bancario</t>
  </si>
  <si>
    <t xml:space="preserve">Capital </t>
  </si>
  <si>
    <t>$</t>
  </si>
  <si>
    <t>Saldo Inic</t>
  </si>
  <si>
    <t>Tasa de ints</t>
  </si>
  <si>
    <t>Comisión ISDEM</t>
  </si>
  <si>
    <t>Mensual</t>
  </si>
  <si>
    <t xml:space="preserve">Cuota fija </t>
  </si>
  <si>
    <t>Prestamo</t>
  </si>
  <si>
    <t>Retención ISDEM</t>
  </si>
  <si>
    <t>Caja de Crédito</t>
  </si>
  <si>
    <t xml:space="preserve">Cuota Fija </t>
  </si>
  <si>
    <t>Comisión por</t>
  </si>
  <si>
    <t xml:space="preserve">Otro </t>
  </si>
  <si>
    <t xml:space="preserve">Saldo Capital </t>
  </si>
  <si>
    <t xml:space="preserve">FECHA </t>
  </si>
  <si>
    <t xml:space="preserve">DIAS </t>
  </si>
  <si>
    <t xml:space="preserve">CAPITAL </t>
  </si>
  <si>
    <t>de Préstamo</t>
  </si>
  <si>
    <t xml:space="preserve">Ser Garante </t>
  </si>
  <si>
    <t>Descuento</t>
  </si>
  <si>
    <t>de Prestamo</t>
  </si>
  <si>
    <t>Departamento de Chalatenango</t>
  </si>
  <si>
    <t>INTS. 7.5%</t>
  </si>
  <si>
    <t>Total por Año</t>
  </si>
  <si>
    <t>Salarios por Jornal</t>
  </si>
  <si>
    <t>Comisiones y Gastos Bancarios</t>
  </si>
  <si>
    <t>Mobiliarios</t>
  </si>
  <si>
    <t>51202</t>
  </si>
  <si>
    <t>PRESUPUESTO MUNICIPAL DE EGRESOS</t>
  </si>
  <si>
    <t>PRESUPUESTO MUNICIPAL DE INVERSION POR ESTRUCTURA PRESUPUESTARIA</t>
  </si>
  <si>
    <t>Impresiones, Publicaciones y Reproducc.</t>
  </si>
  <si>
    <t>Arrendamiento de Bienes Muebles</t>
  </si>
  <si>
    <t>Consultorias, Estudios e Investigaciones</t>
  </si>
  <si>
    <t>Moviliarios</t>
  </si>
  <si>
    <t>Maquinarias y Equipos</t>
  </si>
  <si>
    <t>Proy. Programas de Inversión Div.</t>
  </si>
  <si>
    <t>De Producción de Bienes y Servicios</t>
  </si>
  <si>
    <t>Supervisión de Infraestructura</t>
  </si>
  <si>
    <t>Obras de Infraestrutura Diversas</t>
  </si>
  <si>
    <t>FUENTE O SUBFUENTE DE FINANCIAMIENTO: PRESTAMOS INTERNOS</t>
  </si>
  <si>
    <t>Bienes de Consumo DiversoS</t>
  </si>
  <si>
    <t>112</t>
  </si>
  <si>
    <t>POR RUBROS</t>
  </si>
  <si>
    <t>FODES 25%</t>
  </si>
  <si>
    <t xml:space="preserve">DEUDA </t>
  </si>
  <si>
    <t>FODES 75%</t>
  </si>
  <si>
    <t>PRESTAMO</t>
  </si>
  <si>
    <t>DONACION</t>
  </si>
  <si>
    <t>TOTALES</t>
  </si>
  <si>
    <t>ALCALDIA MUNICIPAL DE SAN JOSE CANCASQUE</t>
  </si>
  <si>
    <t>FUENTE O SUBFUENTE DE FINANCIAMIENTO: FONDO GENERAL, FISDL/KFWV</t>
  </si>
  <si>
    <t>ALCALDIA MUNICIPAL DE SAN JOSE CANCASQUE, CHALATENANGO</t>
  </si>
  <si>
    <t>PROYECCION  ANUAL DE DIETAS 2013</t>
  </si>
  <si>
    <t>Ejercicio 2014</t>
  </si>
  <si>
    <t>CAJA DE CREDITO DE ZACATECOLUCA</t>
  </si>
  <si>
    <t>Fecha de Vencimiento</t>
  </si>
  <si>
    <t>Fecha de Contrato</t>
  </si>
  <si>
    <t>Total Cuota</t>
  </si>
  <si>
    <t xml:space="preserve">DISPONIBILIDADES INICIALES </t>
  </si>
  <si>
    <t>CUENTA</t>
  </si>
  <si>
    <t>FISDL/KFW</t>
  </si>
  <si>
    <t>Fondo Municipal</t>
  </si>
  <si>
    <t xml:space="preserve">FODES 5% Preinversión </t>
  </si>
  <si>
    <t>FODES 75% Ahorro</t>
  </si>
  <si>
    <t>Cta Ahorro FISDL/KFW</t>
  </si>
  <si>
    <t>Cta. Ahorro inversión Prestamo</t>
  </si>
  <si>
    <t>Disposicion final Des. Solidos</t>
  </si>
  <si>
    <t>Chapoda, Limpuieza Calle y Barrios</t>
  </si>
  <si>
    <t>Apoyo al Desarrollo Educ. Utiles escolares</t>
  </si>
  <si>
    <t>Recolección, Transporte Desechos Solidos</t>
  </si>
  <si>
    <t>Adquisición de Terreno</t>
  </si>
  <si>
    <t>Mejora alumb. Publico 2013</t>
  </si>
  <si>
    <t>FISDL Procumidad KFW</t>
  </si>
  <si>
    <t>Fomento al Des. Agicola</t>
  </si>
  <si>
    <t>Caminos Vecinales</t>
  </si>
  <si>
    <t>Tramo Calle Guillenes 13</t>
  </si>
  <si>
    <t>Compra Eq.Informatico</t>
  </si>
  <si>
    <t>Apoyo al Deporte 2013</t>
  </si>
  <si>
    <t>Cap. Asistencia Tec.25648</t>
  </si>
  <si>
    <t>Gestión de Riezgos</t>
  </si>
  <si>
    <t>Des. Act. Sociales y C.</t>
  </si>
  <si>
    <t>Cosntrucc. Muro C. Conc</t>
  </si>
  <si>
    <t>FISDL/PFGL C1</t>
  </si>
  <si>
    <t>FISDL/PFGL C2</t>
  </si>
  <si>
    <t>Mej. C. Salida Ctones Guillen</t>
  </si>
  <si>
    <t>FP</t>
  </si>
  <si>
    <t>02</t>
  </si>
  <si>
    <t>TOTAL GASTOS FONDOS PRESTAMOS</t>
  </si>
  <si>
    <t>TOTAL GASTOS FONDOS FISDL/KFW</t>
  </si>
  <si>
    <t>TOTAL</t>
  </si>
  <si>
    <t>54303-mtto.rep.inmuebles</t>
  </si>
  <si>
    <t>deposito desechos</t>
  </si>
  <si>
    <t>matto.vehiculo</t>
  </si>
  <si>
    <t>llantas</t>
  </si>
  <si>
    <t>emergía eléctrica</t>
  </si>
  <si>
    <t>alumbrado público</t>
  </si>
  <si>
    <t>ser.publicidad</t>
  </si>
  <si>
    <t>fumigaciones</t>
  </si>
  <si>
    <t>prod.text.y vestuarios</t>
  </si>
  <si>
    <t>Produc.Quimicos</t>
  </si>
  <si>
    <t>Comis.Gastos Banc.</t>
  </si>
  <si>
    <t>Maquinaria y Equipos</t>
  </si>
  <si>
    <t>Obras de Infraestructura Diversa</t>
  </si>
  <si>
    <t xml:space="preserve">Terrenos </t>
  </si>
  <si>
    <t xml:space="preserve">Viales </t>
  </si>
  <si>
    <t xml:space="preserve">De Salud y Saneamiento Ambiental </t>
  </si>
  <si>
    <t xml:space="preserve">De Educación y Recreación </t>
  </si>
  <si>
    <t xml:space="preserve">Eléctricas y Comunicaciones </t>
  </si>
  <si>
    <t xml:space="preserve">Supervición de Infraestructura </t>
  </si>
  <si>
    <t>Estudios de Preinversión  (proy.progr.divers).</t>
  </si>
  <si>
    <t>Estudios de Preinversión (de Construcciones).</t>
  </si>
  <si>
    <t>aguinaldos</t>
  </si>
  <si>
    <t>ALCALDIA MUNICIPAL DE ZARAGOZA</t>
  </si>
  <si>
    <t>DEPARTAMENTO DE  LA LIBERTAD</t>
  </si>
  <si>
    <t>libros, utiles de enseñanza y public.</t>
  </si>
  <si>
    <t>Recoleccion y transp basura</t>
  </si>
  <si>
    <t>ALCALDIA MUNICIPAL DE ZARAGOZA, DEPARTAMENTO DE LA LIBERTAD</t>
  </si>
  <si>
    <t>Miner.meta. y prod.deriv</t>
  </si>
  <si>
    <t>Deudas años anteriores</t>
  </si>
  <si>
    <t>de educac y recreac</t>
  </si>
  <si>
    <t>Mantto. Y Rep. De Vehículos</t>
  </si>
  <si>
    <t>56304-transf.personas naturales</t>
  </si>
  <si>
    <t>Estudios de Preinversión (de Construcciones). (61501)</t>
  </si>
  <si>
    <t>Estudios de Preinversión  (proy.progr.divers). (61599)</t>
  </si>
  <si>
    <t>De Salud y Saneamiento Ambiental  (61602)</t>
  </si>
  <si>
    <t>De Educación y Recreación  (61603)</t>
  </si>
  <si>
    <t>Eléctricas y Comunicaciones  (61606)</t>
  </si>
  <si>
    <t>Supervición de Infraestructura (61608)</t>
  </si>
  <si>
    <t>Obras de Infraestructura Diversa  (11699)</t>
  </si>
  <si>
    <t>AYUDA CON LAMINAS A FAMILIAS DE ESCASOS RECURSOS</t>
  </si>
  <si>
    <t>61105 veículos</t>
  </si>
  <si>
    <t>55602 seguros de bienes</t>
  </si>
  <si>
    <t>55307 intereses</t>
  </si>
  <si>
    <t>PROGRAMA DE APOYO A LA CULTURA Y EL ARTE DEL MUNICIPIO DE ZARAGOZA</t>
  </si>
  <si>
    <t>ISSS</t>
  </si>
  <si>
    <t>AFP</t>
  </si>
  <si>
    <t>61601 viales</t>
  </si>
  <si>
    <t>Preinversion</t>
  </si>
  <si>
    <t>PROGRAMA DE FOMENTO A LA EDUCACION EN EL MUN.DE ZARAGOZA</t>
  </si>
  <si>
    <t>PROGRAMA DE APOYO A LA AGRICULTURA DEL MUNICIPIO DE ZARAGOZA</t>
  </si>
  <si>
    <t>EJERCICIO 2020</t>
  </si>
  <si>
    <t>DISPONIBILIDAD ANUAL FODES 75%</t>
  </si>
  <si>
    <t>PROGRAMA DE FORTALECIMIENTO A LOS DERECHOS DE LA MUJER</t>
  </si>
  <si>
    <t>PROYECTOS DE INFRAESTRUCTURA 75%</t>
  </si>
  <si>
    <t>CELEBRACION DIA DEL MAESTRO</t>
  </si>
  <si>
    <t>CELEBRACION DEL DIA DE LA MADRE</t>
  </si>
  <si>
    <t>CELEBRACION DE FIESTAS PATRONALES 2021</t>
  </si>
  <si>
    <t>PROGRAMA DE APOYO AL TURISMO LOCAL</t>
  </si>
  <si>
    <t>ASISTENCIA ALIMENTICIA PARA ADULTOS MAYORES DEL MUNICIPIO ZARAGOZA</t>
  </si>
  <si>
    <t>CELEBRACION DE FIESTAS NAVIDEÑAS Y COMPRA DE JUGUETES PARA LOS NIÑOS Y NIÑAS DEL MUNICIPIO DE ZARAGOZA</t>
  </si>
  <si>
    <t>CELEBRACION DEL DIA DEL ADULTO MAYOR</t>
  </si>
  <si>
    <t>RECOLECCION, TRANSPORTE Y DISPOSICION FINAL DESECHOS SOLIDOS 2021</t>
  </si>
  <si>
    <t>CELEBRACION, FIESTAS DE INDEPENDENCIA PATRIA 2021</t>
  </si>
  <si>
    <t>PROGRAMA DE PROTECCION AL MEDIO AMBIENTE Y SALUD PUBLICA DE LOS HABITANTES DE ZARAGOZA.</t>
  </si>
  <si>
    <t>PROGRAMA DE TALLERES VOCACIONALES Y CURSOS DE VERANO 2021</t>
  </si>
  <si>
    <t>CAMBIO DE PASTO SINTETICO EN CANCHAS DE FUTBOL DEL POLIDEPORTIVO DEL MUNICIPIO DE ZARAGOZA</t>
  </si>
  <si>
    <t>ALUMBRADO PUBLICO 2021</t>
  </si>
  <si>
    <t>PROGRAMA DE APOYO A LA NIÑEZ Y LA ADOLESCENCIA DEL MUNICIPIO DE ZARAAGOZA</t>
  </si>
  <si>
    <t>PAVIMENTACION DE 200 MTS CALLE PPAL DEL ZAITE #1, ZARAGOZA./2020</t>
  </si>
  <si>
    <t>PAVIMENTACION DE 200 MTS DE CALLE LOTIFICACION EL CORRALITO/2020</t>
  </si>
  <si>
    <t>PAVIMENTACION DE 300 MTS EN COLONIA QUINTA MIRAMAR, ZARAGOZA/2020</t>
  </si>
  <si>
    <t>PAVIMENTACION DEL PASAJE #4 COL LAS MARGARITAS, ZARAGOZA. /2020</t>
  </si>
  <si>
    <t>PAVIMENTACION DEL FINAL DE LA CALLE PPAL DE LA COL ESMERALDITA#2, ZARAGOZA</t>
  </si>
  <si>
    <t>CONSTRUCCION DE ALCANTARERA CANTON EL JIOTE, ZARAGOZA</t>
  </si>
  <si>
    <t>PAVIMENTACION DE PASAJES EN CORINTO #1, ZARAGOZA.</t>
  </si>
  <si>
    <t>CONSTRUCCION DE CORDON CUNETA EN CALLE AL RIO SAN ANTONIO, CANTON EL JIOTE, ZARAGOZA.</t>
  </si>
  <si>
    <t>PAVIMENTACION DE CALLE EN COL LA FUENTE, ZARAGOZA</t>
  </si>
  <si>
    <t>CONTRAPARTIDA DEL PROYECTO CONSTRUCCION DEL CENTRO DE FUNCIONAMIENTO DEL COMITÉ MUNICIPAL DE PREVENCION Y CONVIVENCIA, ZARAGOZA/2020</t>
  </si>
  <si>
    <t>CONTRAPARTIDA DEL PROYECTO CONSTRUCCION DE CANCHA Y CASA COMUNAL EN VILLAS DE ZARAGOZA, MUNICIPIO DE ZARAGOZA/2020</t>
  </si>
  <si>
    <t>BALASTREADO Y MANTENIMIENTO DE CALLES RURALES DEL MUNICIPIO/ 2020</t>
  </si>
  <si>
    <t>ALUMBRADO PUBLICO/ 2020</t>
  </si>
  <si>
    <t>PLAN BACHEO/ 2020</t>
  </si>
  <si>
    <t>PROYECTO DE PLAN BACHEO URBANO DEL MUNICIPIO DE ZARAGOZA 2021</t>
  </si>
  <si>
    <t>PROYECTO DE MANTENIMIENTO MEDIANTE BALASTREADO DE CALLES  EN LAS ZONAS RURALES DEL MUNICIPIO DE ZARAGOZA 2021</t>
  </si>
  <si>
    <t>PAVIMENTACION DE 200 MTS DE CALLE DE ACCESO A LA VEGA #1 Y #2, ASUCHIO, ZARAGOZA</t>
  </si>
  <si>
    <t>PAVIMENTACION DE LA CALLE 3a AVENIDA EN COL SAN NICOLAS, ZARAGOZA.</t>
  </si>
  <si>
    <t>PAVIMENTACION DE PASAJES EN COL MALDONADO, ZARAGOZA</t>
  </si>
  <si>
    <t>PAVIMENTACION DE 100 MTS DEL POLIGONO "A", LOTIFICACION EL CORRALITO, ZARAGOZA</t>
  </si>
  <si>
    <t>CONSTRUCCION Y AMPLIACION DE MERCADO MUNICIPAL, ZARAGOZA</t>
  </si>
  <si>
    <t>PAVIMENTACION DE PSJE NUMERO #1 COL. LOS CEDROS, ZARAGOZA</t>
  </si>
  <si>
    <t>DISPONIBILIDADES2020-2021</t>
  </si>
  <si>
    <t>CONSTRUCCION DE CASA COMUNAL EN COL BRISAS DE ZARAGOZA</t>
  </si>
  <si>
    <t>PAVIMENTACION DE CALLE EN COL VILLAS DE ZARAGOZA</t>
  </si>
  <si>
    <t>PAVIMENTACION DEL FINAL DE LA 2da CALLE PONIENTE, COL SAN NICOLAS</t>
  </si>
  <si>
    <t xml:space="preserve">PAVIMENTACION DE 75 MTS DE LA Av. #2 COL LOS CEDROS, ZARAGOZA </t>
  </si>
  <si>
    <t>REMODELACION DE PARQUE EN COL BRISAS DE ZARAGOZA</t>
  </si>
  <si>
    <t>PAVIMENTACION DE 200 MTS EN LA LOTIFICACION MONTIMAR, ZARAGOZA</t>
  </si>
  <si>
    <t>CONSTRUCCION DE PUENTE DE ACCESO A CORINTO HACIENDA, ZARAGOZA</t>
  </si>
  <si>
    <t>CONSTRUCCION DE CORDON CUNETA Y PROTECCION DE LA CALLE PRINCIPAL DEL CANTON SAN FRANCISCO EL JIOTE Y CANTON GUADALUPE EL NANCE/2020</t>
  </si>
  <si>
    <t>AYUDA CON LAMINA, MADERA Y CLAVOS A FAMILIAS DE ESCASOS RECURSOS ECONOMICOS DEL MUNICIPIO DE ZARAGOZA</t>
  </si>
  <si>
    <t xml:space="preserve">PROYECTOS FODES 2%        </t>
  </si>
  <si>
    <t>AMORTIZACION DE DEUDAS AÑOS ANTERIORES 2%</t>
  </si>
  <si>
    <t>PAVIMENTACION DE CALLE SANTA EMILIA EN COL SAN ANTONIO #2, ZARAGOZA</t>
  </si>
  <si>
    <t>CONSTRUCCION DE CALLE EN COL SAN ANTONIO #1, ZARAGOZA.</t>
  </si>
  <si>
    <t>PROGRAMA DE DEPORTE PARA UN SANO ESPARCIMIENTO EN EL MUNICIPIO DE  ZARAGOZA  2021</t>
  </si>
  <si>
    <t>EJERCICIO 2022</t>
  </si>
  <si>
    <t>PRESUSPUESTO MUNICIPAL AÑO 2022   -   INVERSION FODES</t>
  </si>
  <si>
    <t>P R O G R A M A S   D E   D E S A R R O L L O   S O C I A L FODES 75%</t>
  </si>
  <si>
    <t>AMORTIZACION DE DEUDAS AÑOS ANTERIORES</t>
  </si>
  <si>
    <t xml:space="preserve">Viales  (61601) </t>
  </si>
  <si>
    <t>TOTAL FODES INVERSIÓN</t>
  </si>
  <si>
    <t>DISPONIBILIDAD ANUAL FODES 2%</t>
  </si>
  <si>
    <t xml:space="preserve">AMORTIZACION DE DEUDAS AÑOS ANTERIORES </t>
  </si>
  <si>
    <t>T O T A L   D E   E G R E S O S   F O D E S    2 0 2 2</t>
  </si>
  <si>
    <t>#</t>
  </si>
  <si>
    <t>Cantidad</t>
  </si>
  <si>
    <t>Tipo de Plaza</t>
  </si>
  <si>
    <t>Rangos</t>
  </si>
  <si>
    <t>Concejal</t>
  </si>
  <si>
    <t>RANGOS DE SALARIOS MENSUALES PARA EL EJERCICIO 2022</t>
  </si>
  <si>
    <t>Jefe de unidad</t>
  </si>
  <si>
    <t>Apoyo Administrativo</t>
  </si>
  <si>
    <t>Desarrollo de proyectos</t>
  </si>
  <si>
    <t>$ 450.00  a  $ 1,000.00</t>
  </si>
  <si>
    <t>$ 365.00    a    $ 700.00</t>
  </si>
  <si>
    <t>$ 365.00    a    $ 600.00</t>
  </si>
  <si>
    <t>Dirección y Administración Superior</t>
  </si>
  <si>
    <t>A L C A L D I A   M U N I C I P A L   D E   LA  CIUDAD  DE  Z A R AG O Z A</t>
  </si>
  <si>
    <t>GASTOS DE REPRESENTACIÓN APROBADOS POR CONCEJO MUNICIPAL</t>
  </si>
  <si>
    <t>Dos Mil Quinientos 00/100 dólares ($ 2,500.00)</t>
  </si>
  <si>
    <t>$ 1,000.00  a  3,000.00</t>
  </si>
  <si>
    <t>$ 700.00   a    $ 900.00</t>
  </si>
  <si>
    <t>Axiliares y asistentes de Servicios Generales, transporte, cultura, deporte, electricistas y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</si>
</sst>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;\-&quot;$&quot;#,##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\ * #,##0.00_);_(&quot;$&quot;\ * \(#,##0.00\);_(&quot;$&quot;\ * &quot;-&quot;??_);_(@_)"/>
    <numFmt numFmtId="166" formatCode="_ [$$-300A]\ * #,##0.00_ ;_ [$$-300A]\ * \-#,##0.00_ ;_ [$$-300A]\ * &quot;-&quot;??_ ;_ @_ "/>
    <numFmt numFmtId="167" formatCode="_-[$€-2]* #,##0.00_-;\-[$€-2]* #,##0.00_-;_-[$€-2]* &quot;-&quot;??_-"/>
    <numFmt numFmtId="168" formatCode="_([$$-440A]* #,##0.00_);_([$$-440A]* \(#,##0.00\);_([$$-440A]* &quot;-&quot;??_);_(@_)"/>
  </numFmts>
  <fonts count="4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/>
      <name val="Calibri"/>
      <family val="2"/>
      <scheme val="minor"/>
    </font>
    <font>
      <sz val="10"/>
      <name val="Cambria"/>
      <family val="1"/>
      <scheme val="major"/>
    </font>
    <font>
      <sz val="8"/>
      <name val="Cambria"/>
      <family val="1"/>
      <scheme val="major"/>
    </font>
    <font>
      <b/>
      <sz val="10"/>
      <name val="Cambria"/>
      <family val="1"/>
      <scheme val="major"/>
    </font>
    <font>
      <b/>
      <u val="singleAccounting"/>
      <sz val="10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8"/>
      <name val="Arial"/>
      <family val="2"/>
    </font>
    <font>
      <b/>
      <u val="singleAccounting"/>
      <sz val="14"/>
      <name val="Arial"/>
      <family val="2"/>
    </font>
    <font>
      <b/>
      <u/>
      <sz val="14"/>
      <name val="Arial"/>
      <family val="2"/>
    </font>
    <font>
      <b/>
      <sz val="11"/>
      <name val="Cambria"/>
      <family val="1"/>
      <scheme val="major"/>
    </font>
    <font>
      <sz val="12"/>
      <name val="Cambria"/>
      <family val="1"/>
      <scheme val="major"/>
    </font>
    <font>
      <sz val="6"/>
      <name val="Arial"/>
      <family val="2"/>
    </font>
    <font>
      <sz val="10"/>
      <color theme="1"/>
      <name val="Arial"/>
      <family val="2"/>
    </font>
    <font>
      <b/>
      <sz val="14"/>
      <color theme="1"/>
      <name val="Cambria"/>
      <family val="1"/>
      <scheme val="major"/>
    </font>
    <font>
      <sz val="9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8"/>
      <name val="Cambria"/>
      <family val="1"/>
      <scheme val="major"/>
    </font>
    <font>
      <sz val="9"/>
      <name val="Arial"/>
      <family val="2"/>
    </font>
    <font>
      <sz val="5"/>
      <name val="Arial"/>
      <family val="2"/>
    </font>
    <font>
      <sz val="14"/>
      <name val="Cambria"/>
      <family val="1"/>
      <scheme val="major"/>
    </font>
    <font>
      <sz val="8"/>
      <color theme="0"/>
      <name val="Arial"/>
      <family val="2"/>
    </font>
    <font>
      <sz val="8"/>
      <color theme="1"/>
      <name val="Cambria"/>
      <family val="1"/>
      <scheme val="major"/>
    </font>
    <font>
      <sz val="8"/>
      <color rgb="FFFF0000"/>
      <name val="Cambria"/>
      <family val="1"/>
      <scheme val="maj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mbria"/>
      <family val="1"/>
      <scheme val="major"/>
    </font>
    <font>
      <sz val="8"/>
      <color theme="0"/>
      <name val="Cambria"/>
      <family val="1"/>
      <scheme val="major"/>
    </font>
    <font>
      <b/>
      <sz val="8"/>
      <color theme="0"/>
      <name val="Cambria"/>
      <family val="1"/>
      <scheme val="major"/>
    </font>
    <font>
      <sz val="10"/>
      <color theme="0"/>
      <name val="Arial"/>
      <family val="2"/>
    </font>
    <font>
      <sz val="8"/>
      <name val="Cambria"/>
      <family val="1"/>
    </font>
    <font>
      <b/>
      <sz val="8"/>
      <name val="Cambria"/>
      <family val="1"/>
    </font>
    <font>
      <sz val="9"/>
      <color theme="1"/>
      <name val="Cambria"/>
      <family val="1"/>
      <scheme val="major"/>
    </font>
    <font>
      <b/>
      <sz val="8"/>
      <color theme="0"/>
      <name val="Arial"/>
      <family val="2"/>
    </font>
    <font>
      <b/>
      <sz val="16"/>
      <color theme="1"/>
      <name val="Mongolian Baiti"/>
      <family val="4"/>
    </font>
    <font>
      <sz val="14"/>
      <color theme="1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40000610370189521"/>
        </stop>
      </gradientFill>
    </fill>
    <fill>
      <patternFill patternType="solid">
        <fgColor theme="1"/>
        <bgColor indexed="64"/>
      </patternFill>
    </fill>
    <fill>
      <patternFill patternType="solid">
        <fgColor rgb="FF2FCCF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2" fillId="3" borderId="0" applyNumberFormat="0" applyBorder="0" applyAlignment="0" applyProtection="0"/>
    <xf numFmtId="167" fontId="1" fillId="0" borderId="0" applyFont="0" applyFill="0" applyBorder="0" applyAlignment="0" applyProtection="0"/>
    <xf numFmtId="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0" fontId="3" fillId="0" borderId="0"/>
    <xf numFmtId="0" fontId="1" fillId="0" borderId="0"/>
    <xf numFmtId="0" fontId="1" fillId="0" borderId="0"/>
  </cellStyleXfs>
  <cellXfs count="325">
    <xf numFmtId="0" fontId="0" fillId="0" borderId="0" xfId="0"/>
    <xf numFmtId="49" fontId="4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/>
    </xf>
    <xf numFmtId="0" fontId="8" fillId="2" borderId="0" xfId="0" applyFont="1" applyFill="1"/>
    <xf numFmtId="0" fontId="7" fillId="0" borderId="0" xfId="0" applyFont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166" fontId="4" fillId="2" borderId="9" xfId="4" applyNumberFormat="1" applyFont="1" applyFill="1" applyBorder="1" applyAlignment="1">
      <alignment horizontal="right"/>
    </xf>
    <xf numFmtId="166" fontId="4" fillId="2" borderId="2" xfId="4" applyNumberFormat="1" applyFont="1" applyFill="1" applyBorder="1" applyAlignment="1">
      <alignment horizontal="right"/>
    </xf>
    <xf numFmtId="49" fontId="4" fillId="2" borderId="11" xfId="0" applyNumberFormat="1" applyFont="1" applyFill="1" applyBorder="1" applyAlignment="1">
      <alignment horizontal="center"/>
    </xf>
    <xf numFmtId="166" fontId="4" fillId="2" borderId="3" xfId="4" applyNumberFormat="1" applyFont="1" applyFill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4" applyNumberFormat="1" applyFill="1" applyAlignment="1">
      <alignment horizontal="right"/>
    </xf>
    <xf numFmtId="0" fontId="6" fillId="2" borderId="0" xfId="0" applyFont="1" applyFill="1"/>
    <xf numFmtId="0" fontId="1" fillId="0" borderId="8" xfId="0" applyFont="1" applyBorder="1" applyAlignment="1">
      <alignment horizontal="center" vertical="center" wrapText="1"/>
    </xf>
    <xf numFmtId="0" fontId="13" fillId="0" borderId="0" xfId="0" applyFont="1"/>
    <xf numFmtId="4" fontId="13" fillId="0" borderId="0" xfId="0" applyNumberFormat="1" applyFont="1"/>
    <xf numFmtId="0" fontId="13" fillId="0" borderId="7" xfId="0" applyFont="1" applyBorder="1"/>
    <xf numFmtId="0" fontId="13" fillId="0" borderId="8" xfId="0" applyFont="1" applyBorder="1"/>
    <xf numFmtId="0" fontId="13" fillId="0" borderId="6" xfId="0" applyFont="1" applyBorder="1"/>
    <xf numFmtId="0" fontId="13" fillId="0" borderId="1" xfId="0" applyFont="1" applyBorder="1"/>
    <xf numFmtId="4" fontId="13" fillId="0" borderId="8" xfId="0" applyNumberFormat="1" applyFont="1" applyBorder="1" applyAlignment="1">
      <alignment horizontal="center"/>
    </xf>
    <xf numFmtId="4" fontId="13" fillId="0" borderId="27" xfId="0" applyNumberFormat="1" applyFont="1" applyBorder="1" applyAlignment="1">
      <alignment horizontal="center"/>
    </xf>
    <xf numFmtId="4" fontId="13" fillId="0" borderId="1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4" fontId="13" fillId="0" borderId="24" xfId="0" applyNumberFormat="1" applyFont="1" applyBorder="1" applyAlignment="1">
      <alignment horizontal="center"/>
    </xf>
    <xf numFmtId="14" fontId="13" fillId="0" borderId="6" xfId="0" applyNumberFormat="1" applyFont="1" applyBorder="1"/>
    <xf numFmtId="168" fontId="13" fillId="0" borderId="1" xfId="4" applyNumberFormat="1" applyFont="1" applyBorder="1"/>
    <xf numFmtId="168" fontId="13" fillId="0" borderId="24" xfId="4" applyNumberFormat="1" applyFont="1" applyBorder="1"/>
    <xf numFmtId="168" fontId="15" fillId="0" borderId="1" xfId="4" applyNumberFormat="1" applyFont="1" applyBorder="1"/>
    <xf numFmtId="14" fontId="13" fillId="0" borderId="19" xfId="0" applyNumberFormat="1" applyFont="1" applyBorder="1"/>
    <xf numFmtId="0" fontId="15" fillId="0" borderId="13" xfId="0" applyFont="1" applyBorder="1"/>
    <xf numFmtId="168" fontId="16" fillId="0" borderId="13" xfId="4" applyNumberFormat="1" applyFont="1" applyBorder="1"/>
    <xf numFmtId="168" fontId="13" fillId="0" borderId="20" xfId="4" applyNumberFormat="1" applyFont="1" applyBorder="1"/>
    <xf numFmtId="0" fontId="13" fillId="0" borderId="0" xfId="0" applyFont="1" applyAlignment="1">
      <alignment horizontal="right"/>
    </xf>
    <xf numFmtId="0" fontId="13" fillId="0" borderId="21" xfId="0" applyFont="1" applyBorder="1"/>
    <xf numFmtId="0" fontId="13" fillId="0" borderId="22" xfId="0" applyFont="1" applyBorder="1"/>
    <xf numFmtId="4" fontId="13" fillId="0" borderId="23" xfId="0" applyNumberFormat="1" applyFont="1" applyBorder="1"/>
    <xf numFmtId="0" fontId="15" fillId="0" borderId="0" xfId="0" applyFont="1"/>
    <xf numFmtId="4" fontId="15" fillId="0" borderId="0" xfId="0" applyNumberFormat="1" applyFont="1"/>
    <xf numFmtId="10" fontId="15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164" fontId="10" fillId="0" borderId="1" xfId="4" applyNumberFormat="1" applyFont="1" applyBorder="1" applyAlignment="1">
      <alignment horizontal="center" vertical="center"/>
    </xf>
    <xf numFmtId="44" fontId="8" fillId="0" borderId="1" xfId="4" applyNumberFormat="1" applyFont="1" applyBorder="1" applyAlignment="1">
      <alignment horizontal="center" vertical="center"/>
    </xf>
    <xf numFmtId="44" fontId="8" fillId="4" borderId="14" xfId="4" applyNumberFormat="1" applyFont="1" applyFill="1" applyBorder="1" applyAlignment="1">
      <alignment horizontal="center" vertical="center"/>
    </xf>
    <xf numFmtId="44" fontId="8" fillId="4" borderId="16" xfId="4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165" fontId="0" fillId="0" borderId="0" xfId="4" applyFont="1"/>
    <xf numFmtId="16" fontId="13" fillId="0" borderId="6" xfId="0" applyNumberFormat="1" applyFont="1" applyBorder="1" applyAlignment="1">
      <alignment horizontal="center"/>
    </xf>
    <xf numFmtId="14" fontId="13" fillId="0" borderId="0" xfId="0" applyNumberFormat="1" applyFont="1"/>
    <xf numFmtId="49" fontId="9" fillId="0" borderId="0" xfId="0" applyNumberFormat="1" applyFont="1"/>
    <xf numFmtId="165" fontId="1" fillId="0" borderId="0" xfId="4"/>
    <xf numFmtId="165" fontId="8" fillId="0" borderId="0" xfId="4" applyFont="1" applyAlignment="1">
      <alignment horizontal="center"/>
    </xf>
    <xf numFmtId="0" fontId="8" fillId="0" borderId="0" xfId="0" applyFont="1" applyAlignment="1">
      <alignment horizontal="left" indent="7"/>
    </xf>
    <xf numFmtId="165" fontId="13" fillId="0" borderId="0" xfId="4" applyFont="1"/>
    <xf numFmtId="0" fontId="1" fillId="0" borderId="1" xfId="0" applyFont="1" applyBorder="1" applyAlignment="1">
      <alignment horizontal="left" indent="1"/>
    </xf>
    <xf numFmtId="0" fontId="1" fillId="0" borderId="1" xfId="0" applyFont="1" applyBorder="1"/>
    <xf numFmtId="165" fontId="1" fillId="0" borderId="1" xfId="4" applyBorder="1"/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left" indent="1"/>
    </xf>
    <xf numFmtId="165" fontId="8" fillId="0" borderId="31" xfId="0" applyNumberFormat="1" applyFont="1" applyBorder="1"/>
    <xf numFmtId="165" fontId="8" fillId="0" borderId="32" xfId="0" applyNumberFormat="1" applyFont="1" applyBorder="1"/>
    <xf numFmtId="0" fontId="1" fillId="0" borderId="42" xfId="0" applyFont="1" applyBorder="1" applyAlignment="1">
      <alignment horizontal="left" indent="1"/>
    </xf>
    <xf numFmtId="0" fontId="8" fillId="0" borderId="1" xfId="0" applyFont="1" applyBorder="1" applyAlignment="1">
      <alignment horizontal="center"/>
    </xf>
    <xf numFmtId="165" fontId="0" fillId="0" borderId="1" xfId="4" applyFont="1" applyBorder="1"/>
    <xf numFmtId="0" fontId="8" fillId="0" borderId="8" xfId="0" applyFont="1" applyBorder="1" applyAlignment="1">
      <alignment horizontal="center"/>
    </xf>
    <xf numFmtId="165" fontId="0" fillId="0" borderId="8" xfId="4" applyFont="1" applyBorder="1"/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9" fontId="8" fillId="0" borderId="31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5" fontId="0" fillId="0" borderId="11" xfId="4" applyFont="1" applyBorder="1"/>
    <xf numFmtId="0" fontId="1" fillId="0" borderId="30" xfId="0" applyFont="1" applyBorder="1"/>
    <xf numFmtId="165" fontId="8" fillId="0" borderId="31" xfId="4" applyFont="1" applyBorder="1"/>
    <xf numFmtId="165" fontId="8" fillId="0" borderId="32" xfId="4" applyFont="1" applyBorder="1"/>
    <xf numFmtId="165" fontId="11" fillId="2" borderId="0" xfId="4" applyFont="1" applyFill="1"/>
    <xf numFmtId="165" fontId="11" fillId="2" borderId="47" xfId="4" applyFont="1" applyFill="1" applyBorder="1"/>
    <xf numFmtId="166" fontId="1" fillId="0" borderId="0" xfId="0" applyNumberFormat="1" applyFont="1"/>
    <xf numFmtId="165" fontId="0" fillId="0" borderId="0" xfId="0" applyNumberFormat="1"/>
    <xf numFmtId="0" fontId="10" fillId="0" borderId="2" xfId="0" applyFont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48" xfId="0" applyFont="1" applyFill="1" applyBorder="1" applyAlignment="1">
      <alignment horizontal="left"/>
    </xf>
    <xf numFmtId="0" fontId="10" fillId="0" borderId="49" xfId="0" applyFont="1" applyBorder="1" applyAlignment="1">
      <alignment horizontal="center" vertical="center" wrapText="1"/>
    </xf>
    <xf numFmtId="165" fontId="8" fillId="0" borderId="0" xfId="4" applyFont="1"/>
    <xf numFmtId="166" fontId="4" fillId="2" borderId="18" xfId="4" applyNumberFormat="1" applyFont="1" applyFill="1" applyBorder="1" applyAlignment="1">
      <alignment horizontal="right"/>
    </xf>
    <xf numFmtId="166" fontId="4" fillId="2" borderId="48" xfId="4" applyNumberFormat="1" applyFont="1" applyFill="1" applyBorder="1" applyAlignment="1">
      <alignment horizontal="right"/>
    </xf>
    <xf numFmtId="0" fontId="4" fillId="0" borderId="49" xfId="0" applyFont="1" applyBorder="1" applyAlignment="1">
      <alignment horizontal="center" vertical="center" wrapText="1"/>
    </xf>
    <xf numFmtId="49" fontId="4" fillId="2" borderId="50" xfId="0" applyNumberFormat="1" applyFont="1" applyFill="1" applyBorder="1" applyAlignment="1">
      <alignment horizontal="center"/>
    </xf>
    <xf numFmtId="0" fontId="10" fillId="0" borderId="18" xfId="0" applyFont="1" applyBorder="1" applyAlignment="1">
      <alignment horizontal="left"/>
    </xf>
    <xf numFmtId="0" fontId="8" fillId="0" borderId="51" xfId="0" applyFont="1" applyBorder="1" applyAlignment="1">
      <alignment horizontal="center"/>
    </xf>
    <xf numFmtId="165" fontId="0" fillId="0" borderId="52" xfId="4" applyFont="1" applyBorder="1"/>
    <xf numFmtId="0" fontId="11" fillId="6" borderId="30" xfId="1" applyFont="1" applyFill="1" applyBorder="1" applyAlignment="1">
      <alignment horizontal="center" vertical="center" textRotation="90" wrapText="1"/>
    </xf>
    <xf numFmtId="0" fontId="11" fillId="6" borderId="31" xfId="1" applyFont="1" applyFill="1" applyBorder="1" applyAlignment="1">
      <alignment horizontal="center" vertical="center" textRotation="90" wrapText="1"/>
    </xf>
    <xf numFmtId="0" fontId="11" fillId="6" borderId="33" xfId="1" applyFont="1" applyFill="1" applyBorder="1" applyAlignment="1">
      <alignment horizontal="center" vertical="center" textRotation="90" wrapText="1"/>
    </xf>
    <xf numFmtId="0" fontId="11" fillId="6" borderId="32" xfId="1" applyFont="1" applyFill="1" applyBorder="1" applyAlignment="1">
      <alignment horizontal="center" vertical="center" textRotation="90" wrapText="1"/>
    </xf>
    <xf numFmtId="166" fontId="20" fillId="6" borderId="14" xfId="1" applyNumberFormat="1" applyFont="1" applyFill="1" applyBorder="1" applyAlignment="1">
      <alignment horizontal="center" vertical="center"/>
    </xf>
    <xf numFmtId="165" fontId="24" fillId="0" borderId="0" xfId="4" applyFont="1"/>
    <xf numFmtId="164" fontId="6" fillId="0" borderId="0" xfId="0" applyNumberFormat="1" applyFont="1"/>
    <xf numFmtId="165" fontId="2" fillId="0" borderId="0" xfId="4" applyFont="1"/>
    <xf numFmtId="4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30" fillId="0" borderId="1" xfId="4" applyFont="1" applyFill="1" applyBorder="1"/>
    <xf numFmtId="0" fontId="0" fillId="0" borderId="0" xfId="0"/>
    <xf numFmtId="0" fontId="0" fillId="0" borderId="0" xfId="0"/>
    <xf numFmtId="0" fontId="0" fillId="0" borderId="0" xfId="0"/>
    <xf numFmtId="164" fontId="8" fillId="0" borderId="0" xfId="0" applyNumberFormat="1" applyFont="1"/>
    <xf numFmtId="0" fontId="0" fillId="0" borderId="0" xfId="0"/>
    <xf numFmtId="0" fontId="0" fillId="0" borderId="0" xfId="0" applyFill="1"/>
    <xf numFmtId="0" fontId="14" fillId="0" borderId="1" xfId="0" applyFont="1" applyFill="1" applyBorder="1" applyAlignment="1">
      <alignment horizontal="left"/>
    </xf>
    <xf numFmtId="165" fontId="14" fillId="0" borderId="1" xfId="4" applyFont="1" applyFill="1" applyBorder="1" applyAlignment="1">
      <alignment horizontal="left"/>
    </xf>
    <xf numFmtId="165" fontId="29" fillId="0" borderId="1" xfId="4" applyFont="1" applyFill="1" applyBorder="1" applyAlignment="1">
      <alignment horizontal="left"/>
    </xf>
    <xf numFmtId="165" fontId="14" fillId="0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left" vertical="center"/>
    </xf>
    <xf numFmtId="165" fontId="29" fillId="0" borderId="1" xfId="4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165" fontId="14" fillId="0" borderId="1" xfId="4" applyFont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164" fontId="19" fillId="0" borderId="0" xfId="0" applyNumberFormat="1" applyFont="1"/>
    <xf numFmtId="0" fontId="11" fillId="0" borderId="30" xfId="1" applyFont="1" applyFill="1" applyBorder="1" applyAlignment="1">
      <alignment horizontal="center" vertical="center" textRotation="90" wrapText="1"/>
    </xf>
    <xf numFmtId="0" fontId="11" fillId="0" borderId="31" xfId="1" applyFont="1" applyFill="1" applyBorder="1" applyAlignment="1">
      <alignment horizontal="center" vertical="center" textRotation="90" wrapText="1"/>
    </xf>
    <xf numFmtId="0" fontId="11" fillId="0" borderId="33" xfId="1" applyFont="1" applyFill="1" applyBorder="1" applyAlignment="1">
      <alignment horizontal="center" vertical="center" textRotation="90" wrapText="1"/>
    </xf>
    <xf numFmtId="0" fontId="11" fillId="0" borderId="32" xfId="1" applyFont="1" applyFill="1" applyBorder="1" applyAlignment="1">
      <alignment horizontal="center" vertical="center" textRotation="90" wrapText="1"/>
    </xf>
    <xf numFmtId="0" fontId="29" fillId="0" borderId="1" xfId="4" applyNumberFormat="1" applyFont="1" applyFill="1" applyBorder="1" applyAlignment="1">
      <alignment horizontal="center" vertical="center"/>
    </xf>
    <xf numFmtId="165" fontId="14" fillId="0" borderId="1" xfId="4" applyFont="1" applyFill="1" applyBorder="1" applyAlignment="1">
      <alignment horizontal="left" vertical="center"/>
    </xf>
    <xf numFmtId="165" fontId="2" fillId="0" borderId="1" xfId="4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165" fontId="19" fillId="0" borderId="1" xfId="4" applyFont="1" applyFill="1" applyBorder="1" applyAlignment="1">
      <alignment horizontal="left" vertical="center"/>
    </xf>
    <xf numFmtId="0" fontId="0" fillId="0" borderId="0" xfId="0"/>
    <xf numFmtId="166" fontId="21" fillId="0" borderId="14" xfId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left"/>
    </xf>
    <xf numFmtId="165" fontId="34" fillId="0" borderId="1" xfId="4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1" xfId="0" applyBorder="1"/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165" fontId="19" fillId="0" borderId="0" xfId="4" applyFont="1"/>
    <xf numFmtId="165" fontId="2" fillId="0" borderId="1" xfId="4" applyFont="1" applyBorder="1" applyAlignment="1">
      <alignment vertical="center"/>
    </xf>
    <xf numFmtId="165" fontId="1" fillId="0" borderId="0" xfId="4" applyFont="1"/>
    <xf numFmtId="0" fontId="0" fillId="0" borderId="0" xfId="0"/>
    <xf numFmtId="0" fontId="29" fillId="0" borderId="1" xfId="4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5" fontId="34" fillId="0" borderId="1" xfId="4" applyFont="1" applyFill="1" applyBorder="1" applyAlignment="1">
      <alignment horizontal="left" vertical="center"/>
    </xf>
    <xf numFmtId="165" fontId="36" fillId="0" borderId="1" xfId="4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 wrapText="1"/>
    </xf>
    <xf numFmtId="165" fontId="42" fillId="2" borderId="1" xfId="4" applyFont="1" applyFill="1" applyBorder="1" applyAlignment="1">
      <alignment vertical="center" wrapText="1"/>
    </xf>
    <xf numFmtId="0" fontId="42" fillId="2" borderId="1" xfId="0" applyFont="1" applyFill="1" applyBorder="1" applyAlignment="1">
      <alignment wrapText="1"/>
    </xf>
    <xf numFmtId="0" fontId="43" fillId="2" borderId="1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27" fillId="0" borderId="0" xfId="0" applyFont="1"/>
    <xf numFmtId="0" fontId="33" fillId="7" borderId="1" xfId="0" applyFont="1" applyFill="1" applyBorder="1" applyAlignment="1">
      <alignment horizontal="left" vertical="center"/>
    </xf>
    <xf numFmtId="0" fontId="40" fillId="7" borderId="1" xfId="0" applyFont="1" applyFill="1" applyBorder="1" applyAlignment="1">
      <alignment horizontal="left" vertical="center"/>
    </xf>
    <xf numFmtId="164" fontId="45" fillId="7" borderId="1" xfId="0" applyNumberFormat="1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left" vertical="center"/>
    </xf>
    <xf numFmtId="0" fontId="29" fillId="8" borderId="1" xfId="0" applyFont="1" applyFill="1" applyBorder="1" applyAlignment="1">
      <alignment horizontal="left" vertical="center"/>
    </xf>
    <xf numFmtId="0" fontId="29" fillId="8" borderId="1" xfId="0" applyFont="1" applyFill="1" applyBorder="1" applyAlignment="1">
      <alignment horizontal="left"/>
    </xf>
    <xf numFmtId="165" fontId="29" fillId="8" borderId="1" xfId="4" applyFont="1" applyFill="1" applyBorder="1" applyAlignment="1">
      <alignment horizontal="left"/>
    </xf>
    <xf numFmtId="164" fontId="29" fillId="8" borderId="1" xfId="0" applyNumberFormat="1" applyFont="1" applyFill="1" applyBorder="1" applyAlignment="1">
      <alignment horizontal="left" vertical="center"/>
    </xf>
    <xf numFmtId="0" fontId="28" fillId="8" borderId="1" xfId="0" applyFont="1" applyFill="1" applyBorder="1" applyAlignment="1">
      <alignment horizontal="center" vertical="center"/>
    </xf>
    <xf numFmtId="165" fontId="40" fillId="8" borderId="1" xfId="4" applyFont="1" applyFill="1" applyBorder="1" applyAlignment="1">
      <alignment horizontal="left" vertical="center"/>
    </xf>
    <xf numFmtId="165" fontId="37" fillId="8" borderId="1" xfId="4" applyFont="1" applyFill="1" applyBorder="1" applyAlignment="1">
      <alignment horizontal="left" vertical="center"/>
    </xf>
    <xf numFmtId="0" fontId="23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textRotation="90"/>
    </xf>
    <xf numFmtId="165" fontId="33" fillId="7" borderId="1" xfId="4" applyFont="1" applyFill="1" applyBorder="1"/>
    <xf numFmtId="0" fontId="34" fillId="0" borderId="1" xfId="0" applyFont="1" applyFill="1" applyBorder="1" applyAlignment="1">
      <alignment horizontal="left"/>
    </xf>
    <xf numFmtId="0" fontId="39" fillId="0" borderId="1" xfId="0" applyFont="1" applyFill="1" applyBorder="1" applyAlignment="1">
      <alignment horizontal="left"/>
    </xf>
    <xf numFmtId="165" fontId="39" fillId="0" borderId="1" xfId="0" applyNumberFormat="1" applyFont="1" applyBorder="1" applyAlignment="1">
      <alignment horizontal="left"/>
    </xf>
    <xf numFmtId="165" fontId="13" fillId="0" borderId="1" xfId="4" applyFont="1" applyBorder="1" applyAlignment="1">
      <alignment horizontal="left"/>
    </xf>
    <xf numFmtId="165" fontId="2" fillId="0" borderId="1" xfId="0" applyNumberFormat="1" applyFont="1" applyFill="1" applyBorder="1" applyAlignment="1">
      <alignment horizontal="center" textRotation="90" wrapText="1"/>
    </xf>
    <xf numFmtId="44" fontId="34" fillId="0" borderId="1" xfId="0" applyNumberFormat="1" applyFont="1" applyFill="1" applyBorder="1" applyAlignment="1">
      <alignment horizontal="left"/>
    </xf>
    <xf numFmtId="0" fontId="32" fillId="0" borderId="1" xfId="0" applyFont="1" applyBorder="1" applyAlignment="1">
      <alignment horizontal="left"/>
    </xf>
    <xf numFmtId="165" fontId="34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 textRotation="90"/>
    </xf>
    <xf numFmtId="165" fontId="24" fillId="0" borderId="1" xfId="4" applyFont="1" applyFill="1" applyBorder="1" applyAlignment="1">
      <alignment horizontal="center" textRotation="90"/>
    </xf>
    <xf numFmtId="0" fontId="0" fillId="0" borderId="1" xfId="0" applyFill="1" applyBorder="1"/>
    <xf numFmtId="44" fontId="0" fillId="0" borderId="1" xfId="0" applyNumberFormat="1" applyFill="1" applyBorder="1"/>
    <xf numFmtId="165" fontId="24" fillId="0" borderId="1" xfId="4" applyFont="1" applyFill="1" applyBorder="1"/>
    <xf numFmtId="165" fontId="0" fillId="0" borderId="1" xfId="4" applyFont="1" applyFill="1" applyBorder="1"/>
    <xf numFmtId="0" fontId="2" fillId="0" borderId="1" xfId="0" applyFont="1" applyFill="1" applyBorder="1"/>
    <xf numFmtId="165" fontId="2" fillId="0" borderId="1" xfId="4" applyFont="1" applyFill="1" applyBorder="1" applyAlignment="1">
      <alignment vertical="center"/>
    </xf>
    <xf numFmtId="165" fontId="2" fillId="0" borderId="1" xfId="4" applyFont="1" applyFill="1" applyBorder="1"/>
    <xf numFmtId="0" fontId="42" fillId="0" borderId="1" xfId="0" applyFont="1" applyFill="1" applyBorder="1" applyAlignment="1">
      <alignment vertical="center" wrapText="1"/>
    </xf>
    <xf numFmtId="0" fontId="43" fillId="0" borderId="1" xfId="0" applyFont="1" applyFill="1" applyBorder="1" applyAlignment="1">
      <alignment wrapText="1"/>
    </xf>
    <xf numFmtId="165" fontId="2" fillId="0" borderId="1" xfId="0" applyNumberFormat="1" applyFont="1" applyFill="1" applyBorder="1"/>
    <xf numFmtId="0" fontId="39" fillId="8" borderId="1" xfId="0" applyFont="1" applyFill="1" applyBorder="1" applyAlignment="1">
      <alignment horizontal="left" vertical="center"/>
    </xf>
    <xf numFmtId="165" fontId="31" fillId="0" borderId="1" xfId="4" applyFont="1" applyFill="1" applyBorder="1"/>
    <xf numFmtId="165" fontId="41" fillId="7" borderId="1" xfId="4" applyFont="1" applyFill="1" applyBorder="1"/>
    <xf numFmtId="0" fontId="29" fillId="0" borderId="1" xfId="0" applyFont="1" applyFill="1" applyBorder="1" applyAlignment="1">
      <alignment horizontal="left"/>
    </xf>
    <xf numFmtId="0" fontId="39" fillId="0" borderId="1" xfId="0" applyFont="1" applyFill="1" applyBorder="1" applyAlignment="1">
      <alignment horizontal="left" vertical="center"/>
    </xf>
    <xf numFmtId="165" fontId="40" fillId="0" borderId="1" xfId="4" applyFont="1" applyFill="1" applyBorder="1" applyAlignment="1">
      <alignment horizontal="left" vertical="center"/>
    </xf>
    <xf numFmtId="165" fontId="37" fillId="0" borderId="1" xfId="4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0" xfId="0"/>
    <xf numFmtId="0" fontId="27" fillId="0" borderId="0" xfId="0" applyFont="1" applyFill="1" applyAlignment="1">
      <alignment horizontal="center"/>
    </xf>
    <xf numFmtId="0" fontId="27" fillId="0" borderId="0" xfId="0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/>
    <xf numFmtId="0" fontId="26" fillId="0" borderId="0" xfId="0" applyFont="1" applyFill="1" applyBorder="1" applyAlignment="1">
      <alignment horizontal="center"/>
    </xf>
    <xf numFmtId="0" fontId="27" fillId="0" borderId="0" xfId="0" applyFont="1" applyBorder="1"/>
    <xf numFmtId="0" fontId="26" fillId="0" borderId="0" xfId="0" applyFont="1" applyFill="1" applyBorder="1" applyAlignment="1">
      <alignment horizontal="left"/>
    </xf>
    <xf numFmtId="165" fontId="26" fillId="0" borderId="0" xfId="4" applyFont="1" applyFill="1" applyBorder="1" applyAlignment="1">
      <alignment horizontal="center"/>
    </xf>
    <xf numFmtId="0" fontId="47" fillId="0" borderId="1" xfId="0" applyFont="1" applyFill="1" applyBorder="1" applyAlignment="1">
      <alignment horizontal="center"/>
    </xf>
    <xf numFmtId="0" fontId="47" fillId="0" borderId="1" xfId="0" applyFont="1" applyFill="1" applyBorder="1" applyAlignment="1">
      <alignment horizontal="left"/>
    </xf>
    <xf numFmtId="0" fontId="26" fillId="0" borderId="0" xfId="0" applyFont="1" applyFill="1" applyBorder="1" applyAlignment="1"/>
    <xf numFmtId="49" fontId="26" fillId="0" borderId="0" xfId="0" applyNumberFormat="1" applyFont="1" applyFill="1" applyBorder="1" applyAlignment="1">
      <alignment horizontal="center"/>
    </xf>
    <xf numFmtId="0" fontId="46" fillId="0" borderId="0" xfId="0" applyFont="1" applyFill="1" applyAlignment="1">
      <alignment vertical="center"/>
    </xf>
    <xf numFmtId="0" fontId="27" fillId="0" borderId="26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/>
    <xf numFmtId="0" fontId="27" fillId="0" borderId="37" xfId="0" applyFont="1" applyFill="1" applyBorder="1"/>
    <xf numFmtId="0" fontId="47" fillId="0" borderId="6" xfId="0" applyFont="1" applyFill="1" applyBorder="1" applyAlignment="1">
      <alignment horizontal="center"/>
    </xf>
    <xf numFmtId="0" fontId="26" fillId="0" borderId="30" xfId="0" applyFont="1" applyFill="1" applyBorder="1" applyAlignment="1">
      <alignment horizontal="center"/>
    </xf>
    <xf numFmtId="0" fontId="26" fillId="0" borderId="31" xfId="0" applyFont="1" applyFill="1" applyBorder="1" applyAlignment="1">
      <alignment horizontal="center"/>
    </xf>
    <xf numFmtId="0" fontId="26" fillId="0" borderId="32" xfId="0" applyFont="1" applyFill="1" applyBorder="1" applyAlignment="1">
      <alignment horizontal="center"/>
    </xf>
    <xf numFmtId="165" fontId="47" fillId="0" borderId="24" xfId="4" applyFont="1" applyFill="1" applyBorder="1" applyAlignment="1">
      <alignment horizontal="center"/>
    </xf>
    <xf numFmtId="165" fontId="47" fillId="0" borderId="24" xfId="4" applyFont="1" applyFill="1" applyBorder="1" applyAlignment="1">
      <alignment horizontal="right"/>
    </xf>
    <xf numFmtId="0" fontId="47" fillId="0" borderId="13" xfId="0" applyFont="1" applyFill="1" applyBorder="1" applyAlignment="1">
      <alignment horizontal="center"/>
    </xf>
    <xf numFmtId="0" fontId="47" fillId="0" borderId="13" xfId="0" applyFont="1" applyFill="1" applyBorder="1" applyAlignment="1">
      <alignment horizontal="left" wrapText="1"/>
    </xf>
    <xf numFmtId="165" fontId="47" fillId="0" borderId="20" xfId="4" applyFont="1" applyFill="1" applyBorder="1" applyAlignment="1">
      <alignment horizontal="right"/>
    </xf>
    <xf numFmtId="0" fontId="26" fillId="0" borderId="7" xfId="0" applyFont="1" applyFill="1" applyBorder="1" applyAlignment="1">
      <alignment horizontal="center"/>
    </xf>
    <xf numFmtId="0" fontId="26" fillId="0" borderId="8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36" xfId="0" applyFont="1" applyFill="1" applyBorder="1" applyAlignment="1">
      <alignment horizontal="left"/>
    </xf>
    <xf numFmtId="0" fontId="8" fillId="6" borderId="25" xfId="1" applyFont="1" applyFill="1" applyBorder="1" applyAlignment="1">
      <alignment horizontal="center"/>
    </xf>
    <xf numFmtId="0" fontId="8" fillId="6" borderId="35" xfId="1" applyFont="1" applyFill="1" applyBorder="1" applyAlignment="1">
      <alignment horizontal="center"/>
    </xf>
    <xf numFmtId="0" fontId="11" fillId="6" borderId="39" xfId="1" applyFont="1" applyFill="1" applyBorder="1" applyAlignment="1">
      <alignment horizontal="center" vertical="center" wrapText="1"/>
    </xf>
    <xf numFmtId="0" fontId="11" fillId="6" borderId="16" xfId="1" applyFont="1" applyFill="1" applyBorder="1" applyAlignment="1">
      <alignment horizontal="center" vertical="center" wrapText="1"/>
    </xf>
    <xf numFmtId="0" fontId="11" fillId="6" borderId="39" xfId="1" applyFont="1" applyFill="1" applyBorder="1" applyAlignment="1" applyProtection="1">
      <alignment horizontal="center" vertical="center" textRotation="90" wrapText="1"/>
      <protection locked="0" hidden="1"/>
    </xf>
    <xf numFmtId="0" fontId="11" fillId="6" borderId="16" xfId="1" applyFont="1" applyFill="1" applyBorder="1" applyAlignment="1" applyProtection="1">
      <alignment horizontal="center" vertical="center" textRotation="90" wrapText="1"/>
      <protection locked="0" hidden="1"/>
    </xf>
    <xf numFmtId="49" fontId="1" fillId="2" borderId="0" xfId="0" applyNumberFormat="1" applyFont="1" applyFill="1" applyAlignment="1">
      <alignment horizontal="justify"/>
    </xf>
    <xf numFmtId="0" fontId="9" fillId="6" borderId="25" xfId="1" applyFont="1" applyFill="1" applyBorder="1" applyAlignment="1">
      <alignment horizontal="center" vertical="center"/>
    </xf>
    <xf numFmtId="0" fontId="9" fillId="6" borderId="35" xfId="1" applyFont="1" applyFill="1" applyBorder="1" applyAlignment="1">
      <alignment horizontal="center" vertical="center"/>
    </xf>
    <xf numFmtId="0" fontId="9" fillId="6" borderId="34" xfId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/>
    </xf>
    <xf numFmtId="0" fontId="9" fillId="0" borderId="25" xfId="1" applyFont="1" applyFill="1" applyBorder="1" applyAlignment="1">
      <alignment horizontal="center" vertical="center"/>
    </xf>
    <xf numFmtId="0" fontId="9" fillId="0" borderId="35" xfId="1" applyFont="1" applyFill="1" applyBorder="1" applyAlignment="1">
      <alignment horizontal="center" vertical="center"/>
    </xf>
    <xf numFmtId="0" fontId="9" fillId="0" borderId="34" xfId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25" xfId="1" applyFont="1" applyFill="1" applyBorder="1" applyAlignment="1">
      <alignment horizontal="center"/>
    </xf>
    <xf numFmtId="0" fontId="11" fillId="0" borderId="35" xfId="1" applyFont="1" applyFill="1" applyBorder="1" applyAlignment="1">
      <alignment horizontal="center"/>
    </xf>
    <xf numFmtId="0" fontId="11" fillId="0" borderId="39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 wrapText="1"/>
    </xf>
    <xf numFmtId="0" fontId="11" fillId="0" borderId="39" xfId="1" applyFont="1" applyFill="1" applyBorder="1" applyAlignment="1" applyProtection="1">
      <alignment horizontal="center" vertical="center" textRotation="90" wrapText="1"/>
      <protection locked="0" hidden="1"/>
    </xf>
    <xf numFmtId="0" fontId="11" fillId="0" borderId="16" xfId="1" applyFont="1" applyFill="1" applyBorder="1" applyAlignment="1" applyProtection="1">
      <alignment horizontal="center" vertical="center" textRotation="90" wrapText="1"/>
      <protection locked="0" hidden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4" fontId="15" fillId="0" borderId="29" xfId="0" applyNumberFormat="1" applyFont="1" applyBorder="1" applyAlignment="1">
      <alignment horizontal="center" vertical="center"/>
    </xf>
    <xf numFmtId="4" fontId="15" fillId="0" borderId="41" xfId="0" applyNumberFormat="1" applyFont="1" applyBorder="1" applyAlignment="1">
      <alignment horizontal="center" vertical="center"/>
    </xf>
    <xf numFmtId="4" fontId="15" fillId="0" borderId="4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" fontId="13" fillId="0" borderId="43" xfId="0" applyNumberFormat="1" applyFont="1" applyBorder="1" applyAlignment="1">
      <alignment horizontal="center"/>
    </xf>
    <xf numFmtId="4" fontId="13" fillId="0" borderId="44" xfId="0" applyNumberFormat="1" applyFont="1" applyBorder="1" applyAlignment="1">
      <alignment horizontal="center"/>
    </xf>
    <xf numFmtId="4" fontId="13" fillId="0" borderId="45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" fontId="13" fillId="0" borderId="29" xfId="0" applyNumberFormat="1" applyFont="1" applyBorder="1" applyAlignment="1">
      <alignment horizontal="center"/>
    </xf>
    <xf numFmtId="4" fontId="13" fillId="0" borderId="42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165" fontId="0" fillId="0" borderId="0" xfId="4" applyFont="1" applyAlignment="1">
      <alignment horizontal="center"/>
    </xf>
    <xf numFmtId="0" fontId="0" fillId="0" borderId="0" xfId="0"/>
    <xf numFmtId="0" fontId="38" fillId="8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left"/>
    </xf>
    <xf numFmtId="0" fontId="17" fillId="0" borderId="35" xfId="0" applyFont="1" applyFill="1" applyBorder="1" applyAlignment="1">
      <alignment horizontal="left"/>
    </xf>
    <xf numFmtId="0" fontId="17" fillId="0" borderId="34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36" xfId="0" applyFont="1" applyFill="1" applyBorder="1" applyAlignment="1">
      <alignment horizontal="left"/>
    </xf>
    <xf numFmtId="0" fontId="4" fillId="0" borderId="38" xfId="0" applyFont="1" applyFill="1" applyBorder="1" applyAlignment="1">
      <alignment horizontal="left"/>
    </xf>
    <xf numFmtId="0" fontId="46" fillId="0" borderId="0" xfId="0" applyFont="1" applyFill="1" applyAlignment="1">
      <alignment horizontal="left" vertical="center"/>
    </xf>
    <xf numFmtId="0" fontId="26" fillId="0" borderId="0" xfId="0" applyFont="1" applyFill="1" applyBorder="1" applyAlignment="1">
      <alignment horizontal="center"/>
    </xf>
  </cellXfs>
  <cellStyles count="9">
    <cellStyle name="Énfasis1" xfId="1" builtinId="29"/>
    <cellStyle name="Euro" xfId="2"/>
    <cellStyle name="Millares 4" xfId="3"/>
    <cellStyle name="Moneda" xfId="4" builtinId="4"/>
    <cellStyle name="Normal" xfId="0" builtinId="0"/>
    <cellStyle name="Normal 15" xfId="7"/>
    <cellStyle name="Normal 2" xfId="5"/>
    <cellStyle name="Normal 4" xfId="6"/>
    <cellStyle name="Normal 8" xfId="8"/>
  </cellStyles>
  <dxfs count="0"/>
  <tableStyles count="0" defaultTableStyle="TableStyleMedium9" defaultPivotStyle="PivotStyleLight16"/>
  <colors>
    <mruColors>
      <color rgb="FFF4B74A"/>
      <color rgb="FF0AD840"/>
      <color rgb="FF599FD9"/>
      <color rgb="FF2FCCF1"/>
      <color rgb="FFA6DE42"/>
      <color rgb="FFCCCCFF"/>
      <color rgb="FF00CC00"/>
      <color rgb="FF666699"/>
      <color rgb="FFFF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428626</xdr:colOff>
      <xdr:row>1</xdr:row>
      <xdr:rowOff>95251</xdr:rowOff>
    </xdr:from>
    <xdr:to>
      <xdr:col>5</xdr:col>
      <xdr:colOff>956120</xdr:colOff>
      <xdr:row>1</xdr:row>
      <xdr:rowOff>931221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706025-6B0A-4F04-B8CA-3F0D72A5B7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3" t="6536" r="9615" b="9114"/>
        <a:stretch/>
      </xdr:blipFill>
      <xdr:spPr>
        <a:xfrm>
          <a:off x="8286751" y="345282"/>
          <a:ext cx="527494" cy="83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Equidad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34"/>
  <sheetViews>
    <sheetView view="pageBreakPreview" zoomScale="106" zoomScaleSheetLayoutView="106" workbookViewId="0">
      <selection activeCell="A5" sqref="A5:H5"/>
    </sheetView>
  </sheetViews>
  <sheetFormatPr baseColWidth="10" defaultColWidth="11.44140625" defaultRowHeight="13.2" x14ac:dyDescent="0.25"/>
  <cols>
    <col min="1" max="1" width="4.5546875" style="22" customWidth="1"/>
    <col min="2" max="2" width="4.44140625" style="22" customWidth="1"/>
    <col min="3" max="4" width="4.5546875" style="22" customWidth="1"/>
    <col min="5" max="5" width="6.109375" style="22" customWidth="1"/>
    <col min="6" max="6" width="12.6640625" style="22" customWidth="1"/>
    <col min="7" max="7" width="42.5546875" style="19" customWidth="1"/>
    <col min="8" max="8" width="19.33203125" style="4" customWidth="1"/>
    <col min="9" max="16384" width="11.44140625" style="20"/>
  </cols>
  <sheetData>
    <row r="1" spans="1:9" ht="17.399999999999999" x14ac:dyDescent="0.3">
      <c r="A1" s="258" t="s">
        <v>148</v>
      </c>
      <c r="B1" s="259"/>
      <c r="C1" s="259"/>
      <c r="D1" s="259"/>
      <c r="E1" s="259"/>
      <c r="F1" s="259"/>
      <c r="G1" s="259"/>
      <c r="H1" s="259"/>
      <c r="I1" s="5"/>
    </row>
    <row r="2" spans="1:9" ht="17.399999999999999" x14ac:dyDescent="0.3">
      <c r="A2" s="258" t="s">
        <v>147</v>
      </c>
      <c r="B2" s="259"/>
      <c r="C2" s="259"/>
      <c r="D2" s="259"/>
      <c r="E2" s="259"/>
      <c r="F2" s="259"/>
      <c r="G2" s="259"/>
      <c r="H2" s="259"/>
      <c r="I2" s="5"/>
    </row>
    <row r="3" spans="1:9" ht="15.6" x14ac:dyDescent="0.25">
      <c r="A3" s="260" t="s">
        <v>63</v>
      </c>
      <c r="B3" s="261"/>
      <c r="C3" s="261"/>
      <c r="D3" s="261"/>
      <c r="E3" s="261"/>
      <c r="F3" s="261"/>
      <c r="G3" s="261"/>
      <c r="H3" s="261"/>
    </row>
    <row r="4" spans="1:9" ht="15.6" x14ac:dyDescent="0.25">
      <c r="A4" s="260" t="s">
        <v>175</v>
      </c>
      <c r="B4" s="261"/>
      <c r="C4" s="261"/>
      <c r="D4" s="261"/>
      <c r="E4" s="261"/>
      <c r="F4" s="261"/>
      <c r="G4" s="261"/>
      <c r="H4" s="261"/>
    </row>
    <row r="5" spans="1:9" ht="15" x14ac:dyDescent="0.25">
      <c r="A5" s="262" t="s">
        <v>4</v>
      </c>
      <c r="B5" s="263"/>
      <c r="C5" s="263"/>
      <c r="D5" s="263"/>
      <c r="E5" s="263"/>
      <c r="F5" s="263"/>
      <c r="G5" s="263"/>
      <c r="H5" s="263"/>
    </row>
    <row r="6" spans="1:9" ht="8.25" customHeight="1" x14ac:dyDescent="0.3">
      <c r="A6" s="264"/>
      <c r="B6" s="265"/>
      <c r="C6" s="265"/>
      <c r="D6" s="265"/>
      <c r="E6" s="265"/>
      <c r="F6" s="265"/>
      <c r="G6" s="265"/>
      <c r="H6" s="265"/>
    </row>
    <row r="7" spans="1:9" ht="15.6" x14ac:dyDescent="0.3">
      <c r="A7" s="266" t="s">
        <v>64</v>
      </c>
      <c r="B7" s="266"/>
      <c r="C7" s="266"/>
      <c r="D7" s="266"/>
      <c r="E7" s="266"/>
      <c r="F7" s="266"/>
      <c r="G7" s="266"/>
      <c r="H7" s="266"/>
    </row>
    <row r="8" spans="1:9" ht="16.2" thickBot="1" x14ac:dyDescent="0.35">
      <c r="A8" s="267" t="s">
        <v>85</v>
      </c>
      <c r="B8" s="267"/>
      <c r="C8" s="267"/>
      <c r="D8" s="267"/>
      <c r="E8" s="267"/>
      <c r="F8" s="267"/>
      <c r="G8" s="267"/>
      <c r="H8" s="267"/>
    </row>
    <row r="9" spans="1:9" ht="13.8" thickBot="1" x14ac:dyDescent="0.3">
      <c r="A9" s="268" t="s">
        <v>0</v>
      </c>
      <c r="B9" s="269"/>
      <c r="C9" s="269"/>
      <c r="D9" s="269"/>
      <c r="E9" s="269"/>
      <c r="F9" s="269"/>
      <c r="G9" s="270" t="s">
        <v>31</v>
      </c>
      <c r="H9" s="272" t="s">
        <v>32</v>
      </c>
    </row>
    <row r="10" spans="1:9" ht="200.25" customHeight="1" thickBot="1" x14ac:dyDescent="0.3">
      <c r="A10" s="110" t="s">
        <v>28</v>
      </c>
      <c r="B10" s="111" t="s">
        <v>29</v>
      </c>
      <c r="C10" s="111" t="s">
        <v>27</v>
      </c>
      <c r="D10" s="111" t="s">
        <v>30</v>
      </c>
      <c r="E10" s="112" t="s">
        <v>33</v>
      </c>
      <c r="F10" s="113" t="s">
        <v>25</v>
      </c>
      <c r="G10" s="271"/>
      <c r="H10" s="273"/>
    </row>
    <row r="11" spans="1:9" ht="15.75" customHeight="1" x14ac:dyDescent="0.25">
      <c r="A11" s="9">
        <v>3</v>
      </c>
      <c r="B11" s="10" t="s">
        <v>9</v>
      </c>
      <c r="C11" s="10" t="s">
        <v>121</v>
      </c>
      <c r="D11" s="10" t="s">
        <v>8</v>
      </c>
      <c r="E11" s="10" t="s">
        <v>76</v>
      </c>
      <c r="F11" s="11" t="s">
        <v>62</v>
      </c>
      <c r="G11" s="12" t="s">
        <v>59</v>
      </c>
      <c r="H11" s="13"/>
    </row>
    <row r="12" spans="1:9" ht="15.75" customHeight="1" x14ac:dyDescent="0.25">
      <c r="A12" s="8">
        <v>3</v>
      </c>
      <c r="B12" s="1" t="s">
        <v>9</v>
      </c>
      <c r="C12" s="10" t="s">
        <v>121</v>
      </c>
      <c r="D12" s="10" t="s">
        <v>8</v>
      </c>
      <c r="E12" s="10" t="s">
        <v>76</v>
      </c>
      <c r="F12" s="2">
        <v>54111</v>
      </c>
      <c r="G12" s="6" t="s">
        <v>7</v>
      </c>
      <c r="H12" s="14"/>
    </row>
    <row r="13" spans="1:9" ht="15.75" customHeight="1" x14ac:dyDescent="0.25">
      <c r="A13" s="8">
        <v>3</v>
      </c>
      <c r="B13" s="1" t="s">
        <v>9</v>
      </c>
      <c r="C13" s="10" t="s">
        <v>121</v>
      </c>
      <c r="D13" s="10" t="s">
        <v>8</v>
      </c>
      <c r="E13" s="10" t="s">
        <v>76</v>
      </c>
      <c r="F13" s="2">
        <v>54112</v>
      </c>
      <c r="G13" s="6" t="s">
        <v>6</v>
      </c>
      <c r="H13" s="14"/>
    </row>
    <row r="14" spans="1:9" ht="15.75" customHeight="1" x14ac:dyDescent="0.25">
      <c r="A14" s="8">
        <v>3</v>
      </c>
      <c r="B14" s="1" t="s">
        <v>9</v>
      </c>
      <c r="C14" s="10" t="s">
        <v>121</v>
      </c>
      <c r="D14" s="10" t="s">
        <v>8</v>
      </c>
      <c r="E14" s="10" t="s">
        <v>76</v>
      </c>
      <c r="F14" s="2">
        <v>54199</v>
      </c>
      <c r="G14" s="6" t="s">
        <v>75</v>
      </c>
      <c r="H14" s="14"/>
    </row>
    <row r="15" spans="1:9" ht="15.75" customHeight="1" x14ac:dyDescent="0.25">
      <c r="A15" s="8">
        <v>3</v>
      </c>
      <c r="B15" s="1" t="s">
        <v>9</v>
      </c>
      <c r="C15" s="10" t="s">
        <v>121</v>
      </c>
      <c r="D15" s="10" t="s">
        <v>8</v>
      </c>
      <c r="E15" s="10" t="s">
        <v>76</v>
      </c>
      <c r="F15" s="2">
        <v>54313</v>
      </c>
      <c r="G15" s="6" t="s">
        <v>65</v>
      </c>
      <c r="H15" s="14"/>
    </row>
    <row r="16" spans="1:9" ht="15.75" customHeight="1" x14ac:dyDescent="0.25">
      <c r="A16" s="8">
        <v>3</v>
      </c>
      <c r="B16" s="1" t="s">
        <v>9</v>
      </c>
      <c r="C16" s="10" t="s">
        <v>121</v>
      </c>
      <c r="D16" s="10" t="s">
        <v>8</v>
      </c>
      <c r="E16" s="10" t="s">
        <v>76</v>
      </c>
      <c r="F16" s="2">
        <v>54316</v>
      </c>
      <c r="G16" s="6" t="s">
        <v>66</v>
      </c>
      <c r="H16" s="14"/>
    </row>
    <row r="17" spans="1:8" ht="15.75" customHeight="1" x14ac:dyDescent="0.25">
      <c r="A17" s="8">
        <v>3</v>
      </c>
      <c r="B17" s="1" t="s">
        <v>9</v>
      </c>
      <c r="C17" s="10" t="s">
        <v>121</v>
      </c>
      <c r="D17" s="10" t="s">
        <v>8</v>
      </c>
      <c r="E17" s="10" t="s">
        <v>76</v>
      </c>
      <c r="F17" s="2">
        <v>54599</v>
      </c>
      <c r="G17" s="6" t="s">
        <v>67</v>
      </c>
      <c r="H17" s="14"/>
    </row>
    <row r="18" spans="1:8" ht="15.75" customHeight="1" x14ac:dyDescent="0.25">
      <c r="A18" s="8">
        <v>3</v>
      </c>
      <c r="B18" s="1" t="s">
        <v>9</v>
      </c>
      <c r="C18" s="10" t="s">
        <v>121</v>
      </c>
      <c r="D18" s="10" t="s">
        <v>8</v>
      </c>
      <c r="E18" s="10" t="s">
        <v>76</v>
      </c>
      <c r="F18" s="2">
        <v>55601</v>
      </c>
      <c r="G18" s="6" t="s">
        <v>22</v>
      </c>
      <c r="H18" s="14"/>
    </row>
    <row r="19" spans="1:8" ht="15.75" customHeight="1" x14ac:dyDescent="0.25">
      <c r="A19" s="8">
        <v>3</v>
      </c>
      <c r="B19" s="1" t="s">
        <v>9</v>
      </c>
      <c r="C19" s="10" t="s">
        <v>121</v>
      </c>
      <c r="D19" s="10" t="s">
        <v>8</v>
      </c>
      <c r="E19" s="10" t="s">
        <v>76</v>
      </c>
      <c r="F19" s="2">
        <v>55603</v>
      </c>
      <c r="G19" s="6" t="s">
        <v>60</v>
      </c>
      <c r="H19" s="14"/>
    </row>
    <row r="20" spans="1:8" ht="15.75" customHeight="1" x14ac:dyDescent="0.25">
      <c r="A20" s="8">
        <v>3</v>
      </c>
      <c r="B20" s="1" t="s">
        <v>9</v>
      </c>
      <c r="C20" s="10" t="s">
        <v>121</v>
      </c>
      <c r="D20" s="10" t="s">
        <v>8</v>
      </c>
      <c r="E20" s="10" t="s">
        <v>76</v>
      </c>
      <c r="F20" s="2">
        <v>61101</v>
      </c>
      <c r="G20" s="6" t="s">
        <v>68</v>
      </c>
      <c r="H20" s="14"/>
    </row>
    <row r="21" spans="1:8" ht="15.75" customHeight="1" x14ac:dyDescent="0.25">
      <c r="A21" s="8">
        <v>3</v>
      </c>
      <c r="B21" s="1" t="s">
        <v>9</v>
      </c>
      <c r="C21" s="10" t="s">
        <v>121</v>
      </c>
      <c r="D21" s="10" t="s">
        <v>8</v>
      </c>
      <c r="E21" s="10" t="s">
        <v>76</v>
      </c>
      <c r="F21" s="2">
        <v>61102</v>
      </c>
      <c r="G21" s="6" t="s">
        <v>69</v>
      </c>
      <c r="H21" s="14"/>
    </row>
    <row r="22" spans="1:8" ht="15.75" customHeight="1" x14ac:dyDescent="0.25">
      <c r="A22" s="8">
        <v>3</v>
      </c>
      <c r="B22" s="1" t="s">
        <v>9</v>
      </c>
      <c r="C22" s="10" t="s">
        <v>121</v>
      </c>
      <c r="D22" s="10" t="s">
        <v>8</v>
      </c>
      <c r="E22" s="10" t="s">
        <v>76</v>
      </c>
      <c r="F22" s="2">
        <v>61599</v>
      </c>
      <c r="G22" s="6" t="s">
        <v>70</v>
      </c>
      <c r="H22" s="14"/>
    </row>
    <row r="23" spans="1:8" ht="15.75" customHeight="1" x14ac:dyDescent="0.25">
      <c r="A23" s="8">
        <v>3</v>
      </c>
      <c r="B23" s="1" t="s">
        <v>9</v>
      </c>
      <c r="C23" s="10" t="s">
        <v>121</v>
      </c>
      <c r="D23" s="10" t="s">
        <v>8</v>
      </c>
      <c r="E23" s="10" t="s">
        <v>76</v>
      </c>
      <c r="F23" s="2">
        <v>61607</v>
      </c>
      <c r="G23" s="6" t="s">
        <v>71</v>
      </c>
      <c r="H23" s="14"/>
    </row>
    <row r="24" spans="1:8" ht="15.75" customHeight="1" x14ac:dyDescent="0.25">
      <c r="A24" s="8">
        <v>3</v>
      </c>
      <c r="B24" s="1" t="s">
        <v>9</v>
      </c>
      <c r="C24" s="10" t="s">
        <v>121</v>
      </c>
      <c r="D24" s="10" t="s">
        <v>8</v>
      </c>
      <c r="E24" s="10" t="s">
        <v>76</v>
      </c>
      <c r="F24" s="2">
        <v>61608</v>
      </c>
      <c r="G24" s="6" t="s">
        <v>72</v>
      </c>
      <c r="H24" s="14"/>
    </row>
    <row r="25" spans="1:8" ht="15.75" customHeight="1" x14ac:dyDescent="0.25">
      <c r="A25" s="8">
        <v>3</v>
      </c>
      <c r="B25" s="1" t="s">
        <v>9</v>
      </c>
      <c r="C25" s="10" t="s">
        <v>121</v>
      </c>
      <c r="D25" s="10" t="s">
        <v>8</v>
      </c>
      <c r="E25" s="10" t="s">
        <v>76</v>
      </c>
      <c r="F25" s="2">
        <v>61699</v>
      </c>
      <c r="G25" s="6" t="s">
        <v>73</v>
      </c>
      <c r="H25" s="14"/>
    </row>
    <row r="26" spans="1:8" ht="15.75" customHeight="1" thickBot="1" x14ac:dyDescent="0.3">
      <c r="A26" s="17"/>
      <c r="B26" s="15"/>
      <c r="C26" s="15"/>
      <c r="D26" s="15"/>
      <c r="E26" s="15"/>
      <c r="F26" s="3"/>
      <c r="G26" s="7"/>
      <c r="H26" s="16"/>
    </row>
    <row r="27" spans="1:8" ht="26.25" customHeight="1" thickBot="1" x14ac:dyDescent="0.3">
      <c r="A27" s="275" t="s">
        <v>123</v>
      </c>
      <c r="B27" s="276"/>
      <c r="C27" s="276"/>
      <c r="D27" s="276"/>
      <c r="E27" s="276"/>
      <c r="F27" s="276"/>
      <c r="G27" s="277"/>
      <c r="H27" s="114">
        <f>SUM(H11:H26)</f>
        <v>0</v>
      </c>
    </row>
    <row r="28" spans="1:8" x14ac:dyDescent="0.25">
      <c r="A28" s="21"/>
      <c r="B28" s="21"/>
      <c r="C28" s="21"/>
      <c r="D28" s="21"/>
      <c r="E28" s="21"/>
      <c r="F28" s="21"/>
      <c r="H28" s="23"/>
    </row>
    <row r="29" spans="1:8" ht="15.6" x14ac:dyDescent="0.3">
      <c r="A29" s="21"/>
      <c r="B29" s="21"/>
      <c r="C29" s="21"/>
      <c r="D29" s="21"/>
      <c r="E29" s="21"/>
      <c r="F29" s="21"/>
      <c r="G29" s="24"/>
      <c r="H29" s="24"/>
    </row>
    <row r="30" spans="1:8" ht="19.5" customHeight="1" x14ac:dyDescent="0.25">
      <c r="A30" s="278" t="s">
        <v>5</v>
      </c>
      <c r="B30" s="278"/>
      <c r="C30" s="278"/>
      <c r="D30" s="278"/>
      <c r="E30" s="278"/>
      <c r="F30" s="278"/>
    </row>
    <row r="31" spans="1:8" x14ac:dyDescent="0.25">
      <c r="A31" s="274" t="s">
        <v>1</v>
      </c>
      <c r="B31" s="274"/>
      <c r="C31" s="274"/>
      <c r="D31" s="274"/>
      <c r="E31" s="274"/>
      <c r="F31" s="274"/>
      <c r="G31" s="274"/>
    </row>
    <row r="32" spans="1:8" x14ac:dyDescent="0.25">
      <c r="A32" s="274" t="s">
        <v>2</v>
      </c>
      <c r="B32" s="274"/>
      <c r="C32" s="274"/>
      <c r="D32" s="274"/>
      <c r="E32" s="274"/>
      <c r="F32" s="274"/>
      <c r="G32" s="274"/>
    </row>
    <row r="33" spans="1:7" x14ac:dyDescent="0.25">
      <c r="A33" s="274" t="s">
        <v>3</v>
      </c>
      <c r="B33" s="274"/>
      <c r="C33" s="274"/>
      <c r="D33" s="274"/>
      <c r="E33" s="274"/>
      <c r="F33" s="274"/>
      <c r="G33" s="274"/>
    </row>
    <row r="34" spans="1:7" x14ac:dyDescent="0.25">
      <c r="A34" s="274"/>
      <c r="B34" s="274"/>
      <c r="C34" s="274"/>
      <c r="D34" s="274"/>
      <c r="E34" s="274"/>
      <c r="F34" s="274"/>
      <c r="G34" s="274"/>
    </row>
  </sheetData>
  <mergeCells count="17">
    <mergeCell ref="A34:G34"/>
    <mergeCell ref="A27:G27"/>
    <mergeCell ref="A30:F30"/>
    <mergeCell ref="A31:G31"/>
    <mergeCell ref="A32:G32"/>
    <mergeCell ref="A33:G33"/>
    <mergeCell ref="A6:H6"/>
    <mergeCell ref="A7:H7"/>
    <mergeCell ref="A8:H8"/>
    <mergeCell ref="A9:F9"/>
    <mergeCell ref="G9:G10"/>
    <mergeCell ref="H9:H10"/>
    <mergeCell ref="A1:H1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K42"/>
  <sheetViews>
    <sheetView zoomScaleNormal="100" zoomScaleSheetLayoutView="140" workbookViewId="0">
      <selection activeCell="N28" sqref="N28"/>
    </sheetView>
  </sheetViews>
  <sheetFormatPr baseColWidth="10" defaultColWidth="11.44140625" defaultRowHeight="13.2" x14ac:dyDescent="0.25"/>
  <cols>
    <col min="1" max="2" width="5.6640625" style="22" customWidth="1"/>
    <col min="3" max="3" width="5.33203125" style="22" customWidth="1"/>
    <col min="4" max="4" width="5.6640625" style="22" customWidth="1"/>
    <col min="5" max="5" width="6.109375" style="22" customWidth="1"/>
    <col min="6" max="6" width="8.6640625" style="22" customWidth="1"/>
    <col min="7" max="7" width="45.6640625" style="19" customWidth="1"/>
    <col min="8" max="8" width="18.5546875" style="4" customWidth="1"/>
    <col min="9" max="10" width="11.44140625" style="20"/>
    <col min="11" max="11" width="13" style="20" bestFit="1" customWidth="1"/>
    <col min="12" max="16384" width="11.44140625" style="20"/>
  </cols>
  <sheetData>
    <row r="1" spans="1:9" ht="17.399999999999999" x14ac:dyDescent="0.3">
      <c r="A1" s="258" t="s">
        <v>148</v>
      </c>
      <c r="B1" s="259"/>
      <c r="C1" s="259"/>
      <c r="D1" s="259"/>
      <c r="E1" s="259"/>
      <c r="F1" s="259"/>
      <c r="G1" s="259"/>
      <c r="H1" s="259"/>
      <c r="I1" s="5"/>
    </row>
    <row r="2" spans="1:9" ht="17.399999999999999" x14ac:dyDescent="0.3">
      <c r="A2" s="282" t="s">
        <v>147</v>
      </c>
      <c r="B2" s="282"/>
      <c r="C2" s="282"/>
      <c r="D2" s="282"/>
      <c r="E2" s="282"/>
      <c r="F2" s="282"/>
      <c r="G2" s="282"/>
      <c r="H2" s="282"/>
      <c r="I2" s="5"/>
    </row>
    <row r="3" spans="1:9" ht="15.6" x14ac:dyDescent="0.25">
      <c r="A3" s="260" t="s">
        <v>63</v>
      </c>
      <c r="B3" s="261"/>
      <c r="C3" s="261"/>
      <c r="D3" s="261"/>
      <c r="E3" s="261"/>
      <c r="F3" s="261"/>
      <c r="G3" s="261"/>
      <c r="H3" s="261"/>
    </row>
    <row r="4" spans="1:9" ht="15.6" x14ac:dyDescent="0.25">
      <c r="A4" s="260" t="s">
        <v>230</v>
      </c>
      <c r="B4" s="261"/>
      <c r="C4" s="261"/>
      <c r="D4" s="261"/>
      <c r="E4" s="261"/>
      <c r="F4" s="261"/>
      <c r="G4" s="261"/>
      <c r="H4" s="261"/>
    </row>
    <row r="5" spans="1:9" ht="15" x14ac:dyDescent="0.25">
      <c r="A5" s="262" t="s">
        <v>4</v>
      </c>
      <c r="B5" s="263"/>
      <c r="C5" s="263"/>
      <c r="D5" s="263"/>
      <c r="E5" s="263"/>
      <c r="F5" s="263"/>
      <c r="G5" s="263"/>
      <c r="H5" s="263"/>
    </row>
    <row r="6" spans="1:9" ht="8.25" customHeight="1" x14ac:dyDescent="0.3">
      <c r="A6" s="264"/>
      <c r="B6" s="265"/>
      <c r="C6" s="265"/>
      <c r="D6" s="265"/>
      <c r="E6" s="265"/>
      <c r="F6" s="265"/>
      <c r="G6" s="265"/>
      <c r="H6" s="265"/>
    </row>
    <row r="7" spans="1:9" ht="15.6" x14ac:dyDescent="0.3">
      <c r="A7" s="266" t="s">
        <v>64</v>
      </c>
      <c r="B7" s="266"/>
      <c r="C7" s="266"/>
      <c r="D7" s="266"/>
      <c r="E7" s="266"/>
      <c r="F7" s="266"/>
      <c r="G7" s="266"/>
      <c r="H7" s="266"/>
    </row>
    <row r="8" spans="1:9" ht="16.2" thickBot="1" x14ac:dyDescent="0.35">
      <c r="A8" s="267" t="s">
        <v>74</v>
      </c>
      <c r="B8" s="267"/>
      <c r="C8" s="267"/>
      <c r="D8" s="267"/>
      <c r="E8" s="267"/>
      <c r="F8" s="267"/>
      <c r="G8" s="267"/>
      <c r="H8" s="267"/>
    </row>
    <row r="9" spans="1:9" ht="14.4" thickBot="1" x14ac:dyDescent="0.3">
      <c r="A9" s="283" t="s">
        <v>0</v>
      </c>
      <c r="B9" s="284"/>
      <c r="C9" s="284"/>
      <c r="D9" s="284"/>
      <c r="E9" s="284"/>
      <c r="F9" s="284"/>
      <c r="G9" s="285" t="s">
        <v>31</v>
      </c>
      <c r="H9" s="287" t="s">
        <v>32</v>
      </c>
    </row>
    <row r="10" spans="1:9" ht="118.5" customHeight="1" thickBot="1" x14ac:dyDescent="0.3">
      <c r="A10" s="140" t="s">
        <v>28</v>
      </c>
      <c r="B10" s="141" t="s">
        <v>29</v>
      </c>
      <c r="C10" s="141" t="s">
        <v>27</v>
      </c>
      <c r="D10" s="141" t="s">
        <v>30</v>
      </c>
      <c r="E10" s="142"/>
      <c r="F10" s="143" t="s">
        <v>25</v>
      </c>
      <c r="G10" s="286"/>
      <c r="H10" s="288"/>
    </row>
    <row r="11" spans="1:9" ht="15.75" customHeight="1" x14ac:dyDescent="0.25">
      <c r="A11" s="9">
        <v>3</v>
      </c>
      <c r="B11" s="10" t="s">
        <v>9</v>
      </c>
      <c r="C11" s="10" t="s">
        <v>9</v>
      </c>
      <c r="D11" s="10" t="s">
        <v>23</v>
      </c>
      <c r="E11" s="10"/>
      <c r="F11" s="101">
        <v>61102</v>
      </c>
      <c r="G11" s="107" t="s">
        <v>136</v>
      </c>
      <c r="H11" s="103">
        <v>0</v>
      </c>
    </row>
    <row r="12" spans="1:9" ht="15.75" customHeight="1" x14ac:dyDescent="0.25">
      <c r="A12" s="8">
        <v>3</v>
      </c>
      <c r="B12" s="1" t="s">
        <v>9</v>
      </c>
      <c r="C12" s="1" t="s">
        <v>9</v>
      </c>
      <c r="D12" s="1" t="s">
        <v>23</v>
      </c>
      <c r="E12" s="10"/>
      <c r="F12" s="101">
        <v>61105</v>
      </c>
      <c r="G12" s="98" t="s">
        <v>138</v>
      </c>
      <c r="H12" s="14">
        <v>0</v>
      </c>
    </row>
    <row r="13" spans="1:9" ht="15.75" customHeight="1" x14ac:dyDescent="0.25">
      <c r="A13" s="8">
        <v>3</v>
      </c>
      <c r="B13" s="1" t="s">
        <v>9</v>
      </c>
      <c r="C13" s="1" t="s">
        <v>9</v>
      </c>
      <c r="D13" s="1" t="s">
        <v>23</v>
      </c>
      <c r="E13" s="10"/>
      <c r="F13" s="101">
        <v>61501</v>
      </c>
      <c r="G13" s="98" t="s">
        <v>145</v>
      </c>
      <c r="H13" s="14"/>
    </row>
    <row r="14" spans="1:9" ht="15.75" customHeight="1" x14ac:dyDescent="0.25">
      <c r="A14" s="8">
        <v>3</v>
      </c>
      <c r="B14" s="1" t="s">
        <v>9</v>
      </c>
      <c r="C14" s="1" t="s">
        <v>9</v>
      </c>
      <c r="D14" s="1" t="s">
        <v>23</v>
      </c>
      <c r="E14" s="10"/>
      <c r="F14" s="101">
        <v>61599</v>
      </c>
      <c r="G14" s="98" t="s">
        <v>144</v>
      </c>
      <c r="H14" s="14"/>
    </row>
    <row r="15" spans="1:9" ht="15.75" customHeight="1" x14ac:dyDescent="0.25">
      <c r="A15" s="8">
        <v>3</v>
      </c>
      <c r="B15" s="1" t="s">
        <v>9</v>
      </c>
      <c r="C15" s="1" t="s">
        <v>9</v>
      </c>
      <c r="D15" s="1" t="s">
        <v>23</v>
      </c>
      <c r="E15" s="10"/>
      <c r="F15" s="101">
        <v>61601</v>
      </c>
      <c r="G15" s="98" t="s">
        <v>139</v>
      </c>
      <c r="H15" s="14"/>
    </row>
    <row r="16" spans="1:9" ht="15.75" customHeight="1" x14ac:dyDescent="0.25">
      <c r="A16" s="8">
        <v>3</v>
      </c>
      <c r="B16" s="1" t="s">
        <v>9</v>
      </c>
      <c r="C16" s="1" t="s">
        <v>9</v>
      </c>
      <c r="D16" s="1" t="s">
        <v>23</v>
      </c>
      <c r="E16" s="10"/>
      <c r="F16" s="101">
        <v>61602</v>
      </c>
      <c r="G16" s="98" t="s">
        <v>140</v>
      </c>
      <c r="H16" s="14"/>
    </row>
    <row r="17" spans="1:11" ht="15.75" customHeight="1" x14ac:dyDescent="0.25">
      <c r="A17" s="8">
        <v>3</v>
      </c>
      <c r="B17" s="1" t="s">
        <v>9</v>
      </c>
      <c r="C17" s="1" t="s">
        <v>9</v>
      </c>
      <c r="D17" s="1" t="s">
        <v>23</v>
      </c>
      <c r="E17" s="10"/>
      <c r="F17" s="101">
        <v>61603</v>
      </c>
      <c r="G17" s="98" t="s">
        <v>141</v>
      </c>
      <c r="H17" s="14">
        <v>0</v>
      </c>
    </row>
    <row r="18" spans="1:11" ht="15.75" customHeight="1" x14ac:dyDescent="0.25">
      <c r="A18" s="8">
        <v>3</v>
      </c>
      <c r="B18" s="1" t="s">
        <v>9</v>
      </c>
      <c r="C18" s="1" t="s">
        <v>9</v>
      </c>
      <c r="D18" s="1" t="s">
        <v>23</v>
      </c>
      <c r="E18" s="10"/>
      <c r="F18" s="101">
        <v>61606</v>
      </c>
      <c r="G18" s="98" t="s">
        <v>142</v>
      </c>
      <c r="H18" s="14"/>
    </row>
    <row r="19" spans="1:11" ht="15.75" customHeight="1" x14ac:dyDescent="0.25">
      <c r="A19" s="8">
        <v>3</v>
      </c>
      <c r="B19" s="1" t="s">
        <v>9</v>
      </c>
      <c r="C19" s="1" t="s">
        <v>9</v>
      </c>
      <c r="D19" s="1" t="s">
        <v>23</v>
      </c>
      <c r="E19" s="10"/>
      <c r="F19" s="101">
        <v>61608</v>
      </c>
      <c r="G19" s="98" t="s">
        <v>143</v>
      </c>
      <c r="H19" s="14"/>
    </row>
    <row r="20" spans="1:11" ht="15.75" customHeight="1" x14ac:dyDescent="0.25">
      <c r="A20" s="8">
        <v>3</v>
      </c>
      <c r="B20" s="1" t="s">
        <v>9</v>
      </c>
      <c r="C20" s="1" t="s">
        <v>9</v>
      </c>
      <c r="D20" s="1" t="s">
        <v>23</v>
      </c>
      <c r="E20" s="10"/>
      <c r="F20" s="101">
        <v>61699</v>
      </c>
      <c r="G20" s="98" t="s">
        <v>137</v>
      </c>
      <c r="H20" s="14"/>
    </row>
    <row r="21" spans="1:11" ht="15.75" customHeight="1" x14ac:dyDescent="0.25">
      <c r="A21" s="8"/>
      <c r="B21" s="1"/>
      <c r="C21" s="1"/>
      <c r="D21" s="1"/>
      <c r="E21" s="10"/>
      <c r="F21" s="105"/>
      <c r="G21" s="99"/>
      <c r="H21" s="14"/>
      <c r="K21" s="96"/>
    </row>
    <row r="22" spans="1:11" ht="15.75" customHeight="1" x14ac:dyDescent="0.25">
      <c r="A22" s="8"/>
      <c r="B22" s="1"/>
      <c r="C22" s="1"/>
      <c r="D22" s="1"/>
      <c r="E22" s="10"/>
      <c r="F22" s="105"/>
      <c r="G22" s="99"/>
      <c r="H22" s="14">
        <v>0</v>
      </c>
    </row>
    <row r="23" spans="1:11" ht="15.75" customHeight="1" x14ac:dyDescent="0.25">
      <c r="A23" s="8"/>
      <c r="B23" s="1"/>
      <c r="C23" s="1"/>
      <c r="D23" s="1"/>
      <c r="E23" s="10"/>
      <c r="F23" s="105"/>
      <c r="G23" s="99"/>
      <c r="H23" s="14"/>
    </row>
    <row r="24" spans="1:11" ht="15.75" customHeight="1" x14ac:dyDescent="0.25">
      <c r="A24" s="8"/>
      <c r="B24" s="1"/>
      <c r="C24" s="1"/>
      <c r="D24" s="1"/>
      <c r="E24" s="10"/>
      <c r="F24" s="105"/>
      <c r="G24" s="99"/>
      <c r="H24" s="14">
        <v>0</v>
      </c>
    </row>
    <row r="25" spans="1:11" ht="15.75" customHeight="1" x14ac:dyDescent="0.25">
      <c r="A25" s="8"/>
      <c r="B25" s="1"/>
      <c r="C25" s="1"/>
      <c r="D25" s="1"/>
      <c r="E25" s="10"/>
      <c r="F25" s="105"/>
      <c r="G25" s="99"/>
      <c r="H25" s="14"/>
    </row>
    <row r="26" spans="1:11" ht="15.75" customHeight="1" thickBot="1" x14ac:dyDescent="0.3">
      <c r="A26" s="17"/>
      <c r="B26" s="15"/>
      <c r="C26" s="15"/>
      <c r="D26" s="15"/>
      <c r="E26" s="15"/>
      <c r="F26" s="106"/>
      <c r="G26" s="100"/>
      <c r="H26" s="104"/>
    </row>
    <row r="27" spans="1:11" ht="29.25" customHeight="1" thickBot="1" x14ac:dyDescent="0.3">
      <c r="A27" s="279" t="s">
        <v>122</v>
      </c>
      <c r="B27" s="280"/>
      <c r="C27" s="280"/>
      <c r="D27" s="280"/>
      <c r="E27" s="280"/>
      <c r="F27" s="280"/>
      <c r="G27" s="281"/>
      <c r="H27" s="150"/>
    </row>
    <row r="28" spans="1:11" x14ac:dyDescent="0.25">
      <c r="A28" s="21"/>
      <c r="B28" s="21"/>
      <c r="C28" s="21"/>
      <c r="D28" s="21"/>
      <c r="E28" s="21"/>
      <c r="F28" s="21"/>
      <c r="H28" s="23"/>
    </row>
    <row r="29" spans="1:11" ht="15.6" x14ac:dyDescent="0.3">
      <c r="A29" s="21"/>
      <c r="B29" s="21"/>
      <c r="C29" s="21"/>
      <c r="D29" s="21"/>
      <c r="E29" s="21"/>
      <c r="F29" s="21"/>
      <c r="G29" s="24"/>
      <c r="H29" s="94"/>
    </row>
    <row r="30" spans="1:11" ht="19.5" customHeight="1" thickBot="1" x14ac:dyDescent="0.3">
      <c r="A30" s="278" t="s">
        <v>5</v>
      </c>
      <c r="B30" s="278"/>
      <c r="C30" s="278"/>
      <c r="D30" s="278"/>
      <c r="E30" s="278"/>
      <c r="F30" s="278"/>
      <c r="H30" s="95">
        <f>SUM(H27-H29)</f>
        <v>0</v>
      </c>
    </row>
    <row r="31" spans="1:11" ht="14.4" thickTop="1" x14ac:dyDescent="0.25">
      <c r="A31" s="274" t="s">
        <v>1</v>
      </c>
      <c r="B31" s="274"/>
      <c r="C31" s="274"/>
      <c r="D31" s="274"/>
      <c r="E31" s="274"/>
      <c r="F31" s="274"/>
      <c r="G31" s="274"/>
      <c r="H31" s="94"/>
    </row>
    <row r="32" spans="1:11" ht="13.8" x14ac:dyDescent="0.25">
      <c r="A32" s="274" t="s">
        <v>2</v>
      </c>
      <c r="B32" s="274"/>
      <c r="C32" s="274"/>
      <c r="D32" s="274"/>
      <c r="E32" s="274"/>
      <c r="F32" s="274"/>
      <c r="G32" s="274"/>
      <c r="H32" s="94"/>
    </row>
    <row r="33" spans="1:8" ht="13.8" x14ac:dyDescent="0.25">
      <c r="A33" s="274" t="s">
        <v>3</v>
      </c>
      <c r="B33" s="274"/>
      <c r="C33" s="274"/>
      <c r="D33" s="274"/>
      <c r="E33" s="274"/>
      <c r="F33" s="274"/>
      <c r="G33" s="274"/>
      <c r="H33" s="94"/>
    </row>
    <row r="34" spans="1:8" ht="13.8" x14ac:dyDescent="0.25">
      <c r="A34" s="274"/>
      <c r="B34" s="274"/>
      <c r="C34" s="274"/>
      <c r="D34" s="274"/>
      <c r="E34" s="274"/>
      <c r="F34" s="274"/>
      <c r="G34" s="274"/>
      <c r="H34" s="94"/>
    </row>
    <row r="35" spans="1:8" ht="13.8" x14ac:dyDescent="0.25">
      <c r="H35" s="94"/>
    </row>
    <row r="36" spans="1:8" ht="13.8" x14ac:dyDescent="0.25">
      <c r="H36" s="94"/>
    </row>
    <row r="37" spans="1:8" ht="13.8" x14ac:dyDescent="0.25">
      <c r="H37" s="94"/>
    </row>
    <row r="38" spans="1:8" ht="13.8" x14ac:dyDescent="0.25">
      <c r="H38" s="94"/>
    </row>
    <row r="39" spans="1:8" ht="13.8" x14ac:dyDescent="0.25">
      <c r="H39" s="94"/>
    </row>
    <row r="40" spans="1:8" ht="13.8" x14ac:dyDescent="0.25">
      <c r="H40" s="94"/>
    </row>
    <row r="41" spans="1:8" ht="13.8" x14ac:dyDescent="0.25">
      <c r="H41" s="94"/>
    </row>
    <row r="42" spans="1:8" ht="13.8" x14ac:dyDescent="0.25">
      <c r="H42" s="94"/>
    </row>
  </sheetData>
  <mergeCells count="17">
    <mergeCell ref="H9:H10"/>
    <mergeCell ref="A33:G33"/>
    <mergeCell ref="A34:G34"/>
    <mergeCell ref="A27:G27"/>
    <mergeCell ref="A1:H1"/>
    <mergeCell ref="A2:H2"/>
    <mergeCell ref="A3:H3"/>
    <mergeCell ref="A4:H4"/>
    <mergeCell ref="A5:H5"/>
    <mergeCell ref="A6:H6"/>
    <mergeCell ref="A31:G31"/>
    <mergeCell ref="A32:G32"/>
    <mergeCell ref="A30:F30"/>
    <mergeCell ref="A7:H7"/>
    <mergeCell ref="A8:H8"/>
    <mergeCell ref="A9:F9"/>
    <mergeCell ref="G9:G10"/>
  </mergeCells>
  <printOptions horizontalCentered="1"/>
  <pageMargins left="0.59055118110236227" right="0.35433070866141736" top="0.94488188976377963" bottom="0.74803149606299213" header="0.31496062992125984" footer="0.31496062992125984"/>
  <pageSetup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B2:G19"/>
  <sheetViews>
    <sheetView topLeftCell="A4" workbookViewId="0">
      <selection activeCell="B4" sqref="B4"/>
    </sheetView>
  </sheetViews>
  <sheetFormatPr baseColWidth="10" defaultColWidth="11.44140625" defaultRowHeight="13.2" x14ac:dyDescent="0.25"/>
  <cols>
    <col min="1" max="1" width="7" style="52" customWidth="1"/>
    <col min="2" max="2" width="38.5546875" style="52" customWidth="1"/>
    <col min="3" max="3" width="23.44140625" style="52" customWidth="1"/>
    <col min="4" max="4" width="15.5546875" style="52" customWidth="1"/>
    <col min="5" max="5" width="11.44140625" style="52"/>
    <col min="6" max="6" width="15.109375" style="52" customWidth="1"/>
    <col min="7" max="7" width="15" style="52" customWidth="1"/>
    <col min="8" max="16384" width="11.44140625" style="52"/>
  </cols>
  <sheetData>
    <row r="2" spans="2:7" ht="15.6" x14ac:dyDescent="0.25">
      <c r="B2" s="261" t="s">
        <v>86</v>
      </c>
      <c r="C2" s="261"/>
      <c r="D2" s="261"/>
      <c r="E2" s="261"/>
      <c r="F2" s="261"/>
      <c r="G2" s="261"/>
    </row>
    <row r="3" spans="2:7" ht="12.75" customHeight="1" x14ac:dyDescent="0.25">
      <c r="B3" s="261" t="s">
        <v>87</v>
      </c>
      <c r="C3" s="261"/>
      <c r="D3" s="261"/>
      <c r="E3" s="261"/>
      <c r="F3" s="261"/>
      <c r="G3" s="261"/>
    </row>
    <row r="4" spans="2:7" ht="13.8" thickBot="1" x14ac:dyDescent="0.3"/>
    <row r="5" spans="2:7" ht="51" customHeight="1" thickBot="1" x14ac:dyDescent="0.3">
      <c r="B5" s="294" t="s">
        <v>13</v>
      </c>
      <c r="C5" s="295" t="s">
        <v>14</v>
      </c>
      <c r="D5" s="294" t="s">
        <v>15</v>
      </c>
      <c r="E5" s="294" t="s">
        <v>12</v>
      </c>
      <c r="F5" s="294" t="s">
        <v>16</v>
      </c>
      <c r="G5" s="294"/>
    </row>
    <row r="6" spans="2:7" ht="26.25" customHeight="1" thickBot="1" x14ac:dyDescent="0.3">
      <c r="B6" s="294"/>
      <c r="C6" s="296"/>
      <c r="D6" s="294"/>
      <c r="E6" s="294"/>
      <c r="F6" s="294" t="s">
        <v>17</v>
      </c>
      <c r="G6" s="294" t="s">
        <v>18</v>
      </c>
    </row>
    <row r="7" spans="2:7" ht="13.8" thickBot="1" x14ac:dyDescent="0.3">
      <c r="B7" s="294"/>
      <c r="C7" s="297"/>
      <c r="D7" s="294"/>
      <c r="E7" s="294"/>
      <c r="F7" s="294"/>
      <c r="G7" s="294"/>
    </row>
    <row r="8" spans="2:7" ht="30" customHeight="1" x14ac:dyDescent="0.25">
      <c r="B8" s="59"/>
      <c r="C8" s="61"/>
      <c r="D8" s="25" t="s">
        <v>21</v>
      </c>
      <c r="E8" s="53" t="s">
        <v>19</v>
      </c>
      <c r="F8" s="54">
        <v>300</v>
      </c>
      <c r="G8" s="55">
        <f t="shared" ref="G8:G14" si="0">F8*12</f>
        <v>3600</v>
      </c>
    </row>
    <row r="9" spans="2:7" ht="30" customHeight="1" x14ac:dyDescent="0.25">
      <c r="B9" s="60"/>
      <c r="C9" s="60"/>
      <c r="D9" s="58" t="s">
        <v>21</v>
      </c>
      <c r="E9" s="18" t="s">
        <v>19</v>
      </c>
      <c r="F9" s="54">
        <v>250</v>
      </c>
      <c r="G9" s="55">
        <f t="shared" si="0"/>
        <v>3000</v>
      </c>
    </row>
    <row r="10" spans="2:7" ht="30" customHeight="1" x14ac:dyDescent="0.25">
      <c r="B10" s="60"/>
      <c r="C10" s="60"/>
      <c r="D10" s="58" t="s">
        <v>21</v>
      </c>
      <c r="E10" s="18" t="s">
        <v>19</v>
      </c>
      <c r="F10" s="54">
        <v>250</v>
      </c>
      <c r="G10" s="55">
        <f t="shared" si="0"/>
        <v>3000</v>
      </c>
    </row>
    <row r="11" spans="2:7" ht="30" customHeight="1" x14ac:dyDescent="0.25">
      <c r="B11" s="60"/>
      <c r="C11" s="60"/>
      <c r="D11" s="58" t="s">
        <v>21</v>
      </c>
      <c r="E11" s="18" t="s">
        <v>19</v>
      </c>
      <c r="F11" s="54">
        <v>200</v>
      </c>
      <c r="G11" s="55">
        <f t="shared" si="0"/>
        <v>2400</v>
      </c>
    </row>
    <row r="12" spans="2:7" ht="30" customHeight="1" x14ac:dyDescent="0.25">
      <c r="B12" s="60"/>
      <c r="C12" s="60"/>
      <c r="D12" s="58" t="s">
        <v>21</v>
      </c>
      <c r="E12" s="18" t="s">
        <v>19</v>
      </c>
      <c r="F12" s="54">
        <v>200</v>
      </c>
      <c r="G12" s="55">
        <f t="shared" si="0"/>
        <v>2400</v>
      </c>
    </row>
    <row r="13" spans="2:7" ht="30" customHeight="1" x14ac:dyDescent="0.25">
      <c r="B13" s="60"/>
      <c r="C13" s="60"/>
      <c r="D13" s="58" t="s">
        <v>21</v>
      </c>
      <c r="E13" s="18" t="s">
        <v>19</v>
      </c>
      <c r="F13" s="54">
        <v>200</v>
      </c>
      <c r="G13" s="55">
        <f t="shared" si="0"/>
        <v>2400</v>
      </c>
    </row>
    <row r="14" spans="2:7" ht="30" customHeight="1" x14ac:dyDescent="0.25">
      <c r="B14" s="60"/>
      <c r="C14" s="60"/>
      <c r="D14" s="58" t="s">
        <v>21</v>
      </c>
      <c r="E14" s="18" t="s">
        <v>19</v>
      </c>
      <c r="F14" s="54">
        <v>200</v>
      </c>
      <c r="G14" s="55">
        <f t="shared" si="0"/>
        <v>2400</v>
      </c>
    </row>
    <row r="15" spans="2:7" ht="24.9" customHeight="1" thickBot="1" x14ac:dyDescent="0.3">
      <c r="B15" s="289" t="s">
        <v>20</v>
      </c>
      <c r="C15" s="290"/>
      <c r="D15" s="290"/>
      <c r="E15" s="290"/>
      <c r="F15" s="57">
        <f>SUM(F8:F14)</f>
        <v>1600</v>
      </c>
      <c r="G15" s="57">
        <f>SUM(G8:G14)</f>
        <v>19200</v>
      </c>
    </row>
    <row r="16" spans="2:7" ht="24.9" customHeight="1" thickBot="1" x14ac:dyDescent="0.3">
      <c r="B16" s="291" t="s">
        <v>58</v>
      </c>
      <c r="C16" s="292"/>
      <c r="D16" s="292"/>
      <c r="E16" s="292"/>
      <c r="F16" s="56"/>
      <c r="G16" s="56">
        <f>SUM(G8:G14)</f>
        <v>19200</v>
      </c>
    </row>
    <row r="17" spans="2:4" ht="24.9" customHeight="1" x14ac:dyDescent="0.25"/>
    <row r="18" spans="2:4" ht="24.9" customHeight="1" x14ac:dyDescent="0.25">
      <c r="B18" s="293"/>
      <c r="C18" s="293"/>
      <c r="D18" s="293"/>
    </row>
    <row r="19" spans="2:4" ht="24.9" customHeight="1" x14ac:dyDescent="0.25"/>
  </sheetData>
  <mergeCells count="12">
    <mergeCell ref="B2:G2"/>
    <mergeCell ref="F5:G5"/>
    <mergeCell ref="F6:F7"/>
    <mergeCell ref="G6:G7"/>
    <mergeCell ref="B5:B7"/>
    <mergeCell ref="C5:C7"/>
    <mergeCell ref="D5:D7"/>
    <mergeCell ref="B15:E15"/>
    <mergeCell ref="B16:E16"/>
    <mergeCell ref="B18:D18"/>
    <mergeCell ref="E5:E7"/>
    <mergeCell ref="B3:G3"/>
  </mergeCells>
  <phoneticPr fontId="2" type="noConversion"/>
  <printOptions horizontalCentered="1"/>
  <pageMargins left="0.78740157480314965" right="0.78740157480314965" top="0.98425196850393704" bottom="0.98425196850393704" header="0" footer="0"/>
  <pageSetup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36"/>
  <sheetViews>
    <sheetView topLeftCell="A10" workbookViewId="0">
      <selection activeCell="K39" sqref="K39"/>
    </sheetView>
  </sheetViews>
  <sheetFormatPr baseColWidth="10" defaultColWidth="11.44140625" defaultRowHeight="13.2" x14ac:dyDescent="0.25"/>
  <cols>
    <col min="1" max="1" width="10.6640625" style="26" customWidth="1"/>
    <col min="2" max="2" width="5.109375" style="26" customWidth="1"/>
    <col min="3" max="3" width="12.6640625" style="27" customWidth="1"/>
    <col min="4" max="4" width="14.109375" style="27" customWidth="1"/>
    <col min="5" max="5" width="14.5546875" style="27" customWidth="1"/>
    <col min="6" max="6" width="12" style="27" customWidth="1"/>
    <col min="7" max="7" width="8" style="27" customWidth="1"/>
    <col min="8" max="8" width="13.6640625" style="27" customWidth="1"/>
    <col min="9" max="9" width="12.6640625" style="27" customWidth="1"/>
    <col min="10" max="10" width="10.88671875" style="26" customWidth="1"/>
    <col min="11" max="11" width="21.109375" style="26" customWidth="1"/>
    <col min="12" max="12" width="12.33203125" style="26" customWidth="1"/>
    <col min="13" max="13" width="11.5546875" style="26" customWidth="1"/>
    <col min="14" max="14" width="14.5546875" style="26" customWidth="1"/>
    <col min="15" max="15" width="11.6640625" style="26" customWidth="1"/>
    <col min="16" max="17" width="12.5546875" style="26" customWidth="1"/>
    <col min="18" max="16384" width="11.44140625" style="26"/>
  </cols>
  <sheetData>
    <row r="1" spans="1:18" ht="17.399999999999999" x14ac:dyDescent="0.3">
      <c r="A1" s="303" t="s">
        <v>84</v>
      </c>
      <c r="B1" s="303"/>
      <c r="C1" s="303"/>
      <c r="D1" s="303"/>
      <c r="E1" s="303"/>
      <c r="F1" s="303"/>
      <c r="G1" s="303"/>
      <c r="H1" s="303"/>
      <c r="I1" s="303"/>
      <c r="J1" s="308" t="s">
        <v>84</v>
      </c>
      <c r="K1" s="308"/>
      <c r="L1" s="308"/>
      <c r="M1" s="308"/>
      <c r="N1" s="308"/>
      <c r="O1" s="308"/>
      <c r="P1" s="308"/>
      <c r="Q1" s="65"/>
      <c r="R1" s="65"/>
    </row>
    <row r="2" spans="1:18" ht="17.399999999999999" x14ac:dyDescent="0.3">
      <c r="A2" s="303" t="s">
        <v>56</v>
      </c>
      <c r="B2" s="303"/>
      <c r="C2" s="303"/>
      <c r="D2" s="303"/>
      <c r="E2" s="303"/>
      <c r="F2" s="303"/>
      <c r="G2" s="303"/>
      <c r="H2" s="303"/>
      <c r="I2" s="303"/>
      <c r="J2" s="308" t="s">
        <v>56</v>
      </c>
      <c r="K2" s="308"/>
      <c r="L2" s="308"/>
      <c r="M2" s="308"/>
      <c r="N2" s="308"/>
      <c r="O2" s="308"/>
      <c r="P2" s="308"/>
      <c r="Q2" s="65"/>
      <c r="R2" s="65"/>
    </row>
    <row r="3" spans="1:18" ht="17.399999999999999" x14ac:dyDescent="0.3">
      <c r="A3" s="303" t="s">
        <v>88</v>
      </c>
      <c r="B3" s="303"/>
      <c r="C3" s="303"/>
      <c r="D3" s="303"/>
      <c r="E3" s="303"/>
      <c r="F3" s="303"/>
      <c r="G3" s="303"/>
      <c r="H3" s="303"/>
      <c r="I3" s="303"/>
      <c r="J3" s="308" t="s">
        <v>88</v>
      </c>
      <c r="K3" s="308"/>
      <c r="L3" s="308"/>
      <c r="M3" s="308"/>
      <c r="N3" s="308"/>
      <c r="O3" s="308"/>
      <c r="P3" s="308"/>
      <c r="Q3" s="65"/>
      <c r="R3" s="65"/>
    </row>
    <row r="4" spans="1:18" ht="13.8" thickBot="1" x14ac:dyDescent="0.3">
      <c r="J4" s="68" t="s">
        <v>93</v>
      </c>
      <c r="K4" s="20"/>
      <c r="L4" s="20"/>
      <c r="M4" s="20"/>
      <c r="N4" s="20"/>
      <c r="O4" s="20"/>
      <c r="P4" s="20"/>
      <c r="Q4" s="20"/>
      <c r="R4" s="20"/>
    </row>
    <row r="5" spans="1:18" ht="15.6" thickBot="1" x14ac:dyDescent="0.3">
      <c r="A5" s="304" t="s">
        <v>34</v>
      </c>
      <c r="B5" s="304"/>
      <c r="C5" s="304"/>
      <c r="D5" s="304"/>
      <c r="E5" s="304"/>
      <c r="F5" s="304"/>
      <c r="G5" s="304"/>
      <c r="H5" s="304"/>
      <c r="I5" s="304"/>
      <c r="J5" s="73" t="s">
        <v>94</v>
      </c>
      <c r="K5" s="74" t="s">
        <v>24</v>
      </c>
      <c r="L5" s="75" t="s">
        <v>26</v>
      </c>
      <c r="M5" s="74" t="s">
        <v>78</v>
      </c>
      <c r="N5" s="74" t="s">
        <v>80</v>
      </c>
      <c r="O5" s="74" t="s">
        <v>95</v>
      </c>
      <c r="P5" s="74" t="s">
        <v>10</v>
      </c>
      <c r="Q5" s="76" t="s">
        <v>42</v>
      </c>
      <c r="R5" s="20"/>
    </row>
    <row r="6" spans="1:18" x14ac:dyDescent="0.25">
      <c r="J6" s="20"/>
      <c r="K6" s="20"/>
      <c r="L6" s="20"/>
      <c r="M6" s="20"/>
      <c r="N6" s="20"/>
      <c r="O6" s="20"/>
      <c r="P6" s="20"/>
      <c r="Q6" s="66"/>
      <c r="R6" s="20"/>
    </row>
    <row r="7" spans="1:18" x14ac:dyDescent="0.25">
      <c r="A7" s="49" t="s">
        <v>35</v>
      </c>
      <c r="B7" s="45" t="s">
        <v>36</v>
      </c>
      <c r="C7" s="50">
        <v>497124.78</v>
      </c>
      <c r="D7" s="27" t="s">
        <v>37</v>
      </c>
      <c r="F7" s="27" t="s">
        <v>91</v>
      </c>
      <c r="H7" s="64">
        <v>40845</v>
      </c>
      <c r="J7" s="70">
        <v>21109001</v>
      </c>
      <c r="K7" s="71" t="s">
        <v>96</v>
      </c>
      <c r="L7" s="72">
        <v>919.17</v>
      </c>
      <c r="M7" s="72"/>
      <c r="N7" s="72"/>
      <c r="O7" s="72"/>
      <c r="P7" s="72"/>
      <c r="Q7" s="72"/>
      <c r="R7" s="20"/>
    </row>
    <row r="8" spans="1:18" x14ac:dyDescent="0.25">
      <c r="A8" s="50" t="s">
        <v>38</v>
      </c>
      <c r="C8" s="51">
        <v>0.1</v>
      </c>
      <c r="D8" s="27" t="s">
        <v>18</v>
      </c>
      <c r="F8" s="27" t="s">
        <v>90</v>
      </c>
      <c r="H8" s="64">
        <v>46326</v>
      </c>
      <c r="J8" s="70">
        <v>21109002</v>
      </c>
      <c r="K8" s="71" t="s">
        <v>78</v>
      </c>
      <c r="L8" s="72"/>
      <c r="M8" s="72">
        <v>2363.0100000000002</v>
      </c>
      <c r="N8" s="72"/>
      <c r="O8" s="72"/>
      <c r="P8" s="72"/>
      <c r="Q8" s="72"/>
      <c r="R8" s="20"/>
    </row>
    <row r="9" spans="1:18" x14ac:dyDescent="0.25">
      <c r="A9" s="50" t="s">
        <v>39</v>
      </c>
      <c r="C9" s="50">
        <v>46.25</v>
      </c>
      <c r="D9" s="27" t="s">
        <v>40</v>
      </c>
      <c r="J9" s="70">
        <v>21109003</v>
      </c>
      <c r="K9" s="71" t="s">
        <v>97</v>
      </c>
      <c r="L9" s="72"/>
      <c r="M9" s="72"/>
      <c r="N9" s="72">
        <v>761.8</v>
      </c>
      <c r="O9" s="72"/>
      <c r="P9" s="72"/>
      <c r="Q9" s="72"/>
      <c r="R9" s="20"/>
    </row>
    <row r="10" spans="1:18" x14ac:dyDescent="0.25">
      <c r="A10" s="50" t="s">
        <v>41</v>
      </c>
      <c r="B10" s="45" t="s">
        <v>36</v>
      </c>
      <c r="C10" s="50">
        <v>6023.33</v>
      </c>
      <c r="D10" s="27" t="s">
        <v>40</v>
      </c>
      <c r="J10" s="70">
        <v>21109004</v>
      </c>
      <c r="K10" s="71" t="s">
        <v>98</v>
      </c>
      <c r="L10" s="72"/>
      <c r="M10" s="72"/>
      <c r="N10" s="72">
        <v>39359.339999999997</v>
      </c>
      <c r="O10" s="72"/>
      <c r="P10" s="72"/>
      <c r="Q10" s="72"/>
      <c r="R10" s="20"/>
    </row>
    <row r="11" spans="1:18" ht="13.8" thickBot="1" x14ac:dyDescent="0.3">
      <c r="B11" s="27"/>
      <c r="J11" s="70">
        <v>21109068</v>
      </c>
      <c r="K11" s="71" t="s">
        <v>99</v>
      </c>
      <c r="L11" s="72"/>
      <c r="M11" s="72"/>
      <c r="N11" s="72"/>
      <c r="O11" s="72">
        <v>28.05</v>
      </c>
      <c r="P11" s="72"/>
      <c r="Q11" s="72"/>
      <c r="R11" s="20"/>
    </row>
    <row r="12" spans="1:18" x14ac:dyDescent="0.25">
      <c r="A12" s="46"/>
      <c r="B12" s="47"/>
      <c r="C12" s="305" t="s">
        <v>42</v>
      </c>
      <c r="D12" s="306"/>
      <c r="E12" s="305" t="s">
        <v>43</v>
      </c>
      <c r="F12" s="307"/>
      <c r="G12" s="307"/>
      <c r="H12" s="306"/>
      <c r="I12" s="48"/>
      <c r="J12" s="80">
        <v>21109084</v>
      </c>
      <c r="K12" s="71" t="s">
        <v>100</v>
      </c>
      <c r="L12" s="72"/>
      <c r="M12" s="72"/>
      <c r="N12" s="72"/>
      <c r="O12" s="72"/>
      <c r="P12" s="72"/>
      <c r="Q12" s="72">
        <v>67099.22</v>
      </c>
      <c r="R12" s="20"/>
    </row>
    <row r="13" spans="1:18" x14ac:dyDescent="0.25">
      <c r="A13" s="28"/>
      <c r="B13" s="29"/>
      <c r="C13" s="309" t="s">
        <v>44</v>
      </c>
      <c r="D13" s="310"/>
      <c r="E13" s="32" t="s">
        <v>45</v>
      </c>
      <c r="F13" s="32" t="s">
        <v>46</v>
      </c>
      <c r="G13" s="32" t="s">
        <v>47</v>
      </c>
      <c r="H13" s="311" t="s">
        <v>92</v>
      </c>
      <c r="I13" s="33" t="s">
        <v>48</v>
      </c>
      <c r="J13" s="80">
        <v>21109101</v>
      </c>
      <c r="K13" s="71" t="s">
        <v>101</v>
      </c>
      <c r="L13" s="72"/>
      <c r="M13" s="72"/>
      <c r="N13" s="72">
        <v>2.2599999999999998</v>
      </c>
      <c r="O13" s="72"/>
      <c r="P13" s="72"/>
      <c r="Q13" s="72"/>
      <c r="R13" s="20"/>
    </row>
    <row r="14" spans="1:18" x14ac:dyDescent="0.25">
      <c r="A14" s="30" t="s">
        <v>49</v>
      </c>
      <c r="B14" s="31" t="s">
        <v>50</v>
      </c>
      <c r="C14" s="34" t="s">
        <v>57</v>
      </c>
      <c r="D14" s="34" t="s">
        <v>51</v>
      </c>
      <c r="E14" s="35" t="s">
        <v>52</v>
      </c>
      <c r="F14" s="34" t="s">
        <v>53</v>
      </c>
      <c r="G14" s="35" t="s">
        <v>54</v>
      </c>
      <c r="H14" s="312"/>
      <c r="I14" s="36" t="s">
        <v>55</v>
      </c>
      <c r="J14" s="80">
        <v>21109111</v>
      </c>
      <c r="K14" s="71" t="s">
        <v>102</v>
      </c>
      <c r="L14" s="72"/>
      <c r="M14" s="72"/>
      <c r="N14" s="72">
        <v>24.91</v>
      </c>
      <c r="O14" s="72"/>
      <c r="P14" s="72"/>
      <c r="Q14" s="72"/>
      <c r="R14" s="20"/>
    </row>
    <row r="15" spans="1:18" x14ac:dyDescent="0.25">
      <c r="A15" s="63">
        <v>39814</v>
      </c>
      <c r="B15" s="31">
        <v>0</v>
      </c>
      <c r="C15" s="38">
        <v>0</v>
      </c>
      <c r="D15" s="38">
        <v>0</v>
      </c>
      <c r="E15" s="38">
        <v>0</v>
      </c>
      <c r="F15" s="38">
        <v>0</v>
      </c>
      <c r="G15" s="38"/>
      <c r="H15" s="38"/>
      <c r="I15" s="39">
        <v>497124.78</v>
      </c>
      <c r="J15" s="80">
        <v>21109112</v>
      </c>
      <c r="K15" s="71" t="s">
        <v>103</v>
      </c>
      <c r="L15" s="72"/>
      <c r="M15" s="72"/>
      <c r="N15" s="72">
        <v>59.84</v>
      </c>
      <c r="O15" s="72"/>
      <c r="P15" s="72"/>
      <c r="Q15" s="72"/>
      <c r="R15" s="20"/>
    </row>
    <row r="16" spans="1:18" x14ac:dyDescent="0.25">
      <c r="A16" s="63">
        <v>39844</v>
      </c>
      <c r="B16" s="31">
        <v>31</v>
      </c>
      <c r="C16" s="38">
        <f>SUM(I15*31/3600)</f>
        <v>4280.7967166666667</v>
      </c>
      <c r="D16" s="38">
        <f>SUM(C10-C16)</f>
        <v>1742.5332833333332</v>
      </c>
      <c r="E16" s="40">
        <f>SUM(C16:D16)</f>
        <v>6023.33</v>
      </c>
      <c r="F16" s="38">
        <v>46.25</v>
      </c>
      <c r="G16" s="38">
        <v>0</v>
      </c>
      <c r="H16" s="38">
        <f>SUM(E16:G16)</f>
        <v>6069.58</v>
      </c>
      <c r="I16" s="39">
        <f>+I15-D16</f>
        <v>495382.24671666668</v>
      </c>
      <c r="J16" s="80">
        <v>21109114</v>
      </c>
      <c r="K16" s="71" t="s">
        <v>104</v>
      </c>
      <c r="L16" s="72"/>
      <c r="M16" s="72"/>
      <c r="N16" s="72">
        <v>2021.02</v>
      </c>
      <c r="O16" s="72"/>
      <c r="P16" s="72"/>
      <c r="Q16" s="72"/>
      <c r="R16" s="20"/>
    </row>
    <row r="17" spans="1:18" x14ac:dyDescent="0.25">
      <c r="A17" s="63">
        <v>39872</v>
      </c>
      <c r="B17" s="31">
        <v>28</v>
      </c>
      <c r="C17" s="38">
        <f>SUM(I16*28/3600)</f>
        <v>3852.9730300185188</v>
      </c>
      <c r="D17" s="38">
        <f>SUM(C10-C17)</f>
        <v>2170.3569699814811</v>
      </c>
      <c r="E17" s="40">
        <f>SUM(C17:D17)</f>
        <v>6023.33</v>
      </c>
      <c r="F17" s="38">
        <v>46.25</v>
      </c>
      <c r="G17" s="38"/>
      <c r="H17" s="38">
        <f>SUM(E17:G17)</f>
        <v>6069.58</v>
      </c>
      <c r="I17" s="39">
        <f t="shared" ref="I17:I27" si="0">+I16-D17</f>
        <v>493211.88974668522</v>
      </c>
      <c r="J17" s="80">
        <v>21109116</v>
      </c>
      <c r="K17" s="71" t="s">
        <v>105</v>
      </c>
      <c r="L17" s="72"/>
      <c r="M17" s="72"/>
      <c r="N17" s="72">
        <v>14997.17</v>
      </c>
      <c r="O17" s="72"/>
      <c r="P17" s="72"/>
      <c r="Q17" s="72"/>
      <c r="R17" s="20"/>
    </row>
    <row r="18" spans="1:18" x14ac:dyDescent="0.25">
      <c r="A18" s="63">
        <v>39903</v>
      </c>
      <c r="B18" s="31">
        <v>31</v>
      </c>
      <c r="C18" s="38">
        <f>SUM(I17*31/3600)</f>
        <v>4247.1023839297895</v>
      </c>
      <c r="D18" s="38">
        <f>SUM(C10-C18)</f>
        <v>1776.2276160702104</v>
      </c>
      <c r="E18" s="40">
        <f t="shared" ref="E18:E27" si="1">SUM(C18:D18)</f>
        <v>6023.33</v>
      </c>
      <c r="F18" s="38">
        <v>46.25</v>
      </c>
      <c r="G18" s="38"/>
      <c r="H18" s="38">
        <f t="shared" ref="H18:H27" si="2">SUM(E18:G18)</f>
        <v>6069.58</v>
      </c>
      <c r="I18" s="39">
        <f t="shared" si="0"/>
        <v>491435.66213061503</v>
      </c>
      <c r="J18" s="80">
        <v>21109117</v>
      </c>
      <c r="K18" s="71" t="s">
        <v>106</v>
      </c>
      <c r="L18" s="72"/>
      <c r="M18" s="72"/>
      <c r="N18" s="72">
        <v>2191.12</v>
      </c>
      <c r="O18" s="72"/>
      <c r="P18" s="72"/>
      <c r="Q18" s="72"/>
      <c r="R18" s="20"/>
    </row>
    <row r="19" spans="1:18" x14ac:dyDescent="0.25">
      <c r="A19" s="63">
        <v>39933</v>
      </c>
      <c r="B19" s="31">
        <v>30</v>
      </c>
      <c r="C19" s="38">
        <f>SUM(I18*30/3600)</f>
        <v>4095.2971844217923</v>
      </c>
      <c r="D19" s="38">
        <f>SUM(C10-C19)</f>
        <v>1928.0328155782076</v>
      </c>
      <c r="E19" s="40">
        <f t="shared" si="1"/>
        <v>6023.33</v>
      </c>
      <c r="F19" s="38">
        <v>46.25</v>
      </c>
      <c r="G19" s="38"/>
      <c r="H19" s="38">
        <f t="shared" si="2"/>
        <v>6069.58</v>
      </c>
      <c r="I19" s="39">
        <f t="shared" si="0"/>
        <v>489507.62931503681</v>
      </c>
      <c r="J19" s="80">
        <v>21109121</v>
      </c>
      <c r="K19" s="71" t="s">
        <v>107</v>
      </c>
      <c r="L19" s="72"/>
      <c r="M19" s="72"/>
      <c r="N19" s="72"/>
      <c r="O19" s="72">
        <v>2344.64</v>
      </c>
      <c r="P19" s="72"/>
      <c r="Q19" s="72"/>
      <c r="R19" s="20"/>
    </row>
    <row r="20" spans="1:18" x14ac:dyDescent="0.25">
      <c r="A20" s="63">
        <v>39964</v>
      </c>
      <c r="B20" s="31">
        <v>31</v>
      </c>
      <c r="C20" s="38">
        <f>SUM(I19*31/3600)</f>
        <v>4215.2045857683725</v>
      </c>
      <c r="D20" s="38">
        <f>SUM(C10-C20)</f>
        <v>1808.1254142316275</v>
      </c>
      <c r="E20" s="40">
        <f t="shared" si="1"/>
        <v>6023.33</v>
      </c>
      <c r="F20" s="38">
        <v>46.25</v>
      </c>
      <c r="G20" s="38"/>
      <c r="H20" s="38">
        <f t="shared" si="2"/>
        <v>6069.58</v>
      </c>
      <c r="I20" s="39">
        <f t="shared" si="0"/>
        <v>487699.5039008052</v>
      </c>
      <c r="J20" s="80">
        <v>21109123</v>
      </c>
      <c r="K20" s="71" t="s">
        <v>108</v>
      </c>
      <c r="L20" s="72"/>
      <c r="M20" s="72"/>
      <c r="N20" s="72">
        <v>4118.5600000000004</v>
      </c>
      <c r="O20" s="72"/>
      <c r="P20" s="72"/>
      <c r="Q20" s="72"/>
      <c r="R20" s="20"/>
    </row>
    <row r="21" spans="1:18" x14ac:dyDescent="0.25">
      <c r="A21" s="63">
        <v>39994</v>
      </c>
      <c r="B21" s="31">
        <v>30</v>
      </c>
      <c r="C21" s="38">
        <f>SUM(I20*30/3600)</f>
        <v>4064.1625325067098</v>
      </c>
      <c r="D21" s="38">
        <f>SUM(C10-C21)</f>
        <v>1959.1674674932901</v>
      </c>
      <c r="E21" s="40">
        <f t="shared" si="1"/>
        <v>6023.33</v>
      </c>
      <c r="F21" s="38">
        <v>46.25</v>
      </c>
      <c r="G21" s="38"/>
      <c r="H21" s="38">
        <f t="shared" si="2"/>
        <v>6069.58</v>
      </c>
      <c r="I21" s="39">
        <f t="shared" si="0"/>
        <v>485740.33643331192</v>
      </c>
      <c r="J21" s="80">
        <v>21109124</v>
      </c>
      <c r="K21" s="71" t="s">
        <v>109</v>
      </c>
      <c r="L21" s="72"/>
      <c r="M21" s="72"/>
      <c r="N21" s="72">
        <v>24692.04</v>
      </c>
      <c r="O21" s="72"/>
      <c r="P21" s="72"/>
      <c r="Q21" s="72"/>
      <c r="R21" s="20"/>
    </row>
    <row r="22" spans="1:18" x14ac:dyDescent="0.25">
      <c r="A22" s="63">
        <v>40025</v>
      </c>
      <c r="B22" s="31">
        <v>31</v>
      </c>
      <c r="C22" s="38">
        <f>SUM(I21*31/3600)</f>
        <v>4182.7640081757418</v>
      </c>
      <c r="D22" s="38">
        <f>SUM(C10-C22)</f>
        <v>1840.5659918242582</v>
      </c>
      <c r="E22" s="40">
        <f t="shared" si="1"/>
        <v>6023.33</v>
      </c>
      <c r="F22" s="38">
        <v>46.25</v>
      </c>
      <c r="G22" s="38"/>
      <c r="H22" s="38">
        <f t="shared" si="2"/>
        <v>6069.58</v>
      </c>
      <c r="I22" s="39">
        <f t="shared" si="0"/>
        <v>483899.77044148766</v>
      </c>
      <c r="J22" s="80">
        <v>21109125</v>
      </c>
      <c r="K22" s="71" t="s">
        <v>110</v>
      </c>
      <c r="L22" s="72"/>
      <c r="M22" s="72"/>
      <c r="N22" s="72">
        <v>1350</v>
      </c>
      <c r="O22" s="72"/>
      <c r="P22" s="72"/>
      <c r="Q22" s="72"/>
      <c r="R22" s="20"/>
    </row>
    <row r="23" spans="1:18" x14ac:dyDescent="0.25">
      <c r="A23" s="63">
        <v>40056</v>
      </c>
      <c r="B23" s="31">
        <v>31</v>
      </c>
      <c r="C23" s="38">
        <f>SUM(I22*31/3600)</f>
        <v>4166.9146899128109</v>
      </c>
      <c r="D23" s="38">
        <f>SUM(C10-C23)</f>
        <v>1856.415310087189</v>
      </c>
      <c r="E23" s="40">
        <f t="shared" si="1"/>
        <v>6023.33</v>
      </c>
      <c r="F23" s="38">
        <v>46.25</v>
      </c>
      <c r="G23" s="38"/>
      <c r="H23" s="38">
        <f t="shared" si="2"/>
        <v>6069.58</v>
      </c>
      <c r="I23" s="39">
        <f t="shared" si="0"/>
        <v>482043.35513140046</v>
      </c>
      <c r="J23" s="80">
        <v>21109127</v>
      </c>
      <c r="K23" s="71" t="s">
        <v>111</v>
      </c>
      <c r="L23" s="72"/>
      <c r="M23" s="72"/>
      <c r="N23" s="72">
        <v>5497.17</v>
      </c>
      <c r="O23" s="72"/>
      <c r="P23" s="72"/>
      <c r="Q23" s="72"/>
      <c r="R23" s="20"/>
    </row>
    <row r="24" spans="1:18" x14ac:dyDescent="0.25">
      <c r="A24" s="63">
        <v>40086</v>
      </c>
      <c r="B24" s="31">
        <v>30</v>
      </c>
      <c r="C24" s="38">
        <f>SUM(I23*30/3600)</f>
        <v>4017.027959428337</v>
      </c>
      <c r="D24" s="38">
        <f>SUM(C10-C24)</f>
        <v>2006.3020405716629</v>
      </c>
      <c r="E24" s="40">
        <f t="shared" si="1"/>
        <v>6023.33</v>
      </c>
      <c r="F24" s="38">
        <v>46.25</v>
      </c>
      <c r="G24" s="38"/>
      <c r="H24" s="38">
        <f t="shared" si="2"/>
        <v>6069.58</v>
      </c>
      <c r="I24" s="39">
        <f t="shared" si="0"/>
        <v>480037.05309082882</v>
      </c>
      <c r="J24" s="80">
        <v>21109128</v>
      </c>
      <c r="K24" s="71" t="s">
        <v>112</v>
      </c>
      <c r="L24" s="72"/>
      <c r="M24" s="72"/>
      <c r="N24" s="72">
        <v>440.91</v>
      </c>
      <c r="O24" s="72"/>
      <c r="P24" s="72"/>
      <c r="Q24" s="72"/>
      <c r="R24" s="20"/>
    </row>
    <row r="25" spans="1:18" x14ac:dyDescent="0.25">
      <c r="A25" s="63">
        <v>40117</v>
      </c>
      <c r="B25" s="31">
        <v>31</v>
      </c>
      <c r="C25" s="38">
        <f>SUM(I24*31/3600)</f>
        <v>4133.6524016154699</v>
      </c>
      <c r="D25" s="38">
        <f>SUM(C10-C25)</f>
        <v>1889.67759838453</v>
      </c>
      <c r="E25" s="40">
        <f t="shared" si="1"/>
        <v>6023.33</v>
      </c>
      <c r="F25" s="38">
        <v>46.25</v>
      </c>
      <c r="G25" s="38"/>
      <c r="H25" s="38">
        <f t="shared" si="2"/>
        <v>6069.58</v>
      </c>
      <c r="I25" s="39">
        <f t="shared" si="0"/>
        <v>478147.37549244426</v>
      </c>
      <c r="J25" s="80">
        <v>21109129</v>
      </c>
      <c r="K25" s="71" t="s">
        <v>113</v>
      </c>
      <c r="L25" s="72"/>
      <c r="M25" s="72"/>
      <c r="N25" s="72"/>
      <c r="O25" s="72">
        <v>1</v>
      </c>
      <c r="P25" s="72"/>
      <c r="Q25" s="72"/>
      <c r="R25" s="20"/>
    </row>
    <row r="26" spans="1:18" x14ac:dyDescent="0.25">
      <c r="A26" s="63">
        <v>40147</v>
      </c>
      <c r="B26" s="31">
        <v>30</v>
      </c>
      <c r="C26" s="38">
        <f>SUM(I25*30/3600)</f>
        <v>3984.5614624370355</v>
      </c>
      <c r="D26" s="38">
        <f>SUM(C10-C26)</f>
        <v>2038.7685375629644</v>
      </c>
      <c r="E26" s="40">
        <f t="shared" si="1"/>
        <v>6023.33</v>
      </c>
      <c r="F26" s="38">
        <v>46.25</v>
      </c>
      <c r="G26" s="38"/>
      <c r="H26" s="38">
        <f t="shared" si="2"/>
        <v>6069.58</v>
      </c>
      <c r="I26" s="39">
        <f t="shared" si="0"/>
        <v>476108.60695488128</v>
      </c>
      <c r="J26" s="80">
        <v>21109130</v>
      </c>
      <c r="K26" s="71" t="s">
        <v>114</v>
      </c>
      <c r="L26" s="72"/>
      <c r="M26" s="72"/>
      <c r="N26" s="72"/>
      <c r="O26" s="72">
        <v>1</v>
      </c>
      <c r="P26" s="72"/>
      <c r="Q26" s="72"/>
      <c r="R26" s="20"/>
    </row>
    <row r="27" spans="1:18" x14ac:dyDescent="0.25">
      <c r="A27" s="63">
        <v>40178</v>
      </c>
      <c r="B27" s="31">
        <v>31</v>
      </c>
      <c r="C27" s="38">
        <f>SUM(I26*31/3600)</f>
        <v>4099.8241154448106</v>
      </c>
      <c r="D27" s="38">
        <f>SUM(C10-C27)</f>
        <v>1923.5058845551894</v>
      </c>
      <c r="E27" s="40">
        <f t="shared" si="1"/>
        <v>6023.33</v>
      </c>
      <c r="F27" s="38">
        <v>46.25</v>
      </c>
      <c r="G27" s="38"/>
      <c r="H27" s="38">
        <f t="shared" si="2"/>
        <v>6069.58</v>
      </c>
      <c r="I27" s="39">
        <f t="shared" si="0"/>
        <v>474185.10107032611</v>
      </c>
      <c r="J27" s="80">
        <v>21109131</v>
      </c>
      <c r="K27" s="71" t="s">
        <v>115</v>
      </c>
      <c r="L27" s="72"/>
      <c r="M27" s="72"/>
      <c r="N27" s="72">
        <v>658.72</v>
      </c>
      <c r="O27" s="72"/>
      <c r="P27" s="72"/>
      <c r="Q27" s="72"/>
      <c r="R27" s="20"/>
    </row>
    <row r="28" spans="1:18" x14ac:dyDescent="0.25">
      <c r="A28" s="37"/>
      <c r="B28" s="31"/>
      <c r="C28" s="38"/>
      <c r="D28" s="38"/>
      <c r="E28" s="40"/>
      <c r="F28" s="38"/>
      <c r="G28" s="38"/>
      <c r="H28" s="38"/>
      <c r="I28" s="39"/>
      <c r="J28" s="80">
        <v>21109132</v>
      </c>
      <c r="K28" s="71" t="s">
        <v>116</v>
      </c>
      <c r="L28" s="72"/>
      <c r="M28" s="72"/>
      <c r="N28" s="72">
        <v>26711.17</v>
      </c>
      <c r="O28" s="72"/>
      <c r="P28" s="72"/>
      <c r="Q28" s="72"/>
      <c r="R28" s="20"/>
    </row>
    <row r="29" spans="1:18" ht="15.6" thickBot="1" x14ac:dyDescent="0.45">
      <c r="A29" s="41"/>
      <c r="B29" s="42">
        <f t="shared" ref="B29:H29" si="3">SUM(B15:B28)</f>
        <v>365</v>
      </c>
      <c r="C29" s="43">
        <f t="shared" si="3"/>
        <v>49340.281070326062</v>
      </c>
      <c r="D29" s="43">
        <f t="shared" si="3"/>
        <v>22939.678929673944</v>
      </c>
      <c r="E29" s="43">
        <f t="shared" si="3"/>
        <v>72279.960000000006</v>
      </c>
      <c r="F29" s="43">
        <f t="shared" si="3"/>
        <v>555</v>
      </c>
      <c r="G29" s="43">
        <f t="shared" si="3"/>
        <v>0</v>
      </c>
      <c r="H29" s="43">
        <f t="shared" si="3"/>
        <v>72834.960000000006</v>
      </c>
      <c r="I29" s="44"/>
      <c r="J29" s="80">
        <v>21117001</v>
      </c>
      <c r="K29" s="71" t="s">
        <v>117</v>
      </c>
      <c r="L29" s="71"/>
      <c r="M29" s="71"/>
      <c r="N29" s="71"/>
      <c r="O29" s="71"/>
      <c r="P29" s="71">
        <v>270.88</v>
      </c>
      <c r="Q29" s="72"/>
      <c r="R29" s="20"/>
    </row>
    <row r="30" spans="1:18" x14ac:dyDescent="0.25">
      <c r="J30" s="70">
        <v>21117002</v>
      </c>
      <c r="K30" s="71" t="s">
        <v>118</v>
      </c>
      <c r="L30" s="72"/>
      <c r="M30" s="72"/>
      <c r="N30" s="72"/>
      <c r="O30" s="72"/>
      <c r="P30" s="72">
        <v>15646.03</v>
      </c>
      <c r="Q30" s="72"/>
    </row>
    <row r="31" spans="1:18" x14ac:dyDescent="0.25">
      <c r="J31" s="70">
        <v>21117003</v>
      </c>
      <c r="K31" s="71" t="s">
        <v>119</v>
      </c>
      <c r="L31" s="72"/>
      <c r="M31" s="72"/>
      <c r="N31" s="72"/>
      <c r="O31" s="72"/>
      <c r="P31" s="72">
        <v>1</v>
      </c>
      <c r="Q31" s="72"/>
    </row>
    <row r="32" spans="1:18" ht="13.8" thickBot="1" x14ac:dyDescent="0.3">
      <c r="D32" s="300" t="s">
        <v>89</v>
      </c>
      <c r="E32" s="301"/>
      <c r="F32" s="302"/>
      <c r="J32" s="77"/>
      <c r="K32" s="20"/>
      <c r="L32" s="20"/>
      <c r="M32" s="20"/>
      <c r="N32" s="20"/>
      <c r="O32" s="20"/>
      <c r="P32" s="20"/>
      <c r="Q32" s="66"/>
    </row>
    <row r="33" spans="10:17" ht="13.8" thickBot="1" x14ac:dyDescent="0.3">
      <c r="J33" s="298" t="s">
        <v>83</v>
      </c>
      <c r="K33" s="299"/>
      <c r="L33" s="78">
        <f>SUM(L7:L32)</f>
        <v>919.17</v>
      </c>
      <c r="M33" s="78">
        <f t="shared" ref="M33:Q33" si="4">SUM(M7:M32)</f>
        <v>2363.0100000000002</v>
      </c>
      <c r="N33" s="78">
        <f t="shared" si="4"/>
        <v>122886.03</v>
      </c>
      <c r="O33" s="78">
        <f t="shared" si="4"/>
        <v>2374.69</v>
      </c>
      <c r="P33" s="78">
        <f t="shared" si="4"/>
        <v>15917.91</v>
      </c>
      <c r="Q33" s="79">
        <f t="shared" si="4"/>
        <v>67099.22</v>
      </c>
    </row>
    <row r="34" spans="10:17" x14ac:dyDescent="0.25">
      <c r="Q34" s="69"/>
    </row>
    <row r="35" spans="10:17" x14ac:dyDescent="0.25">
      <c r="Q35" s="69"/>
    </row>
    <row r="36" spans="10:17" x14ac:dyDescent="0.25">
      <c r="Q36" s="69"/>
    </row>
  </sheetData>
  <mergeCells count="13">
    <mergeCell ref="J33:K33"/>
    <mergeCell ref="D32:F32"/>
    <mergeCell ref="A1:I1"/>
    <mergeCell ref="A2:I2"/>
    <mergeCell ref="A3:I3"/>
    <mergeCell ref="A5:I5"/>
    <mergeCell ref="C12:D12"/>
    <mergeCell ref="E12:H12"/>
    <mergeCell ref="J1:P1"/>
    <mergeCell ref="J2:P2"/>
    <mergeCell ref="J3:P3"/>
    <mergeCell ref="C13:D13"/>
    <mergeCell ref="H13:H14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workbookViewId="0">
      <selection activeCell="I17" sqref="I17"/>
    </sheetView>
  </sheetViews>
  <sheetFormatPr baseColWidth="10" defaultColWidth="11.44140625" defaultRowHeight="13.2" x14ac:dyDescent="0.25"/>
  <cols>
    <col min="2" max="2" width="12.88671875" customWidth="1"/>
    <col min="3" max="3" width="13.5546875" customWidth="1"/>
    <col min="4" max="4" width="13.44140625" customWidth="1"/>
    <col min="5" max="7" width="12.88671875" bestFit="1" customWidth="1"/>
    <col min="8" max="9" width="12.88671875" customWidth="1"/>
    <col min="11" max="11" width="16.109375" customWidth="1"/>
  </cols>
  <sheetData>
    <row r="1" spans="2:11" ht="13.8" thickBot="1" x14ac:dyDescent="0.3"/>
    <row r="2" spans="2:11" ht="13.8" thickBot="1" x14ac:dyDescent="0.3">
      <c r="B2" s="85" t="s">
        <v>77</v>
      </c>
      <c r="C2" s="86" t="s">
        <v>120</v>
      </c>
      <c r="D2" s="86" t="s">
        <v>78</v>
      </c>
      <c r="E2" s="87" t="s">
        <v>80</v>
      </c>
      <c r="F2" s="86" t="s">
        <v>79</v>
      </c>
      <c r="G2" s="86" t="s">
        <v>81</v>
      </c>
      <c r="H2" s="86" t="s">
        <v>95</v>
      </c>
      <c r="I2" s="86" t="s">
        <v>10</v>
      </c>
      <c r="J2" s="86" t="s">
        <v>82</v>
      </c>
      <c r="K2" s="88" t="s">
        <v>83</v>
      </c>
    </row>
    <row r="3" spans="2:11" x14ac:dyDescent="0.25">
      <c r="B3" s="83">
        <v>51</v>
      </c>
      <c r="C3" s="84" t="e">
        <f>SUM(#REF!)</f>
        <v>#REF!</v>
      </c>
      <c r="D3" s="84" t="e">
        <f>SUM(#REF!)</f>
        <v>#REF!</v>
      </c>
      <c r="E3" s="84" t="e">
        <f>SUM(#REF!)</f>
        <v>#REF!</v>
      </c>
      <c r="F3" s="84"/>
      <c r="G3" s="84">
        <f>SUM('Ejec. Prestamo'!H11)</f>
        <v>0</v>
      </c>
      <c r="H3" s="84">
        <f>SUM(FISDL!H11)</f>
        <v>0</v>
      </c>
      <c r="I3" s="84"/>
      <c r="J3" s="84"/>
      <c r="K3" s="84" t="e">
        <f t="shared" ref="K3:K10" si="0">SUM(C3:J3)</f>
        <v>#REF!</v>
      </c>
    </row>
    <row r="4" spans="2:11" x14ac:dyDescent="0.25">
      <c r="B4" s="81">
        <v>54</v>
      </c>
      <c r="C4" s="82" t="e">
        <f>SUM(#REF!)</f>
        <v>#REF!</v>
      </c>
      <c r="D4" s="82" t="e">
        <f>SUM(#REF!)</f>
        <v>#REF!</v>
      </c>
      <c r="E4" s="82" t="e">
        <f>SUM(#REF!)</f>
        <v>#REF!</v>
      </c>
      <c r="F4" s="82"/>
      <c r="G4" s="82">
        <f>SUM('Ejec. Prestamo'!H12:H17)</f>
        <v>0</v>
      </c>
      <c r="H4" s="82">
        <f>SUM(FISDL!H12:H17)</f>
        <v>0</v>
      </c>
      <c r="I4" s="82"/>
      <c r="J4" s="82"/>
      <c r="K4" s="82" t="e">
        <f t="shared" si="0"/>
        <v>#REF!</v>
      </c>
    </row>
    <row r="5" spans="2:11" x14ac:dyDescent="0.25">
      <c r="B5" s="81">
        <v>55</v>
      </c>
      <c r="C5" s="82" t="e">
        <f>SUM(#REF!)</f>
        <v>#REF!</v>
      </c>
      <c r="D5" s="82" t="e">
        <f>SUM(#REF!)</f>
        <v>#REF!</v>
      </c>
      <c r="E5" s="82" t="e">
        <f>SUM(#REF!)</f>
        <v>#REF!</v>
      </c>
      <c r="F5" s="82" t="e">
        <f>SUM(#REF!)</f>
        <v>#REF!</v>
      </c>
      <c r="G5" s="82">
        <f>SUM('Ejec. Prestamo'!H18:H19)</f>
        <v>0</v>
      </c>
      <c r="H5" s="82">
        <f>SUM(FISDL!H18:H19)</f>
        <v>0</v>
      </c>
      <c r="I5" s="82"/>
      <c r="J5" s="82"/>
      <c r="K5" s="82" t="e">
        <f t="shared" si="0"/>
        <v>#REF!</v>
      </c>
    </row>
    <row r="6" spans="2:11" x14ac:dyDescent="0.25">
      <c r="B6" s="81">
        <v>56</v>
      </c>
      <c r="C6" s="82" t="e">
        <f>#REF!</f>
        <v>#REF!</v>
      </c>
      <c r="D6" s="82" t="e">
        <f>SUM(#REF!)</f>
        <v>#REF!</v>
      </c>
      <c r="E6" s="82" t="e">
        <f>SUM(#REF!)</f>
        <v>#REF!</v>
      </c>
      <c r="F6" s="82"/>
      <c r="G6" s="82"/>
      <c r="H6" s="82"/>
      <c r="I6" s="82"/>
      <c r="J6" s="82"/>
      <c r="K6" s="82" t="e">
        <f>SUM(C6:J6)</f>
        <v>#REF!</v>
      </c>
    </row>
    <row r="7" spans="2:11" x14ac:dyDescent="0.25">
      <c r="B7" s="81">
        <v>61</v>
      </c>
      <c r="C7" s="82" t="e">
        <f>SUM(#REF!)</f>
        <v>#REF!</v>
      </c>
      <c r="D7" s="82"/>
      <c r="E7" s="82" t="e">
        <f>SUM(#REF!)</f>
        <v>#REF!</v>
      </c>
      <c r="F7" s="82"/>
      <c r="G7" s="82">
        <f>SUM('Ejec. Prestamo'!H20:H25)</f>
        <v>0</v>
      </c>
      <c r="H7" s="82">
        <f>SUM(FISDL!H20:H25)</f>
        <v>0</v>
      </c>
      <c r="I7" s="82" t="e">
        <f>SUM(#REF!)</f>
        <v>#REF!</v>
      </c>
      <c r="J7" s="82">
        <f>SUM(FISDL!H23)</f>
        <v>0</v>
      </c>
      <c r="K7" s="82" t="e">
        <f t="shared" si="0"/>
        <v>#REF!</v>
      </c>
    </row>
    <row r="8" spans="2:11" x14ac:dyDescent="0.25">
      <c r="B8" s="89">
        <v>71</v>
      </c>
      <c r="C8" s="90"/>
      <c r="D8" s="90"/>
      <c r="E8" s="90"/>
      <c r="F8" s="90" t="e">
        <f>SUM(#REF!)</f>
        <v>#REF!</v>
      </c>
      <c r="G8" s="90"/>
      <c r="H8" s="90"/>
      <c r="I8" s="90"/>
      <c r="J8" s="90"/>
      <c r="K8" s="90" t="e">
        <f t="shared" si="0"/>
        <v>#REF!</v>
      </c>
    </row>
    <row r="9" spans="2:11" ht="13.8" thickBot="1" x14ac:dyDescent="0.3">
      <c r="B9" s="108">
        <v>72</v>
      </c>
      <c r="C9" s="109"/>
      <c r="D9" s="109"/>
      <c r="E9" s="109" t="e">
        <f>#REF!</f>
        <v>#REF!</v>
      </c>
      <c r="F9" s="109"/>
      <c r="G9" s="109"/>
      <c r="H9" s="109"/>
      <c r="I9" s="109"/>
      <c r="J9" s="109"/>
      <c r="K9" s="90" t="e">
        <f t="shared" si="0"/>
        <v>#REF!</v>
      </c>
    </row>
    <row r="10" spans="2:11" ht="13.8" thickBot="1" x14ac:dyDescent="0.3">
      <c r="B10" s="91" t="s">
        <v>83</v>
      </c>
      <c r="C10" s="92" t="e">
        <f t="shared" ref="C10:J10" si="1">SUM(C3:C8)</f>
        <v>#REF!</v>
      </c>
      <c r="D10" s="92" t="e">
        <f t="shared" si="1"/>
        <v>#REF!</v>
      </c>
      <c r="E10" s="92" t="e">
        <f>SUM(E3:E8)</f>
        <v>#REF!</v>
      </c>
      <c r="F10" s="92" t="e">
        <f t="shared" si="1"/>
        <v>#REF!</v>
      </c>
      <c r="G10" s="92">
        <f t="shared" si="1"/>
        <v>0</v>
      </c>
      <c r="H10" s="92">
        <f t="shared" si="1"/>
        <v>0</v>
      </c>
      <c r="I10" s="92" t="e">
        <f t="shared" si="1"/>
        <v>#REF!</v>
      </c>
      <c r="J10" s="92">
        <f t="shared" si="1"/>
        <v>0</v>
      </c>
      <c r="K10" s="93" t="e">
        <f t="shared" si="0"/>
        <v>#REF!</v>
      </c>
    </row>
    <row r="11" spans="2:11" x14ac:dyDescent="0.25">
      <c r="C11" s="67"/>
      <c r="D11" s="67"/>
      <c r="E11" s="62"/>
      <c r="F11" s="62"/>
      <c r="G11" s="62"/>
      <c r="H11" s="62"/>
      <c r="I11" s="62"/>
      <c r="J11" s="62"/>
      <c r="K11" s="62"/>
    </row>
    <row r="12" spans="2:11" x14ac:dyDescent="0.25">
      <c r="C12" s="62"/>
      <c r="D12" s="62"/>
      <c r="E12" s="313" t="e">
        <f>SUM(E10:F10)</f>
        <v>#REF!</v>
      </c>
      <c r="F12" s="313"/>
      <c r="G12" s="62"/>
      <c r="H12" s="313" t="e">
        <f>SUM(H10:I10)</f>
        <v>#REF!</v>
      </c>
      <c r="I12" s="313"/>
      <c r="J12" s="62"/>
      <c r="K12" s="62"/>
    </row>
    <row r="13" spans="2:11" x14ac:dyDescent="0.25">
      <c r="C13" s="62"/>
      <c r="D13" s="62"/>
      <c r="E13" s="62"/>
      <c r="F13" s="62"/>
      <c r="G13" s="62"/>
      <c r="H13" s="62"/>
      <c r="I13" s="62"/>
      <c r="J13" s="62"/>
      <c r="K13" s="62"/>
    </row>
    <row r="14" spans="2:11" x14ac:dyDescent="0.25">
      <c r="C14" s="62"/>
      <c r="D14" s="62"/>
      <c r="E14" s="62"/>
      <c r="F14" s="62"/>
      <c r="G14" s="62"/>
      <c r="H14" s="62"/>
      <c r="I14" s="62"/>
      <c r="J14" s="62"/>
      <c r="K14" s="62"/>
    </row>
    <row r="15" spans="2:11" x14ac:dyDescent="0.25">
      <c r="C15" s="62"/>
      <c r="D15" s="62"/>
      <c r="E15" s="62"/>
      <c r="F15" s="62"/>
      <c r="G15" s="62"/>
      <c r="H15" s="62"/>
      <c r="I15" s="62"/>
      <c r="J15" s="62"/>
      <c r="K15" s="62"/>
    </row>
    <row r="16" spans="2:11" x14ac:dyDescent="0.25">
      <c r="C16" s="62"/>
      <c r="D16" s="62"/>
      <c r="E16" s="62"/>
      <c r="F16" s="62"/>
      <c r="G16" s="62"/>
      <c r="H16" s="62"/>
      <c r="I16" s="62"/>
      <c r="J16" s="62"/>
      <c r="K16" s="62"/>
    </row>
    <row r="17" spans="3:11" x14ac:dyDescent="0.25">
      <c r="C17" s="62"/>
      <c r="D17" s="62"/>
      <c r="E17" s="62"/>
      <c r="F17" s="62"/>
      <c r="G17" s="62"/>
      <c r="H17" s="62"/>
      <c r="I17" s="62"/>
      <c r="J17" s="62"/>
      <c r="K17" s="62"/>
    </row>
    <row r="18" spans="3:11" x14ac:dyDescent="0.25">
      <c r="C18" s="62"/>
      <c r="D18" s="62"/>
      <c r="E18" s="62"/>
      <c r="F18" s="62"/>
      <c r="G18" s="62"/>
      <c r="H18" s="62"/>
      <c r="I18" s="62"/>
      <c r="J18" s="62"/>
      <c r="K18" s="62"/>
    </row>
  </sheetData>
  <mergeCells count="2">
    <mergeCell ref="H12:I12"/>
    <mergeCell ref="E12:F12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E121"/>
  <sheetViews>
    <sheetView zoomScale="90" zoomScaleNormal="90" workbookViewId="0">
      <pane xSplit="6" ySplit="1" topLeftCell="G35" activePane="bottomRight" state="frozen"/>
      <selection pane="topRight" activeCell="G1" sqref="G1"/>
      <selection pane="bottomLeft" activeCell="A2" sqref="A2"/>
      <selection pane="bottomRight" activeCell="D97" sqref="D97"/>
    </sheetView>
  </sheetViews>
  <sheetFormatPr baseColWidth="10" defaultColWidth="11.44140625" defaultRowHeight="13.2" x14ac:dyDescent="0.25"/>
  <cols>
    <col min="1" max="1" width="3" customWidth="1"/>
    <col min="2" max="2" width="63.6640625" customWidth="1"/>
    <col min="3" max="3" width="0.109375" hidden="1" customWidth="1"/>
    <col min="4" max="4" width="15.33203125" customWidth="1"/>
    <col min="5" max="5" width="15.33203125" style="125" customWidth="1"/>
    <col min="6" max="6" width="15.33203125" customWidth="1"/>
    <col min="7" max="7" width="16.5546875" customWidth="1"/>
    <col min="8" max="8" width="16.88671875" customWidth="1"/>
    <col min="9" max="9" width="11.6640625" customWidth="1"/>
    <col min="10" max="10" width="12" customWidth="1"/>
    <col min="11" max="11" width="12.5546875" customWidth="1"/>
    <col min="12" max="12" width="10.33203125" customWidth="1"/>
    <col min="13" max="14" width="13.6640625" customWidth="1"/>
    <col min="15" max="15" width="10.33203125" customWidth="1"/>
    <col min="16" max="16" width="13.44140625" customWidth="1"/>
    <col min="17" max="17" width="10.5546875" customWidth="1"/>
    <col min="18" max="18" width="11.5546875" customWidth="1"/>
    <col min="19" max="19" width="13.5546875" customWidth="1"/>
    <col min="20" max="20" width="14.5546875" customWidth="1"/>
    <col min="21" max="21" width="12.109375" customWidth="1"/>
    <col min="22" max="22" width="12" customWidth="1"/>
    <col min="23" max="23" width="8.33203125" customWidth="1"/>
    <col min="24" max="24" width="11.109375" customWidth="1"/>
    <col min="25" max="25" width="12.88671875" customWidth="1"/>
    <col min="26" max="27" width="7.44140625" customWidth="1"/>
    <col min="28" max="28" width="13.44140625" customWidth="1"/>
    <col min="29" max="29" width="15" customWidth="1"/>
    <col min="30" max="30" width="10.88671875" bestFit="1" customWidth="1"/>
    <col min="31" max="31" width="8.109375" customWidth="1"/>
    <col min="32" max="32" width="14.5546875" customWidth="1"/>
    <col min="33" max="33" width="13.5546875" customWidth="1"/>
    <col min="34" max="34" width="13.88671875" customWidth="1"/>
    <col min="35" max="35" width="12.44140625" customWidth="1"/>
    <col min="36" max="36" width="14.109375" customWidth="1"/>
    <col min="37" max="37" width="13.88671875" customWidth="1"/>
    <col min="38" max="38" width="14.33203125" customWidth="1"/>
    <col min="39" max="39" width="15" customWidth="1"/>
    <col min="40" max="40" width="10.6640625" customWidth="1"/>
    <col min="41" max="41" width="10.88671875" customWidth="1"/>
    <col min="42" max="43" width="8.88671875" customWidth="1"/>
    <col min="44" max="44" width="8.44140625" customWidth="1"/>
    <col min="45" max="45" width="8.6640625" customWidth="1"/>
    <col min="46" max="46" width="13.33203125" style="119" customWidth="1"/>
    <col min="47" max="47" width="9" customWidth="1"/>
    <col min="48" max="48" width="15.88671875" customWidth="1"/>
    <col min="49" max="49" width="8.6640625" customWidth="1"/>
    <col min="50" max="50" width="9.88671875" customWidth="1"/>
    <col min="51" max="51" width="14.33203125" customWidth="1"/>
    <col min="52" max="52" width="13.5546875" customWidth="1"/>
    <col min="53" max="53" width="8.109375" customWidth="1"/>
    <col min="54" max="54" width="15" style="129" customWidth="1"/>
    <col min="55" max="55" width="18.109375" customWidth="1"/>
    <col min="56" max="56" width="12.33203125" bestFit="1" customWidth="1"/>
    <col min="57" max="57" width="13.33203125" bestFit="1" customWidth="1"/>
  </cols>
  <sheetData>
    <row r="1" spans="1:57" ht="52.5" customHeight="1" x14ac:dyDescent="0.25">
      <c r="A1" s="315" t="s">
        <v>151</v>
      </c>
      <c r="B1" s="315"/>
      <c r="C1" s="315"/>
      <c r="D1" s="315"/>
      <c r="E1" s="315"/>
      <c r="F1" s="188"/>
      <c r="G1" s="189" t="e">
        <f>#REF!</f>
        <v>#REF!</v>
      </c>
      <c r="H1" s="189" t="s">
        <v>146</v>
      </c>
      <c r="I1" s="189" t="s">
        <v>169</v>
      </c>
      <c r="J1" s="189" t="s">
        <v>170</v>
      </c>
      <c r="K1" s="189" t="e">
        <f>#REF!</f>
        <v>#REF!</v>
      </c>
      <c r="L1" s="189" t="e">
        <f>#REF!</f>
        <v>#REF!</v>
      </c>
      <c r="M1" s="189" t="e">
        <f>#REF!</f>
        <v>#REF!</v>
      </c>
      <c r="N1" s="190" t="e">
        <f>#REF!</f>
        <v>#REF!</v>
      </c>
      <c r="O1" s="190" t="s">
        <v>128</v>
      </c>
      <c r="P1" s="189" t="e">
        <f>#REF!</f>
        <v>#REF!</v>
      </c>
      <c r="Q1" s="189" t="s">
        <v>133</v>
      </c>
      <c r="R1" s="189" t="s">
        <v>134</v>
      </c>
      <c r="S1" s="189" t="e">
        <f>#REF!</f>
        <v>#REF!</v>
      </c>
      <c r="T1" s="189" t="e">
        <f>#REF!</f>
        <v>#REF!</v>
      </c>
      <c r="U1" s="189" t="e">
        <f>#REF!</f>
        <v>#REF!</v>
      </c>
      <c r="V1" s="189" t="s">
        <v>149</v>
      </c>
      <c r="W1" s="189" t="s">
        <v>11</v>
      </c>
      <c r="X1" s="189" t="e">
        <f>#REF!</f>
        <v>#REF!</v>
      </c>
      <c r="Y1" s="189" t="s">
        <v>165</v>
      </c>
      <c r="Z1" s="189" t="s">
        <v>166</v>
      </c>
      <c r="AA1" s="189" t="s">
        <v>167</v>
      </c>
      <c r="AB1" s="189" t="e">
        <f>#REF!</f>
        <v>#REF!</v>
      </c>
      <c r="AC1" s="189" t="e">
        <f>#REF!</f>
        <v>#REF!</v>
      </c>
      <c r="AD1" s="189" t="e">
        <f>#REF!</f>
        <v>#REF!</v>
      </c>
      <c r="AE1" s="189" t="s">
        <v>155</v>
      </c>
      <c r="AF1" s="189" t="e">
        <f>#REF!</f>
        <v>#REF!</v>
      </c>
      <c r="AG1" s="189" t="e">
        <f>#REF!</f>
        <v>#REF!</v>
      </c>
      <c r="AH1" s="189" t="e">
        <f>#REF!</f>
        <v>#REF!</v>
      </c>
      <c r="AI1" s="189" t="e">
        <f>#REF!</f>
        <v>#REF!</v>
      </c>
      <c r="AJ1" s="189" t="e">
        <f>#REF!</f>
        <v>#REF!</v>
      </c>
      <c r="AK1" s="189" t="e">
        <f>#REF!</f>
        <v>#REF!</v>
      </c>
      <c r="AL1" s="189" t="s">
        <v>126</v>
      </c>
      <c r="AM1" s="189" t="s">
        <v>150</v>
      </c>
      <c r="AN1" s="189" t="s">
        <v>127</v>
      </c>
      <c r="AO1" s="189" t="s">
        <v>129</v>
      </c>
      <c r="AP1" s="189" t="s">
        <v>130</v>
      </c>
      <c r="AQ1" s="189" t="s">
        <v>131</v>
      </c>
      <c r="AR1" s="189" t="s">
        <v>132</v>
      </c>
      <c r="AS1" s="189" t="s">
        <v>135</v>
      </c>
      <c r="AT1" s="189" t="s">
        <v>172</v>
      </c>
      <c r="AU1" s="189" t="s">
        <v>61</v>
      </c>
      <c r="AV1" s="189" t="s">
        <v>152</v>
      </c>
      <c r="AW1" s="189" t="s">
        <v>153</v>
      </c>
      <c r="AX1" s="189" t="s">
        <v>125</v>
      </c>
      <c r="AY1" s="189" t="s">
        <v>156</v>
      </c>
      <c r="AZ1" s="189" t="s">
        <v>171</v>
      </c>
      <c r="BA1" s="189" t="s">
        <v>154</v>
      </c>
      <c r="BB1" s="191" t="s">
        <v>83</v>
      </c>
      <c r="BC1" s="314"/>
    </row>
    <row r="2" spans="1:57" ht="20.25" customHeight="1" x14ac:dyDescent="0.25">
      <c r="A2" s="316" t="s">
        <v>231</v>
      </c>
      <c r="B2" s="316"/>
      <c r="C2" s="316"/>
      <c r="D2" s="316"/>
      <c r="E2" s="316"/>
      <c r="F2" s="316"/>
      <c r="G2" s="192"/>
      <c r="H2" s="192"/>
      <c r="I2" s="192"/>
      <c r="J2" s="192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4">
        <f t="shared" ref="BB2:BB11" si="0">SUM(G2:BA2)</f>
        <v>0</v>
      </c>
      <c r="BC2" s="314"/>
    </row>
    <row r="3" spans="1:57" s="126" customFormat="1" ht="14.25" customHeight="1" x14ac:dyDescent="0.25">
      <c r="A3" s="136"/>
      <c r="B3" s="195" t="s">
        <v>176</v>
      </c>
      <c r="C3" s="196"/>
      <c r="D3" s="155"/>
      <c r="E3" s="197"/>
      <c r="F3" s="198"/>
      <c r="G3" s="199"/>
      <c r="H3" s="192"/>
      <c r="I3" s="192"/>
      <c r="J3" s="192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4">
        <f t="shared" si="0"/>
        <v>0</v>
      </c>
    </row>
    <row r="4" spans="1:57" s="128" customFormat="1" ht="14.25" customHeight="1" x14ac:dyDescent="0.3">
      <c r="A4" s="136"/>
      <c r="B4" s="195" t="s">
        <v>236</v>
      </c>
      <c r="C4" s="196"/>
      <c r="D4" s="155"/>
      <c r="E4" s="200"/>
      <c r="F4" s="201"/>
      <c r="G4" s="192"/>
      <c r="H4" s="192"/>
      <c r="I4" s="192"/>
      <c r="J4" s="192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4">
        <f t="shared" si="0"/>
        <v>0</v>
      </c>
    </row>
    <row r="5" spans="1:57" s="128" customFormat="1" ht="13.5" customHeight="1" x14ac:dyDescent="0.3">
      <c r="A5" s="136"/>
      <c r="B5" s="195" t="s">
        <v>235</v>
      </c>
      <c r="C5" s="196"/>
      <c r="D5" s="155"/>
      <c r="E5" s="202"/>
      <c r="F5" s="201"/>
      <c r="G5" s="192"/>
      <c r="H5" s="203"/>
      <c r="I5" s="192"/>
      <c r="J5" s="192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4">
        <f t="shared" si="0"/>
        <v>0</v>
      </c>
    </row>
    <row r="6" spans="1:57" ht="28.5" customHeight="1" x14ac:dyDescent="0.25">
      <c r="A6" s="134"/>
      <c r="B6" s="204"/>
      <c r="C6" s="205"/>
      <c r="D6" s="144">
        <v>2022</v>
      </c>
      <c r="E6" s="165" t="s">
        <v>215</v>
      </c>
      <c r="F6" s="227" t="s">
        <v>124</v>
      </c>
      <c r="G6" s="206"/>
      <c r="H6" s="207"/>
      <c r="I6" s="207"/>
      <c r="J6" s="207"/>
      <c r="K6" s="208"/>
      <c r="L6" s="208"/>
      <c r="M6" s="208"/>
      <c r="N6" s="208"/>
      <c r="O6" s="208"/>
      <c r="P6" s="208"/>
      <c r="Q6" s="208"/>
      <c r="R6" s="209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  <c r="BA6" s="208"/>
      <c r="BB6" s="194">
        <f t="shared" si="0"/>
        <v>0</v>
      </c>
    </row>
    <row r="7" spans="1:57" s="125" customFormat="1" ht="18" customHeight="1" x14ac:dyDescent="0.25">
      <c r="A7" s="180"/>
      <c r="B7" s="181" t="s">
        <v>232</v>
      </c>
      <c r="C7" s="182"/>
      <c r="D7" s="183">
        <f>SUM(D8:D36)</f>
        <v>0</v>
      </c>
      <c r="E7" s="183">
        <f t="shared" ref="E7" si="1">SUM(E8:E36)</f>
        <v>0</v>
      </c>
      <c r="F7" s="183">
        <f>SUM(F8:F36)</f>
        <v>0</v>
      </c>
      <c r="G7" s="183">
        <f t="shared" ref="G7:BB7" si="2">SUM(G8:G36)</f>
        <v>0</v>
      </c>
      <c r="H7" s="183">
        <f t="shared" si="2"/>
        <v>0</v>
      </c>
      <c r="I7" s="183">
        <f t="shared" si="2"/>
        <v>0</v>
      </c>
      <c r="J7" s="183">
        <f t="shared" si="2"/>
        <v>0</v>
      </c>
      <c r="K7" s="183">
        <f t="shared" si="2"/>
        <v>0</v>
      </c>
      <c r="L7" s="183">
        <f t="shared" si="2"/>
        <v>0</v>
      </c>
      <c r="M7" s="183">
        <f t="shared" si="2"/>
        <v>0</v>
      </c>
      <c r="N7" s="183">
        <f t="shared" si="2"/>
        <v>0</v>
      </c>
      <c r="O7" s="183">
        <f t="shared" si="2"/>
        <v>0</v>
      </c>
      <c r="P7" s="183">
        <f t="shared" si="2"/>
        <v>0</v>
      </c>
      <c r="Q7" s="183">
        <f t="shared" si="2"/>
        <v>0</v>
      </c>
      <c r="R7" s="183">
        <f t="shared" si="2"/>
        <v>0</v>
      </c>
      <c r="S7" s="183">
        <f t="shared" si="2"/>
        <v>0</v>
      </c>
      <c r="T7" s="183">
        <f t="shared" si="2"/>
        <v>0</v>
      </c>
      <c r="U7" s="183">
        <f t="shared" si="2"/>
        <v>0</v>
      </c>
      <c r="V7" s="183">
        <f t="shared" si="2"/>
        <v>0</v>
      </c>
      <c r="W7" s="183">
        <f t="shared" si="2"/>
        <v>0</v>
      </c>
      <c r="X7" s="183">
        <f t="shared" si="2"/>
        <v>0</v>
      </c>
      <c r="Y7" s="183">
        <f t="shared" si="2"/>
        <v>0</v>
      </c>
      <c r="Z7" s="183">
        <f t="shared" si="2"/>
        <v>0</v>
      </c>
      <c r="AA7" s="183">
        <f t="shared" si="2"/>
        <v>0</v>
      </c>
      <c r="AB7" s="183">
        <f t="shared" si="2"/>
        <v>0</v>
      </c>
      <c r="AC7" s="183">
        <f t="shared" si="2"/>
        <v>0</v>
      </c>
      <c r="AD7" s="183">
        <f t="shared" si="2"/>
        <v>0</v>
      </c>
      <c r="AE7" s="183">
        <f t="shared" si="2"/>
        <v>0</v>
      </c>
      <c r="AF7" s="183">
        <f t="shared" si="2"/>
        <v>0</v>
      </c>
      <c r="AG7" s="183">
        <f t="shared" si="2"/>
        <v>0</v>
      </c>
      <c r="AH7" s="183">
        <f t="shared" si="2"/>
        <v>0</v>
      </c>
      <c r="AI7" s="183">
        <f t="shared" si="2"/>
        <v>0</v>
      </c>
      <c r="AJ7" s="183">
        <f t="shared" si="2"/>
        <v>0</v>
      </c>
      <c r="AK7" s="183">
        <f t="shared" si="2"/>
        <v>0</v>
      </c>
      <c r="AL7" s="183">
        <f t="shared" si="2"/>
        <v>0</v>
      </c>
      <c r="AM7" s="183">
        <f t="shared" si="2"/>
        <v>0</v>
      </c>
      <c r="AN7" s="183">
        <f t="shared" si="2"/>
        <v>0</v>
      </c>
      <c r="AO7" s="183">
        <f t="shared" si="2"/>
        <v>0</v>
      </c>
      <c r="AP7" s="183">
        <f t="shared" si="2"/>
        <v>0</v>
      </c>
      <c r="AQ7" s="183">
        <f t="shared" si="2"/>
        <v>0</v>
      </c>
      <c r="AR7" s="183">
        <f t="shared" si="2"/>
        <v>0</v>
      </c>
      <c r="AS7" s="183">
        <f t="shared" si="2"/>
        <v>0</v>
      </c>
      <c r="AT7" s="183">
        <f t="shared" si="2"/>
        <v>0</v>
      </c>
      <c r="AU7" s="183">
        <f t="shared" si="2"/>
        <v>0</v>
      </c>
      <c r="AV7" s="183">
        <f t="shared" si="2"/>
        <v>0</v>
      </c>
      <c r="AW7" s="183">
        <f t="shared" si="2"/>
        <v>0</v>
      </c>
      <c r="AX7" s="183">
        <f t="shared" si="2"/>
        <v>0</v>
      </c>
      <c r="AY7" s="183">
        <f t="shared" si="2"/>
        <v>0</v>
      </c>
      <c r="AZ7" s="183">
        <f t="shared" si="2"/>
        <v>0</v>
      </c>
      <c r="BA7" s="183">
        <f t="shared" si="2"/>
        <v>0</v>
      </c>
      <c r="BB7" s="183">
        <f t="shared" si="2"/>
        <v>0</v>
      </c>
    </row>
    <row r="8" spans="1:57" s="129" customFormat="1" ht="18" customHeight="1" x14ac:dyDescent="0.25">
      <c r="A8" s="134"/>
      <c r="B8" s="138" t="s">
        <v>157</v>
      </c>
      <c r="C8" s="223"/>
      <c r="D8" s="132"/>
      <c r="E8" s="132"/>
      <c r="F8" s="123">
        <f t="shared" ref="F8:F11" si="3">D8+E8</f>
        <v>0</v>
      </c>
      <c r="G8" s="210"/>
      <c r="H8" s="211"/>
      <c r="I8" s="210"/>
      <c r="J8" s="210"/>
      <c r="K8" s="210"/>
      <c r="L8" s="210"/>
      <c r="M8" s="210"/>
      <c r="N8" s="210"/>
      <c r="O8" s="210"/>
      <c r="P8" s="210"/>
      <c r="Q8" s="210"/>
      <c r="R8" s="212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194">
        <f t="shared" si="0"/>
        <v>0</v>
      </c>
    </row>
    <row r="9" spans="1:57" s="129" customFormat="1" ht="18" customHeight="1" x14ac:dyDescent="0.25">
      <c r="A9" s="134"/>
      <c r="B9" s="138" t="s">
        <v>158</v>
      </c>
      <c r="C9" s="223"/>
      <c r="D9" s="132"/>
      <c r="E9" s="132"/>
      <c r="F9" s="123">
        <f t="shared" si="3"/>
        <v>0</v>
      </c>
      <c r="G9" s="210"/>
      <c r="H9" s="211"/>
      <c r="I9" s="210"/>
      <c r="J9" s="210"/>
      <c r="K9" s="210"/>
      <c r="L9" s="210"/>
      <c r="M9" s="210"/>
      <c r="N9" s="210"/>
      <c r="O9" s="210"/>
      <c r="P9" s="210"/>
      <c r="Q9" s="210"/>
      <c r="R9" s="212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194">
        <f t="shared" si="0"/>
        <v>0</v>
      </c>
    </row>
    <row r="10" spans="1:57" s="129" customFormat="1" ht="18" customHeight="1" x14ac:dyDescent="0.25">
      <c r="A10" s="134"/>
      <c r="B10" s="134"/>
      <c r="C10" s="223"/>
      <c r="D10" s="132"/>
      <c r="E10" s="132"/>
      <c r="F10" s="123">
        <f>D10+E10</f>
        <v>0</v>
      </c>
      <c r="G10" s="210"/>
      <c r="H10" s="211"/>
      <c r="I10" s="210"/>
      <c r="J10" s="210"/>
      <c r="K10" s="210"/>
      <c r="L10" s="210"/>
      <c r="M10" s="210"/>
      <c r="N10" s="210"/>
      <c r="O10" s="210"/>
      <c r="P10" s="210"/>
      <c r="Q10" s="210"/>
      <c r="R10" s="212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194">
        <f t="shared" si="0"/>
        <v>0</v>
      </c>
    </row>
    <row r="11" spans="1:57" s="129" customFormat="1" ht="18" customHeight="1" x14ac:dyDescent="0.25">
      <c r="A11" s="134"/>
      <c r="B11" s="138"/>
      <c r="C11" s="223"/>
      <c r="D11" s="132"/>
      <c r="E11" s="132"/>
      <c r="F11" s="123">
        <f t="shared" si="3"/>
        <v>0</v>
      </c>
      <c r="G11" s="210"/>
      <c r="H11" s="211"/>
      <c r="I11" s="210"/>
      <c r="J11" s="210"/>
      <c r="K11" s="210"/>
      <c r="L11" s="210"/>
      <c r="M11" s="210"/>
      <c r="N11" s="210"/>
      <c r="O11" s="210"/>
      <c r="P11" s="210"/>
      <c r="Q11" s="210"/>
      <c r="R11" s="212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194">
        <f t="shared" si="0"/>
        <v>0</v>
      </c>
    </row>
    <row r="12" spans="1:57" s="164" customFormat="1" ht="23.25" customHeight="1" x14ac:dyDescent="0.25">
      <c r="A12" s="152">
        <v>1</v>
      </c>
      <c r="B12" s="147" t="s">
        <v>229</v>
      </c>
      <c r="C12" s="133"/>
      <c r="D12" s="145"/>
      <c r="E12" s="131"/>
      <c r="F12" s="123">
        <f>D12+E12</f>
        <v>0</v>
      </c>
      <c r="G12" s="213"/>
      <c r="H12" s="214"/>
      <c r="I12" s="214"/>
      <c r="J12" s="214"/>
      <c r="K12" s="214"/>
      <c r="L12" s="214"/>
      <c r="M12" s="214"/>
      <c r="N12" s="215"/>
      <c r="O12" s="214"/>
      <c r="P12" s="214"/>
      <c r="Q12" s="214"/>
      <c r="R12" s="216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6"/>
      <c r="AG12" s="216"/>
      <c r="AH12" s="216"/>
      <c r="AI12" s="216"/>
      <c r="AJ12" s="216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6"/>
      <c r="AZ12" s="216"/>
      <c r="BA12" s="216"/>
      <c r="BB12" s="194">
        <f t="shared" ref="BB12:BB97" si="4">SUM(G12:BA12)</f>
        <v>0</v>
      </c>
      <c r="BC12" s="115"/>
      <c r="BD12" s="118"/>
    </row>
    <row r="13" spans="1:57" ht="18" customHeight="1" x14ac:dyDescent="0.25">
      <c r="A13" s="152">
        <v>2</v>
      </c>
      <c r="B13" s="134" t="s">
        <v>173</v>
      </c>
      <c r="C13" s="131"/>
      <c r="D13" s="145"/>
      <c r="E13" s="131"/>
      <c r="F13" s="123">
        <f t="shared" ref="F13:F93" si="5">D13+E13</f>
        <v>0</v>
      </c>
      <c r="G13" s="213"/>
      <c r="H13" s="214"/>
      <c r="I13" s="214"/>
      <c r="J13" s="214"/>
      <c r="K13" s="214"/>
      <c r="L13" s="214"/>
      <c r="M13" s="214"/>
      <c r="N13" s="216"/>
      <c r="O13" s="214"/>
      <c r="P13" s="214"/>
      <c r="Q13" s="214"/>
      <c r="R13" s="216"/>
      <c r="S13" s="214"/>
      <c r="T13" s="214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6"/>
      <c r="AZ13" s="216"/>
      <c r="BA13" s="216"/>
      <c r="BB13" s="194">
        <f t="shared" si="4"/>
        <v>0</v>
      </c>
      <c r="BC13" s="115"/>
    </row>
    <row r="14" spans="1:57" ht="18" customHeight="1" x14ac:dyDescent="0.25">
      <c r="A14" s="152">
        <v>3</v>
      </c>
      <c r="B14" s="153" t="s">
        <v>186</v>
      </c>
      <c r="C14" s="154"/>
      <c r="D14" s="167"/>
      <c r="E14" s="155"/>
      <c r="F14" s="123">
        <f t="shared" si="5"/>
        <v>0</v>
      </c>
      <c r="G14" s="213"/>
      <c r="H14" s="216"/>
      <c r="I14" s="216"/>
      <c r="J14" s="216"/>
      <c r="K14" s="214"/>
      <c r="L14" s="214"/>
      <c r="M14" s="214"/>
      <c r="N14" s="214"/>
      <c r="O14" s="214"/>
      <c r="P14" s="214"/>
      <c r="Q14" s="214"/>
      <c r="R14" s="216"/>
      <c r="S14" s="214"/>
      <c r="T14" s="214"/>
      <c r="U14" s="216"/>
      <c r="V14" s="214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6"/>
      <c r="AZ14" s="216"/>
      <c r="BA14" s="216"/>
      <c r="BB14" s="194">
        <f t="shared" si="4"/>
        <v>0</v>
      </c>
      <c r="BC14" s="115"/>
    </row>
    <row r="15" spans="1:57" ht="18" customHeight="1" x14ac:dyDescent="0.25">
      <c r="A15" s="152">
        <v>4</v>
      </c>
      <c r="B15" s="134" t="s">
        <v>181</v>
      </c>
      <c r="C15" s="130"/>
      <c r="D15" s="145"/>
      <c r="E15" s="131"/>
      <c r="F15" s="123">
        <f t="shared" si="5"/>
        <v>0</v>
      </c>
      <c r="G15" s="213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6"/>
      <c r="S15" s="214"/>
      <c r="T15" s="214"/>
      <c r="U15" s="216"/>
      <c r="V15" s="214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6"/>
      <c r="AZ15" s="216"/>
      <c r="BA15" s="216"/>
      <c r="BB15" s="194">
        <f t="shared" si="4"/>
        <v>0</v>
      </c>
      <c r="BC15" s="115"/>
    </row>
    <row r="16" spans="1:57" ht="18" customHeight="1" x14ac:dyDescent="0.25">
      <c r="A16" s="152">
        <v>5</v>
      </c>
      <c r="B16" s="134" t="s">
        <v>168</v>
      </c>
      <c r="C16" s="130"/>
      <c r="D16" s="145"/>
      <c r="E16" s="131"/>
      <c r="F16" s="123">
        <f t="shared" si="5"/>
        <v>0</v>
      </c>
      <c r="G16" s="213"/>
      <c r="H16" s="214"/>
      <c r="I16" s="214"/>
      <c r="J16" s="214"/>
      <c r="K16" s="214"/>
      <c r="L16" s="214"/>
      <c r="M16" s="214"/>
      <c r="N16" s="216"/>
      <c r="O16" s="216"/>
      <c r="P16" s="216"/>
      <c r="Q16" s="214"/>
      <c r="R16" s="216"/>
      <c r="S16" s="214"/>
      <c r="T16" s="214"/>
      <c r="U16" s="216"/>
      <c r="V16" s="214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6"/>
      <c r="AZ16" s="216"/>
      <c r="BA16" s="216"/>
      <c r="BB16" s="194">
        <f t="shared" si="4"/>
        <v>0</v>
      </c>
      <c r="BC16" s="115"/>
      <c r="BE16" s="118"/>
    </row>
    <row r="17" spans="1:55" s="126" customFormat="1" ht="18" customHeight="1" x14ac:dyDescent="0.25">
      <c r="A17" s="152">
        <v>6</v>
      </c>
      <c r="B17" s="134" t="s">
        <v>182</v>
      </c>
      <c r="C17" s="130"/>
      <c r="D17" s="145"/>
      <c r="E17" s="131"/>
      <c r="F17" s="123">
        <f t="shared" si="5"/>
        <v>0</v>
      </c>
      <c r="G17" s="213"/>
      <c r="H17" s="214"/>
      <c r="I17" s="214"/>
      <c r="J17" s="214"/>
      <c r="K17" s="214"/>
      <c r="L17" s="214"/>
      <c r="M17" s="214"/>
      <c r="N17" s="216"/>
      <c r="O17" s="216"/>
      <c r="P17" s="216"/>
      <c r="Q17" s="214"/>
      <c r="R17" s="216"/>
      <c r="S17" s="214"/>
      <c r="T17" s="214"/>
      <c r="U17" s="216"/>
      <c r="V17" s="214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6"/>
      <c r="AZ17" s="216"/>
      <c r="BA17" s="216"/>
      <c r="BB17" s="194">
        <f t="shared" si="4"/>
        <v>0</v>
      </c>
      <c r="BC17" s="115"/>
    </row>
    <row r="18" spans="1:55" ht="18" customHeight="1" x14ac:dyDescent="0.25">
      <c r="A18" s="152">
        <v>7</v>
      </c>
      <c r="B18" s="134" t="s">
        <v>177</v>
      </c>
      <c r="C18" s="130"/>
      <c r="D18" s="145"/>
      <c r="E18" s="131"/>
      <c r="F18" s="123">
        <f t="shared" si="5"/>
        <v>0</v>
      </c>
      <c r="G18" s="213"/>
      <c r="H18" s="214"/>
      <c r="I18" s="214"/>
      <c r="J18" s="214"/>
      <c r="K18" s="214"/>
      <c r="L18" s="214"/>
      <c r="M18" s="214"/>
      <c r="N18" s="216"/>
      <c r="O18" s="216"/>
      <c r="P18" s="216"/>
      <c r="Q18" s="214"/>
      <c r="R18" s="216"/>
      <c r="S18" s="214"/>
      <c r="T18" s="214"/>
      <c r="U18" s="216"/>
      <c r="V18" s="214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6"/>
      <c r="AZ18" s="216"/>
      <c r="BA18" s="216"/>
      <c r="BB18" s="194">
        <f t="shared" si="4"/>
        <v>0</v>
      </c>
      <c r="BC18" s="115"/>
    </row>
    <row r="19" spans="1:55" ht="18" customHeight="1" x14ac:dyDescent="0.25">
      <c r="A19" s="152">
        <v>8</v>
      </c>
      <c r="B19" s="134" t="s">
        <v>164</v>
      </c>
      <c r="C19" s="131"/>
      <c r="D19" s="145"/>
      <c r="E19" s="131"/>
      <c r="F19" s="123">
        <f t="shared" si="5"/>
        <v>0</v>
      </c>
      <c r="G19" s="213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6"/>
      <c r="S19" s="214"/>
      <c r="T19" s="214"/>
      <c r="U19" s="216"/>
      <c r="V19" s="214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6"/>
      <c r="AZ19" s="216"/>
      <c r="BA19" s="216"/>
      <c r="BB19" s="194">
        <f t="shared" si="4"/>
        <v>0</v>
      </c>
      <c r="BC19" s="115"/>
    </row>
    <row r="20" spans="1:55" ht="18" customHeight="1" x14ac:dyDescent="0.25">
      <c r="A20" s="152">
        <v>9</v>
      </c>
      <c r="B20" s="134" t="s">
        <v>183</v>
      </c>
      <c r="C20" s="131"/>
      <c r="D20" s="145"/>
      <c r="E20" s="131"/>
      <c r="F20" s="123">
        <f t="shared" si="5"/>
        <v>0</v>
      </c>
      <c r="G20" s="213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6"/>
      <c r="S20" s="214"/>
      <c r="T20" s="214"/>
      <c r="U20" s="216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6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6"/>
      <c r="AZ20" s="214"/>
      <c r="BA20" s="214"/>
      <c r="BB20" s="194">
        <f t="shared" si="4"/>
        <v>0</v>
      </c>
      <c r="BC20" s="62"/>
    </row>
    <row r="21" spans="1:55" s="149" customFormat="1" ht="18" customHeight="1" x14ac:dyDescent="0.25">
      <c r="A21" s="152">
        <v>10</v>
      </c>
      <c r="B21" s="134" t="s">
        <v>185</v>
      </c>
      <c r="C21" s="131"/>
      <c r="D21" s="145"/>
      <c r="E21" s="131"/>
      <c r="F21" s="123">
        <f t="shared" si="5"/>
        <v>0</v>
      </c>
      <c r="G21" s="213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6"/>
      <c r="S21" s="214"/>
      <c r="T21" s="214"/>
      <c r="U21" s="216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6"/>
      <c r="AH21" s="214"/>
      <c r="AI21" s="216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6"/>
      <c r="AZ21" s="214"/>
      <c r="BA21" s="214"/>
      <c r="BB21" s="194">
        <f t="shared" si="4"/>
        <v>0</v>
      </c>
      <c r="BC21" s="62"/>
    </row>
    <row r="22" spans="1:55" ht="18" customHeight="1" x14ac:dyDescent="0.25">
      <c r="A22" s="152">
        <v>11</v>
      </c>
      <c r="B22" s="134" t="s">
        <v>180</v>
      </c>
      <c r="C22" s="130"/>
      <c r="D22" s="145"/>
      <c r="E22" s="131"/>
      <c r="F22" s="123">
        <f t="shared" si="5"/>
        <v>0</v>
      </c>
      <c r="G22" s="213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6"/>
      <c r="S22" s="214"/>
      <c r="T22" s="214"/>
      <c r="U22" s="216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6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194">
        <f t="shared" si="4"/>
        <v>0</v>
      </c>
      <c r="BC22" s="62"/>
    </row>
    <row r="23" spans="1:55" s="149" customFormat="1" ht="18" customHeight="1" x14ac:dyDescent="0.25">
      <c r="A23" s="152">
        <v>12</v>
      </c>
      <c r="B23" s="134" t="s">
        <v>179</v>
      </c>
      <c r="C23" s="130"/>
      <c r="D23" s="145"/>
      <c r="E23" s="131"/>
      <c r="F23" s="123">
        <f t="shared" si="5"/>
        <v>0</v>
      </c>
      <c r="G23" s="213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6"/>
      <c r="S23" s="214"/>
      <c r="T23" s="214"/>
      <c r="U23" s="216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6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194">
        <f t="shared" si="4"/>
        <v>0</v>
      </c>
      <c r="BC23" s="62"/>
    </row>
    <row r="24" spans="1:55" s="149" customFormat="1" ht="18" customHeight="1" x14ac:dyDescent="0.25">
      <c r="A24" s="152">
        <v>13</v>
      </c>
      <c r="B24" s="134" t="s">
        <v>187</v>
      </c>
      <c r="C24" s="130"/>
      <c r="D24" s="145"/>
      <c r="E24" s="131"/>
      <c r="F24" s="123">
        <f t="shared" si="5"/>
        <v>0</v>
      </c>
      <c r="G24" s="213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6"/>
      <c r="S24" s="214"/>
      <c r="T24" s="214"/>
      <c r="U24" s="216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6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194">
        <f t="shared" si="4"/>
        <v>0</v>
      </c>
      <c r="BC24" s="62"/>
    </row>
    <row r="25" spans="1:55" s="149" customFormat="1" ht="24" customHeight="1" x14ac:dyDescent="0.25">
      <c r="A25" s="152">
        <v>14</v>
      </c>
      <c r="B25" s="147" t="s">
        <v>184</v>
      </c>
      <c r="C25" s="130"/>
      <c r="D25" s="145"/>
      <c r="E25" s="131"/>
      <c r="F25" s="123">
        <f t="shared" si="5"/>
        <v>0</v>
      </c>
      <c r="G25" s="213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6"/>
      <c r="S25" s="214"/>
      <c r="T25" s="214"/>
      <c r="U25" s="216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6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194">
        <f t="shared" si="4"/>
        <v>0</v>
      </c>
      <c r="BC25" s="62"/>
    </row>
    <row r="26" spans="1:55" s="149" customFormat="1" ht="19.5" customHeight="1" x14ac:dyDescent="0.25">
      <c r="A26" s="152">
        <v>15</v>
      </c>
      <c r="B26" s="147" t="s">
        <v>189</v>
      </c>
      <c r="C26" s="130"/>
      <c r="D26" s="145"/>
      <c r="E26" s="131"/>
      <c r="F26" s="123">
        <f t="shared" si="5"/>
        <v>0</v>
      </c>
      <c r="G26" s="213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6"/>
      <c r="S26" s="214"/>
      <c r="T26" s="214"/>
      <c r="U26" s="216"/>
      <c r="V26" s="214"/>
      <c r="W26" s="214"/>
      <c r="X26" s="214"/>
      <c r="Y26" s="214"/>
      <c r="Z26" s="214"/>
      <c r="AA26" s="214"/>
      <c r="AB26" s="214"/>
      <c r="AC26" s="216"/>
      <c r="AD26" s="214"/>
      <c r="AE26" s="214"/>
      <c r="AF26" s="214"/>
      <c r="AG26" s="216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194">
        <f t="shared" si="4"/>
        <v>0</v>
      </c>
      <c r="BC26" s="62"/>
    </row>
    <row r="27" spans="1:55" ht="18" customHeight="1" x14ac:dyDescent="0.25">
      <c r="A27" s="152">
        <v>16</v>
      </c>
      <c r="B27" s="134" t="s">
        <v>192</v>
      </c>
      <c r="C27" s="130"/>
      <c r="D27" s="145"/>
      <c r="E27" s="131"/>
      <c r="F27" s="123">
        <f t="shared" si="5"/>
        <v>0</v>
      </c>
      <c r="G27" s="213"/>
      <c r="H27" s="216"/>
      <c r="I27" s="214"/>
      <c r="J27" s="214"/>
      <c r="K27" s="214"/>
      <c r="L27" s="214"/>
      <c r="M27" s="214"/>
      <c r="N27" s="216"/>
      <c r="O27" s="214"/>
      <c r="P27" s="214"/>
      <c r="Q27" s="214"/>
      <c r="R27" s="216"/>
      <c r="S27" s="214"/>
      <c r="T27" s="214"/>
      <c r="U27" s="216"/>
      <c r="V27" s="214"/>
      <c r="W27" s="214"/>
      <c r="X27" s="214"/>
      <c r="Y27" s="214"/>
      <c r="Z27" s="214"/>
      <c r="AA27" s="214"/>
      <c r="AB27" s="214"/>
      <c r="AC27" s="216"/>
      <c r="AD27" s="214"/>
      <c r="AE27" s="214"/>
      <c r="AF27" s="216"/>
      <c r="AG27" s="216"/>
      <c r="AH27" s="216"/>
      <c r="AI27" s="216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194">
        <f t="shared" si="4"/>
        <v>0</v>
      </c>
      <c r="BC27" s="62"/>
    </row>
    <row r="28" spans="1:55" s="121" customFormat="1" ht="24" customHeight="1" x14ac:dyDescent="0.25">
      <c r="A28" s="152">
        <v>17</v>
      </c>
      <c r="B28" s="147" t="s">
        <v>188</v>
      </c>
      <c r="C28" s="131"/>
      <c r="D28" s="145"/>
      <c r="E28" s="131"/>
      <c r="F28" s="123">
        <f t="shared" si="5"/>
        <v>0</v>
      </c>
      <c r="G28" s="213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4"/>
      <c r="AJ28" s="214"/>
      <c r="AK28" s="214"/>
      <c r="AL28" s="214"/>
      <c r="AM28" s="214"/>
      <c r="AN28" s="214"/>
      <c r="AO28" s="214"/>
      <c r="AP28" s="214"/>
      <c r="AQ28" s="214"/>
      <c r="AR28" s="216"/>
      <c r="AS28" s="214"/>
      <c r="AT28" s="214"/>
      <c r="AU28" s="214"/>
      <c r="AV28" s="214"/>
      <c r="AW28" s="214"/>
      <c r="AX28" s="214"/>
      <c r="AY28" s="214"/>
      <c r="AZ28" s="214"/>
      <c r="BA28" s="214"/>
      <c r="BB28" s="194">
        <f t="shared" si="4"/>
        <v>0</v>
      </c>
      <c r="BC28" s="62"/>
    </row>
    <row r="29" spans="1:55" s="121" customFormat="1" ht="18" customHeight="1" x14ac:dyDescent="0.25">
      <c r="A29" s="152">
        <v>19</v>
      </c>
      <c r="B29" s="134" t="s">
        <v>174</v>
      </c>
      <c r="C29" s="131"/>
      <c r="D29" s="145"/>
      <c r="E29" s="131"/>
      <c r="F29" s="123">
        <f t="shared" si="5"/>
        <v>0</v>
      </c>
      <c r="G29" s="213"/>
      <c r="H29" s="214"/>
      <c r="I29" s="214"/>
      <c r="J29" s="214"/>
      <c r="K29" s="214"/>
      <c r="L29" s="214"/>
      <c r="M29" s="214"/>
      <c r="N29" s="214"/>
      <c r="O29" s="214"/>
      <c r="P29" s="216"/>
      <c r="Q29" s="214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194">
        <f t="shared" si="4"/>
        <v>0</v>
      </c>
      <c r="BC29" s="62"/>
    </row>
    <row r="30" spans="1:55" s="175" customFormat="1" ht="18" customHeight="1" x14ac:dyDescent="0.25">
      <c r="A30" s="152"/>
      <c r="B30" s="134" t="s">
        <v>234</v>
      </c>
      <c r="C30" s="131"/>
      <c r="D30" s="145"/>
      <c r="E30" s="131"/>
      <c r="F30" s="123">
        <f t="shared" si="5"/>
        <v>0</v>
      </c>
      <c r="G30" s="213"/>
      <c r="H30" s="214"/>
      <c r="I30" s="214"/>
      <c r="J30" s="214"/>
      <c r="K30" s="214"/>
      <c r="L30" s="214"/>
      <c r="M30" s="214"/>
      <c r="N30" s="214"/>
      <c r="O30" s="214"/>
      <c r="P30" s="216"/>
      <c r="Q30" s="214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194">
        <f t="shared" si="4"/>
        <v>0</v>
      </c>
      <c r="BC30" s="62"/>
    </row>
    <row r="31" spans="1:55" s="175" customFormat="1" ht="18" customHeight="1" x14ac:dyDescent="0.25">
      <c r="A31" s="152"/>
      <c r="B31" s="138" t="s">
        <v>159</v>
      </c>
      <c r="C31" s="131"/>
      <c r="D31" s="145"/>
      <c r="E31" s="131"/>
      <c r="F31" s="123">
        <f t="shared" si="5"/>
        <v>0</v>
      </c>
      <c r="G31" s="213"/>
      <c r="H31" s="214"/>
      <c r="I31" s="214"/>
      <c r="J31" s="214"/>
      <c r="K31" s="214"/>
      <c r="L31" s="214"/>
      <c r="M31" s="214"/>
      <c r="N31" s="214"/>
      <c r="O31" s="214"/>
      <c r="P31" s="216"/>
      <c r="Q31" s="214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194">
        <f t="shared" si="4"/>
        <v>0</v>
      </c>
      <c r="BC31" s="62"/>
    </row>
    <row r="32" spans="1:55" s="175" customFormat="1" ht="18" customHeight="1" x14ac:dyDescent="0.25">
      <c r="A32" s="152"/>
      <c r="B32" s="138" t="s">
        <v>160</v>
      </c>
      <c r="C32" s="131"/>
      <c r="D32" s="145"/>
      <c r="E32" s="131"/>
      <c r="F32" s="123">
        <f t="shared" si="5"/>
        <v>0</v>
      </c>
      <c r="G32" s="213"/>
      <c r="H32" s="214"/>
      <c r="I32" s="214"/>
      <c r="J32" s="214"/>
      <c r="K32" s="214"/>
      <c r="L32" s="214"/>
      <c r="M32" s="214"/>
      <c r="N32" s="214"/>
      <c r="O32" s="214"/>
      <c r="P32" s="216"/>
      <c r="Q32" s="214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194">
        <f t="shared" si="4"/>
        <v>0</v>
      </c>
      <c r="BC32" s="62"/>
    </row>
    <row r="33" spans="1:55" s="175" customFormat="1" ht="18" customHeight="1" x14ac:dyDescent="0.25">
      <c r="A33" s="152"/>
      <c r="B33" s="138" t="s">
        <v>161</v>
      </c>
      <c r="C33" s="131"/>
      <c r="D33" s="145"/>
      <c r="E33" s="131"/>
      <c r="F33" s="123">
        <f t="shared" si="5"/>
        <v>0</v>
      </c>
      <c r="G33" s="213"/>
      <c r="H33" s="214"/>
      <c r="I33" s="214"/>
      <c r="J33" s="214"/>
      <c r="K33" s="214"/>
      <c r="L33" s="214"/>
      <c r="M33" s="214"/>
      <c r="N33" s="214"/>
      <c r="O33" s="214"/>
      <c r="P33" s="216"/>
      <c r="Q33" s="214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194">
        <f t="shared" si="4"/>
        <v>0</v>
      </c>
      <c r="BC33" s="62"/>
    </row>
    <row r="34" spans="1:55" s="175" customFormat="1" ht="18" customHeight="1" x14ac:dyDescent="0.25">
      <c r="A34" s="152"/>
      <c r="B34" s="138" t="s">
        <v>162</v>
      </c>
      <c r="C34" s="131"/>
      <c r="D34" s="145"/>
      <c r="E34" s="131"/>
      <c r="F34" s="123">
        <f t="shared" si="5"/>
        <v>0</v>
      </c>
      <c r="G34" s="213"/>
      <c r="H34" s="214"/>
      <c r="I34" s="214"/>
      <c r="J34" s="214"/>
      <c r="K34" s="214"/>
      <c r="L34" s="214"/>
      <c r="M34" s="214"/>
      <c r="N34" s="214"/>
      <c r="O34" s="214"/>
      <c r="P34" s="216"/>
      <c r="Q34" s="214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194">
        <f t="shared" si="4"/>
        <v>0</v>
      </c>
      <c r="BC34" s="62"/>
    </row>
    <row r="35" spans="1:55" s="175" customFormat="1" ht="18" customHeight="1" x14ac:dyDescent="0.25">
      <c r="A35" s="152"/>
      <c r="B35" s="138" t="s">
        <v>163</v>
      </c>
      <c r="C35" s="131"/>
      <c r="D35" s="145"/>
      <c r="E35" s="131"/>
      <c r="F35" s="123">
        <f t="shared" si="5"/>
        <v>0</v>
      </c>
      <c r="G35" s="213"/>
      <c r="H35" s="214"/>
      <c r="I35" s="214"/>
      <c r="J35" s="214"/>
      <c r="K35" s="214"/>
      <c r="L35" s="214"/>
      <c r="M35" s="214"/>
      <c r="N35" s="214"/>
      <c r="O35" s="214"/>
      <c r="P35" s="216"/>
      <c r="Q35" s="214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194">
        <f t="shared" si="4"/>
        <v>0</v>
      </c>
      <c r="BC35" s="62"/>
    </row>
    <row r="36" spans="1:55" s="175" customFormat="1" ht="18" customHeight="1" x14ac:dyDescent="0.25">
      <c r="A36" s="152"/>
      <c r="B36" s="136" t="s">
        <v>233</v>
      </c>
      <c r="C36" s="131"/>
      <c r="D36" s="145"/>
      <c r="E36" s="131"/>
      <c r="F36" s="123">
        <f t="shared" si="5"/>
        <v>0</v>
      </c>
      <c r="G36" s="213"/>
      <c r="H36" s="214"/>
      <c r="I36" s="214"/>
      <c r="J36" s="214"/>
      <c r="K36" s="214"/>
      <c r="L36" s="214"/>
      <c r="M36" s="214"/>
      <c r="N36" s="214"/>
      <c r="O36" s="214"/>
      <c r="P36" s="216"/>
      <c r="Q36" s="214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194">
        <f t="shared" si="4"/>
        <v>0</v>
      </c>
      <c r="BC36" s="62"/>
    </row>
    <row r="37" spans="1:55" s="175" customFormat="1" ht="15" customHeight="1" x14ac:dyDescent="0.25">
      <c r="A37" s="152"/>
      <c r="B37" s="134"/>
      <c r="C37" s="131"/>
      <c r="D37" s="145"/>
      <c r="E37" s="131"/>
      <c r="F37" s="123"/>
      <c r="G37" s="213"/>
      <c r="H37" s="214"/>
      <c r="I37" s="214"/>
      <c r="J37" s="214"/>
      <c r="K37" s="214"/>
      <c r="L37" s="214"/>
      <c r="M37" s="214"/>
      <c r="N37" s="214"/>
      <c r="O37" s="214"/>
      <c r="P37" s="216"/>
      <c r="Q37" s="214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194">
        <f t="shared" si="4"/>
        <v>0</v>
      </c>
      <c r="BC37" s="62"/>
    </row>
    <row r="38" spans="1:55" ht="18" customHeight="1" x14ac:dyDescent="0.25">
      <c r="A38" s="180"/>
      <c r="B38" s="181" t="s">
        <v>178</v>
      </c>
      <c r="C38" s="181"/>
      <c r="D38" s="184">
        <f>SUM(D39:D69)</f>
        <v>0</v>
      </c>
      <c r="E38" s="184">
        <f t="shared" ref="E38" si="6">SUM(E39:E69)</f>
        <v>0</v>
      </c>
      <c r="F38" s="184">
        <f>SUM(F39:F69)</f>
        <v>0</v>
      </c>
      <c r="G38" s="184">
        <f t="shared" ref="G38:BB38" si="7">SUM(G39:G69)</f>
        <v>0</v>
      </c>
      <c r="H38" s="184">
        <f t="shared" si="7"/>
        <v>0</v>
      </c>
      <c r="I38" s="184">
        <f t="shared" si="7"/>
        <v>0</v>
      </c>
      <c r="J38" s="184">
        <f t="shared" si="7"/>
        <v>0</v>
      </c>
      <c r="K38" s="184">
        <f t="shared" si="7"/>
        <v>0</v>
      </c>
      <c r="L38" s="184">
        <f t="shared" si="7"/>
        <v>0</v>
      </c>
      <c r="M38" s="184">
        <f t="shared" si="7"/>
        <v>0</v>
      </c>
      <c r="N38" s="184">
        <f t="shared" si="7"/>
        <v>0</v>
      </c>
      <c r="O38" s="184">
        <f t="shared" si="7"/>
        <v>0</v>
      </c>
      <c r="P38" s="184">
        <f t="shared" si="7"/>
        <v>0</v>
      </c>
      <c r="Q38" s="184">
        <f t="shared" si="7"/>
        <v>0</v>
      </c>
      <c r="R38" s="184">
        <f t="shared" si="7"/>
        <v>0</v>
      </c>
      <c r="S38" s="184">
        <f t="shared" si="7"/>
        <v>0</v>
      </c>
      <c r="T38" s="184">
        <f t="shared" si="7"/>
        <v>0</v>
      </c>
      <c r="U38" s="184">
        <f t="shared" si="7"/>
        <v>0</v>
      </c>
      <c r="V38" s="184">
        <f t="shared" si="7"/>
        <v>0</v>
      </c>
      <c r="W38" s="184">
        <f t="shared" si="7"/>
        <v>0</v>
      </c>
      <c r="X38" s="184">
        <f t="shared" si="7"/>
        <v>0</v>
      </c>
      <c r="Y38" s="184">
        <f t="shared" si="7"/>
        <v>0</v>
      </c>
      <c r="Z38" s="184">
        <f t="shared" si="7"/>
        <v>0</v>
      </c>
      <c r="AA38" s="184">
        <f t="shared" si="7"/>
        <v>0</v>
      </c>
      <c r="AB38" s="184">
        <f t="shared" si="7"/>
        <v>0</v>
      </c>
      <c r="AC38" s="184">
        <f t="shared" si="7"/>
        <v>0</v>
      </c>
      <c r="AD38" s="184">
        <f t="shared" si="7"/>
        <v>0</v>
      </c>
      <c r="AE38" s="184">
        <f t="shared" si="7"/>
        <v>0</v>
      </c>
      <c r="AF38" s="184">
        <f t="shared" si="7"/>
        <v>0</v>
      </c>
      <c r="AG38" s="184">
        <f t="shared" si="7"/>
        <v>0</v>
      </c>
      <c r="AH38" s="184">
        <f t="shared" si="7"/>
        <v>0</v>
      </c>
      <c r="AI38" s="184">
        <f t="shared" si="7"/>
        <v>0</v>
      </c>
      <c r="AJ38" s="184">
        <f t="shared" si="7"/>
        <v>0</v>
      </c>
      <c r="AK38" s="184">
        <f t="shared" si="7"/>
        <v>0</v>
      </c>
      <c r="AL38" s="184">
        <f t="shared" si="7"/>
        <v>0</v>
      </c>
      <c r="AM38" s="184">
        <f t="shared" si="7"/>
        <v>0</v>
      </c>
      <c r="AN38" s="184">
        <f t="shared" si="7"/>
        <v>0</v>
      </c>
      <c r="AO38" s="184">
        <f t="shared" si="7"/>
        <v>0</v>
      </c>
      <c r="AP38" s="184">
        <f t="shared" si="7"/>
        <v>0</v>
      </c>
      <c r="AQ38" s="184">
        <f t="shared" si="7"/>
        <v>0</v>
      </c>
      <c r="AR38" s="184">
        <f t="shared" si="7"/>
        <v>0</v>
      </c>
      <c r="AS38" s="184">
        <f t="shared" si="7"/>
        <v>0</v>
      </c>
      <c r="AT38" s="184">
        <f t="shared" si="7"/>
        <v>0</v>
      </c>
      <c r="AU38" s="184">
        <f t="shared" si="7"/>
        <v>0</v>
      </c>
      <c r="AV38" s="184">
        <f t="shared" si="7"/>
        <v>0</v>
      </c>
      <c r="AW38" s="184">
        <f t="shared" si="7"/>
        <v>0</v>
      </c>
      <c r="AX38" s="184">
        <f t="shared" si="7"/>
        <v>0</v>
      </c>
      <c r="AY38" s="184">
        <f t="shared" si="7"/>
        <v>0</v>
      </c>
      <c r="AZ38" s="184">
        <f t="shared" si="7"/>
        <v>0</v>
      </c>
      <c r="BA38" s="184">
        <f t="shared" si="7"/>
        <v>0</v>
      </c>
      <c r="BB38" s="184">
        <f t="shared" si="7"/>
        <v>0</v>
      </c>
      <c r="BC38" s="62"/>
    </row>
    <row r="39" spans="1:55" ht="15" customHeight="1" x14ac:dyDescent="0.25">
      <c r="A39" s="151"/>
      <c r="B39" s="138" t="s">
        <v>157</v>
      </c>
      <c r="C39" s="158"/>
      <c r="D39" s="166"/>
      <c r="E39" s="145"/>
      <c r="F39" s="123">
        <f t="shared" ref="F39:F42" si="8">D39+E39</f>
        <v>0</v>
      </c>
      <c r="G39" s="213"/>
      <c r="H39" s="210"/>
      <c r="I39" s="210"/>
      <c r="J39" s="210"/>
      <c r="K39" s="210"/>
      <c r="L39" s="210"/>
      <c r="M39" s="216"/>
      <c r="N39" s="214"/>
      <c r="O39" s="214"/>
      <c r="P39" s="214"/>
      <c r="Q39" s="214"/>
      <c r="R39" s="216"/>
      <c r="S39" s="216"/>
      <c r="T39" s="216"/>
      <c r="U39" s="216"/>
      <c r="V39" s="210"/>
      <c r="W39" s="210"/>
      <c r="X39" s="212"/>
      <c r="Y39" s="210"/>
      <c r="Z39" s="210"/>
      <c r="AA39" s="210"/>
      <c r="AB39" s="210"/>
      <c r="AC39" s="210"/>
      <c r="AD39" s="210"/>
      <c r="AE39" s="210"/>
      <c r="AF39" s="214"/>
      <c r="AG39" s="214"/>
      <c r="AH39" s="216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6"/>
      <c r="AW39" s="214"/>
      <c r="AX39" s="210"/>
      <c r="AY39" s="210"/>
      <c r="AZ39" s="210"/>
      <c r="BA39" s="210"/>
      <c r="BB39" s="194">
        <f t="shared" si="4"/>
        <v>0</v>
      </c>
      <c r="BC39" s="62"/>
    </row>
    <row r="40" spans="1:55" s="175" customFormat="1" ht="15" customHeight="1" x14ac:dyDescent="0.25">
      <c r="A40" s="151"/>
      <c r="B40" s="138" t="s">
        <v>158</v>
      </c>
      <c r="C40" s="158"/>
      <c r="D40" s="166"/>
      <c r="E40" s="145"/>
      <c r="F40" s="123">
        <f t="shared" si="8"/>
        <v>0</v>
      </c>
      <c r="G40" s="213"/>
      <c r="H40" s="210"/>
      <c r="I40" s="210"/>
      <c r="J40" s="210"/>
      <c r="K40" s="210"/>
      <c r="L40" s="210"/>
      <c r="M40" s="216"/>
      <c r="N40" s="214"/>
      <c r="O40" s="214"/>
      <c r="P40" s="214"/>
      <c r="Q40" s="214"/>
      <c r="R40" s="216"/>
      <c r="S40" s="216"/>
      <c r="T40" s="216"/>
      <c r="U40" s="216"/>
      <c r="V40" s="210"/>
      <c r="W40" s="210"/>
      <c r="X40" s="212"/>
      <c r="Y40" s="210"/>
      <c r="Z40" s="210"/>
      <c r="AA40" s="210"/>
      <c r="AB40" s="210"/>
      <c r="AC40" s="210"/>
      <c r="AD40" s="210"/>
      <c r="AE40" s="210"/>
      <c r="AF40" s="214"/>
      <c r="AG40" s="214"/>
      <c r="AH40" s="216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6"/>
      <c r="AW40" s="214"/>
      <c r="AX40" s="210"/>
      <c r="AY40" s="210"/>
      <c r="AZ40" s="210"/>
      <c r="BA40" s="210"/>
      <c r="BB40" s="194">
        <f t="shared" si="4"/>
        <v>0</v>
      </c>
      <c r="BC40" s="62"/>
    </row>
    <row r="41" spans="1:55" s="175" customFormat="1" ht="15" customHeight="1" x14ac:dyDescent="0.25">
      <c r="A41" s="151"/>
      <c r="B41" s="134"/>
      <c r="C41" s="158"/>
      <c r="D41" s="166"/>
      <c r="E41" s="145"/>
      <c r="F41" s="123">
        <f t="shared" si="8"/>
        <v>0</v>
      </c>
      <c r="G41" s="213"/>
      <c r="H41" s="210"/>
      <c r="I41" s="210"/>
      <c r="J41" s="210"/>
      <c r="K41" s="210"/>
      <c r="L41" s="210"/>
      <c r="M41" s="216"/>
      <c r="N41" s="214"/>
      <c r="O41" s="214"/>
      <c r="P41" s="214"/>
      <c r="Q41" s="214"/>
      <c r="R41" s="216"/>
      <c r="S41" s="216"/>
      <c r="T41" s="216"/>
      <c r="U41" s="216"/>
      <c r="V41" s="210"/>
      <c r="W41" s="210"/>
      <c r="X41" s="212"/>
      <c r="Y41" s="210"/>
      <c r="Z41" s="210"/>
      <c r="AA41" s="210"/>
      <c r="AB41" s="210"/>
      <c r="AC41" s="210"/>
      <c r="AD41" s="210"/>
      <c r="AE41" s="210"/>
      <c r="AF41" s="214"/>
      <c r="AG41" s="214"/>
      <c r="AH41" s="216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6"/>
      <c r="AW41" s="214"/>
      <c r="AX41" s="210"/>
      <c r="AY41" s="210"/>
      <c r="AZ41" s="210"/>
      <c r="BA41" s="210"/>
      <c r="BB41" s="194">
        <f t="shared" si="4"/>
        <v>0</v>
      </c>
      <c r="BC41" s="62"/>
    </row>
    <row r="42" spans="1:55" s="175" customFormat="1" ht="15" customHeight="1" x14ac:dyDescent="0.25">
      <c r="A42" s="151"/>
      <c r="B42" s="138"/>
      <c r="C42" s="158"/>
      <c r="D42" s="166"/>
      <c r="E42" s="145"/>
      <c r="F42" s="123">
        <f t="shared" si="8"/>
        <v>0</v>
      </c>
      <c r="G42" s="213"/>
      <c r="H42" s="210"/>
      <c r="I42" s="210"/>
      <c r="J42" s="210"/>
      <c r="K42" s="210"/>
      <c r="L42" s="210"/>
      <c r="M42" s="216"/>
      <c r="N42" s="214"/>
      <c r="O42" s="214"/>
      <c r="P42" s="214"/>
      <c r="Q42" s="214"/>
      <c r="R42" s="216"/>
      <c r="S42" s="216"/>
      <c r="T42" s="216"/>
      <c r="U42" s="216"/>
      <c r="V42" s="210"/>
      <c r="W42" s="210"/>
      <c r="X42" s="212"/>
      <c r="Y42" s="210"/>
      <c r="Z42" s="210"/>
      <c r="AA42" s="210"/>
      <c r="AB42" s="210"/>
      <c r="AC42" s="210"/>
      <c r="AD42" s="210"/>
      <c r="AE42" s="210"/>
      <c r="AF42" s="214"/>
      <c r="AG42" s="214"/>
      <c r="AH42" s="216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6"/>
      <c r="AW42" s="214"/>
      <c r="AX42" s="210"/>
      <c r="AY42" s="210"/>
      <c r="AZ42" s="210"/>
      <c r="BA42" s="210"/>
      <c r="BB42" s="194">
        <f t="shared" si="4"/>
        <v>0</v>
      </c>
      <c r="BC42" s="62"/>
    </row>
    <row r="43" spans="1:55" s="175" customFormat="1" ht="21.75" customHeight="1" x14ac:dyDescent="0.25">
      <c r="A43" s="151">
        <v>1</v>
      </c>
      <c r="B43" s="159" t="s">
        <v>206</v>
      </c>
      <c r="C43" s="158"/>
      <c r="D43" s="166"/>
      <c r="E43" s="145"/>
      <c r="F43" s="123">
        <f t="shared" ref="F43" si="9">D43+E43</f>
        <v>0</v>
      </c>
      <c r="G43" s="213"/>
      <c r="H43" s="210"/>
      <c r="I43" s="210"/>
      <c r="J43" s="210"/>
      <c r="K43" s="210"/>
      <c r="L43" s="210"/>
      <c r="M43" s="216"/>
      <c r="N43" s="214"/>
      <c r="O43" s="214"/>
      <c r="P43" s="214"/>
      <c r="Q43" s="214"/>
      <c r="R43" s="216"/>
      <c r="S43" s="216"/>
      <c r="T43" s="216"/>
      <c r="U43" s="216"/>
      <c r="V43" s="210"/>
      <c r="W43" s="210"/>
      <c r="X43" s="212"/>
      <c r="Y43" s="210"/>
      <c r="Z43" s="210"/>
      <c r="AA43" s="210"/>
      <c r="AB43" s="210"/>
      <c r="AC43" s="210"/>
      <c r="AD43" s="210"/>
      <c r="AE43" s="210"/>
      <c r="AF43" s="214"/>
      <c r="AG43" s="214"/>
      <c r="AH43" s="216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6"/>
      <c r="AW43" s="214"/>
      <c r="AX43" s="210"/>
      <c r="AY43" s="210"/>
      <c r="AZ43" s="210"/>
      <c r="BA43" s="210"/>
      <c r="BB43" s="194">
        <f t="shared" si="4"/>
        <v>0</v>
      </c>
      <c r="BC43" s="62"/>
    </row>
    <row r="44" spans="1:55" s="156" customFormat="1" ht="21.75" customHeight="1" x14ac:dyDescent="0.25">
      <c r="A44" s="151">
        <v>2</v>
      </c>
      <c r="B44" s="159" t="s">
        <v>205</v>
      </c>
      <c r="C44" s="158"/>
      <c r="D44" s="166"/>
      <c r="E44" s="145"/>
      <c r="F44" s="123">
        <f t="shared" si="5"/>
        <v>0</v>
      </c>
      <c r="G44" s="213"/>
      <c r="H44" s="210"/>
      <c r="I44" s="210"/>
      <c r="J44" s="210"/>
      <c r="K44" s="210"/>
      <c r="L44" s="210"/>
      <c r="M44" s="216"/>
      <c r="N44" s="214"/>
      <c r="O44" s="214"/>
      <c r="P44" s="214"/>
      <c r="Q44" s="214"/>
      <c r="R44" s="216"/>
      <c r="S44" s="216"/>
      <c r="T44" s="216"/>
      <c r="U44" s="216"/>
      <c r="V44" s="210"/>
      <c r="W44" s="210"/>
      <c r="X44" s="212"/>
      <c r="Y44" s="210"/>
      <c r="Z44" s="210"/>
      <c r="AA44" s="210"/>
      <c r="AB44" s="210"/>
      <c r="AC44" s="210"/>
      <c r="AD44" s="210"/>
      <c r="AE44" s="210"/>
      <c r="AF44" s="214"/>
      <c r="AG44" s="214"/>
      <c r="AH44" s="216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6"/>
      <c r="AW44" s="214"/>
      <c r="AX44" s="210"/>
      <c r="AY44" s="210"/>
      <c r="AZ44" s="210"/>
      <c r="BA44" s="210"/>
      <c r="BB44" s="194">
        <f t="shared" si="4"/>
        <v>0</v>
      </c>
      <c r="BC44" s="62"/>
    </row>
    <row r="45" spans="1:55" s="156" customFormat="1" ht="21.75" customHeight="1" x14ac:dyDescent="0.25">
      <c r="A45" s="151">
        <v>3</v>
      </c>
      <c r="B45" s="138" t="s">
        <v>204</v>
      </c>
      <c r="C45" s="158"/>
      <c r="D45" s="166"/>
      <c r="E45" s="145"/>
      <c r="F45" s="123">
        <f t="shared" si="5"/>
        <v>0</v>
      </c>
      <c r="G45" s="213"/>
      <c r="H45" s="210"/>
      <c r="I45" s="210"/>
      <c r="J45" s="210"/>
      <c r="K45" s="210"/>
      <c r="L45" s="210"/>
      <c r="M45" s="216"/>
      <c r="N45" s="214"/>
      <c r="O45" s="214"/>
      <c r="P45" s="214"/>
      <c r="Q45" s="214"/>
      <c r="R45" s="216"/>
      <c r="S45" s="216"/>
      <c r="T45" s="216"/>
      <c r="U45" s="216"/>
      <c r="V45" s="210"/>
      <c r="W45" s="210"/>
      <c r="X45" s="212"/>
      <c r="Y45" s="210"/>
      <c r="Z45" s="210"/>
      <c r="AA45" s="210"/>
      <c r="AB45" s="210"/>
      <c r="AC45" s="210"/>
      <c r="AD45" s="210"/>
      <c r="AE45" s="210"/>
      <c r="AF45" s="214"/>
      <c r="AG45" s="214"/>
      <c r="AH45" s="216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6"/>
      <c r="AW45" s="214"/>
      <c r="AX45" s="210"/>
      <c r="AY45" s="210"/>
      <c r="AZ45" s="210"/>
      <c r="BA45" s="210"/>
      <c r="BB45" s="194">
        <f t="shared" si="4"/>
        <v>0</v>
      </c>
      <c r="BC45" s="62"/>
    </row>
    <row r="46" spans="1:55" s="164" customFormat="1" ht="21.75" customHeight="1" x14ac:dyDescent="0.25">
      <c r="A46" s="151">
        <v>4</v>
      </c>
      <c r="B46" s="169" t="s">
        <v>223</v>
      </c>
      <c r="C46" s="169"/>
      <c r="D46" s="169"/>
      <c r="E46" s="170"/>
      <c r="F46" s="123">
        <f t="shared" si="5"/>
        <v>0</v>
      </c>
      <c r="G46" s="213"/>
      <c r="H46" s="217"/>
      <c r="I46" s="217"/>
      <c r="J46" s="217"/>
      <c r="K46" s="217"/>
      <c r="L46" s="210"/>
      <c r="M46" s="216"/>
      <c r="N46" s="214"/>
      <c r="O46" s="214"/>
      <c r="P46" s="214"/>
      <c r="Q46" s="214"/>
      <c r="R46" s="216"/>
      <c r="S46" s="216"/>
      <c r="T46" s="216"/>
      <c r="U46" s="216"/>
      <c r="V46" s="210"/>
      <c r="W46" s="210"/>
      <c r="X46" s="212"/>
      <c r="Y46" s="210"/>
      <c r="Z46" s="210"/>
      <c r="AA46" s="210"/>
      <c r="AB46" s="210"/>
      <c r="AC46" s="210"/>
      <c r="AD46" s="210"/>
      <c r="AE46" s="210"/>
      <c r="AF46" s="214"/>
      <c r="AG46" s="214"/>
      <c r="AH46" s="216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6"/>
      <c r="AW46" s="214"/>
      <c r="AX46" s="210"/>
      <c r="AY46" s="210"/>
      <c r="AZ46" s="210"/>
      <c r="BA46" s="210"/>
      <c r="BB46" s="194">
        <f t="shared" si="4"/>
        <v>0</v>
      </c>
      <c r="BC46" s="62"/>
    </row>
    <row r="47" spans="1:55" s="164" customFormat="1" ht="27.75" customHeight="1" x14ac:dyDescent="0.25">
      <c r="A47" s="151">
        <v>5</v>
      </c>
      <c r="B47" s="171" t="s">
        <v>224</v>
      </c>
      <c r="C47" s="172"/>
      <c r="D47" s="172"/>
      <c r="E47" s="170"/>
      <c r="F47" s="123">
        <f t="shared" si="5"/>
        <v>0</v>
      </c>
      <c r="G47" s="213"/>
      <c r="H47" s="218"/>
      <c r="I47" s="218"/>
      <c r="J47" s="218"/>
      <c r="K47" s="218"/>
      <c r="L47" s="218"/>
      <c r="M47" s="218"/>
      <c r="N47" s="218"/>
      <c r="O47" s="218"/>
      <c r="P47" s="218"/>
      <c r="Q47" s="214"/>
      <c r="R47" s="216"/>
      <c r="S47" s="216"/>
      <c r="T47" s="216"/>
      <c r="U47" s="216"/>
      <c r="V47" s="210"/>
      <c r="W47" s="210"/>
      <c r="X47" s="212"/>
      <c r="Y47" s="210"/>
      <c r="Z47" s="210"/>
      <c r="AA47" s="210"/>
      <c r="AB47" s="210"/>
      <c r="AC47" s="210"/>
      <c r="AD47" s="210"/>
      <c r="AE47" s="210"/>
      <c r="AF47" s="214"/>
      <c r="AG47" s="214"/>
      <c r="AH47" s="216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6"/>
      <c r="AW47" s="214"/>
      <c r="AX47" s="210"/>
      <c r="AY47" s="210"/>
      <c r="AZ47" s="210"/>
      <c r="BA47" s="210"/>
      <c r="BB47" s="194">
        <f t="shared" si="4"/>
        <v>0</v>
      </c>
      <c r="BC47" s="62"/>
    </row>
    <row r="48" spans="1:55" s="156" customFormat="1" ht="21.75" customHeight="1" x14ac:dyDescent="0.25">
      <c r="A48" s="151">
        <v>6</v>
      </c>
      <c r="B48" s="159" t="s">
        <v>207</v>
      </c>
      <c r="C48" s="131"/>
      <c r="D48" s="145"/>
      <c r="E48" s="135"/>
      <c r="F48" s="123">
        <f t="shared" si="5"/>
        <v>0</v>
      </c>
      <c r="G48" s="213"/>
      <c r="H48" s="210"/>
      <c r="I48" s="210"/>
      <c r="J48" s="210"/>
      <c r="K48" s="210"/>
      <c r="L48" s="210"/>
      <c r="M48" s="216"/>
      <c r="N48" s="214"/>
      <c r="O48" s="214"/>
      <c r="P48" s="214"/>
      <c r="Q48" s="214"/>
      <c r="R48" s="216"/>
      <c r="S48" s="216"/>
      <c r="T48" s="216"/>
      <c r="U48" s="216"/>
      <c r="V48" s="210"/>
      <c r="W48" s="210"/>
      <c r="X48" s="212"/>
      <c r="Y48" s="210"/>
      <c r="Z48" s="210"/>
      <c r="AA48" s="210"/>
      <c r="AB48" s="210"/>
      <c r="AC48" s="210"/>
      <c r="AD48" s="210"/>
      <c r="AE48" s="210"/>
      <c r="AF48" s="214"/>
      <c r="AG48" s="214"/>
      <c r="AH48" s="216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6"/>
      <c r="AW48" s="214"/>
      <c r="AX48" s="210"/>
      <c r="AY48" s="210"/>
      <c r="AZ48" s="210"/>
      <c r="BA48" s="210"/>
      <c r="BB48" s="194">
        <f t="shared" si="4"/>
        <v>0</v>
      </c>
      <c r="BC48" s="62"/>
    </row>
    <row r="49" spans="1:55" s="156" customFormat="1" ht="21.75" customHeight="1" x14ac:dyDescent="0.25">
      <c r="A49" s="151">
        <v>7</v>
      </c>
      <c r="B49" s="160" t="s">
        <v>208</v>
      </c>
      <c r="C49" s="131"/>
      <c r="D49" s="145"/>
      <c r="E49" s="135"/>
      <c r="F49" s="123">
        <f t="shared" si="5"/>
        <v>0</v>
      </c>
      <c r="G49" s="213"/>
      <c r="H49" s="210"/>
      <c r="I49" s="210"/>
      <c r="J49" s="210"/>
      <c r="K49" s="210"/>
      <c r="L49" s="210"/>
      <c r="M49" s="216"/>
      <c r="N49" s="214"/>
      <c r="O49" s="214"/>
      <c r="P49" s="214"/>
      <c r="Q49" s="214"/>
      <c r="R49" s="216"/>
      <c r="S49" s="216"/>
      <c r="T49" s="216"/>
      <c r="U49" s="216"/>
      <c r="V49" s="210"/>
      <c r="W49" s="210"/>
      <c r="X49" s="212"/>
      <c r="Y49" s="210"/>
      <c r="Z49" s="210"/>
      <c r="AA49" s="210"/>
      <c r="AB49" s="210"/>
      <c r="AC49" s="210"/>
      <c r="AD49" s="210"/>
      <c r="AE49" s="210"/>
      <c r="AF49" s="214"/>
      <c r="AG49" s="214"/>
      <c r="AH49" s="216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6"/>
      <c r="AW49" s="214"/>
      <c r="AX49" s="210"/>
      <c r="AY49" s="210"/>
      <c r="AZ49" s="210"/>
      <c r="BA49" s="210"/>
      <c r="BB49" s="194">
        <f t="shared" si="4"/>
        <v>0</v>
      </c>
      <c r="BC49" s="62"/>
    </row>
    <row r="50" spans="1:55" s="156" customFormat="1" ht="21.75" customHeight="1" x14ac:dyDescent="0.25">
      <c r="A50" s="151">
        <v>8</v>
      </c>
      <c r="B50" s="153" t="s">
        <v>191</v>
      </c>
      <c r="C50" s="154"/>
      <c r="D50" s="167"/>
      <c r="E50" s="135"/>
      <c r="F50" s="123">
        <f t="shared" si="5"/>
        <v>0</v>
      </c>
      <c r="G50" s="213"/>
      <c r="H50" s="210"/>
      <c r="I50" s="210"/>
      <c r="J50" s="210"/>
      <c r="K50" s="210"/>
      <c r="L50" s="210"/>
      <c r="M50" s="216"/>
      <c r="N50" s="214"/>
      <c r="O50" s="214"/>
      <c r="P50" s="214"/>
      <c r="Q50" s="214"/>
      <c r="R50" s="216"/>
      <c r="S50" s="216"/>
      <c r="T50" s="216"/>
      <c r="U50" s="216"/>
      <c r="V50" s="210"/>
      <c r="W50" s="210"/>
      <c r="X50" s="212"/>
      <c r="Y50" s="210"/>
      <c r="Z50" s="210"/>
      <c r="AA50" s="210"/>
      <c r="AB50" s="216"/>
      <c r="AC50" s="210"/>
      <c r="AD50" s="210"/>
      <c r="AE50" s="210"/>
      <c r="AF50" s="214"/>
      <c r="AG50" s="214"/>
      <c r="AH50" s="216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6"/>
      <c r="AW50" s="214"/>
      <c r="AX50" s="210"/>
      <c r="AY50" s="210"/>
      <c r="AZ50" s="210"/>
      <c r="BA50" s="210"/>
      <c r="BB50" s="194">
        <f t="shared" si="4"/>
        <v>0</v>
      </c>
      <c r="BC50" s="62"/>
    </row>
    <row r="51" spans="1:55" s="156" customFormat="1" ht="21.75" customHeight="1" x14ac:dyDescent="0.25">
      <c r="A51" s="151">
        <v>9</v>
      </c>
      <c r="B51" s="160" t="s">
        <v>196</v>
      </c>
      <c r="C51" s="131"/>
      <c r="D51" s="145"/>
      <c r="E51" s="135"/>
      <c r="F51" s="123">
        <f t="shared" si="5"/>
        <v>0</v>
      </c>
      <c r="G51" s="213"/>
      <c r="H51" s="210"/>
      <c r="I51" s="210"/>
      <c r="J51" s="210"/>
      <c r="K51" s="210"/>
      <c r="L51" s="210"/>
      <c r="M51" s="216"/>
      <c r="N51" s="214"/>
      <c r="O51" s="214"/>
      <c r="P51" s="214"/>
      <c r="Q51" s="214"/>
      <c r="R51" s="216"/>
      <c r="S51" s="216"/>
      <c r="T51" s="216"/>
      <c r="U51" s="216"/>
      <c r="V51" s="210"/>
      <c r="W51" s="210"/>
      <c r="X51" s="212"/>
      <c r="Y51" s="210"/>
      <c r="Z51" s="210"/>
      <c r="AA51" s="210"/>
      <c r="AB51" s="210"/>
      <c r="AC51" s="210"/>
      <c r="AD51" s="210"/>
      <c r="AE51" s="210"/>
      <c r="AF51" s="214"/>
      <c r="AG51" s="214"/>
      <c r="AH51" s="216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6"/>
      <c r="AW51" s="214"/>
      <c r="AX51" s="210"/>
      <c r="AY51" s="210"/>
      <c r="AZ51" s="210"/>
      <c r="BA51" s="210"/>
      <c r="BB51" s="194">
        <f t="shared" si="4"/>
        <v>0</v>
      </c>
      <c r="BC51" s="62"/>
    </row>
    <row r="52" spans="1:55" ht="32.25" customHeight="1" x14ac:dyDescent="0.25">
      <c r="A52" s="152">
        <v>10</v>
      </c>
      <c r="B52" s="147" t="s">
        <v>202</v>
      </c>
      <c r="C52" s="133"/>
      <c r="D52" s="145"/>
      <c r="E52" s="135"/>
      <c r="F52" s="123">
        <f t="shared" si="5"/>
        <v>0</v>
      </c>
      <c r="G52" s="213"/>
      <c r="H52" s="210"/>
      <c r="I52" s="210"/>
      <c r="J52" s="210"/>
      <c r="K52" s="210"/>
      <c r="L52" s="210"/>
      <c r="M52" s="216"/>
      <c r="N52" s="214"/>
      <c r="O52" s="214"/>
      <c r="P52" s="214"/>
      <c r="Q52" s="214"/>
      <c r="R52" s="216"/>
      <c r="S52" s="214"/>
      <c r="T52" s="219"/>
      <c r="U52" s="216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4"/>
      <c r="AG52" s="214"/>
      <c r="AH52" s="216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6"/>
      <c r="AW52" s="214"/>
      <c r="AX52" s="210"/>
      <c r="AY52" s="210"/>
      <c r="AZ52" s="210"/>
      <c r="BA52" s="210"/>
      <c r="BB52" s="194">
        <f t="shared" si="4"/>
        <v>0</v>
      </c>
      <c r="BC52" s="62"/>
    </row>
    <row r="53" spans="1:55" ht="25.5" customHeight="1" x14ac:dyDescent="0.25">
      <c r="A53" s="152">
        <v>11</v>
      </c>
      <c r="B53" s="147" t="s">
        <v>203</v>
      </c>
      <c r="C53" s="130"/>
      <c r="D53" s="145"/>
      <c r="E53" s="135"/>
      <c r="F53" s="123">
        <f t="shared" si="5"/>
        <v>0</v>
      </c>
      <c r="G53" s="213"/>
      <c r="H53" s="210"/>
      <c r="I53" s="210"/>
      <c r="J53" s="210"/>
      <c r="K53" s="210"/>
      <c r="L53" s="210"/>
      <c r="M53" s="216"/>
      <c r="N53" s="214"/>
      <c r="O53" s="214"/>
      <c r="P53" s="214"/>
      <c r="Q53" s="214"/>
      <c r="R53" s="216"/>
      <c r="S53" s="214"/>
      <c r="T53" s="216"/>
      <c r="U53" s="216"/>
      <c r="V53" s="210"/>
      <c r="W53" s="210"/>
      <c r="X53" s="216"/>
      <c r="Y53" s="216"/>
      <c r="Z53" s="216"/>
      <c r="AA53" s="216"/>
      <c r="AB53" s="216"/>
      <c r="AC53" s="216"/>
      <c r="AD53" s="210"/>
      <c r="AE53" s="210"/>
      <c r="AF53" s="214"/>
      <c r="AG53" s="214"/>
      <c r="AH53" s="216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6"/>
      <c r="AW53" s="214"/>
      <c r="AX53" s="210"/>
      <c r="AY53" s="210"/>
      <c r="AZ53" s="210"/>
      <c r="BA53" s="210"/>
      <c r="BB53" s="194">
        <f t="shared" si="4"/>
        <v>0</v>
      </c>
      <c r="BC53" s="62"/>
    </row>
    <row r="54" spans="1:55" s="174" customFormat="1" ht="25.5" customHeight="1" x14ac:dyDescent="0.25">
      <c r="A54" s="152">
        <v>12</v>
      </c>
      <c r="B54" s="134" t="s">
        <v>217</v>
      </c>
      <c r="C54" s="131"/>
      <c r="D54" s="146"/>
      <c r="E54" s="135"/>
      <c r="F54" s="123">
        <f t="shared" si="5"/>
        <v>0</v>
      </c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2"/>
      <c r="S54" s="213"/>
      <c r="T54" s="213"/>
      <c r="U54" s="212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194">
        <f t="shared" ref="BB54:BB75" si="10">SUM(G54:BA54)</f>
        <v>0</v>
      </c>
      <c r="BC54" s="62"/>
    </row>
    <row r="55" spans="1:55" s="174" customFormat="1" ht="25.5" customHeight="1" x14ac:dyDescent="0.25">
      <c r="A55" s="152">
        <v>13</v>
      </c>
      <c r="B55" s="147" t="s">
        <v>218</v>
      </c>
      <c r="C55" s="131"/>
      <c r="D55" s="146"/>
      <c r="E55" s="135"/>
      <c r="F55" s="123">
        <f t="shared" si="5"/>
        <v>0</v>
      </c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2"/>
      <c r="S55" s="213"/>
      <c r="T55" s="213"/>
      <c r="U55" s="212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194">
        <f t="shared" si="10"/>
        <v>0</v>
      </c>
      <c r="BC55" s="62"/>
    </row>
    <row r="56" spans="1:55" s="174" customFormat="1" ht="25.5" customHeight="1" x14ac:dyDescent="0.25">
      <c r="A56" s="152">
        <v>14</v>
      </c>
      <c r="B56" s="147" t="s">
        <v>221</v>
      </c>
      <c r="C56" s="131"/>
      <c r="D56" s="146"/>
      <c r="E56" s="135"/>
      <c r="F56" s="123">
        <f t="shared" si="5"/>
        <v>0</v>
      </c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2"/>
      <c r="S56" s="213"/>
      <c r="T56" s="213"/>
      <c r="U56" s="212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194">
        <f t="shared" si="10"/>
        <v>0</v>
      </c>
      <c r="BC56" s="62"/>
    </row>
    <row r="57" spans="1:55" s="174" customFormat="1" ht="25.5" customHeight="1" x14ac:dyDescent="0.25">
      <c r="A57" s="152">
        <v>15</v>
      </c>
      <c r="B57" s="134" t="s">
        <v>213</v>
      </c>
      <c r="C57" s="131"/>
      <c r="D57" s="146"/>
      <c r="E57" s="135"/>
      <c r="F57" s="123">
        <f t="shared" si="5"/>
        <v>0</v>
      </c>
      <c r="G57" s="213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194">
        <f t="shared" si="10"/>
        <v>0</v>
      </c>
      <c r="BC57" s="62"/>
    </row>
    <row r="58" spans="1:55" s="174" customFormat="1" ht="25.5" customHeight="1" x14ac:dyDescent="0.25">
      <c r="A58" s="152">
        <v>17</v>
      </c>
      <c r="B58" s="134" t="s">
        <v>222</v>
      </c>
      <c r="C58" s="131"/>
      <c r="D58" s="145"/>
      <c r="E58" s="135"/>
      <c r="F58" s="123">
        <f t="shared" si="5"/>
        <v>0</v>
      </c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2"/>
      <c r="S58" s="216"/>
      <c r="T58" s="213"/>
      <c r="U58" s="212"/>
      <c r="V58" s="213"/>
      <c r="W58" s="213"/>
      <c r="X58" s="216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194">
        <f t="shared" si="10"/>
        <v>0</v>
      </c>
      <c r="BC58" s="62"/>
    </row>
    <row r="59" spans="1:55" s="174" customFormat="1" ht="25.5" customHeight="1" x14ac:dyDescent="0.25">
      <c r="A59" s="152">
        <v>18</v>
      </c>
      <c r="B59" s="134" t="s">
        <v>198</v>
      </c>
      <c r="C59" s="131"/>
      <c r="D59" s="146"/>
      <c r="E59" s="135"/>
      <c r="F59" s="123">
        <f t="shared" si="5"/>
        <v>0</v>
      </c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2"/>
      <c r="S59" s="213"/>
      <c r="T59" s="213"/>
      <c r="U59" s="212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194">
        <f t="shared" si="10"/>
        <v>0</v>
      </c>
      <c r="BC59" s="62"/>
    </row>
    <row r="60" spans="1:55" s="174" customFormat="1" ht="25.5" customHeight="1" x14ac:dyDescent="0.25">
      <c r="A60" s="152">
        <v>19</v>
      </c>
      <c r="B60" s="134" t="s">
        <v>227</v>
      </c>
      <c r="C60" s="131"/>
      <c r="D60" s="168"/>
      <c r="E60" s="135"/>
      <c r="F60" s="123">
        <f t="shared" si="5"/>
        <v>0</v>
      </c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2"/>
      <c r="S60" s="216"/>
      <c r="T60" s="213"/>
      <c r="U60" s="212"/>
      <c r="V60" s="213"/>
      <c r="W60" s="213"/>
      <c r="X60" s="216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194">
        <f t="shared" si="10"/>
        <v>0</v>
      </c>
      <c r="BC60" s="62"/>
    </row>
    <row r="61" spans="1:55" s="174" customFormat="1" ht="25.5" customHeight="1" x14ac:dyDescent="0.25">
      <c r="A61" s="152">
        <v>20</v>
      </c>
      <c r="B61" s="147" t="s">
        <v>190</v>
      </c>
      <c r="C61" s="131"/>
      <c r="D61" s="146"/>
      <c r="E61" s="135"/>
      <c r="F61" s="123">
        <f t="shared" si="5"/>
        <v>0</v>
      </c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2"/>
      <c r="S61" s="213"/>
      <c r="T61" s="213"/>
      <c r="U61" s="212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194">
        <f t="shared" si="10"/>
        <v>0</v>
      </c>
      <c r="BC61" s="62"/>
    </row>
    <row r="62" spans="1:55" s="175" customFormat="1" ht="15" customHeight="1" x14ac:dyDescent="0.25">
      <c r="A62" s="152"/>
      <c r="B62" s="134" t="s">
        <v>234</v>
      </c>
      <c r="C62" s="131"/>
      <c r="D62" s="146"/>
      <c r="E62" s="135"/>
      <c r="F62" s="123">
        <f t="shared" si="5"/>
        <v>0</v>
      </c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2"/>
      <c r="S62" s="213"/>
      <c r="T62" s="213"/>
      <c r="U62" s="212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194">
        <f t="shared" si="10"/>
        <v>0</v>
      </c>
      <c r="BC62" s="62"/>
    </row>
    <row r="63" spans="1:55" s="175" customFormat="1" ht="15" customHeight="1" x14ac:dyDescent="0.25">
      <c r="A63" s="152"/>
      <c r="B63" s="138" t="s">
        <v>159</v>
      </c>
      <c r="C63" s="131"/>
      <c r="D63" s="146"/>
      <c r="E63" s="135"/>
      <c r="F63" s="123">
        <f t="shared" si="5"/>
        <v>0</v>
      </c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2"/>
      <c r="S63" s="213"/>
      <c r="T63" s="213"/>
      <c r="U63" s="212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194">
        <f t="shared" si="10"/>
        <v>0</v>
      </c>
      <c r="BC63" s="62"/>
    </row>
    <row r="64" spans="1:55" s="175" customFormat="1" ht="15" customHeight="1" x14ac:dyDescent="0.25">
      <c r="A64" s="152"/>
      <c r="B64" s="138" t="s">
        <v>160</v>
      </c>
      <c r="C64" s="131"/>
      <c r="D64" s="146"/>
      <c r="E64" s="135"/>
      <c r="F64" s="123">
        <f t="shared" si="5"/>
        <v>0</v>
      </c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2"/>
      <c r="S64" s="213"/>
      <c r="T64" s="213"/>
      <c r="U64" s="212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194">
        <f t="shared" si="10"/>
        <v>0</v>
      </c>
      <c r="BC64" s="62"/>
    </row>
    <row r="65" spans="1:55" s="175" customFormat="1" ht="15" customHeight="1" x14ac:dyDescent="0.25">
      <c r="A65" s="152"/>
      <c r="B65" s="138" t="s">
        <v>161</v>
      </c>
      <c r="C65" s="131"/>
      <c r="D65" s="146"/>
      <c r="E65" s="135"/>
      <c r="F65" s="123">
        <f t="shared" si="5"/>
        <v>0</v>
      </c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2"/>
      <c r="S65" s="213"/>
      <c r="T65" s="213"/>
      <c r="U65" s="212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194">
        <f t="shared" si="10"/>
        <v>0</v>
      </c>
      <c r="BC65" s="62"/>
    </row>
    <row r="66" spans="1:55" s="175" customFormat="1" ht="15" customHeight="1" x14ac:dyDescent="0.25">
      <c r="A66" s="152"/>
      <c r="B66" s="138" t="s">
        <v>162</v>
      </c>
      <c r="C66" s="131"/>
      <c r="D66" s="146"/>
      <c r="E66" s="135"/>
      <c r="F66" s="123">
        <f t="shared" si="5"/>
        <v>0</v>
      </c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2"/>
      <c r="S66" s="213"/>
      <c r="T66" s="213"/>
      <c r="U66" s="212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194">
        <f t="shared" si="10"/>
        <v>0</v>
      </c>
      <c r="BC66" s="62"/>
    </row>
    <row r="67" spans="1:55" s="175" customFormat="1" ht="15" customHeight="1" x14ac:dyDescent="0.25">
      <c r="A67" s="152"/>
      <c r="B67" s="138" t="s">
        <v>163</v>
      </c>
      <c r="C67" s="131"/>
      <c r="D67" s="146"/>
      <c r="E67" s="135"/>
      <c r="F67" s="123">
        <f t="shared" si="5"/>
        <v>0</v>
      </c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2"/>
      <c r="S67" s="213"/>
      <c r="T67" s="213"/>
      <c r="U67" s="212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194">
        <f t="shared" si="10"/>
        <v>0</v>
      </c>
      <c r="BC67" s="62"/>
    </row>
    <row r="68" spans="1:55" s="175" customFormat="1" ht="15" customHeight="1" x14ac:dyDescent="0.25">
      <c r="A68" s="152"/>
      <c r="B68" s="136" t="s">
        <v>237</v>
      </c>
      <c r="C68" s="131"/>
      <c r="D68" s="146"/>
      <c r="E68" s="135"/>
      <c r="F68" s="123">
        <f t="shared" si="5"/>
        <v>0</v>
      </c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2"/>
      <c r="S68" s="213"/>
      <c r="T68" s="213"/>
      <c r="U68" s="212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194">
        <f t="shared" si="10"/>
        <v>0</v>
      </c>
      <c r="BC68" s="62"/>
    </row>
    <row r="69" spans="1:55" s="175" customFormat="1" ht="12" customHeight="1" x14ac:dyDescent="0.25">
      <c r="A69" s="152"/>
      <c r="B69" s="147"/>
      <c r="C69" s="131"/>
      <c r="D69" s="146"/>
      <c r="E69" s="135"/>
      <c r="F69" s="12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2"/>
      <c r="S69" s="213"/>
      <c r="T69" s="213"/>
      <c r="U69" s="212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194">
        <f t="shared" si="10"/>
        <v>0</v>
      </c>
      <c r="BC69" s="62"/>
    </row>
    <row r="70" spans="1:55" s="128" customFormat="1" ht="18" customHeight="1" x14ac:dyDescent="0.25">
      <c r="A70" s="220"/>
      <c r="B70" s="185" t="s">
        <v>225</v>
      </c>
      <c r="C70" s="186"/>
      <c r="D70" s="187">
        <f>SUM(D71:D97)</f>
        <v>0</v>
      </c>
      <c r="E70" s="187">
        <f t="shared" ref="E70:F70" si="11">SUM(E71:E97)</f>
        <v>0</v>
      </c>
      <c r="F70" s="187">
        <f t="shared" si="11"/>
        <v>0</v>
      </c>
      <c r="G70" s="187">
        <f t="shared" ref="G70" si="12">SUM(G71:G97)</f>
        <v>0</v>
      </c>
      <c r="H70" s="187">
        <f t="shared" ref="H70" si="13">SUM(H71:H97)</f>
        <v>0</v>
      </c>
      <c r="I70" s="187">
        <f t="shared" ref="I70" si="14">SUM(I71:I97)</f>
        <v>0</v>
      </c>
      <c r="J70" s="187">
        <f t="shared" ref="J70" si="15">SUM(J71:J97)</f>
        <v>0</v>
      </c>
      <c r="K70" s="187">
        <f t="shared" ref="K70" si="16">SUM(K71:K97)</f>
        <v>0</v>
      </c>
      <c r="L70" s="187">
        <f t="shared" ref="L70" si="17">SUM(L71:L97)</f>
        <v>0</v>
      </c>
      <c r="M70" s="187">
        <f t="shared" ref="M70" si="18">SUM(M71:M97)</f>
        <v>0</v>
      </c>
      <c r="N70" s="187">
        <f t="shared" ref="N70" si="19">SUM(N71:N97)</f>
        <v>0</v>
      </c>
      <c r="O70" s="187">
        <f t="shared" ref="O70" si="20">SUM(O71:O97)</f>
        <v>0</v>
      </c>
      <c r="P70" s="187">
        <f t="shared" ref="P70" si="21">SUM(P71:P97)</f>
        <v>0</v>
      </c>
      <c r="Q70" s="187">
        <f t="shared" ref="Q70" si="22">SUM(Q71:Q97)</f>
        <v>0</v>
      </c>
      <c r="R70" s="187">
        <f t="shared" ref="R70" si="23">SUM(R71:R97)</f>
        <v>0</v>
      </c>
      <c r="S70" s="187">
        <f t="shared" ref="S70" si="24">SUM(S71:S97)</f>
        <v>0</v>
      </c>
      <c r="T70" s="187">
        <f t="shared" ref="T70" si="25">SUM(T71:T97)</f>
        <v>0</v>
      </c>
      <c r="U70" s="187">
        <f t="shared" ref="U70" si="26">SUM(U71:U97)</f>
        <v>0</v>
      </c>
      <c r="V70" s="187">
        <f t="shared" ref="V70" si="27">SUM(V71:V97)</f>
        <v>0</v>
      </c>
      <c r="W70" s="187">
        <f t="shared" ref="W70" si="28">SUM(W71:W97)</f>
        <v>0</v>
      </c>
      <c r="X70" s="187">
        <f t="shared" ref="X70" si="29">SUM(X71:X97)</f>
        <v>0</v>
      </c>
      <c r="Y70" s="187">
        <f t="shared" ref="Y70" si="30">SUM(Y71:Y97)</f>
        <v>0</v>
      </c>
      <c r="Z70" s="187">
        <f t="shared" ref="Z70" si="31">SUM(Z71:Z97)</f>
        <v>0</v>
      </c>
      <c r="AA70" s="187">
        <f t="shared" ref="AA70" si="32">SUM(AA71:AA97)</f>
        <v>0</v>
      </c>
      <c r="AB70" s="187">
        <f t="shared" ref="AB70" si="33">SUM(AB71:AB97)</f>
        <v>0</v>
      </c>
      <c r="AC70" s="187">
        <f t="shared" ref="AC70" si="34">SUM(AC71:AC97)</f>
        <v>0</v>
      </c>
      <c r="AD70" s="187">
        <f t="shared" ref="AD70" si="35">SUM(AD71:AD97)</f>
        <v>0</v>
      </c>
      <c r="AE70" s="187">
        <f t="shared" ref="AE70" si="36">SUM(AE71:AE97)</f>
        <v>0</v>
      </c>
      <c r="AF70" s="187">
        <f t="shared" ref="AF70" si="37">SUM(AF71:AF97)</f>
        <v>0</v>
      </c>
      <c r="AG70" s="187">
        <f t="shared" ref="AG70" si="38">SUM(AG71:AG97)</f>
        <v>0</v>
      </c>
      <c r="AH70" s="187">
        <f t="shared" ref="AH70" si="39">SUM(AH71:AH97)</f>
        <v>0</v>
      </c>
      <c r="AI70" s="187">
        <f t="shared" ref="AI70" si="40">SUM(AI71:AI97)</f>
        <v>0</v>
      </c>
      <c r="AJ70" s="187">
        <f t="shared" ref="AJ70" si="41">SUM(AJ71:AJ97)</f>
        <v>0</v>
      </c>
      <c r="AK70" s="187">
        <f t="shared" ref="AK70" si="42">SUM(AK71:AK97)</f>
        <v>0</v>
      </c>
      <c r="AL70" s="187">
        <f t="shared" ref="AL70" si="43">SUM(AL71:AL97)</f>
        <v>0</v>
      </c>
      <c r="AM70" s="187">
        <f t="shared" ref="AM70" si="44">SUM(AM71:AM97)</f>
        <v>0</v>
      </c>
      <c r="AN70" s="187">
        <f t="shared" ref="AN70" si="45">SUM(AN71:AN97)</f>
        <v>0</v>
      </c>
      <c r="AO70" s="187">
        <f t="shared" ref="AO70" si="46">SUM(AO71:AO97)</f>
        <v>0</v>
      </c>
      <c r="AP70" s="187">
        <f t="shared" ref="AP70" si="47">SUM(AP71:AP97)</f>
        <v>0</v>
      </c>
      <c r="AQ70" s="187">
        <f t="shared" ref="AQ70" si="48">SUM(AQ71:AQ97)</f>
        <v>0</v>
      </c>
      <c r="AR70" s="187">
        <f t="shared" ref="AR70" si="49">SUM(AR71:AR97)</f>
        <v>0</v>
      </c>
      <c r="AS70" s="187">
        <f t="shared" ref="AS70" si="50">SUM(AS71:AS97)</f>
        <v>0</v>
      </c>
      <c r="AT70" s="187">
        <f t="shared" ref="AT70" si="51">SUM(AT71:AT97)</f>
        <v>0</v>
      </c>
      <c r="AU70" s="187">
        <f t="shared" ref="AU70" si="52">SUM(AU71:AU97)</f>
        <v>0</v>
      </c>
      <c r="AV70" s="187">
        <f t="shared" ref="AV70" si="53">SUM(AV71:AV97)</f>
        <v>0</v>
      </c>
      <c r="AW70" s="187">
        <f t="shared" ref="AW70" si="54">SUM(AW71:AW97)</f>
        <v>0</v>
      </c>
      <c r="AX70" s="187">
        <f t="shared" ref="AX70" si="55">SUM(AX71:AX97)</f>
        <v>0</v>
      </c>
      <c r="AY70" s="187">
        <f t="shared" ref="AY70" si="56">SUM(AY71:AY97)</f>
        <v>0</v>
      </c>
      <c r="AZ70" s="187">
        <f t="shared" ref="AZ70" si="57">SUM(AZ71:AZ97)</f>
        <v>0</v>
      </c>
      <c r="BA70" s="187">
        <f t="shared" ref="BA70" si="58">SUM(BA71:BA97)</f>
        <v>0</v>
      </c>
      <c r="BB70" s="187">
        <f t="shared" ref="BB70" si="59">SUM(BB71:BB97)</f>
        <v>0</v>
      </c>
      <c r="BC70" s="62"/>
    </row>
    <row r="71" spans="1:55" s="175" customFormat="1" ht="18" customHeight="1" x14ac:dyDescent="0.25">
      <c r="A71" s="224"/>
      <c r="B71" s="138" t="s">
        <v>157</v>
      </c>
      <c r="C71" s="225"/>
      <c r="D71" s="226"/>
      <c r="E71" s="226"/>
      <c r="F71" s="226"/>
      <c r="G71" s="210"/>
      <c r="H71" s="210"/>
      <c r="I71" s="210"/>
      <c r="J71" s="210"/>
      <c r="K71" s="210"/>
      <c r="L71" s="210"/>
      <c r="M71" s="214"/>
      <c r="N71" s="214"/>
      <c r="O71" s="214"/>
      <c r="P71" s="214"/>
      <c r="Q71" s="214"/>
      <c r="R71" s="216"/>
      <c r="S71" s="214"/>
      <c r="T71" s="214"/>
      <c r="U71" s="216"/>
      <c r="V71" s="210"/>
      <c r="W71" s="210"/>
      <c r="X71" s="210"/>
      <c r="Y71" s="210"/>
      <c r="Z71" s="210"/>
      <c r="AA71" s="210"/>
      <c r="AB71" s="221"/>
      <c r="AC71" s="210"/>
      <c r="AD71" s="210"/>
      <c r="AE71" s="210"/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0"/>
      <c r="BB71" s="194">
        <f t="shared" si="10"/>
        <v>0</v>
      </c>
      <c r="BC71" s="62"/>
    </row>
    <row r="72" spans="1:55" s="175" customFormat="1" ht="18" customHeight="1" x14ac:dyDescent="0.25">
      <c r="A72" s="224"/>
      <c r="B72" s="138" t="s">
        <v>158</v>
      </c>
      <c r="C72" s="225"/>
      <c r="D72" s="226"/>
      <c r="E72" s="226"/>
      <c r="F72" s="123">
        <f t="shared" si="5"/>
        <v>0</v>
      </c>
      <c r="G72" s="210"/>
      <c r="H72" s="210"/>
      <c r="I72" s="210"/>
      <c r="J72" s="210"/>
      <c r="K72" s="210"/>
      <c r="L72" s="210"/>
      <c r="M72" s="214"/>
      <c r="N72" s="214"/>
      <c r="O72" s="214"/>
      <c r="P72" s="214"/>
      <c r="Q72" s="214"/>
      <c r="R72" s="216"/>
      <c r="S72" s="214"/>
      <c r="T72" s="214"/>
      <c r="U72" s="216"/>
      <c r="V72" s="210"/>
      <c r="W72" s="210"/>
      <c r="X72" s="210"/>
      <c r="Y72" s="210"/>
      <c r="Z72" s="210"/>
      <c r="AA72" s="210"/>
      <c r="AB72" s="221"/>
      <c r="AC72" s="210"/>
      <c r="AD72" s="210"/>
      <c r="AE72" s="210"/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0"/>
      <c r="BB72" s="194">
        <f t="shared" si="10"/>
        <v>0</v>
      </c>
      <c r="BC72" s="62"/>
    </row>
    <row r="73" spans="1:55" s="175" customFormat="1" ht="18" customHeight="1" x14ac:dyDescent="0.25">
      <c r="A73" s="224"/>
      <c r="B73" s="134"/>
      <c r="C73" s="225"/>
      <c r="D73" s="226"/>
      <c r="E73" s="226"/>
      <c r="F73" s="123">
        <f t="shared" si="5"/>
        <v>0</v>
      </c>
      <c r="G73" s="210"/>
      <c r="H73" s="210"/>
      <c r="I73" s="210"/>
      <c r="J73" s="210"/>
      <c r="K73" s="210"/>
      <c r="L73" s="210"/>
      <c r="M73" s="214"/>
      <c r="N73" s="214"/>
      <c r="O73" s="214"/>
      <c r="P73" s="214"/>
      <c r="Q73" s="214"/>
      <c r="R73" s="216"/>
      <c r="S73" s="214"/>
      <c r="T73" s="214"/>
      <c r="U73" s="216"/>
      <c r="V73" s="210"/>
      <c r="W73" s="210"/>
      <c r="X73" s="210"/>
      <c r="Y73" s="210"/>
      <c r="Z73" s="210"/>
      <c r="AA73" s="210"/>
      <c r="AB73" s="221"/>
      <c r="AC73" s="210"/>
      <c r="AD73" s="210"/>
      <c r="AE73" s="210"/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0"/>
      <c r="BB73" s="194">
        <f t="shared" si="10"/>
        <v>0</v>
      </c>
      <c r="BC73" s="62"/>
    </row>
    <row r="74" spans="1:55" s="175" customFormat="1" ht="18" customHeight="1" x14ac:dyDescent="0.25">
      <c r="A74" s="224"/>
      <c r="B74" s="138"/>
      <c r="C74" s="225"/>
      <c r="D74" s="226"/>
      <c r="E74" s="226"/>
      <c r="F74" s="123">
        <f t="shared" si="5"/>
        <v>0</v>
      </c>
      <c r="G74" s="210"/>
      <c r="H74" s="210"/>
      <c r="I74" s="210"/>
      <c r="J74" s="210"/>
      <c r="K74" s="210"/>
      <c r="L74" s="210"/>
      <c r="M74" s="214"/>
      <c r="N74" s="214"/>
      <c r="O74" s="214"/>
      <c r="P74" s="214"/>
      <c r="Q74" s="214"/>
      <c r="R74" s="216"/>
      <c r="S74" s="214"/>
      <c r="T74" s="214"/>
      <c r="U74" s="216"/>
      <c r="V74" s="210"/>
      <c r="W74" s="210"/>
      <c r="X74" s="210"/>
      <c r="Y74" s="210"/>
      <c r="Z74" s="210"/>
      <c r="AA74" s="210"/>
      <c r="AB74" s="221"/>
      <c r="AC74" s="210"/>
      <c r="AD74" s="210"/>
      <c r="AE74" s="210"/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0"/>
      <c r="BB74" s="194">
        <f t="shared" si="10"/>
        <v>0</v>
      </c>
      <c r="BC74" s="62"/>
    </row>
    <row r="75" spans="1:55" s="157" customFormat="1" ht="25.5" customHeight="1" x14ac:dyDescent="0.25">
      <c r="A75" s="134">
        <v>1</v>
      </c>
      <c r="B75" s="134" t="s">
        <v>193</v>
      </c>
      <c r="C75" s="145"/>
      <c r="D75" s="145"/>
      <c r="E75" s="148"/>
      <c r="F75" s="123">
        <f t="shared" si="5"/>
        <v>0</v>
      </c>
      <c r="G75" s="213"/>
      <c r="H75" s="210"/>
      <c r="I75" s="210"/>
      <c r="J75" s="210"/>
      <c r="K75" s="210"/>
      <c r="L75" s="210"/>
      <c r="M75" s="216"/>
      <c r="N75" s="210"/>
      <c r="O75" s="210"/>
      <c r="P75" s="210"/>
      <c r="Q75" s="210"/>
      <c r="R75" s="212"/>
      <c r="S75" s="213"/>
      <c r="T75" s="216"/>
      <c r="U75" s="212"/>
      <c r="V75" s="210"/>
      <c r="W75" s="210"/>
      <c r="X75" s="210"/>
      <c r="Y75" s="210"/>
      <c r="Z75" s="210"/>
      <c r="AA75" s="210"/>
      <c r="AB75" s="221"/>
      <c r="AC75" s="210"/>
      <c r="AD75" s="210"/>
      <c r="AE75" s="210"/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0"/>
      <c r="BB75" s="194">
        <f t="shared" si="10"/>
        <v>0</v>
      </c>
      <c r="BC75" s="62"/>
    </row>
    <row r="76" spans="1:55" s="156" customFormat="1" ht="25.5" customHeight="1" x14ac:dyDescent="0.25">
      <c r="A76" s="134">
        <v>2</v>
      </c>
      <c r="B76" s="134" t="s">
        <v>194</v>
      </c>
      <c r="C76" s="145"/>
      <c r="D76" s="146"/>
      <c r="E76" s="148"/>
      <c r="F76" s="123">
        <f t="shared" si="5"/>
        <v>0</v>
      </c>
      <c r="G76" s="213"/>
      <c r="H76" s="210"/>
      <c r="I76" s="210"/>
      <c r="J76" s="210"/>
      <c r="K76" s="210"/>
      <c r="L76" s="210"/>
      <c r="M76" s="216"/>
      <c r="N76" s="210"/>
      <c r="O76" s="210"/>
      <c r="P76" s="210"/>
      <c r="Q76" s="210"/>
      <c r="R76" s="212"/>
      <c r="S76" s="210"/>
      <c r="T76" s="216"/>
      <c r="U76" s="212"/>
      <c r="V76" s="210"/>
      <c r="W76" s="210"/>
      <c r="X76" s="210"/>
      <c r="Y76" s="210"/>
      <c r="Z76" s="210"/>
      <c r="AA76" s="210"/>
      <c r="AB76" s="221"/>
      <c r="AC76" s="210"/>
      <c r="AD76" s="210"/>
      <c r="AE76" s="210"/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0"/>
      <c r="BB76" s="194">
        <f t="shared" si="4"/>
        <v>0</v>
      </c>
      <c r="BC76" s="62"/>
    </row>
    <row r="77" spans="1:55" s="125" customFormat="1" ht="18" customHeight="1" x14ac:dyDescent="0.25">
      <c r="A77" s="134">
        <v>3</v>
      </c>
      <c r="B77" s="134" t="s">
        <v>195</v>
      </c>
      <c r="C77" s="145"/>
      <c r="D77" s="146"/>
      <c r="E77" s="148"/>
      <c r="F77" s="123">
        <f t="shared" si="5"/>
        <v>0</v>
      </c>
      <c r="G77" s="213"/>
      <c r="H77" s="213"/>
      <c r="I77" s="210"/>
      <c r="J77" s="210"/>
      <c r="K77" s="210"/>
      <c r="L77" s="210"/>
      <c r="M77" s="216"/>
      <c r="N77" s="210"/>
      <c r="O77" s="210"/>
      <c r="P77" s="210"/>
      <c r="Q77" s="210"/>
      <c r="R77" s="212"/>
      <c r="S77" s="213"/>
      <c r="T77" s="216"/>
      <c r="U77" s="212"/>
      <c r="V77" s="210"/>
      <c r="W77" s="210"/>
      <c r="X77" s="213"/>
      <c r="Y77" s="210"/>
      <c r="Z77" s="210"/>
      <c r="AA77" s="210"/>
      <c r="AB77" s="221"/>
      <c r="AC77" s="210"/>
      <c r="AD77" s="210"/>
      <c r="AE77" s="210"/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0"/>
      <c r="BB77" s="194">
        <f t="shared" si="4"/>
        <v>0</v>
      </c>
      <c r="BC77" s="62"/>
    </row>
    <row r="78" spans="1:55" s="125" customFormat="1" ht="18" customHeight="1" x14ac:dyDescent="0.25">
      <c r="A78" s="134">
        <v>4</v>
      </c>
      <c r="B78" s="134" t="s">
        <v>228</v>
      </c>
      <c r="C78" s="145"/>
      <c r="D78" s="145"/>
      <c r="E78" s="148"/>
      <c r="F78" s="123">
        <f t="shared" si="5"/>
        <v>0</v>
      </c>
      <c r="G78" s="213"/>
      <c r="H78" s="210"/>
      <c r="I78" s="210"/>
      <c r="J78" s="210"/>
      <c r="K78" s="210"/>
      <c r="L78" s="210"/>
      <c r="M78" s="216"/>
      <c r="N78" s="210"/>
      <c r="O78" s="210"/>
      <c r="P78" s="210"/>
      <c r="Q78" s="210"/>
      <c r="R78" s="212"/>
      <c r="S78" s="213"/>
      <c r="T78" s="216"/>
      <c r="U78" s="212"/>
      <c r="V78" s="210"/>
      <c r="W78" s="210"/>
      <c r="X78" s="213"/>
      <c r="Y78" s="210"/>
      <c r="Z78" s="210"/>
      <c r="AA78" s="210"/>
      <c r="AB78" s="221"/>
      <c r="AC78" s="210"/>
      <c r="AD78" s="210"/>
      <c r="AE78" s="210"/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0"/>
      <c r="BB78" s="194">
        <f t="shared" si="4"/>
        <v>0</v>
      </c>
      <c r="BC78" s="62"/>
    </row>
    <row r="79" spans="1:55" s="120" customFormat="1" ht="23.25" customHeight="1" x14ac:dyDescent="0.25">
      <c r="A79" s="134">
        <v>5</v>
      </c>
      <c r="B79" s="147" t="s">
        <v>197</v>
      </c>
      <c r="C79" s="145"/>
      <c r="D79" s="145"/>
      <c r="E79" s="135"/>
      <c r="F79" s="123">
        <f t="shared" si="5"/>
        <v>0</v>
      </c>
      <c r="G79" s="213"/>
      <c r="H79" s="210"/>
      <c r="I79" s="210"/>
      <c r="J79" s="210"/>
      <c r="K79" s="210"/>
      <c r="L79" s="210"/>
      <c r="M79" s="216"/>
      <c r="N79" s="210"/>
      <c r="O79" s="210"/>
      <c r="P79" s="210"/>
      <c r="Q79" s="210"/>
      <c r="R79" s="212"/>
      <c r="S79" s="213"/>
      <c r="T79" s="216"/>
      <c r="U79" s="212"/>
      <c r="V79" s="210"/>
      <c r="W79" s="210"/>
      <c r="X79" s="216"/>
      <c r="Y79" s="210"/>
      <c r="Z79" s="210"/>
      <c r="AA79" s="210"/>
      <c r="AB79" s="210"/>
      <c r="AC79" s="210"/>
      <c r="AD79" s="210"/>
      <c r="AE79" s="210"/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0"/>
      <c r="BB79" s="194">
        <f t="shared" si="4"/>
        <v>0</v>
      </c>
      <c r="BC79" s="62"/>
    </row>
    <row r="80" spans="1:55" s="122" customFormat="1" ht="24" customHeight="1" x14ac:dyDescent="0.25">
      <c r="A80" s="134">
        <v>6</v>
      </c>
      <c r="B80" s="160" t="s">
        <v>209</v>
      </c>
      <c r="C80" s="145"/>
      <c r="D80" s="162"/>
      <c r="E80" s="135"/>
      <c r="F80" s="123">
        <f t="shared" si="5"/>
        <v>0</v>
      </c>
      <c r="G80" s="213"/>
      <c r="H80" s="213"/>
      <c r="I80" s="213"/>
      <c r="J80" s="213"/>
      <c r="K80" s="213"/>
      <c r="L80" s="213"/>
      <c r="M80" s="216"/>
      <c r="N80" s="213"/>
      <c r="O80" s="213"/>
      <c r="P80" s="213"/>
      <c r="Q80" s="213"/>
      <c r="R80" s="212"/>
      <c r="S80" s="213"/>
      <c r="T80" s="216"/>
      <c r="U80" s="212"/>
      <c r="V80" s="213"/>
      <c r="W80" s="213"/>
      <c r="X80" s="216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194">
        <f t="shared" si="4"/>
        <v>0</v>
      </c>
      <c r="BC80" s="62"/>
    </row>
    <row r="81" spans="1:55" s="122" customFormat="1" ht="23.25" customHeight="1" x14ac:dyDescent="0.25">
      <c r="A81" s="134">
        <v>7</v>
      </c>
      <c r="B81" s="134" t="s">
        <v>199</v>
      </c>
      <c r="C81" s="145"/>
      <c r="D81" s="145"/>
      <c r="E81" s="135"/>
      <c r="F81" s="123">
        <f t="shared" si="5"/>
        <v>0</v>
      </c>
      <c r="G81" s="213"/>
      <c r="H81" s="213"/>
      <c r="I81" s="210"/>
      <c r="J81" s="210"/>
      <c r="K81" s="210"/>
      <c r="L81" s="213"/>
      <c r="M81" s="213"/>
      <c r="N81" s="213"/>
      <c r="O81" s="213"/>
      <c r="P81" s="213"/>
      <c r="Q81" s="213"/>
      <c r="R81" s="212"/>
      <c r="S81" s="216"/>
      <c r="T81" s="213"/>
      <c r="U81" s="212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3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3"/>
      <c r="AW81" s="210"/>
      <c r="AX81" s="210"/>
      <c r="AY81" s="210"/>
      <c r="AZ81" s="210"/>
      <c r="BA81" s="210"/>
      <c r="BB81" s="194">
        <f t="shared" si="4"/>
        <v>0</v>
      </c>
      <c r="BC81" s="62"/>
    </row>
    <row r="82" spans="1:55" s="122" customFormat="1" ht="25.5" customHeight="1" x14ac:dyDescent="0.25">
      <c r="A82" s="134">
        <v>8</v>
      </c>
      <c r="B82" s="147" t="s">
        <v>200</v>
      </c>
      <c r="C82" s="145"/>
      <c r="D82" s="145"/>
      <c r="E82" s="135"/>
      <c r="F82" s="123">
        <f t="shared" si="5"/>
        <v>0</v>
      </c>
      <c r="G82" s="213"/>
      <c r="H82" s="213"/>
      <c r="I82" s="210"/>
      <c r="J82" s="210"/>
      <c r="K82" s="210"/>
      <c r="L82" s="213"/>
      <c r="M82" s="213"/>
      <c r="N82" s="213"/>
      <c r="O82" s="213"/>
      <c r="P82" s="213"/>
      <c r="Q82" s="213"/>
      <c r="R82" s="212"/>
      <c r="S82" s="213"/>
      <c r="T82" s="213"/>
      <c r="U82" s="212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3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3"/>
      <c r="AW82" s="210"/>
      <c r="AX82" s="210"/>
      <c r="AY82" s="210"/>
      <c r="AZ82" s="210"/>
      <c r="BA82" s="210"/>
      <c r="BB82" s="194">
        <f t="shared" si="4"/>
        <v>0</v>
      </c>
      <c r="BC82" s="62"/>
    </row>
    <row r="83" spans="1:55" s="122" customFormat="1" ht="18" customHeight="1" x14ac:dyDescent="0.25">
      <c r="A83" s="134">
        <v>9</v>
      </c>
      <c r="B83" s="159" t="s">
        <v>210</v>
      </c>
      <c r="C83" s="158"/>
      <c r="D83" s="162"/>
      <c r="E83" s="135"/>
      <c r="F83" s="123">
        <f t="shared" si="5"/>
        <v>0</v>
      </c>
      <c r="G83" s="213"/>
      <c r="H83" s="213"/>
      <c r="I83" s="210"/>
      <c r="J83" s="210"/>
      <c r="K83" s="210"/>
      <c r="L83" s="213"/>
      <c r="M83" s="213"/>
      <c r="N83" s="213"/>
      <c r="O83" s="213"/>
      <c r="P83" s="213"/>
      <c r="Q83" s="213"/>
      <c r="R83" s="212"/>
      <c r="S83" s="213"/>
      <c r="T83" s="213"/>
      <c r="U83" s="212"/>
      <c r="V83" s="210"/>
      <c r="W83" s="210"/>
      <c r="X83" s="213"/>
      <c r="Y83" s="210"/>
      <c r="Z83" s="210"/>
      <c r="AA83" s="210"/>
      <c r="AB83" s="210"/>
      <c r="AC83" s="210"/>
      <c r="AD83" s="210"/>
      <c r="AE83" s="210"/>
      <c r="AF83" s="210"/>
      <c r="AG83" s="210"/>
      <c r="AH83" s="213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3"/>
      <c r="AW83" s="210"/>
      <c r="AX83" s="210"/>
      <c r="AY83" s="210"/>
      <c r="AZ83" s="210"/>
      <c r="BA83" s="210"/>
      <c r="BB83" s="194">
        <f t="shared" si="4"/>
        <v>0</v>
      </c>
      <c r="BC83" s="62"/>
    </row>
    <row r="84" spans="1:55" s="124" customFormat="1" ht="18.75" customHeight="1" x14ac:dyDescent="0.25">
      <c r="A84" s="134">
        <v>10</v>
      </c>
      <c r="B84" s="147" t="s">
        <v>201</v>
      </c>
      <c r="C84" s="145"/>
      <c r="D84" s="145"/>
      <c r="E84" s="135"/>
      <c r="F84" s="123">
        <f t="shared" si="5"/>
        <v>0</v>
      </c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2"/>
      <c r="S84" s="213"/>
      <c r="T84" s="213"/>
      <c r="U84" s="212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194">
        <f t="shared" si="4"/>
        <v>0</v>
      </c>
      <c r="BC84" s="62"/>
    </row>
    <row r="85" spans="1:55" s="156" customFormat="1" ht="18.75" customHeight="1" x14ac:dyDescent="0.25">
      <c r="A85" s="134">
        <v>11</v>
      </c>
      <c r="B85" s="147" t="s">
        <v>211</v>
      </c>
      <c r="C85" s="145"/>
      <c r="D85" s="145"/>
      <c r="E85" s="135"/>
      <c r="F85" s="123">
        <f t="shared" si="5"/>
        <v>0</v>
      </c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  <c r="R85" s="212"/>
      <c r="S85" s="213"/>
      <c r="T85" s="213"/>
      <c r="U85" s="212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194">
        <f t="shared" si="4"/>
        <v>0</v>
      </c>
      <c r="BC85" s="62"/>
    </row>
    <row r="86" spans="1:55" s="156" customFormat="1" ht="23.25" customHeight="1" x14ac:dyDescent="0.25">
      <c r="A86" s="134">
        <v>12</v>
      </c>
      <c r="B86" s="147" t="s">
        <v>212</v>
      </c>
      <c r="C86" s="145"/>
      <c r="D86" s="145"/>
      <c r="E86" s="135"/>
      <c r="F86" s="123">
        <f t="shared" si="5"/>
        <v>0</v>
      </c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  <c r="R86" s="212"/>
      <c r="S86" s="213"/>
      <c r="T86" s="213"/>
      <c r="U86" s="212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194">
        <f t="shared" si="4"/>
        <v>0</v>
      </c>
      <c r="BC86" s="62"/>
    </row>
    <row r="87" spans="1:55" s="156" customFormat="1" ht="18.75" customHeight="1" x14ac:dyDescent="0.25">
      <c r="A87" s="134">
        <v>13</v>
      </c>
      <c r="B87" s="147" t="s">
        <v>219</v>
      </c>
      <c r="C87" s="145"/>
      <c r="D87" s="145"/>
      <c r="E87" s="135"/>
      <c r="F87" s="123">
        <f t="shared" si="5"/>
        <v>0</v>
      </c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  <c r="R87" s="212"/>
      <c r="S87" s="213"/>
      <c r="T87" s="213"/>
      <c r="U87" s="212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194">
        <f t="shared" si="4"/>
        <v>0</v>
      </c>
      <c r="BC87" s="62"/>
    </row>
    <row r="88" spans="1:55" s="156" customFormat="1" ht="18.75" customHeight="1" x14ac:dyDescent="0.25">
      <c r="A88" s="134">
        <v>14</v>
      </c>
      <c r="B88" s="147" t="s">
        <v>220</v>
      </c>
      <c r="C88" s="145"/>
      <c r="D88" s="145"/>
      <c r="E88" s="135"/>
      <c r="F88" s="123">
        <f t="shared" si="5"/>
        <v>0</v>
      </c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  <c r="R88" s="212"/>
      <c r="S88" s="213"/>
      <c r="T88" s="213"/>
      <c r="U88" s="212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194">
        <f t="shared" si="4"/>
        <v>0</v>
      </c>
      <c r="BC88" s="62"/>
    </row>
    <row r="89" spans="1:55" s="173" customFormat="1" ht="18.75" customHeight="1" x14ac:dyDescent="0.25">
      <c r="A89" s="134">
        <v>15</v>
      </c>
      <c r="B89" s="134" t="s">
        <v>214</v>
      </c>
      <c r="C89" s="131"/>
      <c r="D89" s="146"/>
      <c r="E89" s="135"/>
      <c r="F89" s="123">
        <f t="shared" si="5"/>
        <v>0</v>
      </c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2"/>
      <c r="S89" s="213"/>
      <c r="T89" s="213"/>
      <c r="U89" s="212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194">
        <f t="shared" si="4"/>
        <v>0</v>
      </c>
      <c r="BC89" s="62"/>
    </row>
    <row r="90" spans="1:55" s="173" customFormat="1" ht="18.75" customHeight="1" x14ac:dyDescent="0.25">
      <c r="A90" s="134">
        <v>16</v>
      </c>
      <c r="B90" s="134" t="s">
        <v>216</v>
      </c>
      <c r="C90" s="131"/>
      <c r="D90" s="146"/>
      <c r="E90" s="135"/>
      <c r="F90" s="123">
        <f t="shared" si="5"/>
        <v>0</v>
      </c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  <c r="R90" s="212"/>
      <c r="S90" s="213"/>
      <c r="T90" s="213"/>
      <c r="U90" s="212"/>
      <c r="V90" s="213"/>
      <c r="W90" s="213"/>
      <c r="X90" s="216"/>
      <c r="Y90" s="213"/>
      <c r="Z90" s="213"/>
      <c r="AA90" s="213"/>
      <c r="AB90" s="213"/>
      <c r="AC90" s="213"/>
      <c r="AD90" s="213"/>
      <c r="AE90" s="213"/>
      <c r="AF90" s="213"/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194">
        <f>SUM(G90:BA90)</f>
        <v>0</v>
      </c>
      <c r="BC90" s="62"/>
    </row>
    <row r="91" spans="1:55" ht="18" customHeight="1" x14ac:dyDescent="0.25">
      <c r="A91" s="138"/>
      <c r="B91" s="134" t="s">
        <v>234</v>
      </c>
      <c r="C91" s="130"/>
      <c r="D91" s="131"/>
      <c r="E91" s="131"/>
      <c r="F91" s="123">
        <f t="shared" si="5"/>
        <v>0</v>
      </c>
      <c r="G91" s="213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10"/>
      <c r="AG91" s="210"/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6"/>
      <c r="BA91" s="210"/>
      <c r="BB91" s="194">
        <f t="shared" si="4"/>
        <v>0</v>
      </c>
      <c r="BC91" s="62"/>
    </row>
    <row r="92" spans="1:55" ht="18" customHeight="1" x14ac:dyDescent="0.25">
      <c r="A92" s="138"/>
      <c r="B92" s="138" t="s">
        <v>159</v>
      </c>
      <c r="C92" s="136"/>
      <c r="D92" s="131"/>
      <c r="E92" s="132"/>
      <c r="F92" s="123">
        <f t="shared" si="5"/>
        <v>0</v>
      </c>
      <c r="G92" s="213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194">
        <f t="shared" si="4"/>
        <v>0</v>
      </c>
      <c r="BC92" s="62"/>
    </row>
    <row r="93" spans="1:55" ht="18" customHeight="1" x14ac:dyDescent="0.25">
      <c r="A93" s="138"/>
      <c r="B93" s="138" t="s">
        <v>160</v>
      </c>
      <c r="C93" s="136"/>
      <c r="D93" s="131"/>
      <c r="E93" s="132"/>
      <c r="F93" s="123">
        <f t="shared" si="5"/>
        <v>0</v>
      </c>
      <c r="G93" s="213"/>
      <c r="H93" s="210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/>
      <c r="AF93" s="210"/>
      <c r="AG93" s="210"/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194">
        <f t="shared" si="4"/>
        <v>0</v>
      </c>
      <c r="BC93" s="62"/>
    </row>
    <row r="94" spans="1:55" ht="18" customHeight="1" x14ac:dyDescent="0.25">
      <c r="A94" s="138"/>
      <c r="B94" s="138" t="s">
        <v>161</v>
      </c>
      <c r="C94" s="136"/>
      <c r="D94" s="131"/>
      <c r="E94" s="132"/>
      <c r="F94" s="123">
        <f t="shared" ref="F94:F97" si="60">D94+E94</f>
        <v>0</v>
      </c>
      <c r="G94" s="213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194">
        <f t="shared" si="4"/>
        <v>0</v>
      </c>
      <c r="BC94" s="62"/>
    </row>
    <row r="95" spans="1:55" ht="18" customHeight="1" x14ac:dyDescent="0.25">
      <c r="A95" s="138"/>
      <c r="B95" s="138" t="s">
        <v>162</v>
      </c>
      <c r="C95" s="136"/>
      <c r="D95" s="131"/>
      <c r="E95" s="131"/>
      <c r="F95" s="123">
        <f t="shared" si="60"/>
        <v>0</v>
      </c>
      <c r="G95" s="213"/>
      <c r="H95" s="210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0"/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194">
        <f t="shared" si="4"/>
        <v>0</v>
      </c>
      <c r="BC95" s="62"/>
    </row>
    <row r="96" spans="1:55" ht="18" customHeight="1" x14ac:dyDescent="0.25">
      <c r="A96" s="138"/>
      <c r="B96" s="138" t="s">
        <v>163</v>
      </c>
      <c r="C96" s="136"/>
      <c r="D96" s="137"/>
      <c r="E96" s="131"/>
      <c r="F96" s="123">
        <f t="shared" si="60"/>
        <v>0</v>
      </c>
      <c r="G96" s="213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194">
        <f t="shared" si="4"/>
        <v>0</v>
      </c>
      <c r="BC96" s="62"/>
    </row>
    <row r="97" spans="1:55" s="173" customFormat="1" ht="18.75" customHeight="1" x14ac:dyDescent="0.25">
      <c r="A97" s="138"/>
      <c r="B97" s="136" t="s">
        <v>226</v>
      </c>
      <c r="C97" s="136"/>
      <c r="D97" s="137"/>
      <c r="E97" s="131"/>
      <c r="F97" s="123">
        <f t="shared" si="60"/>
        <v>0</v>
      </c>
      <c r="G97" s="213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194">
        <f t="shared" si="4"/>
        <v>0</v>
      </c>
      <c r="BC97" s="62"/>
    </row>
    <row r="98" spans="1:55" s="228" customFormat="1" ht="16.5" customHeight="1" x14ac:dyDescent="0.25">
      <c r="A98" s="138"/>
      <c r="B98" s="136"/>
      <c r="C98" s="136"/>
      <c r="D98" s="137"/>
      <c r="E98" s="131"/>
      <c r="F98" s="123"/>
      <c r="G98" s="213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194"/>
      <c r="BC98" s="62"/>
    </row>
    <row r="99" spans="1:55" ht="27" customHeight="1" x14ac:dyDescent="0.25">
      <c r="A99" s="177"/>
      <c r="B99" s="178" t="s">
        <v>238</v>
      </c>
      <c r="C99" s="179" t="e">
        <f>+#REF!+#REF!-43461.62</f>
        <v>#REF!</v>
      </c>
      <c r="D99" s="179">
        <f>D7+D38+D70</f>
        <v>0</v>
      </c>
      <c r="E99" s="179">
        <f>E7+E38+E70</f>
        <v>0</v>
      </c>
      <c r="F99" s="179">
        <f>F7+F38+F70</f>
        <v>0</v>
      </c>
      <c r="G99" s="222">
        <f t="shared" ref="G99:BB99" si="61">SUM(G12:G97)</f>
        <v>0</v>
      </c>
      <c r="H99" s="222">
        <f t="shared" si="61"/>
        <v>0</v>
      </c>
      <c r="I99" s="222">
        <f t="shared" si="61"/>
        <v>0</v>
      </c>
      <c r="J99" s="222">
        <f t="shared" si="61"/>
        <v>0</v>
      </c>
      <c r="K99" s="222">
        <f t="shared" si="61"/>
        <v>0</v>
      </c>
      <c r="L99" s="222">
        <f t="shared" si="61"/>
        <v>0</v>
      </c>
      <c r="M99" s="222">
        <f t="shared" si="61"/>
        <v>0</v>
      </c>
      <c r="N99" s="222">
        <f t="shared" si="61"/>
        <v>0</v>
      </c>
      <c r="O99" s="222">
        <f t="shared" si="61"/>
        <v>0</v>
      </c>
      <c r="P99" s="222">
        <f t="shared" si="61"/>
        <v>0</v>
      </c>
      <c r="Q99" s="222">
        <f t="shared" si="61"/>
        <v>0</v>
      </c>
      <c r="R99" s="222">
        <f t="shared" si="61"/>
        <v>0</v>
      </c>
      <c r="S99" s="222">
        <f t="shared" si="61"/>
        <v>0</v>
      </c>
      <c r="T99" s="222">
        <f t="shared" si="61"/>
        <v>0</v>
      </c>
      <c r="U99" s="222">
        <f t="shared" si="61"/>
        <v>0</v>
      </c>
      <c r="V99" s="222">
        <f t="shared" si="61"/>
        <v>0</v>
      </c>
      <c r="W99" s="222">
        <f t="shared" si="61"/>
        <v>0</v>
      </c>
      <c r="X99" s="222">
        <f t="shared" si="61"/>
        <v>0</v>
      </c>
      <c r="Y99" s="222">
        <f t="shared" si="61"/>
        <v>0</v>
      </c>
      <c r="Z99" s="222">
        <f t="shared" si="61"/>
        <v>0</v>
      </c>
      <c r="AA99" s="222">
        <f t="shared" si="61"/>
        <v>0</v>
      </c>
      <c r="AB99" s="222">
        <f t="shared" si="61"/>
        <v>0</v>
      </c>
      <c r="AC99" s="222">
        <f t="shared" si="61"/>
        <v>0</v>
      </c>
      <c r="AD99" s="222">
        <f t="shared" si="61"/>
        <v>0</v>
      </c>
      <c r="AE99" s="222">
        <f t="shared" si="61"/>
        <v>0</v>
      </c>
      <c r="AF99" s="222">
        <f t="shared" si="61"/>
        <v>0</v>
      </c>
      <c r="AG99" s="222">
        <f t="shared" si="61"/>
        <v>0</v>
      </c>
      <c r="AH99" s="222">
        <f t="shared" si="61"/>
        <v>0</v>
      </c>
      <c r="AI99" s="222">
        <f t="shared" si="61"/>
        <v>0</v>
      </c>
      <c r="AJ99" s="222">
        <f t="shared" si="61"/>
        <v>0</v>
      </c>
      <c r="AK99" s="222">
        <f t="shared" si="61"/>
        <v>0</v>
      </c>
      <c r="AL99" s="222">
        <f t="shared" si="61"/>
        <v>0</v>
      </c>
      <c r="AM99" s="222">
        <f t="shared" si="61"/>
        <v>0</v>
      </c>
      <c r="AN99" s="222">
        <f t="shared" si="61"/>
        <v>0</v>
      </c>
      <c r="AO99" s="222">
        <f t="shared" si="61"/>
        <v>0</v>
      </c>
      <c r="AP99" s="222">
        <f t="shared" si="61"/>
        <v>0</v>
      </c>
      <c r="AQ99" s="222">
        <f t="shared" si="61"/>
        <v>0</v>
      </c>
      <c r="AR99" s="222">
        <f t="shared" si="61"/>
        <v>0</v>
      </c>
      <c r="AS99" s="222">
        <f t="shared" si="61"/>
        <v>0</v>
      </c>
      <c r="AT99" s="222">
        <f t="shared" si="61"/>
        <v>0</v>
      </c>
      <c r="AU99" s="222">
        <f t="shared" si="61"/>
        <v>0</v>
      </c>
      <c r="AV99" s="222">
        <f t="shared" si="61"/>
        <v>0</v>
      </c>
      <c r="AW99" s="222">
        <f t="shared" si="61"/>
        <v>0</v>
      </c>
      <c r="AX99" s="222">
        <f t="shared" si="61"/>
        <v>0</v>
      </c>
      <c r="AY99" s="222">
        <f t="shared" si="61"/>
        <v>0</v>
      </c>
      <c r="AZ99" s="222">
        <f t="shared" si="61"/>
        <v>0</v>
      </c>
      <c r="BA99" s="222">
        <f t="shared" si="61"/>
        <v>0</v>
      </c>
      <c r="BB99" s="222">
        <f t="shared" si="61"/>
        <v>0</v>
      </c>
      <c r="BC99" s="97"/>
    </row>
    <row r="100" spans="1:55" ht="21.75" customHeight="1" x14ac:dyDescent="0.3">
      <c r="A100" s="20"/>
      <c r="D100" s="116"/>
      <c r="E100" s="139"/>
      <c r="F100" s="66"/>
      <c r="G100" s="97"/>
      <c r="BC100" s="97"/>
    </row>
    <row r="101" spans="1:55" ht="21.75" customHeight="1" x14ac:dyDescent="0.3">
      <c r="A101" s="20"/>
      <c r="D101" s="116"/>
      <c r="E101" s="127"/>
      <c r="F101" s="117"/>
      <c r="G101" s="118"/>
      <c r="BC101" s="97"/>
    </row>
    <row r="102" spans="1:55" ht="21.75" customHeight="1" x14ac:dyDescent="0.3">
      <c r="A102" s="20"/>
      <c r="D102" s="116"/>
      <c r="E102" s="116"/>
      <c r="F102" s="66"/>
      <c r="AY102" s="118"/>
      <c r="BC102" s="97"/>
    </row>
    <row r="103" spans="1:55" ht="21.75" customHeight="1" x14ac:dyDescent="0.3">
      <c r="A103" s="20"/>
      <c r="B103" s="20"/>
      <c r="D103" s="116"/>
      <c r="E103" s="116"/>
      <c r="F103" s="117"/>
      <c r="G103" s="97"/>
      <c r="BC103" s="97"/>
    </row>
    <row r="104" spans="1:55" ht="21.75" customHeight="1" x14ac:dyDescent="0.3">
      <c r="A104" s="20"/>
      <c r="B104" s="20"/>
      <c r="D104" s="139"/>
      <c r="E104" s="116"/>
      <c r="F104" s="66"/>
      <c r="BC104" s="97"/>
    </row>
    <row r="105" spans="1:55" x14ac:dyDescent="0.25">
      <c r="A105" s="20"/>
      <c r="B105" s="20"/>
      <c r="D105" s="161"/>
      <c r="F105" s="66"/>
      <c r="BC105" s="97"/>
    </row>
    <row r="106" spans="1:55" x14ac:dyDescent="0.25">
      <c r="A106" s="20"/>
      <c r="B106" s="20"/>
      <c r="D106" s="161"/>
      <c r="F106" s="66"/>
      <c r="G106" s="118"/>
      <c r="BC106" s="97"/>
    </row>
    <row r="107" spans="1:55" s="157" customFormat="1" x14ac:dyDescent="0.25">
      <c r="A107" s="20"/>
      <c r="B107" s="20"/>
      <c r="D107" s="161"/>
      <c r="F107" s="66"/>
      <c r="G107" s="118"/>
      <c r="BB107" s="129"/>
      <c r="BC107" s="97"/>
    </row>
    <row r="108" spans="1:55" s="157" customFormat="1" x14ac:dyDescent="0.25">
      <c r="A108" s="20"/>
      <c r="B108" s="20"/>
      <c r="D108" s="161"/>
      <c r="F108" s="66"/>
      <c r="G108" s="118"/>
      <c r="BB108" s="129"/>
      <c r="BC108" s="97"/>
    </row>
    <row r="109" spans="1:55" s="164" customFormat="1" x14ac:dyDescent="0.25">
      <c r="A109" s="20"/>
      <c r="B109" s="20"/>
      <c r="C109"/>
      <c r="D109" s="62"/>
      <c r="F109" s="66"/>
      <c r="G109" s="118"/>
      <c r="BB109" s="129"/>
      <c r="BC109" s="97"/>
    </row>
    <row r="110" spans="1:55" s="164" customFormat="1" x14ac:dyDescent="0.25">
      <c r="A110" s="20"/>
      <c r="B110" s="20"/>
      <c r="C110"/>
      <c r="D110" s="62"/>
      <c r="F110" s="66"/>
      <c r="G110" s="118"/>
      <c r="BB110" s="129"/>
      <c r="BC110" s="97"/>
    </row>
    <row r="111" spans="1:55" s="164" customFormat="1" x14ac:dyDescent="0.25">
      <c r="A111" s="20"/>
      <c r="B111" s="20"/>
      <c r="D111" s="161"/>
      <c r="F111" s="66"/>
      <c r="G111" s="118"/>
      <c r="BB111" s="129"/>
      <c r="BC111" s="97"/>
    </row>
    <row r="112" spans="1:55" x14ac:dyDescent="0.25">
      <c r="A112" s="20"/>
      <c r="B112" s="20"/>
      <c r="C112" s="20"/>
      <c r="D112" s="20"/>
      <c r="E112" s="20"/>
      <c r="F112" s="66"/>
      <c r="BC112" s="97"/>
    </row>
    <row r="113" spans="1:14" x14ac:dyDescent="0.25">
      <c r="A113" s="20"/>
      <c r="B113" s="20"/>
      <c r="C113" s="20"/>
      <c r="D113" s="20"/>
      <c r="E113" s="20"/>
      <c r="F113" s="66"/>
      <c r="N113" s="20"/>
    </row>
    <row r="114" spans="1:14" x14ac:dyDescent="0.25">
      <c r="A114" s="20"/>
      <c r="B114" s="20"/>
      <c r="C114" s="20"/>
      <c r="D114" s="163"/>
      <c r="E114" s="20"/>
      <c r="F114" s="102"/>
    </row>
    <row r="115" spans="1:14" x14ac:dyDescent="0.25">
      <c r="B115" s="20"/>
      <c r="D115" s="62"/>
      <c r="F115" s="62"/>
    </row>
    <row r="116" spans="1:14" x14ac:dyDescent="0.25">
      <c r="B116" s="20"/>
      <c r="D116" s="62"/>
      <c r="F116" s="62"/>
    </row>
    <row r="117" spans="1:14" x14ac:dyDescent="0.25">
      <c r="B117" s="20"/>
      <c r="D117" s="62"/>
      <c r="F117" s="62"/>
    </row>
    <row r="118" spans="1:14" x14ac:dyDescent="0.25">
      <c r="F118" s="62"/>
    </row>
    <row r="119" spans="1:14" x14ac:dyDescent="0.25">
      <c r="B119" s="20"/>
      <c r="F119" s="102"/>
    </row>
    <row r="120" spans="1:14" x14ac:dyDescent="0.25">
      <c r="F120" s="62"/>
    </row>
    <row r="121" spans="1:14" x14ac:dyDescent="0.25">
      <c r="F121" s="62"/>
    </row>
  </sheetData>
  <mergeCells count="3">
    <mergeCell ref="BC1:BC2"/>
    <mergeCell ref="A1:E1"/>
    <mergeCell ref="A2:F2"/>
  </mergeCells>
  <printOptions horizontalCentered="1"/>
  <pageMargins left="0.39370078740157483" right="0.19685039370078741" top="0.43307086614173229" bottom="0.35433070866141736" header="0" footer="0"/>
  <pageSetup orientation="portrait" horizontalDpi="4294967293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N18"/>
  <sheetViews>
    <sheetView showGridLines="0" tabSelected="1" topLeftCell="A9" zoomScaleNormal="100" workbookViewId="0">
      <selection activeCell="F13" sqref="F13"/>
    </sheetView>
  </sheetViews>
  <sheetFormatPr baseColWidth="10" defaultColWidth="11.44140625" defaultRowHeight="20.100000000000001" customHeight="1" x14ac:dyDescent="0.2"/>
  <cols>
    <col min="1" max="1" width="7" style="176" customWidth="1"/>
    <col min="2" max="2" width="9.5546875" style="229" customWidth="1"/>
    <col min="3" max="3" width="15.5546875" style="229" customWidth="1"/>
    <col min="4" max="4" width="57.5546875" style="230" customWidth="1"/>
    <col min="5" max="5" width="29.33203125" style="230" customWidth="1"/>
    <col min="6" max="6" width="20.109375" style="230" customWidth="1"/>
    <col min="7" max="7" width="19.5546875" style="230" customWidth="1"/>
    <col min="8" max="8" width="13.44140625" style="230" customWidth="1"/>
    <col min="9" max="9" width="14.88671875" style="230" customWidth="1"/>
    <col min="10" max="10" width="11.5546875" style="230" bestFit="1" customWidth="1"/>
    <col min="11" max="11" width="15.109375" style="230" bestFit="1" customWidth="1"/>
    <col min="12" max="12" width="13.88671875" style="230" customWidth="1"/>
    <col min="13" max="13" width="15.33203125" style="230" customWidth="1"/>
    <col min="14" max="14" width="15" style="230" customWidth="1"/>
    <col min="15" max="16384" width="11.44140625" style="176"/>
  </cols>
  <sheetData>
    <row r="1" spans="2:14" ht="20.100000000000001" customHeight="1" x14ac:dyDescent="0.2">
      <c r="B1" s="231"/>
      <c r="C1" s="231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2:14" ht="81" customHeight="1" x14ac:dyDescent="0.2">
      <c r="B2" s="323" t="s">
        <v>252</v>
      </c>
      <c r="C2" s="323"/>
      <c r="D2" s="323"/>
      <c r="E2" s="323"/>
      <c r="F2" s="323"/>
      <c r="G2" s="241"/>
      <c r="H2" s="241"/>
      <c r="I2" s="241"/>
      <c r="J2" s="241"/>
      <c r="K2" s="241"/>
      <c r="L2" s="241"/>
      <c r="M2" s="241"/>
      <c r="N2" s="241"/>
    </row>
    <row r="3" spans="2:14" ht="21" customHeight="1" x14ac:dyDescent="0.3">
      <c r="B3" s="324" t="s">
        <v>244</v>
      </c>
      <c r="C3" s="324"/>
      <c r="D3" s="324"/>
      <c r="E3" s="324"/>
      <c r="F3" s="239"/>
      <c r="G3" s="239"/>
      <c r="H3" s="239"/>
      <c r="I3" s="239"/>
      <c r="J3" s="239"/>
      <c r="K3" s="239"/>
      <c r="L3" s="239"/>
      <c r="M3" s="239"/>
      <c r="N3" s="239"/>
    </row>
    <row r="4" spans="2:14" s="234" customFormat="1" ht="21" customHeight="1" thickBot="1" x14ac:dyDescent="0.35"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</row>
    <row r="5" spans="2:14" s="234" customFormat="1" ht="21" customHeight="1" thickBot="1" x14ac:dyDescent="0.35">
      <c r="B5" s="247" t="s">
        <v>239</v>
      </c>
      <c r="C5" s="248" t="s">
        <v>240</v>
      </c>
      <c r="D5" s="248" t="s">
        <v>241</v>
      </c>
      <c r="E5" s="249" t="s">
        <v>242</v>
      </c>
      <c r="F5" s="233"/>
      <c r="G5" s="233"/>
      <c r="H5" s="233"/>
      <c r="I5" s="233"/>
      <c r="J5" s="233"/>
      <c r="K5" s="233"/>
      <c r="L5" s="233"/>
      <c r="M5" s="233"/>
      <c r="N5" s="233"/>
    </row>
    <row r="6" spans="2:14" s="234" customFormat="1" ht="21" customHeight="1" x14ac:dyDescent="0.3">
      <c r="B6" s="255"/>
      <c r="C6" s="256"/>
      <c r="D6" s="256"/>
      <c r="E6" s="257"/>
      <c r="F6" s="233"/>
      <c r="G6" s="233"/>
      <c r="H6" s="233"/>
      <c r="I6" s="233"/>
      <c r="J6" s="233"/>
      <c r="K6" s="233"/>
      <c r="L6" s="233"/>
      <c r="M6" s="233"/>
      <c r="N6" s="233"/>
    </row>
    <row r="7" spans="2:14" s="234" customFormat="1" ht="30" customHeight="1" x14ac:dyDescent="0.3">
      <c r="B7" s="246">
        <v>1</v>
      </c>
      <c r="C7" s="237">
        <v>12</v>
      </c>
      <c r="D7" s="238" t="s">
        <v>243</v>
      </c>
      <c r="E7" s="250" t="s">
        <v>256</v>
      </c>
      <c r="F7" s="233"/>
      <c r="G7" s="233"/>
      <c r="H7" s="233"/>
      <c r="I7" s="233"/>
      <c r="J7" s="233"/>
      <c r="K7" s="233"/>
      <c r="L7" s="233"/>
      <c r="M7" s="233"/>
      <c r="N7" s="233"/>
    </row>
    <row r="8" spans="2:14" s="234" customFormat="1" ht="30" customHeight="1" x14ac:dyDescent="0.3">
      <c r="B8" s="246">
        <v>2</v>
      </c>
      <c r="C8" s="237">
        <v>3</v>
      </c>
      <c r="D8" s="238" t="s">
        <v>251</v>
      </c>
      <c r="E8" s="250" t="s">
        <v>255</v>
      </c>
      <c r="F8" s="233"/>
      <c r="G8" s="233"/>
      <c r="H8" s="233"/>
      <c r="I8" s="233"/>
      <c r="J8" s="233"/>
      <c r="K8" s="233"/>
      <c r="L8" s="233"/>
      <c r="M8" s="233"/>
      <c r="N8" s="233"/>
    </row>
    <row r="9" spans="2:14" s="234" customFormat="1" ht="30" customHeight="1" x14ac:dyDescent="0.3">
      <c r="B9" s="246">
        <v>3</v>
      </c>
      <c r="C9" s="237">
        <v>30</v>
      </c>
      <c r="D9" s="238" t="s">
        <v>245</v>
      </c>
      <c r="E9" s="251" t="s">
        <v>248</v>
      </c>
      <c r="F9" s="233"/>
      <c r="G9" s="233"/>
      <c r="H9" s="233"/>
      <c r="I9" s="233"/>
      <c r="J9" s="233"/>
      <c r="K9" s="233"/>
      <c r="L9" s="233"/>
      <c r="M9" s="233"/>
      <c r="N9" s="233"/>
    </row>
    <row r="10" spans="2:14" s="234" customFormat="1" ht="30" customHeight="1" x14ac:dyDescent="0.3">
      <c r="B10" s="246">
        <v>4</v>
      </c>
      <c r="C10" s="237">
        <v>37</v>
      </c>
      <c r="D10" s="238" t="s">
        <v>246</v>
      </c>
      <c r="E10" s="251" t="s">
        <v>249</v>
      </c>
      <c r="F10" s="233"/>
      <c r="G10" s="233"/>
      <c r="H10" s="233"/>
      <c r="I10" s="233"/>
      <c r="J10" s="233"/>
      <c r="K10" s="233"/>
      <c r="L10" s="233"/>
      <c r="M10" s="233"/>
      <c r="N10" s="233"/>
    </row>
    <row r="11" spans="2:14" s="234" customFormat="1" ht="30" customHeight="1" x14ac:dyDescent="0.3">
      <c r="B11" s="246">
        <v>5</v>
      </c>
      <c r="C11" s="237">
        <v>17</v>
      </c>
      <c r="D11" s="238" t="s">
        <v>247</v>
      </c>
      <c r="E11" s="251" t="s">
        <v>250</v>
      </c>
      <c r="F11" s="233"/>
      <c r="G11" s="233"/>
      <c r="H11" s="233"/>
      <c r="I11" s="233"/>
      <c r="J11" s="233"/>
      <c r="K11" s="233"/>
      <c r="L11" s="233"/>
      <c r="M11" s="233"/>
      <c r="N11" s="233"/>
    </row>
    <row r="12" spans="2:14" s="234" customFormat="1" ht="39.75" customHeight="1" thickBot="1" x14ac:dyDescent="0.35">
      <c r="B12" s="246">
        <v>6</v>
      </c>
      <c r="C12" s="252">
        <v>70</v>
      </c>
      <c r="D12" s="253" t="s">
        <v>257</v>
      </c>
      <c r="E12" s="254" t="s">
        <v>250</v>
      </c>
      <c r="F12" s="233"/>
      <c r="G12" s="233"/>
      <c r="H12" s="233"/>
      <c r="I12" s="233"/>
      <c r="J12" s="233"/>
      <c r="K12" s="233"/>
      <c r="L12" s="233"/>
      <c r="M12" s="233"/>
      <c r="N12" s="233"/>
    </row>
    <row r="13" spans="2:14" s="234" customFormat="1" ht="21" customHeight="1" x14ac:dyDescent="0.3"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</row>
    <row r="14" spans="2:14" s="234" customFormat="1" ht="21" customHeight="1" x14ac:dyDescent="0.3">
      <c r="B14" s="233"/>
      <c r="C14" s="240"/>
      <c r="D14" s="235"/>
      <c r="E14" s="236"/>
      <c r="F14" s="233"/>
      <c r="G14" s="233"/>
      <c r="H14" s="233"/>
      <c r="I14" s="233"/>
      <c r="J14" s="233"/>
      <c r="K14" s="233"/>
      <c r="L14" s="233"/>
      <c r="M14" s="233"/>
      <c r="N14" s="233"/>
    </row>
    <row r="15" spans="2:14" ht="20.100000000000001" customHeight="1" thickBot="1" x14ac:dyDescent="0.25"/>
    <row r="16" spans="2:14" ht="20.100000000000001" customHeight="1" thickBot="1" x14ac:dyDescent="0.35">
      <c r="B16" s="317" t="s">
        <v>253</v>
      </c>
      <c r="C16" s="318"/>
      <c r="D16" s="318"/>
      <c r="E16" s="318"/>
      <c r="F16" s="318"/>
      <c r="G16" s="319"/>
    </row>
    <row r="17" spans="2:7" ht="20.100000000000001" customHeight="1" x14ac:dyDescent="0.2">
      <c r="B17" s="242"/>
      <c r="C17" s="243"/>
      <c r="D17" s="244"/>
      <c r="E17" s="244"/>
      <c r="F17" s="244"/>
      <c r="G17" s="245"/>
    </row>
    <row r="18" spans="2:7" ht="20.100000000000001" customHeight="1" thickBot="1" x14ac:dyDescent="0.3">
      <c r="B18" s="320" t="s">
        <v>254</v>
      </c>
      <c r="C18" s="321"/>
      <c r="D18" s="321"/>
      <c r="E18" s="321"/>
      <c r="F18" s="321"/>
      <c r="G18" s="322"/>
    </row>
  </sheetData>
  <mergeCells count="4">
    <mergeCell ref="B16:G16"/>
    <mergeCell ref="B18:G18"/>
    <mergeCell ref="B2:F2"/>
    <mergeCell ref="B3:E3"/>
  </mergeCells>
  <phoneticPr fontId="2" type="noConversion"/>
  <pageMargins left="0.70866141732283472" right="0.70866141732283472" top="0.74803149606299213" bottom="0.74803149606299213" header="0.31496062992125984" footer="0.31496062992125984"/>
  <pageSetup scale="77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FISDL</vt:lpstr>
      <vt:lpstr>Ejec. Prestamo</vt:lpstr>
      <vt:lpstr>Dietas</vt:lpstr>
      <vt:lpstr>auxiliares</vt:lpstr>
      <vt:lpstr>Hoja1</vt:lpstr>
      <vt:lpstr>PROY. FODES</vt:lpstr>
      <vt:lpstr>R.SALARIOS</vt:lpstr>
      <vt:lpstr>'Ejec. Prestamo'!Área_de_impresión</vt:lpstr>
      <vt:lpstr>FISDL!Área_de_impresión</vt:lpstr>
      <vt:lpstr>'PROY. FODES'!Área_de_impresión</vt:lpstr>
    </vt:vector>
  </TitlesOfParts>
  <Company>SUBDERE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Estructura de Presupuesto Municipal</dc:title>
  <dc:creator>Gastón Collao</dc:creator>
  <cp:lastModifiedBy>UAIP</cp:lastModifiedBy>
  <cp:lastPrinted>2022-02-23T21:48:44Z</cp:lastPrinted>
  <dcterms:created xsi:type="dcterms:W3CDTF">2007-07-18T15:13:44Z</dcterms:created>
  <dcterms:modified xsi:type="dcterms:W3CDTF">2022-02-26T05:34:54Z</dcterms:modified>
</cp:coreProperties>
</file>