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3. ORGANIZACIÓN 2020\2. MARCO PRESUPUESTARIO 2020\2. Contrataciones y adquisiones 2020\"/>
    </mc:Choice>
  </mc:AlternateContent>
  <bookViews>
    <workbookView xWindow="0" yWindow="0" windowWidth="20490" windowHeight="7755"/>
  </bookViews>
  <sheets>
    <sheet name="enero 2020" sheetId="1" r:id="rId1"/>
    <sheet name="febrero 2020" sheetId="3" r:id="rId2"/>
    <sheet name="marzo 2020" sheetId="4" r:id="rId3"/>
    <sheet name="abril 2020" sheetId="5" r:id="rId4"/>
    <sheet name="mayo 2020" sheetId="6" r:id="rId5"/>
    <sheet name="junio 2020" sheetId="7" r:id="rId6"/>
    <sheet name="julio 2020" sheetId="8" r:id="rId7"/>
    <sheet name="agosto 2020" sheetId="9" r:id="rId8"/>
    <sheet name="septiembre 2020" sheetId="10" r:id="rId9"/>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7" l="1"/>
  <c r="D11" i="7"/>
  <c r="D10" i="7"/>
  <c r="D9" i="7"/>
  <c r="D8" i="7"/>
  <c r="D7" i="7"/>
  <c r="D6" i="7"/>
  <c r="D5" i="7"/>
  <c r="D4" i="7"/>
  <c r="D6" i="6"/>
  <c r="D5" i="6"/>
  <c r="D4" i="6"/>
  <c r="D4" i="4"/>
  <c r="D7" i="3"/>
  <c r="D6" i="3"/>
  <c r="D38" i="1" l="1"/>
  <c r="D37" i="1"/>
  <c r="D36" i="1"/>
  <c r="D35" i="1"/>
  <c r="D34" i="1"/>
  <c r="D33" i="1"/>
  <c r="D17" i="1"/>
  <c r="D15" i="1"/>
  <c r="D13" i="1"/>
  <c r="D11" i="1"/>
  <c r="D8" i="1"/>
  <c r="D5" i="1"/>
  <c r="D4" i="1"/>
</calcChain>
</file>

<file path=xl/sharedStrings.xml><?xml version="1.0" encoding="utf-8"?>
<sst xmlns="http://schemas.openxmlformats.org/spreadsheetml/2006/main" count="531" uniqueCount="173">
  <si>
    <t>MES DE ENERO DE 2020</t>
  </si>
  <si>
    <t>N°</t>
  </si>
  <si>
    <t>ÁREA INSTITUCIONAL</t>
  </si>
  <si>
    <t>MONTO</t>
  </si>
  <si>
    <t>NOMBRES DE LA CONTRAPARTE</t>
  </si>
  <si>
    <t>CARACTERISTICAS DE LA CONTRAPARTE (SI SE TRATA DE PERSONA NATURAL O JURIDICA)</t>
  </si>
  <si>
    <t>PLAZOS DE CUMPLIMIENTO</t>
  </si>
  <si>
    <t>FORMA DE CONTRATACIÓN</t>
  </si>
  <si>
    <t>FECHA DEL CONTRATO</t>
  </si>
  <si>
    <t>CÓDIGO DEL CONTRATO</t>
  </si>
  <si>
    <t>Contrato por servicios profecionales de auditoria interna de la alcaldia Municipal de San Pablo Tacachicio</t>
  </si>
  <si>
    <t xml:space="preserve">Auditoria Interna </t>
  </si>
  <si>
    <t>Nelly Haydee Alfaro de López</t>
  </si>
  <si>
    <t>Natural</t>
  </si>
  <si>
    <t xml:space="preserve">12 meses </t>
  </si>
  <si>
    <t xml:space="preserve">Administración </t>
  </si>
  <si>
    <t>N/A</t>
  </si>
  <si>
    <t xml:space="preserve">Contrato de servicios profecionales como medico de turno en la unidad de emergencia Municipal del Municipio de San PabloTacachico </t>
  </si>
  <si>
    <t xml:space="preserve">Emergecia Municipal </t>
  </si>
  <si>
    <t xml:space="preserve">Josean Carlos Gracia Villalobos </t>
  </si>
  <si>
    <t>Contrato de servicios profesionales como psicologa en el observatorio Municipal contra la violencia de las Mujeres y la niñez de la Municipalidad de San Pablo Tacachico</t>
  </si>
  <si>
    <t xml:space="preserve">Emergencia Municipal </t>
  </si>
  <si>
    <t xml:space="preserve">$ 35 dólares por dia </t>
  </si>
  <si>
    <t xml:space="preserve">Gloria Alicia Valle Guardado </t>
  </si>
  <si>
    <t>Contrato de servisios profesionales como Kinesiologa deportiva de la Escuela Municipal de Futbol del municipio de San Pablo Tacachico</t>
  </si>
  <si>
    <t xml:space="preserve">Escuela de Futbol Municipal </t>
  </si>
  <si>
    <t xml:space="preserve">Luisa Maria Alas </t>
  </si>
  <si>
    <t xml:space="preserve">Contrato de servicios profesionales como subdirector deportivo de la escuela municipal de Futbol del municipio de San Pablo Tacachico </t>
  </si>
  <si>
    <t xml:space="preserve">Cesar Donal Rivas Linares </t>
  </si>
  <si>
    <t xml:space="preserve">Contrato de servicios profesionales como coordinador  deportivo de la escuela de Futbol del municipio de San Pablo Tacachico </t>
  </si>
  <si>
    <t xml:space="preserve">Dony Obed Valle Valdizon </t>
  </si>
  <si>
    <t xml:space="preserve">Contrato de servicios profesionales como asistente administrativo de la escuela municipal de Futbol del municipio de San Pablo Tacachico </t>
  </si>
  <si>
    <t xml:space="preserve">Ronal Eduardo Moreno Torres </t>
  </si>
  <si>
    <t xml:space="preserve">Contrato de servicios profesionales como auxiliar deportivo de la escuela municipal de Futbol del municipio de San Pablo Tacachico </t>
  </si>
  <si>
    <t xml:space="preserve">Jaime Abraham Gonzalez Deleón </t>
  </si>
  <si>
    <t xml:space="preserve">Elmer Alexander Cardoza Ramirez </t>
  </si>
  <si>
    <t xml:space="preserve">Alvaro Ivan Guardado Espinoza </t>
  </si>
  <si>
    <t xml:space="preserve">Diego Emilio Cartagena Martínez </t>
  </si>
  <si>
    <t xml:space="preserve">Ever Bladimir Avila Carabantes </t>
  </si>
  <si>
    <t xml:space="preserve">Oscar Alejandro Ulloa Alonso </t>
  </si>
  <si>
    <t xml:space="preserve">contrato de servicios personales como encargado del ciber municipal de la municipaledad de San Pablo Tacachico </t>
  </si>
  <si>
    <t xml:space="preserve">Ciber Municipal </t>
  </si>
  <si>
    <t xml:space="preserve">José Angel Barillas Castillo </t>
  </si>
  <si>
    <t xml:space="preserve">contrato de servicios personales como personal de carácter eventual para la municipalidad de San Pablo Tacachico </t>
  </si>
  <si>
    <t xml:space="preserve">Mantenimiento </t>
  </si>
  <si>
    <t xml:space="preserve">$ 10.00 el dia </t>
  </si>
  <si>
    <t>Guillermo Clavel Hernandez</t>
  </si>
  <si>
    <t xml:space="preserve">Rina Dinora Garcia de Olivorio </t>
  </si>
  <si>
    <t xml:space="preserve">Nicolas de Jesus Martinez Cartagena </t>
  </si>
  <si>
    <t xml:space="preserve">Ricardo Antonio Peña Melendez </t>
  </si>
  <si>
    <t xml:space="preserve">Miguel Humberto Valdizón Aquino </t>
  </si>
  <si>
    <t xml:space="preserve">Gonzalez Arnulfo Ramirez </t>
  </si>
  <si>
    <t xml:space="preserve">Pedro Cardoza Cardoza </t>
  </si>
  <si>
    <t xml:space="preserve">Gregorio Manuel Duarte </t>
  </si>
  <si>
    <t>Mario Alfonso Andrade</t>
  </si>
  <si>
    <t xml:space="preserve">Agustin Molina Guillen </t>
  </si>
  <si>
    <t xml:space="preserve">Pastor Mendoza Ramirez </t>
  </si>
  <si>
    <t xml:space="preserve">Israel Flores </t>
  </si>
  <si>
    <t xml:space="preserve">Oscar de Jesus Figueroa Cobos </t>
  </si>
  <si>
    <t xml:space="preserve">Contrato de servicios personales como motorista del autobus de la Municipalidad de San Pablo Tacachico </t>
  </si>
  <si>
    <t xml:space="preserve">Motorista </t>
  </si>
  <si>
    <t xml:space="preserve">$ 20.00 dólares por Viaje </t>
  </si>
  <si>
    <t xml:space="preserve">Daniel Ernesto Guadron paz </t>
  </si>
  <si>
    <t xml:space="preserve">contrato de arrendamiento de inmueble urbano </t>
  </si>
  <si>
    <t xml:space="preserve">Carmen Antonia Bonilla Mendez </t>
  </si>
  <si>
    <t xml:space="preserve">Contrato de servicios personales como maestro en centro escolar caserio El Rosario del Municipio de San Pablo Tacachico </t>
  </si>
  <si>
    <t xml:space="preserve">Polivalente </t>
  </si>
  <si>
    <t xml:space="preserve">Eduardo Rafael Guzman Martinez </t>
  </si>
  <si>
    <t>10 meses</t>
  </si>
  <si>
    <t>contrato de servicios profecionales en la imparticion de clases de aerobicos para la municipalidad de San Pablo Tacachico departamento de la libertad.</t>
  </si>
  <si>
    <t xml:space="preserve">Idis Iveth Gonzalez Peraza </t>
  </si>
  <si>
    <t xml:space="preserve">11 meses </t>
  </si>
  <si>
    <t>Contrato de servicios personales como ordenanza colaboradora de la unidad comunitaria de salud familiar del Caserio San Jorge del Cantón Obraje Nuevo del Municipio de San Pablo Taacachico.</t>
  </si>
  <si>
    <t xml:space="preserve">Norma Aracely Hernandez Garcia </t>
  </si>
  <si>
    <t>Contrato de servicios personales como ordenanza colaboradora del equipo comunitaria de salud familiar del Canton Valle Mesas del Municipio de San Pablo Tacachico</t>
  </si>
  <si>
    <t xml:space="preserve">Maria Carme Murcia Murcia </t>
  </si>
  <si>
    <t>Contrato de servicios personales como ordenanza colaboradora de la unidad comunitaria de salud familiar, Cantón San Isidro Lempa del Municipio de San Pablo Taacachico.</t>
  </si>
  <si>
    <t>Elvia Lizeth Garcia Hércules</t>
  </si>
  <si>
    <t xml:space="preserve">Contrato de servicios personales como colaboradora en el Centro Escolar del Cantón Atiocoyo del Municipio de San Pablo Tacachico, Departamento de La Libertad </t>
  </si>
  <si>
    <t xml:space="preserve">María Cristina Soriano Quijada </t>
  </si>
  <si>
    <t xml:space="preserve">10 meses </t>
  </si>
  <si>
    <t xml:space="preserve">Contratos de servicios personales como maestra en el Centro Escolar Caserío Barillas, Cantón Moncagua del Municipio de San Pablo Tacachico </t>
  </si>
  <si>
    <t xml:space="preserve">Morena de Carmen Urias Cárcamo </t>
  </si>
  <si>
    <t xml:space="preserve">Contrato de servicios personales como maestro del centro Escolar Hacienda Paso Hondo del Cantón Obraje Nuevo del Municipio de San Pablo Tacachico </t>
  </si>
  <si>
    <t xml:space="preserve">Francisco Edgardo Mejia García </t>
  </si>
  <si>
    <t xml:space="preserve">Contrato de servicios personales para la ejecucion del proyecto "Construcción de obra de Mitigacion tipo Gaviom en pilas del Municipio de San Pablo Tacachico, Departamento de La Libertad </t>
  </si>
  <si>
    <t>PROYECTO</t>
  </si>
  <si>
    <t>Manuel Antonio Santos</t>
  </si>
  <si>
    <t xml:space="preserve">90 Dias </t>
  </si>
  <si>
    <t xml:space="preserve">contrato de serviocios por suministro de agua en camion cisterna para la distribucion y riego de agua en el Municipio de San Pablo Tacachico </t>
  </si>
  <si>
    <t xml:space="preserve">suministro de agua </t>
  </si>
  <si>
    <t xml:space="preserve">$ 135.00 EL DIA </t>
  </si>
  <si>
    <t xml:space="preserve">Santos Leonel Perla Fuentes </t>
  </si>
  <si>
    <t>4 meses</t>
  </si>
  <si>
    <t>CONTRATACIONES 2020</t>
  </si>
  <si>
    <t>OBJETO     (NOMBRE)</t>
  </si>
  <si>
    <t>MES DE FEBRERO DE 2020</t>
  </si>
  <si>
    <r>
      <t xml:space="preserve">OBJETO                  </t>
    </r>
    <r>
      <rPr>
        <b/>
        <sz val="8"/>
        <color theme="1"/>
        <rFont val="Calibri"/>
        <family val="2"/>
        <scheme val="minor"/>
      </rPr>
      <t>(NOMBRE)</t>
    </r>
  </si>
  <si>
    <t xml:space="preserve">Contrato de servicios personales como colaborador en el Centro Escolar del Cantón Atiocoyo del Municipio de San Pablo Tacachico. </t>
  </si>
  <si>
    <t xml:space="preserve">Milton Adalberto Guevara Nieto </t>
  </si>
  <si>
    <t xml:space="preserve">Natural </t>
  </si>
  <si>
    <t>9 Mese Con 20 Días</t>
  </si>
  <si>
    <t xml:space="preserve">administracion </t>
  </si>
  <si>
    <r>
      <rPr>
        <sz val="11"/>
        <color theme="1"/>
        <rFont val="Calibri"/>
        <family val="2"/>
        <scheme val="minor"/>
      </rPr>
      <t>Contrato de servicios personales de mano de obra para la Pavimentación de tramos de calles en Colonia Nueva Tacachico del municipio de San Pablo Tacachico</t>
    </r>
    <r>
      <rPr>
        <b/>
        <sz val="11"/>
        <color theme="1"/>
        <rFont val="Calibri"/>
        <family val="2"/>
        <scheme val="minor"/>
      </rPr>
      <t xml:space="preserve"> </t>
    </r>
  </si>
  <si>
    <t>Josue David Hernández Galdámez</t>
  </si>
  <si>
    <t xml:space="preserve">Contrato de servicios personales como colaborador en el Centro Escolar y Casa Comunal del Caserío Las Pavas del Cantón San Isidro del Municipio de San Pablo Tacachico </t>
  </si>
  <si>
    <t xml:space="preserve">Gil Ernesto Alvarado Aguilar </t>
  </si>
  <si>
    <t xml:space="preserve">9 Meses </t>
  </si>
  <si>
    <t xml:space="preserve">Administracion </t>
  </si>
  <si>
    <t xml:space="preserve">Contrato de servicios personales como auxiliar de comunicaciones en la Alcaldia Municipal de San Pablo Tacachico, Departamento de La Libertad </t>
  </si>
  <si>
    <t xml:space="preserve">Comunicaciones </t>
  </si>
  <si>
    <t xml:space="preserve">Tatiana Michelle Calderón Guerra </t>
  </si>
  <si>
    <t>10 Meses</t>
  </si>
  <si>
    <t>ÁREA INSTIT.</t>
  </si>
  <si>
    <r>
      <t xml:space="preserve">OBJETO   </t>
    </r>
    <r>
      <rPr>
        <b/>
        <sz val="8"/>
        <color theme="1"/>
        <rFont val="Calibri"/>
        <family val="2"/>
        <scheme val="minor"/>
      </rPr>
      <t>(NOMBRE)</t>
    </r>
  </si>
  <si>
    <t>MES DE MARZO DE 2020</t>
  </si>
  <si>
    <t xml:space="preserve">Contrato de servicios personales como policia municipal de la Municipalidad de San Pablo Tacachico </t>
  </si>
  <si>
    <t xml:space="preserve">Segurdad Municipal </t>
  </si>
  <si>
    <t xml:space="preserve">Miguel Antonio Mojica Cruz </t>
  </si>
  <si>
    <t xml:space="preserve">3 Meses </t>
  </si>
  <si>
    <t>MES DE ABRIL DE 2020</t>
  </si>
  <si>
    <t xml:space="preserve">NO HUBIERON CONTRATACIONES EN ESTE MES </t>
  </si>
  <si>
    <t>MES DE MAYO DE 2020</t>
  </si>
  <si>
    <t>Contrato de arrendamiento de fotocopiadora para uso de la municipalidad de San Pablo Tacachico</t>
  </si>
  <si>
    <t>REF</t>
  </si>
  <si>
    <t xml:space="preserve">Elvin Oswaldo Navarro Oviedo </t>
  </si>
  <si>
    <t>Contrato por el suministro de toners para fotocopiadora para uso de la municipalidad de San Pablo Tacachico</t>
  </si>
  <si>
    <t xml:space="preserve">oficina Administrativa, comunicaciones </t>
  </si>
  <si>
    <t>Contrato de arrendamiento de fotocopiadora para uso del ciber Municipal de San Pablo Tacachico</t>
  </si>
  <si>
    <t>MES DE JUNIO DE 2020</t>
  </si>
  <si>
    <t>Servicios Profesionales como tecnico en enfermeria en la unidad de emergencia Municipal del Municipio de San Pablo Tacachico.</t>
  </si>
  <si>
    <t xml:space="preserve">Nelson Rodrigo Aguilar Aguilar </t>
  </si>
  <si>
    <t>6 meses</t>
  </si>
  <si>
    <t xml:space="preserve">Contrato de servicios profecionales como policia Municipal de La Municipalidad de San Pablo Tacachico </t>
  </si>
  <si>
    <t xml:space="preserve">Seguridad </t>
  </si>
  <si>
    <t>Lorena Navarrete Navarrete</t>
  </si>
  <si>
    <t xml:space="preserve">Contrato de servicios profecionales como Vigilante  Municipal de La Municipalidad de San Pablo Tacachico </t>
  </si>
  <si>
    <t>Edith Yecenia Merlos Guardado</t>
  </si>
  <si>
    <t>Contrato de servicios personales como motorista general de la Municipalidad de San Pablo Tacachico</t>
  </si>
  <si>
    <t xml:space="preserve">German Josue Esquivel Hernandez </t>
  </si>
  <si>
    <t xml:space="preserve">Contrato de servicios profecionales como asistente administrativa en la unidad de adquisiciones y contrataciones institucionales de la municipalidad de San Pablo Tacachico, La Libertad </t>
  </si>
  <si>
    <t>Asistente Administrativa UACI</t>
  </si>
  <si>
    <t xml:space="preserve">Marleni Magali Abrego de Linares </t>
  </si>
  <si>
    <t xml:space="preserve">Contrato de servicios personales como auxiliar en la Unidad de Adquisiciones y Contrataciones Institucionales de la Municipalidad de San Pablo Tacachhico </t>
  </si>
  <si>
    <t>Auxiliar UACI</t>
  </si>
  <si>
    <t>Neyda Marisol Martínez Orellana</t>
  </si>
  <si>
    <t xml:space="preserve">Contrato de servicios personales como (lector de contadores-repartidor de recibos) proyecto agua potable Caserio Barrillas Colonia Las Delicias, Municipio de San Pablo Tacachico </t>
  </si>
  <si>
    <t xml:space="preserve">Proyecto de Agua Potable </t>
  </si>
  <si>
    <t xml:space="preserve">Rodrigo Alberto Santos Duarte </t>
  </si>
  <si>
    <t xml:space="preserve">3 meses </t>
  </si>
  <si>
    <t>Contrato de servicios personales como custodio de cementerio 1 (viejo) de la Municipalidad de San Pablo Tacachico.</t>
  </si>
  <si>
    <t xml:space="preserve">cemnterio municipal </t>
  </si>
  <si>
    <t xml:space="preserve">José María Mayorga Duarte </t>
  </si>
  <si>
    <t xml:space="preserve">10 mese </t>
  </si>
  <si>
    <t xml:space="preserve">Contrato de servicios profecionales como administrador de contratos de la Municipalidad de san pablo tacacchico para los proyectos de licitacion y libre gestion o concurso público </t>
  </si>
  <si>
    <t xml:space="preserve">Administrador de Contratos </t>
  </si>
  <si>
    <t>Hector Martín Sandoval Díaz</t>
  </si>
  <si>
    <t>MES DE JULIO DE 2020</t>
  </si>
  <si>
    <t>Contrato de servicios personales de mano de obra en los trabajos de cordoniado de anexo de calle en segunda avenida, costado norponiente de escuela en colonia el Rosario, Municipio de San Pablo Tacachico.</t>
  </si>
  <si>
    <t>Miembro del Concejo Municipal (Alba Aracely Gonzalez de Castillo)</t>
  </si>
  <si>
    <t xml:space="preserve">David Alexander Hernandez Gonzalez </t>
  </si>
  <si>
    <t xml:space="preserve">Persona Natural </t>
  </si>
  <si>
    <t xml:space="preserve">20 dias Calendario </t>
  </si>
  <si>
    <t xml:space="preserve">Josue David Hernandez Galdamez  </t>
  </si>
  <si>
    <t xml:space="preserve">25 dias Calendario </t>
  </si>
  <si>
    <r>
      <t xml:space="preserve">OBJETO  </t>
    </r>
    <r>
      <rPr>
        <b/>
        <sz val="8"/>
        <color theme="1"/>
        <rFont val="Calibri"/>
        <family val="2"/>
        <scheme val="minor"/>
      </rPr>
      <t>(NOMBRE)</t>
    </r>
  </si>
  <si>
    <t>MES DE AGOSTO DE 2020</t>
  </si>
  <si>
    <t>Contrato de Servicios Personales de mano de obra en trabajos para la construcción de Muro de Contención para la protección de las ocho viviendas construidas en lotificación Nueva Tacachico, Barrio Nuevo, Municipio de S.P.T</t>
  </si>
  <si>
    <t xml:space="preserve">Síndico Municipal (Luis Santiago Martinez Salguro  </t>
  </si>
  <si>
    <t>Mauricio Antonio Alas Rodríguez</t>
  </si>
  <si>
    <t xml:space="preserve">20 Dias Calendario </t>
  </si>
  <si>
    <t>MES DE SEPTIEMBRE DE 2020</t>
  </si>
  <si>
    <t xml:space="preserve">NO HUBIERON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</si>
</sst>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44" formatCode="_(&quot;$&quot;* #,##0.00_);_(&quot;$&quot;* \(#,##0.00\);_(&quot;$&quot;*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9"/>
      <color theme="1"/>
      <name val="Calibri"/>
      <family val="2"/>
      <scheme val="minor"/>
    </font>
    <font>
      <sz val="10"/>
      <color theme="1"/>
      <name val="Calibri"/>
      <family val="2"/>
      <scheme val="minor"/>
    </font>
    <font>
      <b/>
      <sz val="16"/>
      <color theme="1"/>
      <name val="Calibri"/>
      <family val="2"/>
      <scheme val="minor"/>
    </font>
    <font>
      <b/>
      <sz val="10"/>
      <color theme="1"/>
      <name val="Calibri"/>
      <family val="2"/>
      <scheme val="minor"/>
    </font>
    <font>
      <b/>
      <sz val="8"/>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1">
    <xf numFmtId="0" fontId="0" fillId="0" borderId="0" xfId="0"/>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0" fillId="0" borderId="2" xfId="0" applyFont="1" applyBorder="1" applyAlignment="1">
      <alignment horizontal="left" vertical="center" wrapText="1"/>
    </xf>
    <xf numFmtId="0" fontId="0" fillId="0" borderId="2" xfId="0" applyFont="1" applyBorder="1" applyAlignment="1">
      <alignment horizontal="center" vertical="center" wrapText="1"/>
    </xf>
    <xf numFmtId="44" fontId="0" fillId="0" borderId="2" xfId="1" applyFont="1" applyBorder="1" applyAlignment="1">
      <alignment horizontal="center" vertical="center" wrapText="1"/>
    </xf>
    <xf numFmtId="15" fontId="0" fillId="0" borderId="2" xfId="0" applyNumberFormat="1" applyFont="1" applyBorder="1" applyAlignment="1">
      <alignment horizontal="center" vertical="center" wrapText="1"/>
    </xf>
    <xf numFmtId="6" fontId="0" fillId="0" borderId="2" xfId="1" applyNumberFormat="1" applyFont="1" applyBorder="1" applyAlignment="1">
      <alignment horizontal="center" vertical="center" wrapText="1"/>
    </xf>
    <xf numFmtId="44" fontId="0" fillId="0" borderId="2" xfId="1" applyFont="1" applyBorder="1" applyAlignment="1">
      <alignment horizontal="center" vertical="center"/>
    </xf>
    <xf numFmtId="0" fontId="0" fillId="0" borderId="2" xfId="0" applyFont="1" applyBorder="1" applyAlignment="1">
      <alignment horizontal="center" vertical="center"/>
    </xf>
    <xf numFmtId="0" fontId="2" fillId="0" borderId="2" xfId="0" applyFont="1" applyBorder="1" applyAlignment="1">
      <alignment horizontal="center" vertical="center" wrapText="1"/>
    </xf>
    <xf numFmtId="44" fontId="1" fillId="0" borderId="2" xfId="1" applyFont="1" applyBorder="1" applyAlignment="1">
      <alignment horizontal="center" vertical="center" wrapText="1"/>
    </xf>
    <xf numFmtId="0" fontId="0" fillId="0" borderId="2" xfId="0" applyFont="1" applyFill="1" applyBorder="1" applyAlignment="1">
      <alignment horizontal="center" vertical="center" wrapText="1"/>
    </xf>
    <xf numFmtId="15" fontId="4" fillId="0" borderId="2" xfId="0" applyNumberFormat="1" applyFont="1" applyBorder="1" applyAlignment="1">
      <alignment horizontal="center" vertical="center" wrapText="1"/>
    </xf>
    <xf numFmtId="0" fontId="4" fillId="0" borderId="2" xfId="0" applyFont="1" applyFill="1" applyBorder="1" applyAlignment="1">
      <alignment horizontal="center" vertical="center" wrapText="1"/>
    </xf>
    <xf numFmtId="0" fontId="2" fillId="3" borderId="2" xfId="0" applyFont="1" applyFill="1" applyBorder="1" applyAlignment="1">
      <alignment horizontal="center"/>
    </xf>
    <xf numFmtId="0" fontId="5" fillId="2" borderId="1" xfId="0" applyFont="1" applyFill="1" applyBorder="1" applyAlignment="1">
      <alignment horizontal="center"/>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44" fontId="4" fillId="0" borderId="2" xfId="1" applyFont="1" applyBorder="1" applyAlignment="1">
      <alignment horizontal="center" vertical="center" wrapText="1"/>
    </xf>
    <xf numFmtId="0" fontId="8" fillId="0" borderId="2" xfId="0" applyFont="1" applyBorder="1" applyAlignment="1">
      <alignment horizontal="center" vertical="center" wrapText="1"/>
    </xf>
    <xf numFmtId="0" fontId="2" fillId="0" borderId="2" xfId="0" applyFont="1" applyBorder="1" applyAlignment="1">
      <alignment horizontal="left" vertical="center" wrapText="1"/>
    </xf>
    <xf numFmtId="0" fontId="8" fillId="0" borderId="2" xfId="0" applyFont="1" applyFill="1" applyBorder="1" applyAlignment="1">
      <alignment horizontal="center" vertical="center" wrapText="1"/>
    </xf>
    <xf numFmtId="0" fontId="2" fillId="3" borderId="2" xfId="0" applyFont="1" applyFill="1" applyBorder="1" applyAlignment="1">
      <alignment horizontal="center" wrapText="1"/>
    </xf>
    <xf numFmtId="0" fontId="0" fillId="0" borderId="2" xfId="0" applyFont="1" applyBorder="1" applyAlignment="1">
      <alignment wrapText="1"/>
    </xf>
    <xf numFmtId="44" fontId="0" fillId="0" borderId="2" xfId="1" applyFont="1" applyBorder="1" applyAlignment="1">
      <alignment wrapText="1"/>
    </xf>
    <xf numFmtId="0" fontId="0" fillId="0" borderId="2" xfId="0" applyFont="1" applyBorder="1" applyAlignment="1">
      <alignment horizontal="left" wrapText="1"/>
    </xf>
    <xf numFmtId="0" fontId="0" fillId="0" borderId="2" xfId="0" applyBorder="1" applyAlignment="1">
      <alignment horizontal="center" vertical="center" wrapText="1"/>
    </xf>
    <xf numFmtId="0" fontId="0" fillId="0" borderId="0" xfId="0"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44"/>
  <sheetViews>
    <sheetView tabSelected="1" workbookViewId="0">
      <selection sqref="A1:J1"/>
    </sheetView>
  </sheetViews>
  <sheetFormatPr baseColWidth="10" defaultRowHeight="15" x14ac:dyDescent="0.25"/>
  <cols>
    <col min="1" max="1" width="3.42578125" customWidth="1"/>
    <col min="2" max="2" width="23.140625" customWidth="1"/>
    <col min="3" max="3" width="14.5703125" customWidth="1"/>
    <col min="5" max="5" width="13.85546875" customWidth="1"/>
    <col min="6" max="7" width="14.28515625" customWidth="1"/>
    <col min="8" max="8" width="15.28515625" customWidth="1"/>
  </cols>
  <sheetData>
    <row r="1" spans="1:10" ht="21" x14ac:dyDescent="0.35">
      <c r="A1" s="16" t="s">
        <v>94</v>
      </c>
      <c r="B1" s="16"/>
      <c r="C1" s="16"/>
      <c r="D1" s="16"/>
      <c r="E1" s="16"/>
      <c r="F1" s="16"/>
      <c r="G1" s="16"/>
      <c r="H1" s="16"/>
      <c r="I1" s="16"/>
      <c r="J1" s="16"/>
    </row>
    <row r="2" spans="1:10" x14ac:dyDescent="0.25">
      <c r="A2" s="15" t="s">
        <v>0</v>
      </c>
      <c r="B2" s="15"/>
      <c r="C2" s="15"/>
      <c r="D2" s="15"/>
      <c r="E2" s="15"/>
      <c r="F2" s="15"/>
      <c r="G2" s="15"/>
      <c r="H2" s="15"/>
      <c r="I2" s="15"/>
      <c r="J2" s="15"/>
    </row>
    <row r="3" spans="1:10" ht="84" x14ac:dyDescent="0.25">
      <c r="A3" s="1" t="s">
        <v>1</v>
      </c>
      <c r="B3" s="1" t="s">
        <v>95</v>
      </c>
      <c r="C3" s="1" t="s">
        <v>2</v>
      </c>
      <c r="D3" s="1" t="s">
        <v>3</v>
      </c>
      <c r="E3" s="1" t="s">
        <v>4</v>
      </c>
      <c r="F3" s="1" t="s">
        <v>5</v>
      </c>
      <c r="G3" s="1" t="s">
        <v>6</v>
      </c>
      <c r="H3" s="2" t="s">
        <v>7</v>
      </c>
      <c r="I3" s="1" t="s">
        <v>8</v>
      </c>
      <c r="J3" s="2" t="s">
        <v>9</v>
      </c>
    </row>
    <row r="4" spans="1:10" ht="75" x14ac:dyDescent="0.25">
      <c r="A4" s="10">
        <v>1</v>
      </c>
      <c r="B4" s="3" t="s">
        <v>10</v>
      </c>
      <c r="C4" s="4" t="s">
        <v>11</v>
      </c>
      <c r="D4" s="11">
        <f>12*777</f>
        <v>9324</v>
      </c>
      <c r="E4" s="4" t="s">
        <v>12</v>
      </c>
      <c r="F4" s="4" t="s">
        <v>13</v>
      </c>
      <c r="G4" s="4" t="s">
        <v>14</v>
      </c>
      <c r="H4" s="12" t="s">
        <v>15</v>
      </c>
      <c r="I4" s="13">
        <v>43795</v>
      </c>
      <c r="J4" s="14" t="s">
        <v>16</v>
      </c>
    </row>
    <row r="5" spans="1:10" ht="90" x14ac:dyDescent="0.25">
      <c r="A5" s="4">
        <v>2</v>
      </c>
      <c r="B5" s="3" t="s">
        <v>17</v>
      </c>
      <c r="C5" s="4" t="s">
        <v>18</v>
      </c>
      <c r="D5" s="5">
        <f>6*660+6*792</f>
        <v>8712</v>
      </c>
      <c r="E5" s="4" t="s">
        <v>19</v>
      </c>
      <c r="F5" s="5" t="s">
        <v>13</v>
      </c>
      <c r="G5" s="5" t="s">
        <v>14</v>
      </c>
      <c r="H5" s="4" t="s">
        <v>15</v>
      </c>
      <c r="I5" s="6">
        <v>43833</v>
      </c>
      <c r="J5" s="4" t="s">
        <v>16</v>
      </c>
    </row>
    <row r="6" spans="1:10" ht="120" x14ac:dyDescent="0.25">
      <c r="A6" s="4">
        <v>3</v>
      </c>
      <c r="B6" s="3" t="s">
        <v>20</v>
      </c>
      <c r="C6" s="4" t="s">
        <v>21</v>
      </c>
      <c r="D6" s="4" t="s">
        <v>22</v>
      </c>
      <c r="E6" s="4" t="s">
        <v>23</v>
      </c>
      <c r="F6" s="7" t="s">
        <v>13</v>
      </c>
      <c r="G6" s="7" t="s">
        <v>14</v>
      </c>
      <c r="H6" s="4" t="s">
        <v>15</v>
      </c>
      <c r="I6" s="6">
        <v>43833</v>
      </c>
      <c r="J6" s="4" t="s">
        <v>16</v>
      </c>
    </row>
    <row r="7" spans="1:10" ht="90" x14ac:dyDescent="0.25">
      <c r="A7" s="10">
        <v>4</v>
      </c>
      <c r="B7" s="3" t="s">
        <v>24</v>
      </c>
      <c r="C7" s="4" t="s">
        <v>25</v>
      </c>
      <c r="D7" s="5">
        <v>5100</v>
      </c>
      <c r="E7" s="4" t="s">
        <v>26</v>
      </c>
      <c r="F7" s="5" t="s">
        <v>13</v>
      </c>
      <c r="G7" s="5" t="s">
        <v>14</v>
      </c>
      <c r="H7" s="4" t="s">
        <v>15</v>
      </c>
      <c r="I7" s="6">
        <v>43833</v>
      </c>
      <c r="J7" s="4" t="s">
        <v>16</v>
      </c>
    </row>
    <row r="8" spans="1:10" ht="90" x14ac:dyDescent="0.25">
      <c r="A8" s="4">
        <v>5</v>
      </c>
      <c r="B8" s="3" t="s">
        <v>27</v>
      </c>
      <c r="C8" s="4" t="s">
        <v>25</v>
      </c>
      <c r="D8" s="8">
        <f>600*12</f>
        <v>7200</v>
      </c>
      <c r="E8" s="4" t="s">
        <v>28</v>
      </c>
      <c r="F8" s="5" t="s">
        <v>13</v>
      </c>
      <c r="G8" s="5" t="s">
        <v>14</v>
      </c>
      <c r="H8" s="4" t="s">
        <v>15</v>
      </c>
      <c r="I8" s="6">
        <v>43833</v>
      </c>
      <c r="J8" s="4" t="s">
        <v>16</v>
      </c>
    </row>
    <row r="9" spans="1:10" ht="90" x14ac:dyDescent="0.25">
      <c r="A9" s="4">
        <v>6</v>
      </c>
      <c r="B9" s="3" t="s">
        <v>29</v>
      </c>
      <c r="C9" s="4" t="s">
        <v>25</v>
      </c>
      <c r="D9" s="8">
        <v>7200</v>
      </c>
      <c r="E9" s="4" t="s">
        <v>30</v>
      </c>
      <c r="F9" s="9" t="s">
        <v>13</v>
      </c>
      <c r="G9" s="9" t="s">
        <v>14</v>
      </c>
      <c r="H9" s="9" t="s">
        <v>15</v>
      </c>
      <c r="I9" s="6">
        <v>43833</v>
      </c>
      <c r="J9" s="4" t="s">
        <v>16</v>
      </c>
    </row>
    <row r="10" spans="1:10" ht="90" x14ac:dyDescent="0.25">
      <c r="A10" s="10">
        <v>7</v>
      </c>
      <c r="B10" s="3" t="s">
        <v>31</v>
      </c>
      <c r="C10" s="4" t="s">
        <v>25</v>
      </c>
      <c r="D10" s="8">
        <v>6600</v>
      </c>
      <c r="E10" s="4" t="s">
        <v>32</v>
      </c>
      <c r="F10" s="9" t="s">
        <v>13</v>
      </c>
      <c r="G10" s="9" t="s">
        <v>14</v>
      </c>
      <c r="H10" s="9" t="s">
        <v>15</v>
      </c>
      <c r="I10" s="6">
        <v>43833</v>
      </c>
      <c r="J10" s="4" t="s">
        <v>16</v>
      </c>
    </row>
    <row r="11" spans="1:10" ht="90" x14ac:dyDescent="0.25">
      <c r="A11" s="4">
        <v>8</v>
      </c>
      <c r="B11" s="3" t="s">
        <v>33</v>
      </c>
      <c r="C11" s="4" t="s">
        <v>25</v>
      </c>
      <c r="D11" s="8">
        <f>12*440</f>
        <v>5280</v>
      </c>
      <c r="E11" s="4" t="s">
        <v>34</v>
      </c>
      <c r="F11" s="9" t="s">
        <v>13</v>
      </c>
      <c r="G11" s="9" t="s">
        <v>14</v>
      </c>
      <c r="H11" s="9" t="s">
        <v>15</v>
      </c>
      <c r="I11" s="6">
        <v>43833</v>
      </c>
      <c r="J11" s="4" t="s">
        <v>16</v>
      </c>
    </row>
    <row r="12" spans="1:10" ht="90" x14ac:dyDescent="0.25">
      <c r="A12" s="4">
        <v>9</v>
      </c>
      <c r="B12" s="3" t="s">
        <v>33</v>
      </c>
      <c r="C12" s="4" t="s">
        <v>25</v>
      </c>
      <c r="D12" s="8">
        <v>5100</v>
      </c>
      <c r="E12" s="4" t="s">
        <v>35</v>
      </c>
      <c r="F12" s="9" t="s">
        <v>13</v>
      </c>
      <c r="G12" s="9" t="s">
        <v>14</v>
      </c>
      <c r="H12" s="9" t="s">
        <v>15</v>
      </c>
      <c r="I12" s="6">
        <v>43833</v>
      </c>
      <c r="J12" s="4" t="s">
        <v>16</v>
      </c>
    </row>
    <row r="13" spans="1:10" ht="90" x14ac:dyDescent="0.25">
      <c r="A13" s="10">
        <v>10</v>
      </c>
      <c r="B13" s="3" t="s">
        <v>33</v>
      </c>
      <c r="C13" s="4" t="s">
        <v>25</v>
      </c>
      <c r="D13" s="8">
        <f>12*425</f>
        <v>5100</v>
      </c>
      <c r="E13" s="4" t="s">
        <v>36</v>
      </c>
      <c r="F13" s="9" t="s">
        <v>13</v>
      </c>
      <c r="G13" s="9" t="s">
        <v>14</v>
      </c>
      <c r="H13" s="9" t="s">
        <v>15</v>
      </c>
      <c r="I13" s="6">
        <v>43833</v>
      </c>
      <c r="J13" s="4" t="s">
        <v>16</v>
      </c>
    </row>
    <row r="14" spans="1:10" ht="90" x14ac:dyDescent="0.25">
      <c r="A14" s="4">
        <v>11</v>
      </c>
      <c r="B14" s="3" t="s">
        <v>33</v>
      </c>
      <c r="C14" s="4" t="s">
        <v>25</v>
      </c>
      <c r="D14" s="8">
        <v>5100</v>
      </c>
      <c r="E14" s="4" t="s">
        <v>37</v>
      </c>
      <c r="F14" s="9" t="s">
        <v>13</v>
      </c>
      <c r="G14" s="9" t="s">
        <v>14</v>
      </c>
      <c r="H14" s="9" t="s">
        <v>15</v>
      </c>
      <c r="I14" s="6">
        <v>43833</v>
      </c>
      <c r="J14" s="4" t="s">
        <v>16</v>
      </c>
    </row>
    <row r="15" spans="1:10" ht="90" x14ac:dyDescent="0.25">
      <c r="A15" s="4">
        <v>12</v>
      </c>
      <c r="B15" s="3" t="s">
        <v>33</v>
      </c>
      <c r="C15" s="4" t="s">
        <v>25</v>
      </c>
      <c r="D15" s="8">
        <f>12*425</f>
        <v>5100</v>
      </c>
      <c r="E15" s="4" t="s">
        <v>38</v>
      </c>
      <c r="F15" s="9" t="s">
        <v>13</v>
      </c>
      <c r="G15" s="9" t="s">
        <v>14</v>
      </c>
      <c r="H15" s="9" t="s">
        <v>15</v>
      </c>
      <c r="I15" s="6">
        <v>43833</v>
      </c>
      <c r="J15" s="4" t="s">
        <v>16</v>
      </c>
    </row>
    <row r="16" spans="1:10" ht="90" x14ac:dyDescent="0.25">
      <c r="A16" s="10">
        <v>13</v>
      </c>
      <c r="B16" s="3" t="s">
        <v>33</v>
      </c>
      <c r="C16" s="4" t="s">
        <v>25</v>
      </c>
      <c r="D16" s="8">
        <v>5100</v>
      </c>
      <c r="E16" s="4" t="s">
        <v>39</v>
      </c>
      <c r="F16" s="9" t="s">
        <v>13</v>
      </c>
      <c r="G16" s="9" t="s">
        <v>14</v>
      </c>
      <c r="H16" s="9" t="s">
        <v>15</v>
      </c>
      <c r="I16" s="6">
        <v>43833</v>
      </c>
      <c r="J16" s="4" t="s">
        <v>16</v>
      </c>
    </row>
    <row r="17" spans="1:10" ht="90" x14ac:dyDescent="0.25">
      <c r="A17" s="4">
        <v>14</v>
      </c>
      <c r="B17" s="3" t="s">
        <v>40</v>
      </c>
      <c r="C17" s="4" t="s">
        <v>41</v>
      </c>
      <c r="D17" s="8">
        <f>12*220</f>
        <v>2640</v>
      </c>
      <c r="E17" s="4" t="s">
        <v>42</v>
      </c>
      <c r="F17" s="9" t="s">
        <v>13</v>
      </c>
      <c r="G17" s="9" t="s">
        <v>14</v>
      </c>
      <c r="H17" s="9" t="s">
        <v>15</v>
      </c>
      <c r="I17" s="6">
        <v>43833</v>
      </c>
      <c r="J17" s="4" t="s">
        <v>16</v>
      </c>
    </row>
    <row r="18" spans="1:10" ht="90" x14ac:dyDescent="0.25">
      <c r="A18" s="4">
        <v>15</v>
      </c>
      <c r="B18" s="3" t="s">
        <v>43</v>
      </c>
      <c r="C18" s="4" t="s">
        <v>44</v>
      </c>
      <c r="D18" s="5" t="s">
        <v>45</v>
      </c>
      <c r="E18" s="4" t="s">
        <v>46</v>
      </c>
      <c r="F18" s="9" t="s">
        <v>13</v>
      </c>
      <c r="G18" s="9" t="s">
        <v>14</v>
      </c>
      <c r="H18" s="9" t="s">
        <v>15</v>
      </c>
      <c r="I18" s="6">
        <v>43833</v>
      </c>
      <c r="J18" s="4" t="s">
        <v>16</v>
      </c>
    </row>
    <row r="19" spans="1:10" ht="90" x14ac:dyDescent="0.25">
      <c r="A19" s="10">
        <v>16</v>
      </c>
      <c r="B19" s="3" t="s">
        <v>43</v>
      </c>
      <c r="C19" s="4" t="s">
        <v>44</v>
      </c>
      <c r="D19" s="5" t="s">
        <v>45</v>
      </c>
      <c r="E19" s="4" t="s">
        <v>47</v>
      </c>
      <c r="F19" s="9" t="s">
        <v>13</v>
      </c>
      <c r="G19" s="9" t="s">
        <v>14</v>
      </c>
      <c r="H19" s="9" t="s">
        <v>15</v>
      </c>
      <c r="I19" s="6">
        <v>43833</v>
      </c>
      <c r="J19" s="4" t="s">
        <v>16</v>
      </c>
    </row>
    <row r="20" spans="1:10" ht="90" x14ac:dyDescent="0.25">
      <c r="A20" s="4">
        <v>17</v>
      </c>
      <c r="B20" s="3" t="s">
        <v>43</v>
      </c>
      <c r="C20" s="4" t="s">
        <v>44</v>
      </c>
      <c r="D20" s="5" t="s">
        <v>45</v>
      </c>
      <c r="E20" s="4" t="s">
        <v>48</v>
      </c>
      <c r="F20" s="9" t="s">
        <v>13</v>
      </c>
      <c r="G20" s="9" t="s">
        <v>14</v>
      </c>
      <c r="H20" s="9" t="s">
        <v>15</v>
      </c>
      <c r="I20" s="6">
        <v>43833</v>
      </c>
      <c r="J20" s="4" t="s">
        <v>16</v>
      </c>
    </row>
    <row r="21" spans="1:10" ht="90" x14ac:dyDescent="0.25">
      <c r="A21" s="4">
        <v>18</v>
      </c>
      <c r="B21" s="3" t="s">
        <v>43</v>
      </c>
      <c r="C21" s="4" t="s">
        <v>44</v>
      </c>
      <c r="D21" s="5" t="s">
        <v>45</v>
      </c>
      <c r="E21" s="4" t="s">
        <v>49</v>
      </c>
      <c r="F21" s="9" t="s">
        <v>13</v>
      </c>
      <c r="G21" s="9" t="s">
        <v>14</v>
      </c>
      <c r="H21" s="9" t="s">
        <v>15</v>
      </c>
      <c r="I21" s="6">
        <v>43833</v>
      </c>
      <c r="J21" s="4" t="s">
        <v>16</v>
      </c>
    </row>
    <row r="22" spans="1:10" ht="90" x14ac:dyDescent="0.25">
      <c r="A22" s="10">
        <v>19</v>
      </c>
      <c r="B22" s="3" t="s">
        <v>43</v>
      </c>
      <c r="C22" s="4" t="s">
        <v>44</v>
      </c>
      <c r="D22" s="5" t="s">
        <v>45</v>
      </c>
      <c r="E22" s="4" t="s">
        <v>50</v>
      </c>
      <c r="F22" s="9" t="s">
        <v>13</v>
      </c>
      <c r="G22" s="9" t="s">
        <v>14</v>
      </c>
      <c r="H22" s="9" t="s">
        <v>15</v>
      </c>
      <c r="I22" s="6">
        <v>43833</v>
      </c>
      <c r="J22" s="4" t="s">
        <v>16</v>
      </c>
    </row>
    <row r="23" spans="1:10" ht="90" x14ac:dyDescent="0.25">
      <c r="A23" s="4">
        <v>20</v>
      </c>
      <c r="B23" s="3" t="s">
        <v>43</v>
      </c>
      <c r="C23" s="4" t="s">
        <v>44</v>
      </c>
      <c r="D23" s="5" t="s">
        <v>45</v>
      </c>
      <c r="E23" s="4" t="s">
        <v>51</v>
      </c>
      <c r="F23" s="9" t="s">
        <v>13</v>
      </c>
      <c r="G23" s="9" t="s">
        <v>14</v>
      </c>
      <c r="H23" s="9" t="s">
        <v>15</v>
      </c>
      <c r="I23" s="6">
        <v>43833</v>
      </c>
      <c r="J23" s="4" t="s">
        <v>16</v>
      </c>
    </row>
    <row r="24" spans="1:10" ht="90" x14ac:dyDescent="0.25">
      <c r="A24" s="4">
        <v>21</v>
      </c>
      <c r="B24" s="3" t="s">
        <v>43</v>
      </c>
      <c r="C24" s="4" t="s">
        <v>44</v>
      </c>
      <c r="D24" s="5" t="s">
        <v>45</v>
      </c>
      <c r="E24" s="4" t="s">
        <v>52</v>
      </c>
      <c r="F24" s="9" t="s">
        <v>13</v>
      </c>
      <c r="G24" s="9" t="s">
        <v>14</v>
      </c>
      <c r="H24" s="9" t="s">
        <v>15</v>
      </c>
      <c r="I24" s="6">
        <v>43833</v>
      </c>
      <c r="J24" s="4" t="s">
        <v>16</v>
      </c>
    </row>
    <row r="25" spans="1:10" ht="90" x14ac:dyDescent="0.25">
      <c r="A25" s="10">
        <v>22</v>
      </c>
      <c r="B25" s="3" t="s">
        <v>43</v>
      </c>
      <c r="C25" s="4" t="s">
        <v>44</v>
      </c>
      <c r="D25" s="5" t="s">
        <v>45</v>
      </c>
      <c r="E25" s="4" t="s">
        <v>53</v>
      </c>
      <c r="F25" s="9" t="s">
        <v>13</v>
      </c>
      <c r="G25" s="9" t="s">
        <v>14</v>
      </c>
      <c r="H25" s="9" t="s">
        <v>15</v>
      </c>
      <c r="I25" s="6">
        <v>43833</v>
      </c>
      <c r="J25" s="4" t="s">
        <v>16</v>
      </c>
    </row>
    <row r="26" spans="1:10" ht="90" x14ac:dyDescent="0.25">
      <c r="A26" s="4">
        <v>23</v>
      </c>
      <c r="B26" s="3" t="s">
        <v>43</v>
      </c>
      <c r="C26" s="4" t="s">
        <v>44</v>
      </c>
      <c r="D26" s="5" t="s">
        <v>45</v>
      </c>
      <c r="E26" s="4" t="s">
        <v>54</v>
      </c>
      <c r="F26" s="9" t="s">
        <v>13</v>
      </c>
      <c r="G26" s="9" t="s">
        <v>14</v>
      </c>
      <c r="H26" s="9" t="s">
        <v>15</v>
      </c>
      <c r="I26" s="6">
        <v>43833</v>
      </c>
      <c r="J26" s="4" t="s">
        <v>16</v>
      </c>
    </row>
    <row r="27" spans="1:10" ht="90" x14ac:dyDescent="0.25">
      <c r="A27" s="4">
        <v>24</v>
      </c>
      <c r="B27" s="3" t="s">
        <v>43</v>
      </c>
      <c r="C27" s="4" t="s">
        <v>44</v>
      </c>
      <c r="D27" s="5" t="s">
        <v>45</v>
      </c>
      <c r="E27" s="4" t="s">
        <v>55</v>
      </c>
      <c r="F27" s="9" t="s">
        <v>13</v>
      </c>
      <c r="G27" s="9" t="s">
        <v>14</v>
      </c>
      <c r="H27" s="9" t="s">
        <v>15</v>
      </c>
      <c r="I27" s="6">
        <v>43833</v>
      </c>
      <c r="J27" s="4" t="s">
        <v>16</v>
      </c>
    </row>
    <row r="28" spans="1:10" ht="90" x14ac:dyDescent="0.25">
      <c r="A28" s="10">
        <v>25</v>
      </c>
      <c r="B28" s="3" t="s">
        <v>43</v>
      </c>
      <c r="C28" s="4" t="s">
        <v>44</v>
      </c>
      <c r="D28" s="5" t="s">
        <v>45</v>
      </c>
      <c r="E28" s="4" t="s">
        <v>56</v>
      </c>
      <c r="F28" s="9" t="s">
        <v>13</v>
      </c>
      <c r="G28" s="9" t="s">
        <v>14</v>
      </c>
      <c r="H28" s="9" t="s">
        <v>15</v>
      </c>
      <c r="I28" s="6">
        <v>43833</v>
      </c>
      <c r="J28" s="4" t="s">
        <v>16</v>
      </c>
    </row>
    <row r="29" spans="1:10" ht="90" x14ac:dyDescent="0.25">
      <c r="A29" s="4">
        <v>26</v>
      </c>
      <c r="B29" s="3" t="s">
        <v>43</v>
      </c>
      <c r="C29" s="4" t="s">
        <v>44</v>
      </c>
      <c r="D29" s="5" t="s">
        <v>45</v>
      </c>
      <c r="E29" s="4" t="s">
        <v>57</v>
      </c>
      <c r="F29" s="9" t="s">
        <v>13</v>
      </c>
      <c r="G29" s="9" t="s">
        <v>14</v>
      </c>
      <c r="H29" s="9" t="s">
        <v>15</v>
      </c>
      <c r="I29" s="6">
        <v>43833</v>
      </c>
      <c r="J29" s="4" t="s">
        <v>16</v>
      </c>
    </row>
    <row r="30" spans="1:10" ht="90" x14ac:dyDescent="0.25">
      <c r="A30" s="4">
        <v>27</v>
      </c>
      <c r="B30" s="3" t="s">
        <v>43</v>
      </c>
      <c r="C30" s="4" t="s">
        <v>44</v>
      </c>
      <c r="D30" s="5" t="s">
        <v>45</v>
      </c>
      <c r="E30" s="4" t="s">
        <v>58</v>
      </c>
      <c r="F30" s="9" t="s">
        <v>13</v>
      </c>
      <c r="G30" s="9" t="s">
        <v>14</v>
      </c>
      <c r="H30" s="9" t="s">
        <v>15</v>
      </c>
      <c r="I30" s="6">
        <v>43833</v>
      </c>
      <c r="J30" s="4" t="s">
        <v>16</v>
      </c>
    </row>
    <row r="31" spans="1:10" ht="75" x14ac:dyDescent="0.25">
      <c r="A31" s="10">
        <v>28</v>
      </c>
      <c r="B31" s="3" t="s">
        <v>59</v>
      </c>
      <c r="C31" s="9" t="s">
        <v>60</v>
      </c>
      <c r="D31" s="5" t="s">
        <v>61</v>
      </c>
      <c r="E31" s="4" t="s">
        <v>62</v>
      </c>
      <c r="F31" s="9" t="s">
        <v>13</v>
      </c>
      <c r="G31" s="9" t="s">
        <v>14</v>
      </c>
      <c r="H31" s="9" t="s">
        <v>15</v>
      </c>
      <c r="I31" s="6">
        <v>43833</v>
      </c>
      <c r="J31" s="4" t="s">
        <v>16</v>
      </c>
    </row>
    <row r="32" spans="1:10" ht="60" x14ac:dyDescent="0.25">
      <c r="A32" s="4">
        <v>29</v>
      </c>
      <c r="B32" s="3" t="s">
        <v>63</v>
      </c>
      <c r="C32" s="4" t="s">
        <v>18</v>
      </c>
      <c r="D32" s="5">
        <v>250</v>
      </c>
      <c r="E32" s="4" t="s">
        <v>64</v>
      </c>
      <c r="F32" s="9" t="s">
        <v>13</v>
      </c>
      <c r="G32" s="9" t="s">
        <v>14</v>
      </c>
      <c r="H32" s="9" t="s">
        <v>15</v>
      </c>
      <c r="I32" s="6">
        <v>43845</v>
      </c>
      <c r="J32" s="4" t="s">
        <v>16</v>
      </c>
    </row>
    <row r="33" spans="1:10" ht="90" x14ac:dyDescent="0.25">
      <c r="A33" s="4">
        <v>30</v>
      </c>
      <c r="B33" s="3" t="s">
        <v>65</v>
      </c>
      <c r="C33" s="4" t="s">
        <v>66</v>
      </c>
      <c r="D33" s="5">
        <f>10*165</f>
        <v>1650</v>
      </c>
      <c r="E33" s="4" t="s">
        <v>67</v>
      </c>
      <c r="F33" s="9" t="s">
        <v>13</v>
      </c>
      <c r="G33" s="9" t="s">
        <v>68</v>
      </c>
      <c r="H33" s="9" t="s">
        <v>15</v>
      </c>
      <c r="I33" s="6">
        <v>43857</v>
      </c>
      <c r="J33" s="4" t="s">
        <v>16</v>
      </c>
    </row>
    <row r="34" spans="1:10" ht="120" x14ac:dyDescent="0.25">
      <c r="A34" s="10">
        <v>31</v>
      </c>
      <c r="B34" s="3" t="s">
        <v>69</v>
      </c>
      <c r="C34" s="4" t="s">
        <v>66</v>
      </c>
      <c r="D34" s="5">
        <f>11*250</f>
        <v>2750</v>
      </c>
      <c r="E34" s="4" t="s">
        <v>70</v>
      </c>
      <c r="F34" s="9" t="s">
        <v>13</v>
      </c>
      <c r="G34" s="9" t="s">
        <v>71</v>
      </c>
      <c r="H34" s="9" t="s">
        <v>15</v>
      </c>
      <c r="I34" s="6">
        <v>43857</v>
      </c>
      <c r="J34" s="4" t="s">
        <v>16</v>
      </c>
    </row>
    <row r="35" spans="1:10" ht="135" x14ac:dyDescent="0.25">
      <c r="A35" s="4">
        <v>32</v>
      </c>
      <c r="B35" s="3" t="s">
        <v>72</v>
      </c>
      <c r="C35" s="4" t="s">
        <v>66</v>
      </c>
      <c r="D35" s="5">
        <f>11*165</f>
        <v>1815</v>
      </c>
      <c r="E35" s="4" t="s">
        <v>73</v>
      </c>
      <c r="F35" s="9" t="s">
        <v>13</v>
      </c>
      <c r="G35" s="9" t="s">
        <v>71</v>
      </c>
      <c r="H35" s="9" t="s">
        <v>15</v>
      </c>
      <c r="I35" s="6">
        <v>43857</v>
      </c>
      <c r="J35" s="4" t="s">
        <v>16</v>
      </c>
    </row>
    <row r="36" spans="1:10" ht="120" x14ac:dyDescent="0.25">
      <c r="A36" s="4">
        <v>33</v>
      </c>
      <c r="B36" s="3" t="s">
        <v>74</v>
      </c>
      <c r="C36" s="4" t="s">
        <v>66</v>
      </c>
      <c r="D36" s="5">
        <f>11*165</f>
        <v>1815</v>
      </c>
      <c r="E36" s="4" t="s">
        <v>75</v>
      </c>
      <c r="F36" s="9" t="s">
        <v>13</v>
      </c>
      <c r="G36" s="9" t="s">
        <v>71</v>
      </c>
      <c r="H36" s="9" t="s">
        <v>15</v>
      </c>
      <c r="I36" s="6">
        <v>43857</v>
      </c>
      <c r="J36" s="4" t="s">
        <v>16</v>
      </c>
    </row>
    <row r="37" spans="1:10" ht="120" x14ac:dyDescent="0.25">
      <c r="A37" s="10">
        <v>34</v>
      </c>
      <c r="B37" s="3" t="s">
        <v>76</v>
      </c>
      <c r="C37" s="4" t="s">
        <v>66</v>
      </c>
      <c r="D37" s="5">
        <f>11*165</f>
        <v>1815</v>
      </c>
      <c r="E37" s="4" t="s">
        <v>77</v>
      </c>
      <c r="F37" s="9" t="s">
        <v>13</v>
      </c>
      <c r="G37" s="9" t="s">
        <v>71</v>
      </c>
      <c r="H37" s="9" t="s">
        <v>15</v>
      </c>
      <c r="I37" s="6">
        <v>43857</v>
      </c>
      <c r="J37" s="4" t="s">
        <v>16</v>
      </c>
    </row>
    <row r="38" spans="1:10" ht="135" x14ac:dyDescent="0.25">
      <c r="A38" s="4">
        <v>35</v>
      </c>
      <c r="B38" s="3" t="s">
        <v>78</v>
      </c>
      <c r="C38" s="4" t="s">
        <v>66</v>
      </c>
      <c r="D38" s="5">
        <f>10*165</f>
        <v>1650</v>
      </c>
      <c r="E38" s="4" t="s">
        <v>79</v>
      </c>
      <c r="F38" s="9" t="s">
        <v>13</v>
      </c>
      <c r="G38" s="9" t="s">
        <v>80</v>
      </c>
      <c r="H38" s="9" t="s">
        <v>15</v>
      </c>
      <c r="I38" s="6">
        <v>43857</v>
      </c>
      <c r="J38" s="4" t="s">
        <v>16</v>
      </c>
    </row>
    <row r="39" spans="1:10" ht="105" x14ac:dyDescent="0.25">
      <c r="A39" s="4">
        <v>36</v>
      </c>
      <c r="B39" s="3" t="s">
        <v>81</v>
      </c>
      <c r="C39" s="4" t="s">
        <v>66</v>
      </c>
      <c r="D39" s="5">
        <v>1650</v>
      </c>
      <c r="E39" s="4" t="s">
        <v>82</v>
      </c>
      <c r="F39" s="9" t="s">
        <v>13</v>
      </c>
      <c r="G39" s="9" t="s">
        <v>68</v>
      </c>
      <c r="H39" s="9" t="s">
        <v>15</v>
      </c>
      <c r="I39" s="6">
        <v>43857</v>
      </c>
      <c r="J39" s="4" t="s">
        <v>16</v>
      </c>
    </row>
    <row r="40" spans="1:10" ht="120" x14ac:dyDescent="0.25">
      <c r="A40" s="10">
        <v>37</v>
      </c>
      <c r="B40" s="3" t="s">
        <v>83</v>
      </c>
      <c r="C40" s="4" t="s">
        <v>66</v>
      </c>
      <c r="D40" s="5">
        <v>1650</v>
      </c>
      <c r="E40" s="4" t="s">
        <v>84</v>
      </c>
      <c r="F40" s="9" t="s">
        <v>13</v>
      </c>
      <c r="G40" s="9" t="s">
        <v>68</v>
      </c>
      <c r="H40" s="9" t="s">
        <v>15</v>
      </c>
      <c r="I40" s="6">
        <v>43857</v>
      </c>
      <c r="J40" s="4" t="s">
        <v>16</v>
      </c>
    </row>
    <row r="41" spans="1:10" ht="150" x14ac:dyDescent="0.25">
      <c r="A41" s="4">
        <v>38</v>
      </c>
      <c r="B41" s="3" t="s">
        <v>85</v>
      </c>
      <c r="C41" s="9" t="s">
        <v>86</v>
      </c>
      <c r="D41" s="5">
        <v>33320</v>
      </c>
      <c r="E41" s="4" t="s">
        <v>87</v>
      </c>
      <c r="F41" s="9" t="s">
        <v>13</v>
      </c>
      <c r="G41" s="9" t="s">
        <v>88</v>
      </c>
      <c r="H41" s="9" t="s">
        <v>15</v>
      </c>
      <c r="I41" s="6">
        <v>43861</v>
      </c>
      <c r="J41" s="4" t="s">
        <v>16</v>
      </c>
    </row>
    <row r="42" spans="1:10" ht="90" x14ac:dyDescent="0.25">
      <c r="A42" s="4">
        <v>39</v>
      </c>
      <c r="B42" s="3" t="s">
        <v>89</v>
      </c>
      <c r="C42" s="9" t="s">
        <v>90</v>
      </c>
      <c r="D42" s="5" t="s">
        <v>91</v>
      </c>
      <c r="E42" s="4" t="s">
        <v>92</v>
      </c>
      <c r="F42" s="9" t="s">
        <v>13</v>
      </c>
      <c r="G42" s="9" t="s">
        <v>93</v>
      </c>
      <c r="H42" s="9" t="s">
        <v>15</v>
      </c>
      <c r="I42" s="6">
        <v>43861</v>
      </c>
      <c r="J42" s="4" t="s">
        <v>16</v>
      </c>
    </row>
    <row r="43" spans="1:10" x14ac:dyDescent="0.25">
      <c r="A43" s="4"/>
      <c r="B43" s="3"/>
      <c r="C43" s="9"/>
      <c r="D43" s="5"/>
      <c r="E43" s="4"/>
      <c r="F43" s="9"/>
      <c r="G43" s="9"/>
      <c r="H43" s="9"/>
      <c r="I43" s="6"/>
      <c r="J43" s="4"/>
    </row>
    <row r="44" spans="1:10" x14ac:dyDescent="0.25">
      <c r="A44" s="4"/>
      <c r="B44" s="3"/>
      <c r="C44" s="9"/>
      <c r="D44" s="5"/>
      <c r="E44" s="4"/>
      <c r="F44" s="9"/>
      <c r="G44" s="9"/>
      <c r="H44" s="9"/>
      <c r="I44" s="6"/>
      <c r="J44" s="4"/>
    </row>
  </sheetData>
  <mergeCells count="2">
    <mergeCell ref="A1:J1"/>
    <mergeCell ref="A2:J2"/>
  </mergeCells>
  <pageMargins left="0.25" right="0.25" top="0.75" bottom="0.75" header="0.3" footer="0.3"/>
  <pageSetup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J7"/>
  <sheetViews>
    <sheetView workbookViewId="0"/>
  </sheetViews>
  <sheetFormatPr baseColWidth="10" defaultRowHeight="15" x14ac:dyDescent="0.25"/>
  <cols>
    <col min="1" max="1" width="4.85546875" customWidth="1"/>
    <col min="2" max="2" width="28.7109375" customWidth="1"/>
    <col min="5" max="5" width="13.85546875" customWidth="1"/>
    <col min="6" max="8" width="13.140625" customWidth="1"/>
  </cols>
  <sheetData>
    <row r="2" spans="1:10" ht="24" customHeight="1" x14ac:dyDescent="0.25">
      <c r="A2" s="25" t="s">
        <v>96</v>
      </c>
      <c r="B2" s="25"/>
      <c r="C2" s="25"/>
      <c r="D2" s="25"/>
      <c r="E2" s="25"/>
      <c r="F2" s="25"/>
      <c r="G2" s="25"/>
      <c r="H2" s="25"/>
      <c r="I2" s="25"/>
      <c r="J2" s="25"/>
    </row>
    <row r="3" spans="1:10" ht="84" x14ac:dyDescent="0.25">
      <c r="A3" s="1" t="s">
        <v>1</v>
      </c>
      <c r="B3" s="17" t="s">
        <v>114</v>
      </c>
      <c r="C3" s="17" t="s">
        <v>113</v>
      </c>
      <c r="D3" s="17" t="s">
        <v>3</v>
      </c>
      <c r="E3" s="17" t="s">
        <v>4</v>
      </c>
      <c r="F3" s="1" t="s">
        <v>5</v>
      </c>
      <c r="G3" s="1" t="s">
        <v>6</v>
      </c>
      <c r="H3" s="2" t="s">
        <v>7</v>
      </c>
      <c r="I3" s="17" t="s">
        <v>8</v>
      </c>
      <c r="J3" s="18" t="s">
        <v>9</v>
      </c>
    </row>
    <row r="4" spans="1:10" ht="63.75" x14ac:dyDescent="0.25">
      <c r="A4" s="1">
        <v>1</v>
      </c>
      <c r="B4" s="19" t="s">
        <v>98</v>
      </c>
      <c r="C4" s="20" t="s">
        <v>66</v>
      </c>
      <c r="D4" s="21">
        <v>1546.6</v>
      </c>
      <c r="E4" s="20" t="s">
        <v>99</v>
      </c>
      <c r="F4" s="22" t="s">
        <v>100</v>
      </c>
      <c r="G4" s="22" t="s">
        <v>101</v>
      </c>
      <c r="H4" s="2" t="s">
        <v>102</v>
      </c>
      <c r="I4" s="13">
        <v>43866</v>
      </c>
      <c r="J4" s="18" t="s">
        <v>16</v>
      </c>
    </row>
    <row r="5" spans="1:10" ht="90" x14ac:dyDescent="0.25">
      <c r="A5" s="1">
        <v>2</v>
      </c>
      <c r="B5" s="23" t="s">
        <v>103</v>
      </c>
      <c r="C5" s="20" t="s">
        <v>86</v>
      </c>
      <c r="D5" s="21">
        <v>5640</v>
      </c>
      <c r="E5" s="4" t="s">
        <v>104</v>
      </c>
      <c r="F5" s="22" t="s">
        <v>100</v>
      </c>
      <c r="G5" s="22" t="s">
        <v>88</v>
      </c>
      <c r="H5" s="24" t="s">
        <v>102</v>
      </c>
      <c r="I5" s="13">
        <v>43878</v>
      </c>
      <c r="J5" s="14" t="s">
        <v>16</v>
      </c>
    </row>
    <row r="6" spans="1:10" ht="105" x14ac:dyDescent="0.25">
      <c r="A6" s="4">
        <v>3</v>
      </c>
      <c r="B6" s="3" t="s">
        <v>105</v>
      </c>
      <c r="C6" s="5" t="s">
        <v>66</v>
      </c>
      <c r="D6" s="5">
        <f>9*160</f>
        <v>1440</v>
      </c>
      <c r="E6" s="4" t="s">
        <v>106</v>
      </c>
      <c r="F6" s="5" t="s">
        <v>100</v>
      </c>
      <c r="G6" s="5" t="s">
        <v>107</v>
      </c>
      <c r="H6" s="4" t="s">
        <v>108</v>
      </c>
      <c r="I6" s="6">
        <v>43887</v>
      </c>
      <c r="J6" s="4" t="s">
        <v>16</v>
      </c>
    </row>
    <row r="7" spans="1:10" ht="90" x14ac:dyDescent="0.25">
      <c r="A7" s="4">
        <v>4</v>
      </c>
      <c r="B7" s="3" t="s">
        <v>109</v>
      </c>
      <c r="C7" s="5" t="s">
        <v>110</v>
      </c>
      <c r="D7" s="5">
        <f>10*160</f>
        <v>1600</v>
      </c>
      <c r="E7" s="4" t="s">
        <v>111</v>
      </c>
      <c r="F7" s="7" t="s">
        <v>100</v>
      </c>
      <c r="G7" s="7" t="s">
        <v>112</v>
      </c>
      <c r="H7" s="4" t="s">
        <v>108</v>
      </c>
      <c r="I7" s="6">
        <v>43887</v>
      </c>
      <c r="J7" s="4" t="s">
        <v>16</v>
      </c>
    </row>
  </sheetData>
  <mergeCells count="1">
    <mergeCell ref="A2:J2"/>
  </mergeCells>
  <pageMargins left="0.25" right="0.25" top="0.75" bottom="0.75" header="0.3" footer="0.3"/>
  <pageSetup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J5"/>
  <sheetViews>
    <sheetView workbookViewId="0">
      <selection activeCell="B4" sqref="B4"/>
    </sheetView>
  </sheetViews>
  <sheetFormatPr baseColWidth="10" defaultRowHeight="15" x14ac:dyDescent="0.25"/>
  <cols>
    <col min="1" max="1" width="3.5703125" customWidth="1"/>
    <col min="2" max="2" width="24.85546875" customWidth="1"/>
    <col min="3" max="3" width="14.140625" customWidth="1"/>
    <col min="5" max="5" width="12.140625" customWidth="1"/>
    <col min="7" max="7" width="13.28515625" customWidth="1"/>
    <col min="8" max="8" width="14.5703125" customWidth="1"/>
  </cols>
  <sheetData>
    <row r="2" spans="1:10" ht="23.25" customHeight="1" x14ac:dyDescent="0.25">
      <c r="A2" s="25" t="s">
        <v>115</v>
      </c>
      <c r="B2" s="25"/>
      <c r="C2" s="25"/>
      <c r="D2" s="25"/>
      <c r="E2" s="25"/>
      <c r="F2" s="25"/>
      <c r="G2" s="25"/>
      <c r="H2" s="25"/>
      <c r="I2" s="25"/>
      <c r="J2" s="25"/>
    </row>
    <row r="3" spans="1:10" ht="84" x14ac:dyDescent="0.25">
      <c r="A3" s="1" t="s">
        <v>1</v>
      </c>
      <c r="B3" s="17" t="s">
        <v>97</v>
      </c>
      <c r="C3" s="17" t="s">
        <v>2</v>
      </c>
      <c r="D3" s="17" t="s">
        <v>3</v>
      </c>
      <c r="E3" s="17" t="s">
        <v>4</v>
      </c>
      <c r="F3" s="1" t="s">
        <v>5</v>
      </c>
      <c r="G3" s="1" t="s">
        <v>6</v>
      </c>
      <c r="H3" s="2" t="s">
        <v>7</v>
      </c>
      <c r="I3" s="17" t="s">
        <v>8</v>
      </c>
      <c r="J3" s="18" t="s">
        <v>9</v>
      </c>
    </row>
    <row r="4" spans="1:10" ht="75" x14ac:dyDescent="0.25">
      <c r="A4" s="4">
        <v>1</v>
      </c>
      <c r="B4" s="3" t="s">
        <v>116</v>
      </c>
      <c r="C4" s="4" t="s">
        <v>117</v>
      </c>
      <c r="D4" s="5">
        <f>3*350</f>
        <v>1050</v>
      </c>
      <c r="E4" s="4" t="s">
        <v>118</v>
      </c>
      <c r="F4" s="5" t="s">
        <v>13</v>
      </c>
      <c r="G4" s="5" t="s">
        <v>119</v>
      </c>
      <c r="H4" s="4" t="s">
        <v>108</v>
      </c>
      <c r="I4" s="6">
        <v>43906</v>
      </c>
      <c r="J4" s="4" t="s">
        <v>16</v>
      </c>
    </row>
    <row r="5" spans="1:10" x14ac:dyDescent="0.25">
      <c r="A5" s="4"/>
      <c r="B5" s="4"/>
      <c r="C5" s="4"/>
      <c r="D5" s="4"/>
      <c r="E5" s="4"/>
      <c r="F5" s="7"/>
      <c r="G5" s="7"/>
      <c r="H5" s="4"/>
      <c r="I5" s="4"/>
      <c r="J5" s="4"/>
    </row>
  </sheetData>
  <mergeCells count="1">
    <mergeCell ref="A2:J2"/>
  </mergeCells>
  <pageMargins left="0.25" right="0.25" top="0.75" bottom="0.75" header="0.3" footer="0.3"/>
  <pageSetup orientation="landscape"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3"/>
  <sheetViews>
    <sheetView workbookViewId="0">
      <selection activeCell="C7" sqref="C7"/>
    </sheetView>
  </sheetViews>
  <sheetFormatPr baseColWidth="10" defaultRowHeight="15" x14ac:dyDescent="0.25"/>
  <cols>
    <col min="1" max="1" width="4.28515625" customWidth="1"/>
    <col min="2" max="2" width="21.85546875" customWidth="1"/>
    <col min="3" max="3" width="14.5703125" customWidth="1"/>
    <col min="5" max="5" width="15" customWidth="1"/>
  </cols>
  <sheetData>
    <row r="1" spans="1:10" x14ac:dyDescent="0.25">
      <c r="A1" s="25" t="s">
        <v>120</v>
      </c>
      <c r="B1" s="25"/>
      <c r="C1" s="25"/>
      <c r="D1" s="25"/>
      <c r="E1" s="25"/>
      <c r="F1" s="25"/>
      <c r="G1" s="25"/>
      <c r="H1" s="25"/>
      <c r="I1" s="25"/>
      <c r="J1" s="25"/>
    </row>
    <row r="2" spans="1:10" ht="84" x14ac:dyDescent="0.25">
      <c r="A2" s="1" t="s">
        <v>1</v>
      </c>
      <c r="B2" s="17" t="s">
        <v>97</v>
      </c>
      <c r="C2" s="17" t="s">
        <v>2</v>
      </c>
      <c r="D2" s="17" t="s">
        <v>3</v>
      </c>
      <c r="E2" s="17" t="s">
        <v>4</v>
      </c>
      <c r="F2" s="1" t="s">
        <v>5</v>
      </c>
      <c r="G2" s="1" t="s">
        <v>6</v>
      </c>
      <c r="H2" s="2" t="s">
        <v>7</v>
      </c>
      <c r="I2" s="17" t="s">
        <v>8</v>
      </c>
      <c r="J2" s="18" t="s">
        <v>9</v>
      </c>
    </row>
    <row r="3" spans="1:10" ht="45" x14ac:dyDescent="0.25">
      <c r="A3" s="4"/>
      <c r="B3" s="4" t="s">
        <v>121</v>
      </c>
      <c r="C3" s="4"/>
      <c r="D3" s="4"/>
      <c r="E3" s="4"/>
      <c r="F3" s="5"/>
      <c r="G3" s="5"/>
      <c r="H3" s="4"/>
      <c r="I3" s="4"/>
      <c r="J3" s="4"/>
    </row>
  </sheetData>
  <mergeCells count="1">
    <mergeCell ref="A1:J1"/>
  </mergeCells>
  <pageMargins left="0.25" right="0.25" top="0.75" bottom="0.75" header="0.3" footer="0.3"/>
  <pageSetup orientation="landscape"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2:J7"/>
  <sheetViews>
    <sheetView workbookViewId="0">
      <selection activeCell="E4" sqref="E4"/>
    </sheetView>
  </sheetViews>
  <sheetFormatPr baseColWidth="10" defaultRowHeight="15" x14ac:dyDescent="0.25"/>
  <cols>
    <col min="1" max="1" width="4.28515625" customWidth="1"/>
    <col min="2" max="2" width="20.85546875" customWidth="1"/>
    <col min="3" max="3" width="16.140625" customWidth="1"/>
    <col min="5" max="5" width="13.28515625" customWidth="1"/>
    <col min="7" max="7" width="13.85546875" customWidth="1"/>
    <col min="8" max="8" width="15.85546875" customWidth="1"/>
  </cols>
  <sheetData>
    <row r="2" spans="1:10" x14ac:dyDescent="0.25">
      <c r="A2" s="25" t="s">
        <v>122</v>
      </c>
      <c r="B2" s="25"/>
      <c r="C2" s="25"/>
      <c r="D2" s="25"/>
      <c r="E2" s="25"/>
      <c r="F2" s="25"/>
      <c r="G2" s="25"/>
      <c r="H2" s="25"/>
      <c r="I2" s="25"/>
      <c r="J2" s="25"/>
    </row>
    <row r="3" spans="1:10" ht="84" x14ac:dyDescent="0.25">
      <c r="A3" s="1" t="s">
        <v>1</v>
      </c>
      <c r="B3" s="17" t="s">
        <v>97</v>
      </c>
      <c r="C3" s="17" t="s">
        <v>2</v>
      </c>
      <c r="D3" s="17" t="s">
        <v>3</v>
      </c>
      <c r="E3" s="17" t="s">
        <v>4</v>
      </c>
      <c r="F3" s="1" t="s">
        <v>5</v>
      </c>
      <c r="G3" s="1" t="s">
        <v>6</v>
      </c>
      <c r="H3" s="2" t="s">
        <v>7</v>
      </c>
      <c r="I3" s="17" t="s">
        <v>8</v>
      </c>
      <c r="J3" s="18" t="s">
        <v>9</v>
      </c>
    </row>
    <row r="4" spans="1:10" ht="90" x14ac:dyDescent="0.25">
      <c r="A4" s="4">
        <v>2</v>
      </c>
      <c r="B4" s="3" t="s">
        <v>123</v>
      </c>
      <c r="C4" s="4" t="s">
        <v>124</v>
      </c>
      <c r="D4" s="5">
        <f>12*175</f>
        <v>2100</v>
      </c>
      <c r="E4" s="4" t="s">
        <v>125</v>
      </c>
      <c r="F4" s="7" t="s">
        <v>100</v>
      </c>
      <c r="G4" s="7" t="s">
        <v>14</v>
      </c>
      <c r="H4" s="4" t="s">
        <v>108</v>
      </c>
      <c r="I4" s="6">
        <v>43976</v>
      </c>
      <c r="J4" s="4" t="s">
        <v>16</v>
      </c>
    </row>
    <row r="5" spans="1:10" ht="90" x14ac:dyDescent="0.25">
      <c r="A5" s="4">
        <v>3</v>
      </c>
      <c r="B5" s="3" t="s">
        <v>126</v>
      </c>
      <c r="C5" s="4" t="s">
        <v>127</v>
      </c>
      <c r="D5" s="5">
        <f>4*60</f>
        <v>240</v>
      </c>
      <c r="E5" s="4" t="s">
        <v>125</v>
      </c>
      <c r="F5" s="7" t="s">
        <v>100</v>
      </c>
      <c r="G5" s="7" t="s">
        <v>14</v>
      </c>
      <c r="H5" s="4" t="s">
        <v>108</v>
      </c>
      <c r="I5" s="6">
        <v>43976</v>
      </c>
      <c r="J5" s="4" t="s">
        <v>16</v>
      </c>
    </row>
    <row r="6" spans="1:10" ht="90" x14ac:dyDescent="0.25">
      <c r="A6" s="4">
        <v>4</v>
      </c>
      <c r="B6" s="3" t="s">
        <v>128</v>
      </c>
      <c r="C6" s="4" t="s">
        <v>41</v>
      </c>
      <c r="D6" s="5">
        <f>12*175</f>
        <v>2100</v>
      </c>
      <c r="E6" s="4" t="s">
        <v>125</v>
      </c>
      <c r="F6" s="7" t="s">
        <v>100</v>
      </c>
      <c r="G6" s="7" t="s">
        <v>14</v>
      </c>
      <c r="H6" s="4" t="s">
        <v>108</v>
      </c>
      <c r="I6" s="6">
        <v>43976</v>
      </c>
      <c r="J6" s="4" t="s">
        <v>16</v>
      </c>
    </row>
    <row r="7" spans="1:10" x14ac:dyDescent="0.25">
      <c r="A7" s="4">
        <v>5</v>
      </c>
      <c r="B7" s="26"/>
      <c r="C7" s="26"/>
      <c r="D7" s="27"/>
      <c r="E7" s="26"/>
      <c r="F7" s="26"/>
      <c r="G7" s="26"/>
      <c r="H7" s="26"/>
      <c r="I7" s="26"/>
      <c r="J7" s="26"/>
    </row>
  </sheetData>
  <mergeCells count="1">
    <mergeCell ref="A2:J2"/>
  </mergeCells>
  <pageMargins left="0.25" right="0.25" top="0.75" bottom="0.75" header="0.3" footer="0.3"/>
  <pageSetup orientation="landscape"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2:J13"/>
  <sheetViews>
    <sheetView topLeftCell="A10" workbookViewId="0">
      <selection activeCell="B5" sqref="B5"/>
    </sheetView>
  </sheetViews>
  <sheetFormatPr baseColWidth="10" defaultRowHeight="15" x14ac:dyDescent="0.25"/>
  <cols>
    <col min="1" max="1" width="4.85546875" customWidth="1"/>
    <col min="2" max="2" width="21.85546875" customWidth="1"/>
    <col min="3" max="3" width="14.28515625" customWidth="1"/>
    <col min="5" max="5" width="13.7109375" customWidth="1"/>
    <col min="7" max="7" width="13" customWidth="1"/>
    <col min="8" max="8" width="15.28515625" customWidth="1"/>
  </cols>
  <sheetData>
    <row r="2" spans="1:10" ht="21.75" customHeight="1" x14ac:dyDescent="0.25">
      <c r="A2" s="25" t="s">
        <v>129</v>
      </c>
      <c r="B2" s="25"/>
      <c r="C2" s="25"/>
      <c r="D2" s="25"/>
      <c r="E2" s="25"/>
      <c r="F2" s="25"/>
      <c r="G2" s="25"/>
      <c r="H2" s="25"/>
      <c r="I2" s="25"/>
      <c r="J2" s="25"/>
    </row>
    <row r="3" spans="1:10" ht="84" x14ac:dyDescent="0.25">
      <c r="A3" s="1" t="s">
        <v>1</v>
      </c>
      <c r="B3" s="17" t="s">
        <v>97</v>
      </c>
      <c r="C3" s="17" t="s">
        <v>2</v>
      </c>
      <c r="D3" s="17" t="s">
        <v>3</v>
      </c>
      <c r="E3" s="17" t="s">
        <v>4</v>
      </c>
      <c r="F3" s="1" t="s">
        <v>5</v>
      </c>
      <c r="G3" s="1" t="s">
        <v>6</v>
      </c>
      <c r="H3" s="2" t="s">
        <v>7</v>
      </c>
      <c r="I3" s="17" t="s">
        <v>8</v>
      </c>
      <c r="J3" s="18" t="s">
        <v>9</v>
      </c>
    </row>
    <row r="4" spans="1:10" ht="105" x14ac:dyDescent="0.25">
      <c r="A4" s="4">
        <v>1</v>
      </c>
      <c r="B4" s="3" t="s">
        <v>130</v>
      </c>
      <c r="C4" s="4" t="s">
        <v>21</v>
      </c>
      <c r="D4" s="5">
        <f>6*360</f>
        <v>2160</v>
      </c>
      <c r="E4" s="4" t="s">
        <v>131</v>
      </c>
      <c r="F4" s="5" t="s">
        <v>100</v>
      </c>
      <c r="G4" s="5" t="s">
        <v>132</v>
      </c>
      <c r="H4" s="4" t="s">
        <v>108</v>
      </c>
      <c r="I4" s="6">
        <v>44008</v>
      </c>
      <c r="J4" s="4" t="s">
        <v>16</v>
      </c>
    </row>
    <row r="5" spans="1:10" ht="75" x14ac:dyDescent="0.25">
      <c r="A5" s="4">
        <v>2</v>
      </c>
      <c r="B5" s="3" t="s">
        <v>133</v>
      </c>
      <c r="C5" s="4" t="s">
        <v>134</v>
      </c>
      <c r="D5" s="5">
        <f>6*325</f>
        <v>1950</v>
      </c>
      <c r="E5" s="4" t="s">
        <v>135</v>
      </c>
      <c r="F5" s="7" t="s">
        <v>100</v>
      </c>
      <c r="G5" s="5" t="s">
        <v>132</v>
      </c>
      <c r="H5" s="4" t="s">
        <v>108</v>
      </c>
      <c r="I5" s="6">
        <v>44008</v>
      </c>
      <c r="J5" s="4" t="s">
        <v>16</v>
      </c>
    </row>
    <row r="6" spans="1:10" ht="75" x14ac:dyDescent="0.25">
      <c r="A6" s="4">
        <v>3</v>
      </c>
      <c r="B6" s="3" t="s">
        <v>136</v>
      </c>
      <c r="C6" s="4" t="s">
        <v>134</v>
      </c>
      <c r="D6" s="5">
        <f>6*325</f>
        <v>1950</v>
      </c>
      <c r="E6" s="4" t="s">
        <v>137</v>
      </c>
      <c r="F6" s="5" t="s">
        <v>100</v>
      </c>
      <c r="G6" s="5" t="s">
        <v>132</v>
      </c>
      <c r="H6" s="4" t="s">
        <v>108</v>
      </c>
      <c r="I6" s="6">
        <v>44008</v>
      </c>
      <c r="J6" s="4" t="s">
        <v>16</v>
      </c>
    </row>
    <row r="7" spans="1:10" ht="75" x14ac:dyDescent="0.25">
      <c r="A7" s="4">
        <v>4</v>
      </c>
      <c r="B7" s="28" t="s">
        <v>138</v>
      </c>
      <c r="C7" s="4" t="s">
        <v>60</v>
      </c>
      <c r="D7" s="5">
        <f>6*360</f>
        <v>2160</v>
      </c>
      <c r="E7" s="4" t="s">
        <v>139</v>
      </c>
      <c r="F7" s="4" t="s">
        <v>100</v>
      </c>
      <c r="G7" s="4" t="s">
        <v>132</v>
      </c>
      <c r="H7" s="4" t="s">
        <v>108</v>
      </c>
      <c r="I7" s="6">
        <v>44008</v>
      </c>
      <c r="J7" s="4" t="s">
        <v>16</v>
      </c>
    </row>
    <row r="8" spans="1:10" ht="165" x14ac:dyDescent="0.25">
      <c r="A8" s="4"/>
      <c r="B8" s="28" t="s">
        <v>140</v>
      </c>
      <c r="C8" s="4" t="s">
        <v>141</v>
      </c>
      <c r="D8" s="5">
        <f>6*800</f>
        <v>4800</v>
      </c>
      <c r="E8" s="4" t="s">
        <v>142</v>
      </c>
      <c r="F8" s="4" t="s">
        <v>100</v>
      </c>
      <c r="G8" s="4" t="s">
        <v>132</v>
      </c>
      <c r="H8" s="4" t="s">
        <v>108</v>
      </c>
      <c r="I8" s="6">
        <v>44011</v>
      </c>
      <c r="J8" s="4" t="s">
        <v>16</v>
      </c>
    </row>
    <row r="9" spans="1:10" ht="120" x14ac:dyDescent="0.25">
      <c r="A9" s="4"/>
      <c r="B9" s="28" t="s">
        <v>143</v>
      </c>
      <c r="C9" s="4" t="s">
        <v>144</v>
      </c>
      <c r="D9" s="5">
        <f>350*6</f>
        <v>2100</v>
      </c>
      <c r="E9" s="4" t="s">
        <v>145</v>
      </c>
      <c r="F9" s="4" t="s">
        <v>100</v>
      </c>
      <c r="G9" s="4" t="s">
        <v>132</v>
      </c>
      <c r="H9" s="4" t="s">
        <v>108</v>
      </c>
      <c r="I9" s="6">
        <v>44011</v>
      </c>
      <c r="J9" s="4" t="s">
        <v>16</v>
      </c>
    </row>
    <row r="10" spans="1:10" ht="135" x14ac:dyDescent="0.25">
      <c r="A10" s="26"/>
      <c r="B10" s="3" t="s">
        <v>146</v>
      </c>
      <c r="C10" s="4" t="s">
        <v>147</v>
      </c>
      <c r="D10" s="5">
        <f>3*335</f>
        <v>1005</v>
      </c>
      <c r="E10" s="4" t="s">
        <v>148</v>
      </c>
      <c r="F10" s="4" t="s">
        <v>100</v>
      </c>
      <c r="G10" s="4" t="s">
        <v>149</v>
      </c>
      <c r="H10" s="4" t="s">
        <v>108</v>
      </c>
      <c r="I10" s="6">
        <v>44012</v>
      </c>
      <c r="J10" s="4" t="s">
        <v>16</v>
      </c>
    </row>
    <row r="11" spans="1:10" ht="90" x14ac:dyDescent="0.25">
      <c r="A11" s="26"/>
      <c r="B11" s="3" t="s">
        <v>150</v>
      </c>
      <c r="C11" s="4" t="s">
        <v>151</v>
      </c>
      <c r="D11" s="5">
        <f>10*335</f>
        <v>3350</v>
      </c>
      <c r="E11" s="4" t="s">
        <v>152</v>
      </c>
      <c r="F11" s="4" t="s">
        <v>100</v>
      </c>
      <c r="G11" s="4" t="s">
        <v>153</v>
      </c>
      <c r="H11" s="4" t="s">
        <v>108</v>
      </c>
      <c r="I11" s="6">
        <v>44012</v>
      </c>
      <c r="J11" s="4" t="s">
        <v>16</v>
      </c>
    </row>
    <row r="12" spans="1:10" ht="150" x14ac:dyDescent="0.25">
      <c r="A12" s="26"/>
      <c r="B12" s="3" t="s">
        <v>154</v>
      </c>
      <c r="C12" s="4" t="s">
        <v>155</v>
      </c>
      <c r="D12" s="5">
        <f>6*2222.22</f>
        <v>13333.32</v>
      </c>
      <c r="E12" s="4" t="s">
        <v>156</v>
      </c>
      <c r="F12" s="4" t="s">
        <v>100</v>
      </c>
      <c r="G12" s="4" t="s">
        <v>132</v>
      </c>
      <c r="H12" s="4" t="s">
        <v>108</v>
      </c>
      <c r="I12" s="6">
        <v>44012</v>
      </c>
      <c r="J12" s="4" t="s">
        <v>16</v>
      </c>
    </row>
    <row r="13" spans="1:10" x14ac:dyDescent="0.25">
      <c r="A13" s="26"/>
      <c r="B13" s="3"/>
      <c r="C13" s="4"/>
      <c r="D13" s="5"/>
      <c r="E13" s="4"/>
      <c r="F13" s="4"/>
      <c r="G13" s="4"/>
      <c r="H13" s="4"/>
      <c r="I13" s="4"/>
      <c r="J13" s="4"/>
    </row>
  </sheetData>
  <mergeCells count="1">
    <mergeCell ref="A2:J2"/>
  </mergeCells>
  <pageMargins left="0.25" right="0.25" top="0.75" bottom="0.75" header="0.3" footer="0.3"/>
  <pageSetup orientation="landscape"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2:J5"/>
  <sheetViews>
    <sheetView workbookViewId="0">
      <selection activeCell="C4" sqref="C4"/>
    </sheetView>
  </sheetViews>
  <sheetFormatPr baseColWidth="10" defaultRowHeight="15" x14ac:dyDescent="0.25"/>
  <cols>
    <col min="1" max="1" width="4.7109375" customWidth="1"/>
    <col min="2" max="2" width="23.28515625" customWidth="1"/>
    <col min="3" max="3" width="18.140625" customWidth="1"/>
    <col min="5" max="5" width="13.140625" customWidth="1"/>
    <col min="7" max="7" width="12.85546875" customWidth="1"/>
    <col min="8" max="8" width="14.85546875" customWidth="1"/>
  </cols>
  <sheetData>
    <row r="2" spans="1:10" x14ac:dyDescent="0.25">
      <c r="A2" s="25" t="s">
        <v>157</v>
      </c>
      <c r="B2" s="25"/>
      <c r="C2" s="25"/>
      <c r="D2" s="25"/>
      <c r="E2" s="25"/>
      <c r="F2" s="25"/>
      <c r="G2" s="25"/>
      <c r="H2" s="25"/>
      <c r="I2" s="25"/>
      <c r="J2" s="25"/>
    </row>
    <row r="3" spans="1:10" ht="84" x14ac:dyDescent="0.25">
      <c r="A3" s="1" t="s">
        <v>1</v>
      </c>
      <c r="B3" s="17" t="s">
        <v>165</v>
      </c>
      <c r="C3" s="17" t="s">
        <v>2</v>
      </c>
      <c r="D3" s="17" t="s">
        <v>3</v>
      </c>
      <c r="E3" s="17" t="s">
        <v>4</v>
      </c>
      <c r="F3" s="1" t="s">
        <v>5</v>
      </c>
      <c r="G3" s="1" t="s">
        <v>6</v>
      </c>
      <c r="H3" s="2" t="s">
        <v>7</v>
      </c>
      <c r="I3" s="17" t="s">
        <v>8</v>
      </c>
      <c r="J3" s="18" t="s">
        <v>9</v>
      </c>
    </row>
    <row r="4" spans="1:10" ht="150" x14ac:dyDescent="0.25">
      <c r="A4" s="4">
        <v>1</v>
      </c>
      <c r="B4" s="3" t="s">
        <v>158</v>
      </c>
      <c r="C4" s="4" t="s">
        <v>159</v>
      </c>
      <c r="D4" s="5">
        <v>2630</v>
      </c>
      <c r="E4" s="4" t="s">
        <v>160</v>
      </c>
      <c r="F4" s="5" t="s">
        <v>161</v>
      </c>
      <c r="G4" s="5" t="s">
        <v>162</v>
      </c>
      <c r="H4" s="4" t="s">
        <v>15</v>
      </c>
      <c r="I4" s="6">
        <v>44036</v>
      </c>
      <c r="J4" s="4" t="s">
        <v>16</v>
      </c>
    </row>
    <row r="5" spans="1:10" ht="150" x14ac:dyDescent="0.25">
      <c r="A5" s="30">
        <v>2</v>
      </c>
      <c r="B5" s="3" t="s">
        <v>158</v>
      </c>
      <c r="C5" s="4" t="s">
        <v>159</v>
      </c>
      <c r="D5" s="5">
        <v>2656</v>
      </c>
      <c r="E5" s="29" t="s">
        <v>163</v>
      </c>
      <c r="F5" s="5" t="s">
        <v>161</v>
      </c>
      <c r="G5" s="5" t="s">
        <v>164</v>
      </c>
      <c r="H5" s="4" t="s">
        <v>15</v>
      </c>
      <c r="I5" s="6">
        <v>44037</v>
      </c>
      <c r="J5" s="4" t="s">
        <v>16</v>
      </c>
    </row>
  </sheetData>
  <mergeCells count="1">
    <mergeCell ref="A2:J2"/>
  </mergeCells>
  <pageMargins left="0.25" right="0.25" top="0.75" bottom="0.75" header="0.3" footer="0.3"/>
  <pageSetup orientation="landscape"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2:J6"/>
  <sheetViews>
    <sheetView workbookViewId="0">
      <selection activeCell="B5" sqref="B5"/>
    </sheetView>
  </sheetViews>
  <sheetFormatPr baseColWidth="10" defaultRowHeight="15" x14ac:dyDescent="0.25"/>
  <cols>
    <col min="1" max="1" width="3.42578125" customWidth="1"/>
    <col min="2" max="2" width="18.28515625" customWidth="1"/>
    <col min="3" max="3" width="17" customWidth="1"/>
    <col min="5" max="5" width="14.28515625" customWidth="1"/>
    <col min="7" max="7" width="13.28515625" customWidth="1"/>
    <col min="8" max="8" width="15.85546875" customWidth="1"/>
  </cols>
  <sheetData>
    <row r="2" spans="1:10" ht="10.5" customHeight="1" x14ac:dyDescent="0.25"/>
    <row r="3" spans="1:10" ht="18" customHeight="1" x14ac:dyDescent="0.25">
      <c r="A3" s="25" t="s">
        <v>166</v>
      </c>
      <c r="B3" s="25"/>
      <c r="C3" s="25"/>
      <c r="D3" s="25"/>
      <c r="E3" s="25"/>
      <c r="F3" s="25"/>
      <c r="G3" s="25"/>
      <c r="H3" s="25"/>
      <c r="I3" s="25"/>
      <c r="J3" s="25"/>
    </row>
    <row r="4" spans="1:10" ht="84" x14ac:dyDescent="0.25">
      <c r="A4" s="1" t="s">
        <v>1</v>
      </c>
      <c r="B4" s="17" t="s">
        <v>97</v>
      </c>
      <c r="C4" s="17" t="s">
        <v>2</v>
      </c>
      <c r="D4" s="17" t="s">
        <v>3</v>
      </c>
      <c r="E4" s="17" t="s">
        <v>4</v>
      </c>
      <c r="F4" s="1" t="s">
        <v>5</v>
      </c>
      <c r="G4" s="1" t="s">
        <v>6</v>
      </c>
      <c r="H4" s="2" t="s">
        <v>7</v>
      </c>
      <c r="I4" s="17" t="s">
        <v>8</v>
      </c>
      <c r="J4" s="18" t="s">
        <v>9</v>
      </c>
    </row>
    <row r="5" spans="1:10" ht="225" x14ac:dyDescent="0.25">
      <c r="A5" s="4">
        <v>1</v>
      </c>
      <c r="B5" s="3" t="s">
        <v>167</v>
      </c>
      <c r="C5" s="4" t="s">
        <v>168</v>
      </c>
      <c r="D5" s="5">
        <v>2607</v>
      </c>
      <c r="E5" s="4" t="s">
        <v>169</v>
      </c>
      <c r="F5" s="5" t="s">
        <v>161</v>
      </c>
      <c r="G5" s="5" t="s">
        <v>170</v>
      </c>
      <c r="H5" s="4" t="s">
        <v>15</v>
      </c>
      <c r="I5" s="6">
        <v>44063</v>
      </c>
      <c r="J5" s="4" t="s">
        <v>16</v>
      </c>
    </row>
    <row r="6" spans="1:10" x14ac:dyDescent="0.25">
      <c r="A6" s="4"/>
      <c r="B6" s="4"/>
      <c r="C6" s="4"/>
      <c r="D6" s="4"/>
      <c r="E6" s="4"/>
      <c r="F6" s="7"/>
      <c r="G6" s="7"/>
      <c r="H6" s="4"/>
      <c r="I6" s="4"/>
      <c r="J6" s="4"/>
    </row>
  </sheetData>
  <mergeCells count="1">
    <mergeCell ref="A3:J3"/>
  </mergeCells>
  <pageMargins left="0.25" right="0.25" top="0.75" bottom="0.75" header="0.3" footer="0.3"/>
  <pageSetup orientation="landscape"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3:J5"/>
  <sheetViews>
    <sheetView workbookViewId="0">
      <selection activeCell="F15" sqref="F15"/>
    </sheetView>
  </sheetViews>
  <sheetFormatPr baseColWidth="10" defaultRowHeight="15" x14ac:dyDescent="0.25"/>
  <cols>
    <col min="1" max="1" width="4.5703125" customWidth="1"/>
    <col min="3" max="3" width="13.28515625" customWidth="1"/>
    <col min="5" max="5" width="15.140625" customWidth="1"/>
    <col min="6" max="6" width="18.7109375" customWidth="1"/>
    <col min="7" max="7" width="13.42578125" customWidth="1"/>
    <col min="8" max="8" width="12.85546875" customWidth="1"/>
  </cols>
  <sheetData>
    <row r="3" spans="1:10" x14ac:dyDescent="0.25">
      <c r="A3" s="25" t="s">
        <v>171</v>
      </c>
      <c r="B3" s="25"/>
      <c r="C3" s="25"/>
      <c r="D3" s="25"/>
      <c r="E3" s="25"/>
      <c r="F3" s="25"/>
      <c r="G3" s="25"/>
      <c r="H3" s="25"/>
      <c r="I3" s="25"/>
      <c r="J3" s="25"/>
    </row>
    <row r="4" spans="1:10" ht="48" x14ac:dyDescent="0.25">
      <c r="A4" s="1" t="s">
        <v>1</v>
      </c>
      <c r="B4" s="17" t="s">
        <v>97</v>
      </c>
      <c r="C4" s="17" t="s">
        <v>2</v>
      </c>
      <c r="D4" s="17" t="s">
        <v>3</v>
      </c>
      <c r="E4" s="17" t="s">
        <v>4</v>
      </c>
      <c r="F4" s="1" t="s">
        <v>5</v>
      </c>
      <c r="G4" s="1" t="s">
        <v>6</v>
      </c>
      <c r="H4" s="2" t="s">
        <v>7</v>
      </c>
      <c r="I4" s="17" t="s">
        <v>8</v>
      </c>
      <c r="J4" s="18" t="s">
        <v>9</v>
      </c>
    </row>
    <row r="5" spans="1:10" ht="36.75" customHeight="1" x14ac:dyDescent="0.25">
      <c r="A5" s="4"/>
      <c r="B5" s="4" t="s">
        <v>172</v>
      </c>
      <c r="C5" s="4"/>
      <c r="D5" s="5"/>
      <c r="E5" s="4"/>
      <c r="F5" s="5"/>
      <c r="G5" s="5"/>
      <c r="H5" s="4"/>
      <c r="I5" s="6"/>
      <c r="J5" s="4"/>
    </row>
  </sheetData>
  <mergeCells count="1">
    <mergeCell ref="A3:J3"/>
  </mergeCells>
  <pageMargins left="0.25" right="0.25" top="0.75" bottom="0.75" header="0.3" footer="0.3"/>
  <pageSetup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enero 2020</vt:lpstr>
      <vt:lpstr>febrero 2020</vt:lpstr>
      <vt:lpstr>marzo 2020</vt:lpstr>
      <vt:lpstr>abril 2020</vt:lpstr>
      <vt:lpstr>mayo 2020</vt:lpstr>
      <vt:lpstr>junio 2020</vt:lpstr>
      <vt:lpstr>julio 2020</vt:lpstr>
      <vt:lpstr>agosto 2020</vt:lpstr>
      <vt:lpstr>septiembre 2020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2020-11-04T22:18:21Z</cp:lastPrinted>
  <dcterms:created xsi:type="dcterms:W3CDTF">2020-10-29T22:51:59Z</dcterms:created>
  <dcterms:modified xsi:type="dcterms:W3CDTF">2020-11-04T22:19:49Z</dcterms:modified>
</cp:coreProperties>
</file>