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3. ORGANIZACIÓN 2020\2. MARCO PRESUPUESTARIO 2020\2. Contrataciones y adquisiones 2020\2. Contrat-Adquisc. emergencia covid-amanda 2020\"/>
    </mc:Choice>
  </mc:AlternateContent>
  <bookViews>
    <workbookView xWindow="0" yWindow="0" windowWidth="20490" windowHeight="7755" firstSheet="10" activeTab="13"/>
  </bookViews>
  <sheets>
    <sheet name="marzo-2020" sheetId="2" r:id="rId1"/>
    <sheet name="abril-2020" sheetId="3" r:id="rId2"/>
    <sheet name="mayo-2020" sheetId="4" r:id="rId3"/>
    <sheet name="junio covid-19-2020" sheetId="5" r:id="rId4"/>
    <sheet name="junio T Amanda 2020" sheetId="11" r:id="rId5"/>
    <sheet name="julio covid-19-2020" sheetId="6" r:id="rId6"/>
    <sheet name="julio T Amanda 2020" sheetId="12" r:id="rId7"/>
    <sheet name="agosto covid-19 2020" sheetId="7" r:id="rId8"/>
    <sheet name="agosto T Amanda 2020" sheetId="13" r:id="rId9"/>
    <sheet name="sept. covid-19 2020" sheetId="8" r:id="rId10"/>
    <sheet name="sep. T Amanda 2020" sheetId="14" r:id="rId11"/>
    <sheet name="octubre covid-19 2020" sheetId="16" r:id="rId12"/>
    <sheet name="octubre T Amanda 2020" sheetId="9" r:id="rId13"/>
    <sheet name="nov. covid-19 2020" sheetId="10" r:id="rId1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 i="16" l="1"/>
  <c r="D4" i="16"/>
  <c r="D8" i="14"/>
  <c r="D17" i="13" l="1"/>
  <c r="D41" i="12"/>
  <c r="D38" i="12"/>
  <c r="D23" i="12"/>
  <c r="D14" i="11"/>
  <c r="D7" i="7" l="1"/>
  <c r="D4" i="7"/>
  <c r="D8" i="6"/>
  <c r="D37" i="5"/>
  <c r="D34" i="5"/>
  <c r="D21" i="5"/>
  <c r="D11" i="5"/>
  <c r="D9" i="5"/>
  <c r="D8" i="5"/>
  <c r="D14" i="4"/>
  <c r="D9" i="4" l="1"/>
  <c r="D6" i="4"/>
  <c r="D10" i="3"/>
  <c r="D6" i="3"/>
</calcChain>
</file>

<file path=xl/sharedStrings.xml><?xml version="1.0" encoding="utf-8"?>
<sst xmlns="http://schemas.openxmlformats.org/spreadsheetml/2006/main" count="2345" uniqueCount="690">
  <si>
    <t>N°</t>
  </si>
  <si>
    <t>MONTO</t>
  </si>
  <si>
    <t>PLAZOS DE CUMPLIMIENTO</t>
  </si>
  <si>
    <t>MES DE MARZO DE 2020</t>
  </si>
  <si>
    <t>ÁREA INSTITUCIONAL</t>
  </si>
  <si>
    <t>CARACTERISTICAS DE LA CONTRAPARTE (SI SE TRATA DE PERSONA NATURAL O JURIDICA)</t>
  </si>
  <si>
    <t>NOMBRES DE LA CONTRAPARTE</t>
  </si>
  <si>
    <t>FORMA DE CONTRATACIÓN</t>
  </si>
  <si>
    <t>MES DE ABRIL DE 2020</t>
  </si>
  <si>
    <t>MES DE MAYO DE 2020</t>
  </si>
  <si>
    <t>EMERGENIA PANDEMIA COVID -19</t>
  </si>
  <si>
    <t>ADQUISICIONES    REALIZADAS DURANTE LA EMERGENCIA DE PANDEMIA COVID-19</t>
  </si>
  <si>
    <t>ADQUSICIONES   REALIZADAS DURANTE LA EMERGENCIA DE PANDEMIA COVID-19</t>
  </si>
  <si>
    <t>ADQUISICIONES   REALIZADAS DURANTE LA EMERGENCIA DE PANDEMIA COVID-19</t>
  </si>
  <si>
    <t>CÓDIGO DE LA ADQUISICIÓN</t>
  </si>
  <si>
    <t xml:space="preserve">FECHA DE LA ORDEN DE COMPRA </t>
  </si>
  <si>
    <t>N° FACRURA DE LA ORDEN DE COMPRA</t>
  </si>
  <si>
    <t>compra de 50 cajas de alcohol gel, en presentación de 12 unidades por caja.</t>
  </si>
  <si>
    <t>Directa</t>
  </si>
  <si>
    <t xml:space="preserve">Victor Manuel Chacón Flores </t>
  </si>
  <si>
    <t xml:space="preserve">Servicios Generales </t>
  </si>
  <si>
    <t>compra de 940 alcohol gel de 4 onz, 620 alcohol gel de 2 onz, 10 fardos de papel de 48 c/u</t>
  </si>
  <si>
    <t>IDECAFEZ S.A DE C.V</t>
  </si>
  <si>
    <t xml:space="preserve">JURIDICA </t>
  </si>
  <si>
    <t xml:space="preserve">NATURAL </t>
  </si>
  <si>
    <t>Fac. N° 09750;  Orden N° 4879</t>
  </si>
  <si>
    <t>Orden N° 4869</t>
  </si>
  <si>
    <t xml:space="preserve">25 quintales de fijol de seda </t>
  </si>
  <si>
    <t xml:space="preserve">Sindico Municipal </t>
  </si>
  <si>
    <t>Francisco Antonio Garcia Aguilar</t>
  </si>
  <si>
    <t>Fac. N° 00501;  Orden N° 4893</t>
  </si>
  <si>
    <t xml:space="preserve">200 cajas de Aceite rico, 40 quintales de azucar, 25 quintales de frijol rojo y 20 quintales de arroz precocido </t>
  </si>
  <si>
    <t xml:space="preserve">Blanca Iris Robles Avelar </t>
  </si>
  <si>
    <t>Recibo Simple;  Orden N° 4898</t>
  </si>
  <si>
    <t>Recibo Simple</t>
  </si>
  <si>
    <t xml:space="preserve">suministro de 28 almuerzos para colaboradores en elaboración de masarillas </t>
  </si>
  <si>
    <t xml:space="preserve">Dalila Hernandez Rivas </t>
  </si>
  <si>
    <t>65 QQ de arroz; 40  QQ de frijol; 6,000 spaguetti doña blanca 200 gr. c/u; 1,920 Dcafe 4 onz c/u, 700 Dcafe de 200 gr c/u; 780 café la olla 250 gr c/u y 1,096 avena molida doña blanca 330 gr c/u</t>
  </si>
  <si>
    <t>Fac. N° 09773;  Orden N° 4883</t>
  </si>
  <si>
    <t>_</t>
  </si>
  <si>
    <t>N/A</t>
  </si>
  <si>
    <t>compra de 24 colchonetas</t>
  </si>
  <si>
    <t xml:space="preserve">Distribuidora e industras Rocio S.A DE C.V </t>
  </si>
  <si>
    <t xml:space="preserve"> JURIDICA </t>
  </si>
  <si>
    <t xml:space="preserve">DIRECTA </t>
  </si>
  <si>
    <t xml:space="preserve">INMEDIATA </t>
  </si>
  <si>
    <t>Fac. N° 004816;  Orden N° 4880</t>
  </si>
  <si>
    <t xml:space="preserve">Compra de Articulos Varios  </t>
  </si>
  <si>
    <t xml:space="preserve">Variedades La Inmaculada </t>
  </si>
  <si>
    <t>Natural</t>
  </si>
  <si>
    <t xml:space="preserve">Directa </t>
  </si>
  <si>
    <t>Fac. N° 0103;  Orden N° 4894</t>
  </si>
  <si>
    <t>Compra de 20 fardos de lejia, 10 fardos de detergente, 24 fardos de papel higuienico</t>
  </si>
  <si>
    <t>Fac. N° 0129;  Orden N° 4897</t>
  </si>
  <si>
    <t xml:space="preserve">Rina Marleny Deras Moran </t>
  </si>
  <si>
    <t xml:space="preserve">Pago de 72 almuerzos para personal que se encuentra sanitizando </t>
  </si>
  <si>
    <t xml:space="preserve">Compra de Insumos para prevencion: gauntes, mascarrillas, estetoscopio, alcohol gel  </t>
  </si>
  <si>
    <t>Grupo Rosales, S.A de C.V</t>
  </si>
  <si>
    <t>Juridico</t>
  </si>
  <si>
    <t xml:space="preserve">directa </t>
  </si>
  <si>
    <t xml:space="preserve">Inmediata </t>
  </si>
  <si>
    <t>Fac. N° 0059, 0065, 0069;  Orden N° 4896</t>
  </si>
  <si>
    <t xml:space="preserve">Compra de 1,380 mascarillas </t>
  </si>
  <si>
    <t>Fac. N° 0009;  Orden N° 4901</t>
  </si>
  <si>
    <t>Moises Alejandro Olmedo Martinez</t>
  </si>
  <si>
    <t>suministro de 15 pipadas de agua para la desimfeccion de calles en el municipio los dias 14, 15, 16 y 21 de Abril de 2020</t>
  </si>
  <si>
    <t xml:space="preserve">Productos de la primera necesidad </t>
  </si>
  <si>
    <t>Fac. N° 0108, 0137, 0147;  Orden N° 4899</t>
  </si>
  <si>
    <t xml:space="preserve">Pago de 54 almuerzos para personal que se encuentra sanitizando </t>
  </si>
  <si>
    <t xml:space="preserve">pago por elaboracion de 2 arcos sanitizadores </t>
  </si>
  <si>
    <t xml:space="preserve">Encargado de Servicios Municipales </t>
  </si>
  <si>
    <t>Eulises Ernesto Vega Alas</t>
  </si>
  <si>
    <t xml:space="preserve">Carlos Armando Flores Alvares </t>
  </si>
  <si>
    <t xml:space="preserve">suministro de 27 quintales de frijol </t>
  </si>
  <si>
    <t xml:space="preserve">Fundacion Nuevos Horisontes para los Pobres </t>
  </si>
  <si>
    <t>026822 y 026823</t>
  </si>
  <si>
    <t xml:space="preserve">planilla de pago de incentivo a policias municipales </t>
  </si>
  <si>
    <t xml:space="preserve">17 Policias Municipales </t>
  </si>
  <si>
    <t>Planilla</t>
  </si>
  <si>
    <t xml:space="preserve">planilla de pago de incentivo a empleados municipales </t>
  </si>
  <si>
    <t xml:space="preserve">16 empleados municipales </t>
  </si>
  <si>
    <t>planilla</t>
  </si>
  <si>
    <t xml:space="preserve">Yoni de Jesus Cruz Dueñas </t>
  </si>
  <si>
    <t xml:space="preserve">Suministro de 9 quintales de pescado </t>
  </si>
  <si>
    <t>Leonel Alexander Quijada Quijada</t>
  </si>
  <si>
    <t xml:space="preserve">Luis Leonardo Dueñas Pineda </t>
  </si>
  <si>
    <t>Daniel Antonio Flores Nuñez</t>
  </si>
  <si>
    <t>Jorge Gavier Castaneda Aquino</t>
  </si>
  <si>
    <t>Amelio Cucufate</t>
  </si>
  <si>
    <t xml:space="preserve">Miguel Angel Menjivar Rosales </t>
  </si>
  <si>
    <t>Emilio Muñoz Rivera</t>
  </si>
  <si>
    <t>Juan Jose Peña Matute</t>
  </si>
  <si>
    <t xml:space="preserve">Carlos Alberto Orellana Santos </t>
  </si>
  <si>
    <t>Carlos Roberto Alas Alfaro</t>
  </si>
  <si>
    <t>Jose Antonio Campos Alvarado</t>
  </si>
  <si>
    <t xml:space="preserve">Cristobal Mejia Alas </t>
  </si>
  <si>
    <t>Calixto Fuentes Cruz</t>
  </si>
  <si>
    <t xml:space="preserve">Manuel de Jesus Morales Lopez </t>
  </si>
  <si>
    <t>Milton Acosta Tejada</t>
  </si>
  <si>
    <t>Edwin Alfredo Pineda Portillos</t>
  </si>
  <si>
    <t xml:space="preserve">Jose Daniel Fuentes Garcia </t>
  </si>
  <si>
    <t>Douglas Acosta Tejada</t>
  </si>
  <si>
    <t xml:space="preserve">Nelson de Jesus Polanco Palma </t>
  </si>
  <si>
    <t xml:space="preserve">Carlos Alfonso Gutierrez Calderon </t>
  </si>
  <si>
    <t xml:space="preserve">Jose Luis Orantes Reyna </t>
  </si>
  <si>
    <t>Norberto Alfonso Polanco Ramirez</t>
  </si>
  <si>
    <t>Jose Edgardo Santos Mojica</t>
  </si>
  <si>
    <t xml:space="preserve">María Deysi Aragon de Flores </t>
  </si>
  <si>
    <t>Suministro de 134 galones de combustible</t>
  </si>
  <si>
    <t xml:space="preserve">Motorista Municipal </t>
  </si>
  <si>
    <t>Energia Organica</t>
  </si>
  <si>
    <t xml:space="preserve">Periodo del Mes de Abril 2020 </t>
  </si>
  <si>
    <t>facturas: 16340, 16696, 16959, 17176, 17381, 17538, 17760, 18018 y 17891</t>
  </si>
  <si>
    <t xml:space="preserve">Santos Leonel Perla Fuentes </t>
  </si>
  <si>
    <t>suministro de 2 pipadas de agua para la desimfeccion de calles en el municipio el dia 24 de Abril de 2020</t>
  </si>
  <si>
    <t xml:space="preserve">suministro de bebidas envasadas para colaboradores en puestos de sanitizacion por emergencia </t>
  </si>
  <si>
    <t>Fac. N° 0157;  Orden N° 4933</t>
  </si>
  <si>
    <t>Compra de insumos para prevencion por covid-19</t>
  </si>
  <si>
    <t>Fac. N° 0075, 0086, 0088, 0089, 0090;  Orden N° 4935</t>
  </si>
  <si>
    <t>Fac. N° 0193;  Orden N° 4952</t>
  </si>
  <si>
    <t xml:space="preserve">Suministro de 7 quintales de pescado </t>
  </si>
  <si>
    <t xml:space="preserve">Pago de 66 almuerzos para personal que se encuentra sanitizando </t>
  </si>
  <si>
    <t>suministro de 77 mascarillas artesanales para prevencion de covid-19</t>
  </si>
  <si>
    <t xml:space="preserve">Elizabeth Clara Mojica de Hernandez </t>
  </si>
  <si>
    <t xml:space="preserve"> Orden N° 4946</t>
  </si>
  <si>
    <t xml:space="preserve">23 empleados municipales </t>
  </si>
  <si>
    <t xml:space="preserve">planilla de pago de  trabajadores eventuales  </t>
  </si>
  <si>
    <t>Daniel Ernesto Guardon Paz</t>
  </si>
  <si>
    <t xml:space="preserve">Pago por servicios prestados como motorista del tren de aseo </t>
  </si>
  <si>
    <t xml:space="preserve">Sumunistro de 2,675 canastas solidarias </t>
  </si>
  <si>
    <t xml:space="preserve">Angel Israel Reyes Granados </t>
  </si>
  <si>
    <t>suministro de 1,177 mascarillas artesanales para prevencion de covid-19</t>
  </si>
  <si>
    <t xml:space="preserve"> Orden N° 4932</t>
  </si>
  <si>
    <t xml:space="preserve">13 empleados municipales </t>
  </si>
  <si>
    <t xml:space="preserve">ANCELMO LEMUS JIMENEZ </t>
  </si>
  <si>
    <t>Fac. N° 00069;  Orden N° 4951</t>
  </si>
  <si>
    <t>OBJETO                            (NOMBRE)</t>
  </si>
  <si>
    <t>OBJETO (NOMBRE)</t>
  </si>
  <si>
    <t xml:space="preserve">adquisicion de bombas para fumigacion como medida de prevencion </t>
  </si>
  <si>
    <t>factura N° 148 orden N° 4900</t>
  </si>
  <si>
    <t>libre gestión</t>
  </si>
  <si>
    <t>Fac. N° 00401 ;  Orden N°4905</t>
  </si>
  <si>
    <t>Recibo Simple orden N° 4887</t>
  </si>
  <si>
    <t>Recibo Simple orden N° 4904</t>
  </si>
  <si>
    <t>Recibo Simple orden N°4892</t>
  </si>
  <si>
    <t>Recibo Simple orden N° 4906</t>
  </si>
  <si>
    <t>Recibo Simple orden   N° 4907</t>
  </si>
  <si>
    <t>Recibo Simple orden N° 4908</t>
  </si>
  <si>
    <t>Recibo Simple orden N°4920</t>
  </si>
  <si>
    <t>Recibo Simple  orden N° 4921</t>
  </si>
  <si>
    <t>Recibo Simple orden N° 4922</t>
  </si>
  <si>
    <t>Recibo Simple orden N° 4926</t>
  </si>
  <si>
    <t>Recibo Simple orden N° 4928</t>
  </si>
  <si>
    <t>Recibo Simple orden N° 4929</t>
  </si>
  <si>
    <t>Recibo Simple orden N° 4927</t>
  </si>
  <si>
    <t>Recibo Simple orden N° 4925</t>
  </si>
  <si>
    <t>Recibo Simple orden N°4909</t>
  </si>
  <si>
    <t>Recibo Simple orden N°4911</t>
  </si>
  <si>
    <t>Recibo Simple orden N°4912</t>
  </si>
  <si>
    <t>Recibo Simple orden N°4914</t>
  </si>
  <si>
    <t>Recibo Simple orden N°4916</t>
  </si>
  <si>
    <t>Recibo Simple orden N°4917</t>
  </si>
  <si>
    <t>Recibo Simple orden N°4919</t>
  </si>
  <si>
    <t>Recibo Simple orden N°4918</t>
  </si>
  <si>
    <t>Recibo Simple orden N°4915</t>
  </si>
  <si>
    <t>Recibo Simple orden N°4913</t>
  </si>
  <si>
    <t>Recibo Simple orden N°4910</t>
  </si>
  <si>
    <t>Recibo Simple orden N°4930</t>
  </si>
  <si>
    <t>Recibo Simple orden N°4923</t>
  </si>
  <si>
    <r>
      <t>CARACTERIST. DE LA CONTRAPARTE (S</t>
    </r>
    <r>
      <rPr>
        <b/>
        <sz val="8"/>
        <color theme="1"/>
        <rFont val="Calibri"/>
        <family val="2"/>
        <scheme val="minor"/>
      </rPr>
      <t>I SE TRATA DE PERSONA NATURAL O JURIDICA)</t>
    </r>
  </si>
  <si>
    <r>
      <t xml:space="preserve">CARACTERIST.   DE LA CONTRAPARTE    </t>
    </r>
    <r>
      <rPr>
        <b/>
        <sz val="8"/>
        <color theme="1"/>
        <rFont val="Calibri"/>
        <family val="2"/>
        <scheme val="minor"/>
      </rPr>
      <t>(SI SE TRATA DE PERSONA NATURAL O JURIDICA)</t>
    </r>
  </si>
  <si>
    <t>https://www.transparencia.gob.sv/institutions/san-pablo-tacachico-la-libertad/contracts</t>
  </si>
  <si>
    <t>NOTA:  PUEDE CONSULTAR LAS ADQUISICIONES DANDO CLIC EN EL SIGUIENTE LINK</t>
  </si>
  <si>
    <t xml:space="preserve">Suministro de articulos varios para la prevención de COVID-19 : 10 fardos de lijia, 02 cajas de desinfectante, 04 bolsas de rinso de 5000g, 3 mopas completas, 01 caja de jabon liquido, 12 fardos de power pequeño, 10 cajas de coca en lata y fardos de agua en botella. </t>
  </si>
  <si>
    <t xml:space="preserve">Libre Gestion </t>
  </si>
  <si>
    <t>Fac. N° 168; 0175                                                    Orden N° 4954</t>
  </si>
  <si>
    <t xml:space="preserve">suministro de 15 galones de dicel para mazdan gris para el traslado de personal de catastro por emergencia del covid- 19 al cantón atiocoyo </t>
  </si>
  <si>
    <t xml:space="preserve">ENERGIA ORGANICA, S.A DE C.V </t>
  </si>
  <si>
    <t>Juridica</t>
  </si>
  <si>
    <t>Fac. N°   19733                                                  Orden N° 2649</t>
  </si>
  <si>
    <t xml:space="preserve">ADQUISICIONES REALIZADAS DURANTE LA EMERGENCIA DE PANDEMIA COVID-19 </t>
  </si>
  <si>
    <t>MES DE JUNIO DE 2020</t>
  </si>
  <si>
    <t>Suministro de materiales varios. Emergencia por COVID-19</t>
  </si>
  <si>
    <t>Ferreteria San Pablo (Victor Manuel Guillen)</t>
  </si>
  <si>
    <t xml:space="preserve">Persona Natural </t>
  </si>
  <si>
    <t xml:space="preserve">Inmediato </t>
  </si>
  <si>
    <t>Fac. N° 03539, 03544                 Orden N° 4888</t>
  </si>
  <si>
    <t xml:space="preserve">Suministro de combustibles para l vehiculo mazda de proteccion civil para la supervision en lugares de control de sanitización como prevención del Covid-19 </t>
  </si>
  <si>
    <t xml:space="preserve">Persona Juridica </t>
  </si>
  <si>
    <t>Del 28 DE ABRIL AL 26 DE MAYO DE 2020</t>
  </si>
  <si>
    <t>Fac. N°18666, 18900, 19039 Y 19404                                                            Orden N° 2628, 2642, 2632 Y 2636</t>
  </si>
  <si>
    <t xml:space="preserve">Suministro de 3.33 quintales de pescado para ser entregado a personas de escasos recursos economicos del municipio. </t>
  </si>
  <si>
    <t xml:space="preserve">JOEL ERNESTO FRANCO MURCIA </t>
  </si>
  <si>
    <t>Recibo Simple                                                          Orden N° 4947</t>
  </si>
  <si>
    <t>Pago de servicios de transporte en concepto de contribucion a personas beneficiarias del convenio GOES-MAG Y Alcaldia Municipal. Transporte de cestas solidarias desde plan de la laguna de antiguo cuscatlan y de bolsas de 25 libras de maiz blanco incluye carga y descargo de los insumos asta su destino en los cantones y caseríos del Municipio de San Pablo Tacachico.</t>
  </si>
  <si>
    <t xml:space="preserve">MIGUEL ANGEL MENJIVAR ROSALES </t>
  </si>
  <si>
    <t>Recibo Simple                                                           Orden N° 4949</t>
  </si>
  <si>
    <t xml:space="preserve">Suministro de insumos para protecion por covid-19 y alerta roja por tormenta tropical Amanda </t>
  </si>
  <si>
    <t xml:space="preserve">DIPROMOS, S.A DE C.V </t>
  </si>
  <si>
    <t>Fac. N° 0002, 0004                     Orden N° 05056</t>
  </si>
  <si>
    <t>Fac. N° 0291, 0295                      Orden N° 4977</t>
  </si>
  <si>
    <t>Suministro de articulos varios por emergencia de COVID-19 para prevención para uso exclusivo de esta administración: 04 dispensadores de papel toalla de color blanco uso codo; 08 papel toalla kleenex</t>
  </si>
  <si>
    <t xml:space="preserve">FREUND S.A DE C.V </t>
  </si>
  <si>
    <t>Fac. N° 02206572                                                           Orden N° 05037</t>
  </si>
  <si>
    <t>Suministro de 7 cajas de mascarrillas quirurguicas de 50 unidades cada una, 2 alcohol gel de 300 ml, 2 galones de alcohol gel y 2 cajas de guantes hipoalergenico de 50 unidades cada una para uso de empleados administrativos y operativos de la alcaldia municipal de San Pablo Tacachico.</t>
  </si>
  <si>
    <t xml:space="preserve">GRUPO ROSALE S.A DE C.V </t>
  </si>
  <si>
    <t>Fac. N° 0094, 0095 Y 0099                                                           Orden N° 4997</t>
  </si>
  <si>
    <t xml:space="preserve">Suministro de 40 refrigerios a razon de $1.00 cada uno para ser entregados a personas de escasos recursos economicos afectados por la tormenta tropical amanda en el municipio de San Pablo Tacachico. </t>
  </si>
  <si>
    <t xml:space="preserve">ELIZABETH CLARA MOJICA DE HERNANDEZ </t>
  </si>
  <si>
    <t xml:space="preserve">Recibo Simple                                                           </t>
  </si>
  <si>
    <t xml:space="preserve">Contribución economica a la comunidad Caserio Las Delicias para la compra de cuatro chasis para la recostruccion de puente hamaca. </t>
  </si>
  <si>
    <t xml:space="preserve">MARIO ANTONIO HERNANDEZ FIGUEROA </t>
  </si>
  <si>
    <t xml:space="preserve">Recibo Simple </t>
  </si>
  <si>
    <t>Contribución economica a persona de escasos recursos afectada por tormenta tropical amanda por perdida de cultivos agricolas y daños a maquinaria de trabajo.</t>
  </si>
  <si>
    <t>WALTER GREGORI PERLA GUZMAN</t>
  </si>
  <si>
    <t xml:space="preserve">Contribución Economica a persona de escasos recursos afectada por la tormenta Amanda por perdida de insumos agricolas </t>
  </si>
  <si>
    <t xml:space="preserve">suministro de vestimenta para la emergencia OVID-19 y alerta roja de la tormenta amanda. 48 chalecos para protección civil y 50 camisas manga larga con refletivos </t>
  </si>
  <si>
    <t xml:space="preserve">MARIA CANDELARIA GUZMAN DE RAMIREZ </t>
  </si>
  <si>
    <t>Fac. N° 0117                                                           Orden N°4982</t>
  </si>
  <si>
    <t xml:space="preserve">Contribucion economica a personas de escasos recursos afectada por la tormenta tropical amanda por perdida de cultivos agricolas </t>
  </si>
  <si>
    <t xml:space="preserve">JOSE ALVARO BENITEZ FLORES </t>
  </si>
  <si>
    <t xml:space="preserve">MARCOS ESTRADA CHACON </t>
  </si>
  <si>
    <t xml:space="preserve">ERASMO ESTRADA CHACON </t>
  </si>
  <si>
    <t xml:space="preserve">YONI DE JESUS CRUZ DUEÑAS </t>
  </si>
  <si>
    <t xml:space="preserve">Suministro de vivieres de la canasta basica para ser entregados a personas de escasos recursos. Por COVID-19 y alerta roja portormenta tropical amanda </t>
  </si>
  <si>
    <t>VARIEDADES LA INMACULADA (HECTOR ALBILIO MENDOZA RODRIGUEZ)</t>
  </si>
  <si>
    <t>Fac. N° 0202, 0205,0208 Y 0242                                                            Orden N° 4292</t>
  </si>
  <si>
    <t xml:space="preserve">Contribucion economica a la comunidad caserio las delicias para compra de 2 chasis de 12 metros para reconstrucción de puente hamaca ubicado a medio kilometro de tepemicho hacia Las Delicias. </t>
  </si>
  <si>
    <t xml:space="preserve">RICARDO ANTONIO VALLE RIVAS </t>
  </si>
  <si>
    <t xml:space="preserve">Suministro de materiales varios para contribucion con personas afectadas por emergencia y tormenta tropical amanda </t>
  </si>
  <si>
    <t xml:space="preserve">(Ferreteria Bonilla) Andres Rigoberto Bonilla </t>
  </si>
  <si>
    <t>Fac. N° 1668                    Orden N° 4806</t>
  </si>
  <si>
    <t xml:space="preserve">Suministro de 30 rollos de alambre de puas por emergencia covid-19 y alerta roja por tormenta tropical amanda </t>
  </si>
  <si>
    <t xml:space="preserve">SUMINISTROS MALDONADO S.A DE C.V </t>
  </si>
  <si>
    <t>Fac. N° 5119                 Orden N° 4983</t>
  </si>
  <si>
    <t xml:space="preserve">Suministro de 53 quintales de frijol de seda por emergencia COVID-19 y alerta roja por tormenta tropical amanda </t>
  </si>
  <si>
    <t xml:space="preserve">FRANCISCO ANTONIO GARCIA AGUILAR </t>
  </si>
  <si>
    <t>Fac. N° 00577                                                            Orden N° 4998</t>
  </si>
  <si>
    <t xml:space="preserve">Suministro de 2,000 laminas tipo canal #26, 50 caños de 2", 50 polines Galv. #16, 50 polines galv. Chapa # 16, 15 rollos de malla ciclon, 70 rollos de alambre de 400 varas. </t>
  </si>
  <si>
    <t>EL CAMINO (GLORIA ELSY SAENZ GUARDADO)</t>
  </si>
  <si>
    <t xml:space="preserve">Fac. N° 0433                                                          Orden N° 4993 </t>
  </si>
  <si>
    <t xml:space="preserve">Suministro de 8 colchonetas de 1.20m y 5 colchonetas de 1.00m en el marco de la campaña de prevencion del COVID-19,   </t>
  </si>
  <si>
    <t>NUEVA COMERCIAL "TANNY" (ESTANISLAO GAMEZ SALAZAR)</t>
  </si>
  <si>
    <t xml:space="preserve">persona Natural </t>
  </si>
  <si>
    <t>Fac. N° 00418                                                          Orden N° 4996</t>
  </si>
  <si>
    <t>Pago en concepto de formulacion de carpeta tecnica del proyecto: Construcción de Muro y Tratamiento de talud en calle principal de entrada al municipio de San Pablo Tacachico.</t>
  </si>
  <si>
    <t xml:space="preserve">JCP CONSULTORES, S.A DE C.V </t>
  </si>
  <si>
    <t>Fac. N° 0126                                                          Orden N° 05058</t>
  </si>
  <si>
    <t xml:space="preserve">pago de anticipo del 30% del proyecto: Construcción de Muro y tratamieto talud en calle principal de entrada al Municipio por Daños ocasionados por tormenta tropical amanda </t>
  </si>
  <si>
    <t xml:space="preserve">SANTOS SARMIENTO S.A DE C.V </t>
  </si>
  <si>
    <t>Fac. N°  0014                                                         Orden N° 05070</t>
  </si>
  <si>
    <t xml:space="preserve">Pago en concepto de formulacion de carpeta tecnica del proyecto: Pavimentación con concreto hidrahulico de calle Principal que conduce a caserio Campana, Cantón campana del Municipio de San Pablo Tacachico. Por daños ocacionados por la tormenta tropical Amanda </t>
  </si>
  <si>
    <t xml:space="preserve">LR INGENIEROS S.A DE C.V </t>
  </si>
  <si>
    <t>Fac. N° 00160                                                           Orden N° 05059</t>
  </si>
  <si>
    <t xml:space="preserve">Pago de anticipo del 30% del proyecto: Pavimentación con concreto hidrahulico de calle Principal que conduce a caserio Campana, Cantón campana del Municipio de San Pablo Tacachico. Por daños ocacionados por la tormenta tropical Amanda </t>
  </si>
  <si>
    <t xml:space="preserve">M&amp;M, S.A DE C.V </t>
  </si>
  <si>
    <t>Fac. N° 0201                                                          Orden N° 05035</t>
  </si>
  <si>
    <t>Pago del 30% de anticipo del proyecto: Recostrucción del puente hamaca sobre el rio suquiapa en caserío Malpaneca Cantón Moncagua del M.S.P.T Por daños ocacionados por tormenta tropical Amanda.</t>
  </si>
  <si>
    <t xml:space="preserve">CHIDELOP, S.A DE C.V </t>
  </si>
  <si>
    <t>Fac. N° 00041                                                            Orden N° 4973</t>
  </si>
  <si>
    <t xml:space="preserve">remoción de escombros en puente sobre el rio suquiapa </t>
  </si>
  <si>
    <t xml:space="preserve">Transparte de Agua El Milagro </t>
  </si>
  <si>
    <t>Fac. N° 0092                   Orden N° 4976</t>
  </si>
  <si>
    <t>Suministro de medicamentos para la prevención por emergencia nacional por pandemia de covid-19</t>
  </si>
  <si>
    <t xml:space="preserve">Farma Mundo </t>
  </si>
  <si>
    <t>Fac. N° 14327, 14328                Orden N° 4963</t>
  </si>
  <si>
    <t>Suministro de 10 neobol crema de 30gr.</t>
  </si>
  <si>
    <t xml:space="preserve">DROGUERIA MUNODO FARMA </t>
  </si>
  <si>
    <t>Fac. N°  06760                                                     Orden N°4978</t>
  </si>
  <si>
    <t xml:space="preserve">Suministro de 100 acetominofen blister; 50 fenaler iny; 100 pasmo lit. iny; 50 ranitidina 50mg iny; 10 azitromizina susp. 200/5ml; 140 azthonac 500mg blister; 200 ciprofloxacina 5m; 25 k fer iny; 01 galón alcohol gel. </t>
  </si>
  <si>
    <t>DROGUERIA MUNDO FARMA (Carlos Fernando Martínez Umanzor)</t>
  </si>
  <si>
    <t>Fac. N° 13073                                                   Orden N° 4979</t>
  </si>
  <si>
    <t>Suministro de medicamentos para prevencion por emergencia por COVID-19. 100 Acetominofen blister; 125 antigripal; 300 ranitidina 300 mg tableta; 500 Ciprofloxacina tableta; 30 enalapril 20mg tableta; 200 sueros paill sobre vitaminados; 05 mascariilas caja; 100 Dramanil capsula paill; Aciclovir blister; 50 pulmo grip balsamico jarabe y 200 Anaflat Tableta</t>
  </si>
  <si>
    <t>Fac. N°  14327; 14328                                                  Orden N° 4963</t>
  </si>
  <si>
    <t xml:space="preserve">ADQUISICIONES REALIZADAS DURANTE LA EMERGENCIA DE PANDEMIA COVID-19  </t>
  </si>
  <si>
    <t>MES DE JULIO DE 2020</t>
  </si>
  <si>
    <r>
      <t xml:space="preserve">OBJETO </t>
    </r>
    <r>
      <rPr>
        <b/>
        <sz val="8"/>
        <color theme="1"/>
        <rFont val="Calibri"/>
        <family val="2"/>
        <scheme val="minor"/>
      </rPr>
      <t>(NOMBRE)</t>
    </r>
  </si>
  <si>
    <t>Suministro de 01 dispensador de papel toalla blanco, 02 Papel toalla kleenex 130 mt para servicio sanitarios alcaldia Municipal para la prevencion COVID-19</t>
  </si>
  <si>
    <t xml:space="preserve">FREUND, S.A DE C.V </t>
  </si>
  <si>
    <t>Libre Gestion</t>
  </si>
  <si>
    <t>Fac. N° 0205757                                                        Orden N° 05098</t>
  </si>
  <si>
    <t xml:space="preserve">Valor por el pago de alquiler de 9 horas de maquina retroescavadora, en concepto de apertura de fosas para sepultar fallecidos por COVID-19 </t>
  </si>
  <si>
    <t>Transporte y Terraceria "LINGO"</t>
  </si>
  <si>
    <t>Fac. N° 0071                                                    Orden N° 05081</t>
  </si>
  <si>
    <t>Suministro de 04 cajas de mascarillas; 10 cajas de mascarillas KN95; 06 galones de alcohol gel, 02 galos de alcohol puro para prevencion de COVID-19 Municipalidad de San Pablo Tacachico.</t>
  </si>
  <si>
    <t xml:space="preserve">Eduardo Ernesto Flores Diaz </t>
  </si>
  <si>
    <t xml:space="preserve">Persona           Natural </t>
  </si>
  <si>
    <t>Fac. N° 00114                                                  Orden N° 05117</t>
  </si>
  <si>
    <t>Suministro de medicamentos para emergencia municipal y atención a la prevencion del COVID-19.                         100 Dramanil iny; 10 cajas de acetominofen tableta; 05 cajas de antigripal; 25 acitromicina susp. 01 caja de hiosina tab. 01 galon de alcohol 90" liquido; 03 cajas de anaflat tab; 05 cajas de azitromicina 500 mg; 100 frascos de complejo B vial</t>
  </si>
  <si>
    <t>DROGUERIA MUNODO FARMA (Carlos Fernando Martínez Umanzor)</t>
  </si>
  <si>
    <t>Fac. N° 27039                                                     Orden N° 05137</t>
  </si>
  <si>
    <t xml:space="preserve">Suministro de medicamentos para emergencia municipal y atención a la prevención del COVID-19.                            10 Cajas de acetominofen 500 mg; 05 Cajas de antigripal (grip no grip) 05 cajas de ciprofloxacina 500mg; 03 cajas de clorfeniramina 4gr; 04 cajas de sueros oral vitaminado; 05 aciclovir 400mg; 05 cajas de loratadina 10mg; 100 ampollas fenaler hospitalaria; 50 frascos de pulmogrip; 02 cajas de jeringas 3cc; 25 frascos de amoxicilina susp. 250 mg; 25 frascos trimetroprin susp. 100 ml; 50 cateter # 22; 25descartables doble función. </t>
  </si>
  <si>
    <t>Fac. N° 27437; 27438                                                     Orden N° 05132</t>
  </si>
  <si>
    <t xml:space="preserve">Suministro de mascarillas como medida de prevención del COVID-19. 10 Cajas de mascarillas quirugicas; 03 amonio; 03 Galones de alcohol 70°; 02 gafas protectores Negro; 04 gafas protectoras transparentees. </t>
  </si>
  <si>
    <t xml:space="preserve">GRUPO ROSALES, S.A DE C.V </t>
  </si>
  <si>
    <t>Fac. N° 0107                                                  Orden N° 05102</t>
  </si>
  <si>
    <t xml:space="preserve">Suministro de 10 Lentes Transparentes para prevención de COVID-19 </t>
  </si>
  <si>
    <t>Fac. N° 0112                                                     Orden N° 05109</t>
  </si>
  <si>
    <t>Suministro  de Insumos para la prevención de COVID-19  10 lentes de protección Transparente, 25 Botes Aspersores, 02 Galones de alcohol 70°</t>
  </si>
  <si>
    <t>Fac. N° 0114                                                       Orden N° 05142</t>
  </si>
  <si>
    <t>Suministro de insumos para la prevencion del COVID-19 para uso de empleados municipales: 06 cajas de mascarrillas desechables de 50 unidades, 10 trajes microgard 1500 marca ANSELL; 05 Galones de alcohol gel; 05 galones de alcohol liquido; 03 galones de amonio quaternario; 10 cajas de mascarilla KN 95 de 10 unidades, 06 Alcohol en aerosol 70%</t>
  </si>
  <si>
    <t>Fac. N° 0016                                                       Orden N°05169</t>
  </si>
  <si>
    <t xml:space="preserve">Suministro de 40 cajas de mascarillas quirurguicas de 50 unidades cada una para uso del personal administrativo para prevencion de COVID-19 </t>
  </si>
  <si>
    <t xml:space="preserve">IMELDA EMPERATRIZ PALACIOS GONZALEZ </t>
  </si>
  <si>
    <t xml:space="preserve">Persona        Natural </t>
  </si>
  <si>
    <t>Fac. N°  0225                                                     Orden N° 5213</t>
  </si>
  <si>
    <t xml:space="preserve">Unidad de emergencia Municipal </t>
  </si>
  <si>
    <t>NELSON RODRIGO AGUILAR AGUILAR</t>
  </si>
  <si>
    <t xml:space="preserve">un mes </t>
  </si>
  <si>
    <t xml:space="preserve">20 de julio de 2020 </t>
  </si>
  <si>
    <t>Suministro de 2,000 canastas solidarias que consisten en: 2 libras de arroz blanco; 2 libras de frijol de seda; 1 harina de maiz; 2 rollitos de spaguetti; 1 café de 4 onz; 2 salsitas la chula; 1 aceite santa clara de 750ml; 2 sopas maggi y 2 libras de sal.</t>
  </si>
  <si>
    <t>ANGEL ISRAEL REYES GRANADOS</t>
  </si>
  <si>
    <t xml:space="preserve">Persona            Natural </t>
  </si>
  <si>
    <t>Fac. N° 004577                                                    Orden N° 05064</t>
  </si>
  <si>
    <t xml:space="preserve">suministro de productos de la primera necesidad por emergencia del COVID-19 y aleerta roja por tormenta tropical amanda.                                                        7 qq de azucar, 7 qq de frijoles, 3 cajas de sopas maggi,15 fardos de aceite, 10 fardos de café, 5 cajas de salsa natura, 6 farrdos de espagetti </t>
  </si>
  <si>
    <t xml:space="preserve">VARIEDADES LA INMACULADA </t>
  </si>
  <si>
    <t>Fac. N°0260                                                       Orden N°05068</t>
  </si>
  <si>
    <t xml:space="preserve">ADQUSICIONES   REALIZADAS DURANTE LA ALERTA ROJA POR TORMENTA TROPICAL AMANDA </t>
  </si>
  <si>
    <t>Contibucion economica a persona de escasos recursos afectada por la tormenta tropical amanda por perdidas de Cultivos Agricolas.</t>
  </si>
  <si>
    <t>Rosa Arely Duarte Flores</t>
  </si>
  <si>
    <t>Persona Natural</t>
  </si>
  <si>
    <t>Inmediato</t>
  </si>
  <si>
    <t>German Rodolfo Montejo Auxume</t>
  </si>
  <si>
    <t>Contibucion economica a persona de escasos recursos afectada por la tormenta tropical amanda pora reparacion de vivienda.</t>
  </si>
  <si>
    <t xml:space="preserve">Yessica Beatriz Rivas Orellana </t>
  </si>
  <si>
    <t xml:space="preserve">Daniel Rosas Ascencio </t>
  </si>
  <si>
    <t xml:space="preserve">Jose Rutilio Murcia Murcia </t>
  </si>
  <si>
    <t>Contribucion economica para cubrir gastos de reconstruccion de vivienda por ser persona de escasos recursos residente en caserio las Arenas, Cantón Obraje Nuevo del Municipio, afectado por la tormenta tropical amanda</t>
  </si>
  <si>
    <t xml:space="preserve">Amadeo Rivera </t>
  </si>
  <si>
    <t>Yesenia Margoth Calles</t>
  </si>
  <si>
    <t xml:space="preserve">Suministro de 20 camas capri de 1.40 para personas damnificadas por la tormenta tropical amanda </t>
  </si>
  <si>
    <t xml:space="preserve">Distribuidora e Industrias Rocio S.A DE C.V </t>
  </si>
  <si>
    <t>Fac. N° 05001                                                        Orden N°  05130</t>
  </si>
  <si>
    <t xml:space="preserve">Suministro de 10 camas capri de 1.40 para personas damnificadas por la tormenta tropical amanda </t>
  </si>
  <si>
    <t>Fac. N° 05010                                                       Orden N° 05143</t>
  </si>
  <si>
    <t xml:space="preserve">Pago del 30% del anticipo para la mono de obra del proyecto: Construcción de 8 viviendas en lotificación Nueva Tacachico, </t>
  </si>
  <si>
    <t xml:space="preserve">Mauricio Antonio Alas Rodriguez </t>
  </si>
  <si>
    <t xml:space="preserve">Resibo Simple                                                        Orden N° 05092 </t>
  </si>
  <si>
    <t>Pago por servicios como encargado de mano de obra de reparacion del proyecto: remodelacion de techo de 4 viviendas en caserio San Jorge por daños ocacionados por tormenta tropical amanda. Pago de 1 techo, beneficiaria Patricia Guadalupe López Mejia</t>
  </si>
  <si>
    <t xml:space="preserve">Alejandro del Carmen Grandes Alas </t>
  </si>
  <si>
    <t>Recibo Simple                                                     Orden N° 05121</t>
  </si>
  <si>
    <t>Pago por servicios como encargado de mano de obra de reparacion del proyecto: remodelacion de techo de 4 viviendas en caserio San Jorge por daños ocacionados por tormenta tropical amanda. Pago de 2 techo, beneficiaria Maria Concepción Moreno Moreno</t>
  </si>
  <si>
    <t xml:space="preserve">suministro de materiales para la reparacion de techos de 4 viviendas en Caserio San Jorge Concistente en 80 piezas de lamina zincalum 4.20mts, 16 dados de 15, 300 block de cemento cessa, 08 bolsas de cemento cessa, 800 pin para lamina 1m, 20 capotes p/zincalum, 02 metros de arena de banco </t>
  </si>
  <si>
    <t>Comercios y Ferreteria EL AMIGO (Elsy Aracely Vasquez de Chacón)</t>
  </si>
  <si>
    <t>Fac. N°   01654                                                    Orden N° 05073</t>
  </si>
  <si>
    <t xml:space="preserve">Suministro de materiales de construcción para reparacion de viviendas por daños por tormenta tropical amanda. Beneficiario: Julian Antonio Canales Garcia </t>
  </si>
  <si>
    <t xml:space="preserve">Ferreteria Bonilla (Andres Rigoberto Bonilla Bonilla) </t>
  </si>
  <si>
    <t>Fac. N° 2072                                                       Orden N° 05060</t>
  </si>
  <si>
    <t xml:space="preserve">Suministro de material de construcción a persona de escasos recursos del municipio para reparación de vivienda por daños ocacionados por tormenta tropical amanda </t>
  </si>
  <si>
    <t>Fac. N° 2005                                                        Orden N°  05045</t>
  </si>
  <si>
    <t>Fac. N°  2006                                                 Orden N°05043</t>
  </si>
  <si>
    <t>Fac. N°  2003                                                     Orden N° 05047</t>
  </si>
  <si>
    <t>Fac. N°  2009                                                   Orden N° 05007</t>
  </si>
  <si>
    <t>Fac. N° 2010                                                      Orden N°05034</t>
  </si>
  <si>
    <t>Fac. N° 2070, 2071                                                    Orden N° 05002</t>
  </si>
  <si>
    <t>Fac. N° 2008                                                      Orden N° 05044</t>
  </si>
  <si>
    <t>Fac. N° 2004                                                       Orden N° 05015</t>
  </si>
  <si>
    <t>Fac. N°    2011                                                   Orden N°05029</t>
  </si>
  <si>
    <t>Fac. N° 2012                                                       Orden N° 05004</t>
  </si>
  <si>
    <t>Fac. N° 2007                                                       Orden N° 05010</t>
  </si>
  <si>
    <t>Suministro de material de construcción a persononas de escasos recursos economicos para reparación de viviendas por daños ocacionados por tormenta tropical amanda.</t>
  </si>
  <si>
    <t>Fac. N° 01653                                                      Orden N°05023</t>
  </si>
  <si>
    <t>Fac. N° 01651                                                   Orden N° 05048</t>
  </si>
  <si>
    <t>Fac. N° 01652                                                     Orden N° 05012, 05013, 05021, 05016, 05025</t>
  </si>
  <si>
    <t>valor por el pago de anticipo de mano de obra por la ejecucion del contrato "Construccion de vivienda, destruida durante la tormenta tropical amanda ubicada en caserío Copinula, Municipio de San Pablo Tacachico. Beneficiario de la la vivienda: German de Jesus Rivas.</t>
  </si>
  <si>
    <t xml:space="preserve">Melvin Antonio Melgar Landaverde </t>
  </si>
  <si>
    <t>Recibo Simple                                                      Orden N° 05131</t>
  </si>
  <si>
    <t xml:space="preserve">primer pago por ejecucion de obra "Construcción de 2 vividas afectadas por tormenta tropical amanda, ubicadas en san juan mesas del municipio Beneficiarios: Gloria Maribel Chinchilla de Alfaro y Jose Dimas Leon Lopez </t>
  </si>
  <si>
    <t xml:space="preserve">Celso Ulises Monge Arevalo </t>
  </si>
  <si>
    <t xml:space="preserve">Recibo Simple    por contrato </t>
  </si>
  <si>
    <t xml:space="preserve">Pago por servicios como encargado de mano de obra de reparacion del proyecto: remodelacion de techo de 4 viviendas en caserio San Jorge por daños ocacionados por tormenta tropical amanda. Pago de 4 techo, beneficiaria: Maria Santos Rosa </t>
  </si>
  <si>
    <t>Pago de avance del 50% de avance por la ejecución de la obra "Construcción de vivienda, destruida durante Tormenta Tropical Amanda, Ubicada en caserio Copinula, Barrio La Cruz Municipio de San Pablo Tacachico. Beneficiario: German de Jesus Rivas.</t>
  </si>
  <si>
    <t>Valor por el pago del 50% por la ejecucion de obra: Construccion de vivienda, destruida durante la tormenta tropical amanda en El Caserío San Jorge, Canton Obraje Nuevo del Municipio, S.P.T.    Beneficiada: Martha Lidia Rosa</t>
  </si>
  <si>
    <t>Recibo Simple                                                      Orden N° 05152</t>
  </si>
  <si>
    <t xml:space="preserve">Suministro de material 1 viaje de arena de banco, 1 viaje de graba, para contribucion a persona de escasos recursos afectada por la tormenta tropical amnda, residente en canton Moncagua, M.S.P.T.   </t>
  </si>
  <si>
    <t xml:space="preserve">Jorge Alberto Renderos </t>
  </si>
  <si>
    <t>Recibo Simple                                                  Orden N°05141</t>
  </si>
  <si>
    <t>Suministro de Materiales de Construcción de 08 viviendas, lotificación Nueva Tacachico, 2,220 block de 10; 1000 Soleras de 10; 401 dados de 10; 8 qq de hierro de 1/4; 20 qq de hierro de 3/8; 15 libras de alambre de amarre; 8 libras de clavos de 2 1/2; 6 reglas de 4 varas; 6 costaneras de 4 Varas; 6 cuartones de 4 varas; 185 bolsas de cemento; 18 metros de arena; 6 metros de graba; 1 camionada de tierra blanca.</t>
  </si>
  <si>
    <t xml:space="preserve">Ferreteria La Economica. Baltazar Valdizon Hernandez </t>
  </si>
  <si>
    <t>Fac. N° 0557, 0558                                                       Orden N° 05161</t>
  </si>
  <si>
    <t>Pago del 50%  en concepto de mano de obra por la construcción de dos viviendas, destruidas durante la tormenta tropial amanda, ubicadas en caserio el conacastillo y el sifon, municipio de San Pablo Tacachico.</t>
  </si>
  <si>
    <t>Recibo Simple                                             Orden N°05151</t>
  </si>
  <si>
    <t>Pago de anticipo del 30% por la ejecucion de la obra "Construcción de vivienda para albergar a 3 familias que fueron afectadas durante la tormenta tropical amanda, Ubicada en caserio Copinula, Barrio La Cruz; Mun icipio de S.P.T</t>
  </si>
  <si>
    <t xml:space="preserve">Beneficiario: </t>
  </si>
  <si>
    <t xml:space="preserve">Francisco Ernesto  Arias Aguilar </t>
  </si>
  <si>
    <t xml:space="preserve">Recibo  Simple </t>
  </si>
  <si>
    <t xml:space="preserve">Suministro de 30 bolsas de cemento en contribución a persona de escasos recursos por daños ocasionados por tormenta tropical amanda </t>
  </si>
  <si>
    <t>Fac. N° 01906                                                  Orden N° 05003</t>
  </si>
  <si>
    <t xml:space="preserve">Suministro de 20 bolsas de cemento; 1 camionada de arena en contribución a persona de escasos recursos por daños ocasionados por tormenta tropical amanda </t>
  </si>
  <si>
    <t>Fac. N° 01910                                           Orden N° 05005</t>
  </si>
  <si>
    <t xml:space="preserve">Suministro de 18 bolsas de cemento en contribución a persona de escasos recursos por daños ocasionados por tormenta tropical amanda </t>
  </si>
  <si>
    <t>Fac. N° 01911                                              Orden N° 05006</t>
  </si>
  <si>
    <t xml:space="preserve">Suministro de 14 bolsas de cemento; 03 tubos galvanizados; 160 ladrillos de obra en contribución a persona de escasos recursos por daños ocasionados por tormenta tropical amanda </t>
  </si>
  <si>
    <t>Fac. N° 01905                                                 Orden N°  05008</t>
  </si>
  <si>
    <t xml:space="preserve">Suministro de 25 bolsas de cemento; 300 bloxk 1de 15; 1 camionada de arena; 2 metros de grava  en contribución a persona de escasos recursos por daños ocasionados por tormenta tropical amanda </t>
  </si>
  <si>
    <t>Fac. N° 01917                                                  Orden N° 05026</t>
  </si>
  <si>
    <t xml:space="preserve">Suministro de material 8 metros de arena , 1000 block de 15, 2 docenas de laminas, 30 bolsas de cemento  para contribucion a persona de escasos recursos afectada por la tormenta tropical amnda M.S.P.T.   </t>
  </si>
  <si>
    <t>Fac. N° 01915                                                 Orden N° 05027</t>
  </si>
  <si>
    <t>Suministro de 8 tubos dgalvanizados de 4x4 chapa 14, 20 polin C gaLVANIZADO CHAPA 16, 19 laminas canalada 26/3, 20 lamina canalada 26/4 para contribucion a persona de escasos recursos afectada por la tormenta tropical amanda</t>
  </si>
  <si>
    <t>Fac. N°  01913                                               Orden N° 05030</t>
  </si>
  <si>
    <t>Suministro de 1200 block, 50 bolsas de cemento, 2 camionadas de arena, 8 metros de grava, 4 qq de hierro de 3/8 para contribucion a persona de escasos recursos afectada por la tormenta tropical amanda</t>
  </si>
  <si>
    <t>Fac. N° 01916                                                  Orden N° 05031</t>
  </si>
  <si>
    <t>Suministro de 04 bolsas de cemento, 250 ladrillo rojos para contribucion a persona de escasos recursos afectada por la tormenta tropical amanda</t>
  </si>
  <si>
    <t>Fac. N° 01908                                                  Orden N° 05055</t>
  </si>
  <si>
    <t>Suministro de 100 block de 15, 25 dados de 15, 10 bolsas de cemento, 1 metro de arena, 1/2 metro de grava, 1 qq de hierro de 3/8 original para contribucion a persona de escasos recursos afectada por la tormenta tropical amanda</t>
  </si>
  <si>
    <t>Fac. N° 01907                                                 Orden N° 05095</t>
  </si>
  <si>
    <t>Suministro de 200 ladrillos de obra para contribucion a persona de escasos recursos afectada por la tormenta tropical amanda</t>
  </si>
  <si>
    <t>Fac. N°                                                  Orden N° 05096</t>
  </si>
  <si>
    <t>Suministro de 100 block de 15, 2 qq de hierro de 3/8, 7 bolsas de cemento, 3 libras de alambre de amarre, 1/2 qq de hierro de 1/4 para contribucion a persona de escasos recursos afectada por la tormenta tropical amanda</t>
  </si>
  <si>
    <t>Fac. N° 01904                                                  Orden N° 05116</t>
  </si>
  <si>
    <t>1 camionada de arena para contribucion a persona de escasos recursos afectada por la tormenta tropical amanda</t>
  </si>
  <si>
    <t>Fac. N° 01914                                                  Orden N° 05125</t>
  </si>
  <si>
    <t>1 qq de hierro de 3/8 para contribucion a persona de escasos recursos afectada por la tormenta tropical amanda</t>
  </si>
  <si>
    <t>Fac. N°                                                  Orden N° 05135</t>
  </si>
  <si>
    <t>Suministro de 50 bolsas de cemento, 1 camionada de arena, 400 ladrillos de obra, 2 letrinas, 2 laminas 28x3 para contribucion a persona de escasos recursos afectada por la tormenta tropical amanda</t>
  </si>
  <si>
    <t>Fac. N° 0553                                                 Orden N° 05139</t>
  </si>
  <si>
    <t>Suministro de 1700 ladrillos de obra, 5 qqde hierro  3/8 original, 28 bolsas de cemento, 1 viaje de arena de banco, 3 metros de grava, 10 libras de alambre de amarre, 2 qq de hierro de 1/4 original para contribucion a persona de escasos recursos afectada por la tormenta tropical amanda</t>
  </si>
  <si>
    <t>Fac. N° 2132                                                 Orden N° 05089</t>
  </si>
  <si>
    <t>Suministro de 2 viajes de arena, 5 metros de grava, 650 block de 15, 10 yardas de plastico, 3 libras de alambre de amarre para contribucion a persona de escasos recursos afectada por la tormenta tropical amanda</t>
  </si>
  <si>
    <t>Fac. N° 2126                                                  Orden N° 05046</t>
  </si>
  <si>
    <t>Pago de avance del 80% de avance por la ejecución de la obra "Construcción de vivienda, destruida durante Tormenta Tropical Amanda, Ubicada en caserio Copinula, Barrio La Cruz Municipio de San Pablo Tacachico. Beneficiario: German de Jesus Rivas.</t>
  </si>
  <si>
    <t xml:space="preserve">Pago del 20% de mano de obra del proyecto: Construcción de 8 viviendas en lotificación Nueva Tacachico, Municipio de san pablo </t>
  </si>
  <si>
    <t>Pago final en concepto de mano de obra por la construcción de dos viviendas, destruidas durante la tormenta tropial amanda, ubicadas en caserio el conacastillo y el sifon, municipio de San Pablo Tacachico.</t>
  </si>
  <si>
    <t xml:space="preserve">Suministro de 400 bolsas de cemento para reparacion de viviendas a familias afectadas por la tormenta tropical amanda </t>
  </si>
  <si>
    <t>Sindico Municipal             (Luis Santiago Martinez Salguero)</t>
  </si>
  <si>
    <t>Recibo Simple                                               Orden N° 05177</t>
  </si>
  <si>
    <t>Pago DEL 50% de mano de obra para la construcción de una vivienda por daños ocacionados por tormenta tropical amandaen colonia San Pedro, Municipio S.P.T</t>
  </si>
  <si>
    <t>Gerber Alexander Hernandez Gonzalez</t>
  </si>
  <si>
    <t>Recibo Simple                                                 Orden N° 05200</t>
  </si>
  <si>
    <t xml:space="preserve">suministro de 725 laminas  canalada #26 (3x1 yarda) Contribucion a familias de escasos recursos por daños ocacionados por Tormenta Tropical Amanda. </t>
  </si>
  <si>
    <t>Gloria Elsy Saenz Guardado</t>
  </si>
  <si>
    <t>Fac. N° 0455                                                Orden N° 05148</t>
  </si>
  <si>
    <t xml:space="preserve">suministro de 720 laminas  canalada #26 (3x1 yarda) Contribucion a familias de escasos recursos por daños ocacionados por Tormenta Tropical Amanda. </t>
  </si>
  <si>
    <t>Fac. N° 0457                                              Orden N° 05189</t>
  </si>
  <si>
    <t xml:space="preserve">Suministro de materiales de construcción: 2000 ladrillos rojos, 20 bolsas de cemento para reconstruccion de vivienda a familia afectada por tormenta tropical amanda </t>
  </si>
  <si>
    <t>Fac. N° 2190                                                 Orden N° 05028</t>
  </si>
  <si>
    <t>Suministro de 500 bolsas de cemento para contribucion a personas de escasos recursos afectados por la tormenta tropical amanda</t>
  </si>
  <si>
    <t>30-jun-20  03-jul-20</t>
  </si>
  <si>
    <t>Recibo Simple                                                 Orden N° 05104, 05105</t>
  </si>
  <si>
    <t>pago de primera estimación del proyecto construccion de muro y tratamiento talud, calle principal de esntrada al municipio de san pablo tacachic, por daños ocacionados por tormenta tropical amanda, San Pablo Tacachico, La Libertad</t>
  </si>
  <si>
    <t>Santos Sarmiento, S.A de C.V</t>
  </si>
  <si>
    <t xml:space="preserve">Fac. N°  0015                                                Orden N°05180 </t>
  </si>
  <si>
    <t>pago de primera estimacion del proyecto Pavimentacion con concreto hidraulico de calle principal que conduce a caserio Campana, Cantón Campana, por daños ocacionados por la tormenta tropical amanda, municipio de san pablo tacachico</t>
  </si>
  <si>
    <t>Fac. N° 0202                                                 Orden N° 05153</t>
  </si>
  <si>
    <t>Fac. N° 0212                                                 Orden N° 05194</t>
  </si>
  <si>
    <t>Valor por el pago de servicios de Supervisión del proyecto "Rehabilitación del puente hamaca en caserio Malpaneca por la tormenta tropical amanda, sobre el rio suquiapa municipio de San Pablo Tacachico"</t>
  </si>
  <si>
    <t>Flavio Omar Quezada Salazar</t>
  </si>
  <si>
    <t>Fac. N° 0011                                                 Orden N° 05077</t>
  </si>
  <si>
    <t xml:space="preserve">pago por primera estimacion y liquidación de la ejecucion del proyecto "Rehabilitación del puente hamaca en caserio Malpaneca por la tormenta tropical amanda, sobre el rio suquiapa municipio de San Pablo Tacachico" </t>
  </si>
  <si>
    <t xml:space="preserve">Fac. N° 00042                                               Orden N°05078 </t>
  </si>
  <si>
    <t>MES DE AGOSTO DE 2020</t>
  </si>
  <si>
    <t>Suministro de 310 mascarillas reutilizables, con filtro de 3 telas. Para uso exclusivo del personal de mantenimiento y limpieza de esta municipalidad, para prevencion COVID-19</t>
  </si>
  <si>
    <t xml:space="preserve">Geovani Antonio Palma Rivas </t>
  </si>
  <si>
    <t xml:space="preserve">Recibo Simple                                          Orden N° 5222 </t>
  </si>
  <si>
    <t>Suministro de 10 rollos de papel toalla Kleenex 130 metros para uso de esta administracion, en baños para la prevencion por COVID-19</t>
  </si>
  <si>
    <t xml:space="preserve">FREUND  S.A DE C.V </t>
  </si>
  <si>
    <t>Fac. N° 0423420                                                Orden N° 5217</t>
  </si>
  <si>
    <t>Suministro de Insumos para la prevencion                  COVID-19,  8 trajes de bioseguridad, 6 galones de alcohol gel, 5 bolsas de mascarrilla KN-95 de 10 unidades cada una, 4 galones de alcohol AI 90, 1 combo (4) litros de alcohol gel con dispensador.</t>
  </si>
  <si>
    <t>Natural &amp; Organic, S.A DE C.V</t>
  </si>
  <si>
    <t xml:space="preserve">Fac. N° 0436                                                  Orden N° </t>
  </si>
  <si>
    <t xml:space="preserve">Suministro de medicamentos prevencion de COVI-19, 30 frascos de azitromicina, 05 cajas de antigripales, 100 complejo B, 10 cajas de suero oral, 05 cajas de anaflat masticables, 05 cajas de ciprofloxacina, 50 ranitidina iny. 03 cajas de ranitidina 300mg, 15 frascos de cloranfenicol, 05 cajas de aciclovir, 100 pasmolit iny. 100 Dipirona, 02 cajas de gaza esteril 3x3 </t>
  </si>
  <si>
    <t>Drogería Mundo Farma</t>
  </si>
  <si>
    <t>Fac. N° 30729, 30730                                                   Orden N° 5228</t>
  </si>
  <si>
    <t>Suministro de 4 cajas de guantres steril, Prevensión COVID-19 Empleados Municipales</t>
  </si>
  <si>
    <t xml:space="preserve">Grupo Rosales, S.A de C.V </t>
  </si>
  <si>
    <t>Fac. N° 0116                                                 Orden N° 5257</t>
  </si>
  <si>
    <t>Pago por servicios personales de mano de obra  por, Remodelacion de techo de cocina de iglesia catolica en caserio san jorge por daños ocacionados por la tormenta tropical amanda. Consistentes en colocación de techo  con medidas 8 x 8 metros, instalacion de una puerta y una ventana</t>
  </si>
  <si>
    <t xml:space="preserve">Enmanuel de Jesus Barrientos Gonzales </t>
  </si>
  <si>
    <t xml:space="preserve">LIBRE GESTION </t>
  </si>
  <si>
    <t>Recibo Simple                                                Orden N° 5240</t>
  </si>
  <si>
    <t xml:space="preserve">Suministro de articulos varios: 12 corbos, 1 cadena para motocierra de 30", 1 cadena de motocierra de 18", 3 limas, 3 limas para motocierra para limpieza de escombros en diferentes lugares devido a la tormenta tropical Amanda. </t>
  </si>
  <si>
    <t xml:space="preserve">Ferreteria San Pablo (Victor Manuel Guillen) </t>
  </si>
  <si>
    <t>Fac. N° 03873                                                  Orden N° 05082</t>
  </si>
  <si>
    <t>Pago por trabajo de mano de obra en proyecto de reconstrucción de puente vehicular, sobre el canal principal que conduce al caserío El Salamar, por daños ocacionados durante la tormenta tropical Amanda, en el canton San Isidro Lempa, Municipio de S.P.T</t>
  </si>
  <si>
    <t xml:space="preserve">Francisco Alas Duran </t>
  </si>
  <si>
    <t>Recibo Simple                                                 Orden N° 5202</t>
  </si>
  <si>
    <t xml:space="preserve">Contribucion Economica a persona de escasos recursos economicos para reparación de vivienda por ser afectado por la tormenta tropical Amanda. </t>
  </si>
  <si>
    <t xml:space="preserve">Julio Antonio Cea Ramirez </t>
  </si>
  <si>
    <t xml:space="preserve">Suministro de 20 mini planchas pupuseras para personas afectadas por la tormenta tropical amanda </t>
  </si>
  <si>
    <t>Santos Antonio Reynosa</t>
  </si>
  <si>
    <t xml:space="preserve">Fac. N°  0007                                                Orden N° 5220 </t>
  </si>
  <si>
    <t>Valor por el pago de segunda estimación del proyecto "Construcción de muro y tratamiento talud en calle Principal Municipio de San Pablo Tacachico por daños ocacionados por tormenta tropical amand, San Pablo Tacachico.</t>
  </si>
  <si>
    <t xml:space="preserve">Santos Sarmiento, S.A de C.V </t>
  </si>
  <si>
    <t>Persona Juridica</t>
  </si>
  <si>
    <t>Fac. N° 0019                                                 Orden N° 5287</t>
  </si>
  <si>
    <t>Valor por el pago de estimacion final del proyecto "Pavimentación  con concreto Hidraulico de calle principal que conduce a caserio Campan, Canton Campana por daños ocacionados por tormenta tropícal amanda Municipio de S.P.T</t>
  </si>
  <si>
    <t>M&amp;M, S.A DE C.V</t>
  </si>
  <si>
    <t>Fac. N° 0216                                                  Orden N° 5224</t>
  </si>
  <si>
    <t>Valor por el pago deL 50% de supervisión del proyecto "Pavimentación  con concreto Hidraulico de calle principal que conduce a caserio Campan, Canton Campana por daños ocacionados por tormenta tropícal amanda Municipio de S.P.T</t>
  </si>
  <si>
    <t xml:space="preserve">Julio Wilfredo Centeno Herrera </t>
  </si>
  <si>
    <t xml:space="preserve">Fac. N° 0000003                                             Orden N° 5216 </t>
  </si>
  <si>
    <t>Valor por el pago final de supervisión del proyecto "Pavimentación  con concreto Hidraulico de calle principal que conduce a caserio Campan, Canton Campana por daños ocacionados por tormenta tropícal amanda Municipio de S.P.T</t>
  </si>
  <si>
    <t>Fac. N° 0000004                                                  Orden N° 5225</t>
  </si>
  <si>
    <t xml:space="preserve">Suministro de Material 225 Block, 1 camionada de piedra, 6 metros de arena, 25 bolsas de cemento, 2 qq de hierro de 3/8, 1/1 qq de hierro de 1/4 en concepto de contribución a persona de escasos recursos por daños ocacionados por la tormenta tropical amanda </t>
  </si>
  <si>
    <t>Fac. N° 0559                                                Orden N° 05009</t>
  </si>
  <si>
    <t xml:space="preserve">Pago del 50% por la ejecucion de la obra "Reparación de vivienda afectada durante la tormenta tropical Amanda, Cantón Atiocoyo, Municipio de San Pablo Tacachico. </t>
  </si>
  <si>
    <t xml:space="preserve">Wilfredo Antonio Morales Mojica </t>
  </si>
  <si>
    <t>Pago del 50% por la ejecución de obra "Construcción de Vivienda, para albergar a 3 familias que fueron afectadas durante la tormenta tropical Amanda, Ubicada en Caserio Copinula, Barrio La Cruz; Municipio, S.P.T</t>
  </si>
  <si>
    <t xml:space="preserve">Francisco Ernesto Arias Aguilar </t>
  </si>
  <si>
    <t>Pago final obra terminada: "Construcción de vivienda, destruida durante la tormenta tropical amanda, ubicada en caserío Copinula, Barrio La Cruz Municipio, S.P.T</t>
  </si>
  <si>
    <t>Melvin Antonio Melgar Landaverde</t>
  </si>
  <si>
    <t xml:space="preserve">Fac. N°                                                  Orden N° </t>
  </si>
  <si>
    <t xml:space="preserve">Suministro de 7 viajes de piedra, Contribución y ayuda social a persona de escasos recursos, afectada por la tormenta tropical amanda para reparacion de su vivienda en colonia las Delicias </t>
  </si>
  <si>
    <t>Edwin Alexander Escobar vinueza</t>
  </si>
  <si>
    <t>Recibo Simple                                                 Orden N° 05186</t>
  </si>
  <si>
    <t xml:space="preserve">Pago del 30% de mano de obra del proyecto: Construcción de 8 viviendas en lotificación Nueva Tacachico, Municipio de san pablo </t>
  </si>
  <si>
    <t>Pago final de proyecto : "Construcción de vivienda por daños ocacionados por la Tormenta Tropical Amanda, en colonia San Pedro, Municipio de San Pablo Tacachico.</t>
  </si>
  <si>
    <t>Segundo pago 08-ago-2020</t>
  </si>
  <si>
    <t>Valor por el pago final por la ejecucion de obra: Construccion de vivienda, destruida durante la tormenta tropical amanda en El Caserío San Jorge, Canton Obraje Nuevo del Municipio, S.P.T.    Beneficiada: Martha Lidia Rosa</t>
  </si>
  <si>
    <t>Suministro de materiales para elaboración de ocho techos. Del proyecto: Construcción de ocho viviendas en colonia Nueva Tacachico por daños ocacionados por la tormenta tropical amanda.</t>
  </si>
  <si>
    <t>Fac. N° 0573                                              Orden N° 5237</t>
  </si>
  <si>
    <t xml:space="preserve">Suministro de materiales de construcción, para reparacion de vivienda dañada por la tormenta tropical amanda. 02 viajes de arena, 03 metros de grava, 140 bolsas de cemento , 1 viaje de tierra blanca </t>
  </si>
  <si>
    <t>Fac. N° 02266                                                 Orden N° 5251</t>
  </si>
  <si>
    <t xml:space="preserve">Suministro de 6 bolsas de cemento cessa, para reparación de vivienda por daños ocacionados por tormenta tropical amanda </t>
  </si>
  <si>
    <t>Fac. N° 02265                                                  Orden N° 05197</t>
  </si>
  <si>
    <t xml:space="preserve">Suministro de materiales de construcción para la reparación de vivienda afectada durante la tormenta tropical Amanda </t>
  </si>
  <si>
    <t>Fac. N° 02263                                                 Orden N° 05190</t>
  </si>
  <si>
    <t xml:space="preserve">Suministro de materiales de construcción, 700 block de 15, 89 soleeras de 15, 25 bolsa de cemento para la reparación de vivienda por daños durante la tormenta tropical amanda </t>
  </si>
  <si>
    <t>Fac. N° 02260                                                 Orden N° 05181</t>
  </si>
  <si>
    <t xml:space="preserve">Suministro de materliales de construcción de construcción, 224 block de 15, 40 dados de 15, 95 dados de 20, 20 plines galvanizados 2x4 ch.16, 10 laminas zincalum, 3 qq de hierro de 3/8, 01 qq de hierro de 1/4 para reparación de vivienda, afectada durante la tormenta tropical amanda </t>
  </si>
  <si>
    <t>Fac. N° 02255                                                 Orden N° 05167</t>
  </si>
  <si>
    <t>Suministro de materiales de construcción, 9 metros de arena,4 metros de graba, 30 bolsas de cemento, 04 reglas de 4v, 04 costaneras de 4v, 10 libras de alambre de amarre, 3 libras de clavos de 2 1/2, 100 pernos broca de 1"</t>
  </si>
  <si>
    <t>Fac. N° 02254                                                Orden N° 05166</t>
  </si>
  <si>
    <t xml:space="preserve">Suministro de Materiales de construcción , 24 dados de 15, 7 varillas de 3/8, 4 varillas lisas, 1 libra de alambre de amarre </t>
  </si>
  <si>
    <t xml:space="preserve">Fac. N° 02251                                                 Orden N° 05156 </t>
  </si>
  <si>
    <t xml:space="preserve">Suministro de materiales de construcción, 4 caños galvanizados de 4" ch. 14, 59 caños galvanizados de 2" ch. 16, 16 angulos 1.42x 3/16, 8 qq de hierro de 3/8, 1/2 qq de hierro de 1/4, 1 bolsa de cemento cessa, para reparación de vivienda por daños ocacionados por tormenta tropical amanda </t>
  </si>
  <si>
    <t>Fac. N° 02264                                              Orden N° 05155</t>
  </si>
  <si>
    <t>Suministro de materiales de construcción, 20 bolsas de cemento, 18 pliegos de lamina, 2,600 ladrillos quemados, 2 metros de arena, 2 metros de grava, 8 metros de tierra blanca, 2 qq de alambre de puas, 32 varillas de 3/8, 3 polines galvanizados de 4", para reparacion de vivienda afectada por la tormenta tropical amanda.</t>
  </si>
  <si>
    <t>Fac. N° 02252                                                Orden N° 05033</t>
  </si>
  <si>
    <t xml:space="preserve">Suministro de materiales de construcción, 120 block de 15, 3 tubos galvanizados de 2", 18 yardas de tela ciclon, 8 bolsas de cemento, 1 qq de hierro de 3/8, para reparacion de vivienda afectada durante la tormenta tropical amanda </t>
  </si>
  <si>
    <t>Fac. N° 02267                                                 Orden N° 05011</t>
  </si>
  <si>
    <t>Valor por el pago de instalacion de Techos, proyecto: Construccion de ocho viviendas en lotificación Nueva San Pablo, por daños ocacionados durante la tormenta tropical amanda</t>
  </si>
  <si>
    <t xml:space="preserve">Juan Francisco Aguilar Alemán </t>
  </si>
  <si>
    <t>Recibo Simple                                              Orden N° 5259</t>
  </si>
  <si>
    <t>pago en concepto del 30% de anticipo por la elaboracion e instalación de 16 puertas y 16 ventanas tipo balcon para ser colocadas en cada una de las 8 viviendas construidas en lotifiacion nueva tacachico, por daños ocacionados durante la tormenta tropical Amanda.</t>
  </si>
  <si>
    <t xml:space="preserve">Recibo Simple                                              Orden N° 5271 </t>
  </si>
  <si>
    <t xml:space="preserve">Suministro de material para reconstrucción de puente vehicular, sobre el canal principal que conduce hacia El Caserio El Salamar, por daños ocacionados por la tormenta tropical amanda. </t>
  </si>
  <si>
    <t xml:space="preserve">Fac. N° 02461                                                  Orden N° 05198 </t>
  </si>
  <si>
    <t xml:space="preserve">Suministro de materiales de construcción a persona de escasos recursos damnificados por la Tormenta Tropical Amanda  </t>
  </si>
  <si>
    <t>Fac. N°  02460                                                Orden N° 5212</t>
  </si>
  <si>
    <t xml:space="preserve">Suministro de 8 bolsas de cemento, contribución a persona de escasos recursos por daños ocacionados por tormenta tropical amanda. </t>
  </si>
  <si>
    <t>Fac. N° 02458                                                 Orden N° 5211</t>
  </si>
  <si>
    <t xml:space="preserve">Suministro de materiales de construcción, 500 ladrillos de obra, 1 qq de hierro de 3/8 para reparación de viivenda, por daños ocacionados por la tormenta tropical amanda </t>
  </si>
  <si>
    <t xml:space="preserve">Fac. N° 02464                                                 Orden N° 05157 </t>
  </si>
  <si>
    <t>Suministro de materiales de construcción. Para la construcción de una vivienda en Caserio San Jorge, al señor Pablo Cardosa, por daños ocacionados por la tormenta tropical amanda.</t>
  </si>
  <si>
    <t>Ferreteria La Economica (Baltazar Valdizon Hernandez)</t>
  </si>
  <si>
    <t>Fac. N° 0580, 0581                                            Orden N° 5246, 5247</t>
  </si>
  <si>
    <t>Pago del 80% por la ejecución de obra "Construcción de Vivienda, para albergar a 3 familias que fueron afectadas durante la tormenta tropical Amanda, Ubicada en Caserio Copinula, Barrio La Cruz; Municipio, S.P.T</t>
  </si>
  <si>
    <t>Suministro de materiales de construcción. Construcción de 8 viivendas por daños ocacionados durante la tormenta tropical amanda, en lotificación  Nueva San Pablo, Municipio de San Pablo Tacachico.</t>
  </si>
  <si>
    <t>Fac. N° 0584                                                Orden N° 5273</t>
  </si>
  <si>
    <t>Suministro de materiales de construcción, 1,200 block de 10, 100 soleras de 10, 100 dados de 10, 5 qq de hierro de 3/8, 5 libras de alambre de amarre para reparación de viviendas dañadas por tormenta tropical amanda.</t>
  </si>
  <si>
    <t xml:space="preserve">Ferreteria San Pablo </t>
  </si>
  <si>
    <t>Fac. N°  06441                                                Orden N° 05144</t>
  </si>
  <si>
    <t xml:space="preserve">Pago del FINAL por la ejecucion de la obra "Reparación de vivienda afectada durante la tormenta tropical Amanda, Cantón Atiocoyo, Municipio de San Pablo Tacachico. </t>
  </si>
  <si>
    <t xml:space="preserve">Pago del final de mano de obra del proyecto: Construcción de 8 viviendas en lotificación Nueva Tacachico, Municipio de san pablo </t>
  </si>
  <si>
    <t xml:space="preserve">Pago por servicios personales de mano de obra por Construcción de vivienda por daños durante la tormenta tropical amanda, ubicada en Cantó San Isidro Lempa, Municipio de S.P.T </t>
  </si>
  <si>
    <t>Joel Quijada Quijada</t>
  </si>
  <si>
    <t xml:space="preserve">Resibo Simple                                                        Orden N° 05285 </t>
  </si>
  <si>
    <t>Pago del 50% por servicios de mano de obra del proyecto "Recuperación de zonas verdes y conductos de agua lluvias, dañados por la tormenta tropical amanda, ubicado en barrio la cruz, Caserio Copinula, Municipio de san pablo tacachico.</t>
  </si>
  <si>
    <t>Resibo Simple                                                        Orden N° 05281</t>
  </si>
  <si>
    <t>Suministro de materiales para el proyecto "Recuperación de zonas verdes y conductos de agua lluvias, dañados por la tormenta tropical amanda, ubicado en barrio la cruz, Caserio Copinula, Municipio de san pablo tacachico.</t>
  </si>
  <si>
    <t>Fac. N° 0583                                            Orden N° 5284</t>
  </si>
  <si>
    <t>MES DE SEPTIEMBRE DE 2020</t>
  </si>
  <si>
    <t xml:space="preserve">Suministro de 100 mascarillas quirurgicas, reutilizable de colores; 05 galón gel; 50 mascarillas KN-95; 20 señaliticas empresariales; 2 dispensador de alcohol gel. </t>
  </si>
  <si>
    <t xml:space="preserve">DIPROMOS S.A DE C.V </t>
  </si>
  <si>
    <t>Fac. N° 0042                                               Orden N°5298</t>
  </si>
  <si>
    <t xml:space="preserve">suministro de 125 dispensador de liquido, de 1 litro plastico; 25 galones de alcohol liquido etilico 90% </t>
  </si>
  <si>
    <t>Fac. N° 0045                                              Orden N° 5312</t>
  </si>
  <si>
    <t xml:space="preserve">Suministro de medicamentos para la prevencion del covid-19: 15 azitromicina susp.; 08 cajas de antigripal; 100 pasmolit hospitalaria; 5 cajas de anaflat; 5 cajas de aciclovir 400mg; 5 cajas de ciprofloxacina 500mg; 50 ranitidina vial; 25 trimetroprin sus.; 01 goalón de alcohol gel; 01 galón de alcohol 90° </t>
  </si>
  <si>
    <t>Fac. N° 31626                                             Orden N° 5266</t>
  </si>
  <si>
    <t>Suministro de 8 papel toalla kleenex de 130 metros para usop en servicios sanitarios de alcaldia Municipal, Municipio de S.P.T</t>
  </si>
  <si>
    <t xml:space="preserve">Encargado de Servicios Generales </t>
  </si>
  <si>
    <t>Freund S.A de C.V</t>
  </si>
  <si>
    <t>Fac. N° 0489235                                                 Orden N° 2705</t>
  </si>
  <si>
    <t>Suministro de insumos medicos hospitalarios : 30 cajas de mascarillas quirurgicas, 1000 mascarillas KN-95, 10 galones de alcohol gel, 10 10 cajas de guantes Nitro.</t>
  </si>
  <si>
    <t xml:space="preserve">JoséAlfredo Hernandez Dominguez </t>
  </si>
  <si>
    <t>Recibo Simple                                              Orden N° 5356</t>
  </si>
  <si>
    <t xml:space="preserve">Pago por Servicios Profesionales como tecnico en enfermeria de la unidad de emergencia Municipal Durante El Mes DE agosto </t>
  </si>
  <si>
    <t xml:space="preserve">Nelson Rodrigo Aguilar Aguilar </t>
  </si>
  <si>
    <t xml:space="preserve">Recibo Simple                                              </t>
  </si>
  <si>
    <t xml:space="preserve">Coargo por solicitud de chequera, Rehabilitación </t>
  </si>
  <si>
    <t xml:space="preserve">Banco Agricola </t>
  </si>
  <si>
    <t xml:space="preserve">Persona juridica </t>
  </si>
  <si>
    <t>Fac. N°                                                506346</t>
  </si>
  <si>
    <t xml:space="preserve">Valor del pago de 3° estimación del proyecto: "Contrucción de muro y tratamiento de talud en calle principal de entrada al municipio de San Pablo Tacachico, Por daños Ocacionados por Tormenta Tropical Amanda </t>
  </si>
  <si>
    <t>Fac. N° 0021                                              Orden N° 5335</t>
  </si>
  <si>
    <t>Pago final por la ejecución de obra "Construcción de Vivienda, para albergar a 3 familias que fueron afectadas durante la tormenta tropical Amanda, Ubicada en Caserio Copinula, Barrio La Cruz; Municipio, S.P.T</t>
  </si>
  <si>
    <t>Suministro de materiales, 200 bolsas de cemento, 9 metros de arena, 14 metros de tierra blanca, 7 metros de graba, 15 libras de alambre de amarre. proyecto: Construcción de 8 viviendas, por daños ocacionados durante la tormenta tropical Amanda en Lotificación Nueva Tacachico.</t>
  </si>
  <si>
    <t>Fac. N° 0592                                                Orden N° 5288</t>
  </si>
  <si>
    <t>Suministro de materiales electricos para la instalacion en 8 viviendas construidas en lotificación Nueva Tacachico, M.S.P.T</t>
  </si>
  <si>
    <t>Fac. N° 03106, 03107                                             Orden N° 5327, 5329</t>
  </si>
  <si>
    <t>pago final por la elaboracion e instalación de 16 puertas y 16 ventanas tipo balcon para ser colocadas en cada una de las 8 viviendas construidas en lotifiacion nueva tacachico, por daños ocacionados durante la tormenta tropical Amanda.</t>
  </si>
  <si>
    <t xml:space="preserve">Recibo Simple                                              Orden N° 5330 </t>
  </si>
  <si>
    <t xml:space="preserve">pago por servicios personales de instalación electrica en las ocho viviendas construidas en lotificación Nueva Tacachico afectadas por la Tormenta Tropical amanda </t>
  </si>
  <si>
    <t xml:space="preserve">Jaime Alfredo López </t>
  </si>
  <si>
    <t>Recibo Simple                                               Orden N° 5334</t>
  </si>
  <si>
    <t>Pago final por servicios de mano de obra del proyecto "Recuperación de zonas verdes y conductos de agua lluvias, dañados por la tormenta tropical amanda, ubicado en barrio la cruz, Caserio Copinula, Municipio de san pablo tacachico.</t>
  </si>
  <si>
    <t>Resibo Simple                                                        Orden N° 5301</t>
  </si>
  <si>
    <t>MES DE OCTUBRE DE 2020</t>
  </si>
  <si>
    <t>Pago de cuarta estimacion del proyecto "Construcción de Muro y tratamiento Talud en calle Principal de entrada al Municipio de San Pablo Tacachico, Por daños ocacionados por tormenta tropical amanda, San Pablo Tacachico.</t>
  </si>
  <si>
    <t xml:space="preserve">Santos Sarmiento, S.A DE C.V </t>
  </si>
  <si>
    <t>Fac. N° 0026                                                Orden N° 5343</t>
  </si>
  <si>
    <t xml:space="preserve">Pago por servicios existentes de mano de obra consistente en "Instalacón de techo a vivienda construida por daños durante la tormenta tropical Amanda, Ubicada en cantón San Isidro Lempa, M.S.P.T. INCLUYE MATERIALES Y MANO DE OBRA Beneficiada: sra. Ester Linares Medina </t>
  </si>
  <si>
    <t xml:space="preserve">Yolanda Beatriz Trigueros Linares </t>
  </si>
  <si>
    <t xml:space="preserve">Recibo Simple                                              Orden N° 5314 </t>
  </si>
  <si>
    <t>MES DE NOVIEMBRE DE 2020</t>
  </si>
  <si>
    <t>Valor por el pago del 70% de anticipo del monto total, como aporte de la municipalidad de San Pablo Tacachico, Según Convenio de cooperación y administración entre Alcaldia Municipal de San Pablo Tacachico y la fundacion Pro-Desarrollo y Solidaridad para el proyectro de apoyo del area de proyección social y salud, atravez de la adquisición de una ambulancia y suministro de utencilios e insumos para atencion de emergencias medicas</t>
  </si>
  <si>
    <t xml:space="preserve">FUNDACION PRO DESARROLLO Y SOLIDARIDAD </t>
  </si>
  <si>
    <t xml:space="preserve">PERSONA JURIDICA </t>
  </si>
  <si>
    <t>Fac. N° 0067                                             Orden N° 5379</t>
  </si>
  <si>
    <t xml:space="preserve">PAGO DE MANO DE OBRA POR ELABORACION DE 30 LETRINAS ABONERAS EN EL CASERIO DOS MONTES, CANTON SAN ISIDRO LEMPA </t>
  </si>
  <si>
    <t>Recibo Simple                                                Orden N° 5383</t>
  </si>
  <si>
    <t>pago por valor por el pago total del proyecto "construcción de calle con concreto hidrahulico, sobre calle antigua en caserio los mangos, municipio de san pablo tacachico.</t>
  </si>
  <si>
    <t xml:space="preserve">Manuel Antonio Santos </t>
  </si>
  <si>
    <t>Fac. N°   0056                                             Orden N° 5393</t>
  </si>
  <si>
    <t>Pago de mano de obra por la elaboracion de 4 viviendas dañadas por la tormenta tropical amanda en colonia Las Delicias, Cantón Mogotes</t>
  </si>
  <si>
    <t>1° abono de $ 10,000.00</t>
  </si>
  <si>
    <t>Recibo Simple                                            Orden N° 5401</t>
  </si>
  <si>
    <t>pago de primera estimacion del proyecto " construccion de  centro municipal de atencion integral"</t>
  </si>
  <si>
    <t xml:space="preserve">Jorge Anibal Moreira Cruz </t>
  </si>
  <si>
    <t>Fac. N° 0256                                             Orden N° 5407</t>
  </si>
  <si>
    <t>pagopor retencion del 5%  por valor  total del proyecto "construcción de calle con concreto hidrahulico, sobre calle antigua en caserio los mangos, municipio de san pablo tacachico.</t>
  </si>
  <si>
    <t>pago por valor por el pago total del proyecto "construcción de puente vehicular de un caudal, sobre calle antigua en caserio los mangos, municipio de san pablo tacachico.</t>
  </si>
  <si>
    <t>Fac. N° 0059                                                Orden N° 5394</t>
  </si>
  <si>
    <t>Servicios Generales</t>
  </si>
  <si>
    <t>UACI</t>
  </si>
  <si>
    <t>servicios Generales</t>
  </si>
  <si>
    <t>Promocion Social</t>
  </si>
  <si>
    <t>Pago de servicios profesionales como tecnico en enfermeria de la unidad de emergencia municipal durante el mes de julio de 2020.</t>
  </si>
  <si>
    <t>Alcalde Municipal</t>
  </si>
  <si>
    <t>Concejo Municipal</t>
  </si>
  <si>
    <t>Encargada de promoción Social</t>
  </si>
  <si>
    <t>Alcalde Muicipal</t>
  </si>
  <si>
    <t>Concejo Muicipal</t>
  </si>
  <si>
    <t xml:space="preserve">Promocion Social </t>
  </si>
  <si>
    <t>Unidad de Emergencia Municipal</t>
  </si>
  <si>
    <t>Policía Municipal</t>
  </si>
  <si>
    <t>Sindico Municipal</t>
  </si>
  <si>
    <t xml:space="preserve"> Concejo Municipal </t>
  </si>
  <si>
    <t xml:space="preserve">Sindico Municipal             </t>
  </si>
  <si>
    <t xml:space="preserve">Miembro del Concejo Municipal </t>
  </si>
  <si>
    <t xml:space="preserve">FRANCISCO IVAN RIVAS ORTEGA </t>
  </si>
  <si>
    <t>Contibucion economica a persona de escasos recursos afectada por la tormenta tropical amanda por perdidas de enseres del hogar.</t>
  </si>
  <si>
    <t xml:space="preserve">Nuria Lisseth Arias Aguilar </t>
  </si>
  <si>
    <t xml:space="preserve">Salvador Sarmiento Vasquez </t>
  </si>
  <si>
    <t xml:space="preserve">Luis Leocadio Hernandez Sarmiento </t>
  </si>
  <si>
    <t xml:space="preserve">Pago por el alquiler de 8 horas de retroexcavadora y por el suministro de 5 bolquetadas de balasto en concepto de limpieza de calle en paso hondo frente a presaen terreno deslavamiento por tormenta tropical amanda </t>
  </si>
  <si>
    <t>TRANSPORTE Y TERRACERIA LINGO (Jose angel Alvarenga Hernandez)</t>
  </si>
  <si>
    <t xml:space="preserve">Fac. N° 0056                                                       Orden N° 05079 </t>
  </si>
  <si>
    <t xml:space="preserve">Pago por el alquiler de 9 horas de retroexcavadora y por el suministro de 14 bolquetadas de balasto en concepto de balastado de calle en exhacienda paso ondo por inundaciones por tormenta tropical amanda </t>
  </si>
  <si>
    <t>Fac. N° 0072                                                        Orden N° 05080</t>
  </si>
  <si>
    <t>suministro de material y alquiler de maquinaria para balastado y compactado de calle desvio las marias hacia cantoón atiocoyo po deterioro causados ppor la tormenta tropical amanda.  Suministro de 98 bolquetadas de balasto; 33 hboras de alquiler de motoniveladora; 16 horas de alquiler de rodo y cuatro dias de camion cisterna.</t>
  </si>
  <si>
    <t>Fac. N° 0059                                                       Orden N° 05069</t>
  </si>
  <si>
    <t xml:space="preserve">pago por el alquiler de 6 horas de maquina retroexcavadora; por trabajos extrayendo cables del puente hamaca destruida por la tormenta tropical amanda en colonia Las Delicias del Municipio </t>
  </si>
  <si>
    <t>Fac. N°  0070                                                      Orden N° 05100</t>
  </si>
  <si>
    <t>pago por el alquiler de 4 horas de alquiler de maquina retroexcavadora haciendo trabajos de lmpieza y destroncado el area para trazos para la construcción de casa para damnificados por la tormenta tropical amanda en la colonia Nueva Tacachico</t>
  </si>
  <si>
    <t>Fac. N° 0069                                                      Orden N° 05101</t>
  </si>
  <si>
    <t>Suministro de 120 colchonetas para familias damnificadas por la tormenta tropical amanda en el Municipio</t>
  </si>
  <si>
    <t xml:space="preserve">Manuel Alirio Mancias Melara </t>
  </si>
  <si>
    <t>Fac. N°0002                                                        Orden N° 05050</t>
  </si>
  <si>
    <t>Suministro de 1500 paquetes de viveres consistentes en 2 salsas rancheras, 2 libras de azucar, 1 bolsa de frijol de 32 onz, 2 libras de arroz, 1 paquete de arina de maiz, 1 bolsa de aceite, 1 paquete de galletas, 2 rollitos de spagett, 1 bolsa de coditos, 2 sopas maggi, 2 libras de sal,</t>
  </si>
  <si>
    <t>Variedades La Inmaculada (Hector Abilio Mendoza Rodríguez)</t>
  </si>
  <si>
    <t xml:space="preserve">Fac. N° 0335                                                       Orden N° 05119  </t>
  </si>
  <si>
    <t xml:space="preserve">Suministro de materiales de construcción para la construcción de 8 viviendas en lotificacion nueva tacachico </t>
  </si>
  <si>
    <t xml:space="preserve">Fac. N° 0538, 0540                                                      Orden N° 05075  </t>
  </si>
  <si>
    <t xml:space="preserve">Suministro de materiales de construccion a personas de escasos recursos para reparación de vivienda dañada por tormenta tropical Amanda </t>
  </si>
  <si>
    <t>Persona NaturalF7F76:F77</t>
  </si>
  <si>
    <t xml:space="preserve">Fac. N° 1963                                                     Orden N° 05032 </t>
  </si>
  <si>
    <t>Suministro de medicamentos para la prevencion del covid-19:   10 Gliserina gotas, 20                K-Fer Iny, 200 tabletas de anaflat, 500 tabletas de acetominofen, 50 tabletas de grip no grip, 25 amoxicilina Susp., 500 ciprofloxaciona tab. 210 tabletas de quistamizole, 100 tabletas de clorfeniramina, 200 jeringas de 5 ml, 100                      K-Fer tabletas, 02 Cofal.</t>
  </si>
  <si>
    <t>Fac. N° 35161, 52219                                                 Orden N° 5315</t>
  </si>
  <si>
    <t xml:space="preserve">Suministro de 75 cajas de maascarillas quirurgicas para la prevencion del COVID-19 </t>
  </si>
  <si>
    <t xml:space="preserve">Jose Alfredo Hernandez Dominguez </t>
  </si>
  <si>
    <t>Recibo Simple                                                Orden N° 5365</t>
  </si>
  <si>
    <t>Suministro de 1 bomba jacto 21, para fumigacion en las instalaciones municipales para la prevencion del COVID-19</t>
  </si>
  <si>
    <t>AGROSERVICIO Enmanuel (Ancelmo Lemus Jimenez)</t>
  </si>
  <si>
    <t>Fac. N° 07972                                               Orden N° 5286</t>
  </si>
  <si>
    <t>Suministro de 1 caja de cateter #22 de 50 unidades, 1 pack de hilos de sutura 2-0 de 12 unidades, 1 pack de hilos de sutura 3-0 de 12 unidades, 1 pack de hilo 4-0 de 12 unidades, 10 mascarillas P/Nebulizar (adulto)</t>
  </si>
  <si>
    <t xml:space="preserve">DISTRIBUIDORA MARANATHA, S.A DE C.V </t>
  </si>
  <si>
    <t>Fac. N° 2885, 2891                                                 Orden N° 5346</t>
  </si>
  <si>
    <t>Suministro de productos para sanitización como protocolo para las personas asistentes a cementerios el dia de los difuntos.     04 galones de alcohol gel, 1 galon de alcohol liquido, 4 atomizadores grandes, 04 trapeadores de toalla</t>
  </si>
  <si>
    <t>Recibo Simple                                                Orden N° 2765</t>
  </si>
  <si>
    <t>Síndico Municipal</t>
  </si>
  <si>
    <t>Pago de primera estimacion del proyecto Pavimentacion con concreto hidraulico de calle principal que conduce a caserio Campana, Cantón Campana, por daños ocacionados por la tormenta tropical amanda, municipio de san pablo tacachico</t>
  </si>
  <si>
    <t xml:space="preserve"> Servicios Municipales </t>
  </si>
  <si>
    <t>PLAZOS DE CUMPLIM.</t>
  </si>
  <si>
    <t>FORMA DE CONTRAT.</t>
  </si>
  <si>
    <t>Promoción Social</t>
  </si>
  <si>
    <t>Miembro del Concejo</t>
  </si>
  <si>
    <t xml:space="preserve">Unidad de Medio Ambiente </t>
  </si>
  <si>
    <t>DROGUERIA MUNDO FARMA (CaE4:E8rlos Fernando Martínez Umanzor)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</si>
</sst>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44" formatCode="_(&quot;$&quot;* #,##0.00_);_(&quot;$&quot;* \(#,##0.00\);_(&quot;$&quot;* &quot;-&quot;??_);_(@_)"/>
    <numFmt numFmtId="164" formatCode="0000"/>
  </numFmts>
  <fonts count="14" x14ac:knownFonts="1">
    <font>
      <sz val="11"/>
      <color theme="1"/>
      <name val="Calibri"/>
      <family val="2"/>
      <scheme val="minor"/>
    </font>
    <font>
      <sz val="11"/>
      <color theme="1"/>
      <name val="Calibri"/>
      <family val="2"/>
      <scheme val="minor"/>
    </font>
    <font>
      <b/>
      <sz val="10"/>
      <color theme="1"/>
      <name val="Calibri"/>
      <family val="2"/>
      <scheme val="minor"/>
    </font>
    <font>
      <b/>
      <sz val="9"/>
      <color theme="1"/>
      <name val="Calibri"/>
      <family val="2"/>
      <scheme val="minor"/>
    </font>
    <font>
      <sz val="10"/>
      <name val="Arial"/>
      <family val="2"/>
    </font>
    <font>
      <sz val="10"/>
      <name val="Arial"/>
      <family val="2"/>
    </font>
    <font>
      <b/>
      <sz val="12"/>
      <color theme="1"/>
      <name val="Calibri"/>
      <family val="2"/>
      <scheme val="minor"/>
    </font>
    <font>
      <sz val="10"/>
      <color theme="1"/>
      <name val="Calibri"/>
      <family val="2"/>
      <scheme val="minor"/>
    </font>
    <font>
      <b/>
      <sz val="12"/>
      <name val="Calibri"/>
      <family val="2"/>
      <scheme val="minor"/>
    </font>
    <font>
      <b/>
      <sz val="8"/>
      <color theme="1"/>
      <name val="Calibri"/>
      <family val="2"/>
      <scheme val="minor"/>
    </font>
    <font>
      <u/>
      <sz val="11"/>
      <color theme="10"/>
      <name val="Calibri"/>
      <family val="2"/>
      <scheme val="minor"/>
    </font>
    <font>
      <b/>
      <sz val="11"/>
      <color theme="1"/>
      <name val="Calibri"/>
      <family val="2"/>
      <scheme val="minor"/>
    </font>
    <font>
      <sz val="9"/>
      <color theme="1"/>
      <name val="Calibri"/>
      <family val="2"/>
      <scheme val="minor"/>
    </font>
    <font>
      <b/>
      <i/>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7" tint="0.5999938962981048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5">
    <xf numFmtId="0" fontId="0" fillId="0" borderId="0"/>
    <xf numFmtId="44" fontId="1" fillId="0" borderId="0" applyFont="0" applyFill="0" applyBorder="0" applyAlignment="0" applyProtection="0"/>
    <xf numFmtId="0" fontId="5" fillId="0" borderId="0"/>
    <xf numFmtId="0" fontId="4" fillId="0" borderId="0"/>
    <xf numFmtId="0" fontId="10" fillId="0" borderId="0" applyNumberFormat="0" applyFill="0" applyBorder="0" applyAlignment="0" applyProtection="0"/>
  </cellStyleXfs>
  <cellXfs count="144">
    <xf numFmtId="0" fontId="0" fillId="0" borderId="0" xfId="0"/>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44" fontId="7" fillId="0" borderId="1" xfId="1" applyFont="1" applyBorder="1" applyAlignment="1">
      <alignment horizontal="center" vertical="center" wrapText="1"/>
    </xf>
    <xf numFmtId="0" fontId="7" fillId="2" borderId="1" xfId="0" applyFont="1" applyFill="1" applyBorder="1" applyAlignment="1">
      <alignment horizontal="center" vertical="center" wrapText="1"/>
    </xf>
    <xf numFmtId="44" fontId="7" fillId="2" borderId="1" xfId="1" applyFont="1" applyFill="1" applyBorder="1" applyAlignment="1">
      <alignment horizontal="center" vertical="center" wrapText="1"/>
    </xf>
    <xf numFmtId="14" fontId="7" fillId="2" borderId="1" xfId="0" applyNumberFormat="1" applyFont="1" applyFill="1" applyBorder="1" applyAlignment="1">
      <alignment horizontal="center" vertical="center" wrapText="1"/>
    </xf>
    <xf numFmtId="164" fontId="7" fillId="2" borderId="1" xfId="0" applyNumberFormat="1" applyFont="1" applyFill="1" applyBorder="1" applyAlignment="1">
      <alignment horizontal="center" vertical="center" wrapText="1"/>
    </xf>
    <xf numFmtId="6" fontId="7" fillId="2" borderId="1" xfId="1" applyNumberFormat="1" applyFont="1" applyFill="1" applyBorder="1" applyAlignment="1">
      <alignment horizontal="center" vertical="center" wrapText="1"/>
    </xf>
    <xf numFmtId="0" fontId="7" fillId="2" borderId="1" xfId="0" applyFont="1" applyFill="1" applyBorder="1" applyAlignment="1">
      <alignment horizontal="left" vertical="center" wrapText="1"/>
    </xf>
    <xf numFmtId="44" fontId="7" fillId="2" borderId="1" xfId="1" applyFont="1" applyFill="1" applyBorder="1" applyAlignment="1">
      <alignment vertical="center" wrapText="1"/>
    </xf>
    <xf numFmtId="14" fontId="7" fillId="2" borderId="1" xfId="0" applyNumberFormat="1" applyFont="1" applyFill="1" applyBorder="1" applyAlignment="1">
      <alignment vertical="center" wrapText="1"/>
    </xf>
    <xf numFmtId="0" fontId="7" fillId="2" borderId="1" xfId="0" applyFont="1" applyFill="1" applyBorder="1" applyAlignment="1">
      <alignment vertical="center" wrapText="1"/>
    </xf>
    <xf numFmtId="0" fontId="7" fillId="2" borderId="1" xfId="0" applyFont="1" applyFill="1" applyBorder="1" applyAlignment="1">
      <alignment horizontal="left" wrapText="1"/>
    </xf>
    <xf numFmtId="0" fontId="7" fillId="2" borderId="0" xfId="0" applyFont="1" applyFill="1" applyBorder="1" applyAlignment="1">
      <alignment horizontal="center" vertical="center" wrapText="1"/>
    </xf>
    <xf numFmtId="0" fontId="7" fillId="2" borderId="0" xfId="0" applyFont="1" applyFill="1" applyBorder="1" applyAlignment="1">
      <alignment horizontal="left" wrapText="1"/>
    </xf>
    <xf numFmtId="44" fontId="7" fillId="2" borderId="0" xfId="1" applyFont="1" applyFill="1" applyBorder="1" applyAlignment="1">
      <alignment horizontal="center" vertical="center" wrapText="1"/>
    </xf>
    <xf numFmtId="6" fontId="7" fillId="2" borderId="0" xfId="1" applyNumberFormat="1" applyFont="1" applyFill="1" applyBorder="1" applyAlignment="1">
      <alignment horizontal="center" vertical="center" wrapText="1"/>
    </xf>
    <xf numFmtId="14" fontId="7" fillId="2" borderId="0" xfId="0" applyNumberFormat="1" applyFont="1" applyFill="1" applyBorder="1" applyAlignment="1">
      <alignment horizontal="center" vertical="center" wrapText="1"/>
    </xf>
    <xf numFmtId="0" fontId="7" fillId="0" borderId="0" xfId="0" applyFont="1" applyBorder="1" applyAlignment="1">
      <alignment horizontal="center" vertical="center" wrapText="1"/>
    </xf>
    <xf numFmtId="44" fontId="7" fillId="0" borderId="0" xfId="1" applyFont="1" applyBorder="1" applyAlignment="1">
      <alignment horizontal="center" vertical="center" wrapText="1"/>
    </xf>
    <xf numFmtId="0" fontId="0" fillId="0" borderId="8" xfId="0"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Fill="1" applyBorder="1" applyAlignment="1">
      <alignment horizontal="center" vertical="center" wrapText="1"/>
    </xf>
    <xf numFmtId="0" fontId="3" fillId="0" borderId="17" xfId="0" applyFont="1" applyBorder="1" applyAlignment="1">
      <alignment horizontal="center" vertical="center" wrapText="1"/>
    </xf>
    <xf numFmtId="0" fontId="3" fillId="0" borderId="17" xfId="0" applyFont="1" applyFill="1" applyBorder="1" applyAlignment="1">
      <alignment horizontal="center"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15" fontId="12" fillId="0" borderId="1" xfId="0" applyNumberFormat="1" applyFont="1" applyFill="1" applyBorder="1" applyAlignment="1">
      <alignment horizontal="center" vertical="center" wrapText="1"/>
    </xf>
    <xf numFmtId="0" fontId="12" fillId="0" borderId="1" xfId="0" applyFont="1" applyFill="1" applyBorder="1" applyAlignment="1">
      <alignment vertical="center" wrapText="1"/>
    </xf>
    <xf numFmtId="0" fontId="12" fillId="0" borderId="1" xfId="0" applyFont="1" applyFill="1" applyBorder="1" applyAlignment="1">
      <alignment horizontal="center" vertical="center" wrapText="1"/>
    </xf>
    <xf numFmtId="44" fontId="12" fillId="0" borderId="1" xfId="1" applyFont="1" applyFill="1" applyBorder="1" applyAlignment="1">
      <alignment horizontal="center" vertical="center" wrapText="1"/>
    </xf>
    <xf numFmtId="0" fontId="12" fillId="0" borderId="1" xfId="0" applyFont="1" applyBorder="1" applyAlignment="1">
      <alignment horizontal="left" vertical="center" wrapText="1"/>
    </xf>
    <xf numFmtId="44" fontId="12" fillId="0" borderId="1" xfId="1" applyFont="1" applyBorder="1" applyAlignment="1">
      <alignment horizontal="center" vertical="center" wrapText="1"/>
    </xf>
    <xf numFmtId="15" fontId="12" fillId="0" borderId="1" xfId="0" applyNumberFormat="1" applyFont="1" applyBorder="1" applyAlignment="1">
      <alignment horizontal="center" vertical="center" wrapText="1"/>
    </xf>
    <xf numFmtId="0" fontId="12" fillId="0" borderId="1" xfId="0" applyFont="1" applyFill="1" applyBorder="1" applyAlignment="1">
      <alignment horizontal="left" vertical="center" wrapText="1"/>
    </xf>
    <xf numFmtId="0" fontId="2" fillId="0" borderId="17" xfId="0" applyFont="1" applyBorder="1" applyAlignment="1">
      <alignment horizontal="center" vertical="center" wrapText="1"/>
    </xf>
    <xf numFmtId="0" fontId="2" fillId="0" borderId="17" xfId="0" applyFont="1" applyFill="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15" fontId="7" fillId="0" borderId="1" xfId="0" applyNumberFormat="1" applyFont="1" applyBorder="1" applyAlignment="1">
      <alignment horizontal="center" vertical="center" wrapText="1"/>
    </xf>
    <xf numFmtId="0" fontId="0" fillId="0" borderId="9" xfId="0" applyBorder="1" applyAlignment="1">
      <alignment horizontal="center" vertical="center" wrapText="1"/>
    </xf>
    <xf numFmtId="0" fontId="0" fillId="0" borderId="1" xfId="0" applyBorder="1" applyAlignment="1">
      <alignment wrapText="1"/>
    </xf>
    <xf numFmtId="0" fontId="2" fillId="0" borderId="18" xfId="0" applyFont="1" applyBorder="1" applyAlignment="1">
      <alignment horizontal="center" vertical="center" wrapText="1"/>
    </xf>
    <xf numFmtId="0" fontId="0" fillId="0" borderId="1" xfId="0" applyBorder="1" applyAlignment="1">
      <alignment vertical="top" wrapText="1"/>
    </xf>
    <xf numFmtId="44" fontId="0" fillId="0" borderId="1" xfId="1" applyFont="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center" vertical="center"/>
    </xf>
    <xf numFmtId="15" fontId="0" fillId="0" borderId="1" xfId="0" applyNumberFormat="1" applyBorder="1" applyAlignment="1">
      <alignment horizontal="center" vertical="center"/>
    </xf>
    <xf numFmtId="44" fontId="0" fillId="0" borderId="1" xfId="1" applyFont="1" applyBorder="1" applyAlignment="1">
      <alignment vertical="center"/>
    </xf>
    <xf numFmtId="0" fontId="0" fillId="2" borderId="1" xfId="0" applyFont="1" applyFill="1" applyBorder="1" applyAlignment="1">
      <alignment horizontal="left" vertical="center" wrapText="1"/>
    </xf>
    <xf numFmtId="15" fontId="0" fillId="0" borderId="1" xfId="0" applyNumberFormat="1" applyBorder="1" applyAlignment="1">
      <alignment vertical="center"/>
    </xf>
    <xf numFmtId="15" fontId="0" fillId="0" borderId="1" xfId="0" applyNumberFormat="1" applyBorder="1" applyAlignment="1">
      <alignment horizontal="center" vertical="center" wrapText="1"/>
    </xf>
    <xf numFmtId="0" fontId="0" fillId="0" borderId="1" xfId="0" applyFont="1" applyBorder="1" applyAlignment="1">
      <alignment horizontal="left" vertical="center" wrapText="1"/>
    </xf>
    <xf numFmtId="0" fontId="0" fillId="0" borderId="9" xfId="0" applyFont="1" applyBorder="1" applyAlignment="1">
      <alignment horizontal="center" vertical="center" wrapText="1"/>
    </xf>
    <xf numFmtId="0" fontId="3" fillId="0" borderId="0" xfId="0" applyFont="1" applyBorder="1" applyAlignment="1">
      <alignment horizontal="center" vertical="center" wrapText="1"/>
    </xf>
    <xf numFmtId="0" fontId="2" fillId="0" borderId="0" xfId="0" applyFont="1" applyBorder="1" applyAlignment="1">
      <alignment horizontal="center" vertical="center" wrapText="1"/>
    </xf>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Border="1" applyAlignment="1">
      <alignment horizontal="center" wrapText="1"/>
    </xf>
    <xf numFmtId="0" fontId="0" fillId="0" borderId="1" xfId="0" applyFont="1" applyBorder="1" applyAlignment="1">
      <alignment wrapText="1"/>
    </xf>
    <xf numFmtId="0" fontId="0" fillId="0" borderId="1" xfId="0" applyFont="1" applyBorder="1" applyAlignment="1">
      <alignment horizontal="center" vertical="center" wrapText="1"/>
    </xf>
    <xf numFmtId="0" fontId="0" fillId="0" borderId="1" xfId="0" applyFont="1" applyBorder="1" applyAlignment="1">
      <alignment vertical="top" wrapText="1"/>
    </xf>
    <xf numFmtId="44" fontId="0" fillId="0" borderId="1" xfId="1" applyFont="1" applyBorder="1" applyAlignment="1">
      <alignment horizontal="center" vertical="center" wrapText="1"/>
    </xf>
    <xf numFmtId="0" fontId="0" fillId="0" borderId="1" xfId="0" applyFont="1" applyBorder="1" applyAlignment="1">
      <alignment horizontal="left" vertical="top" wrapText="1"/>
    </xf>
    <xf numFmtId="15" fontId="0" fillId="0" borderId="1" xfId="0" applyNumberFormat="1" applyFont="1" applyBorder="1" applyAlignment="1">
      <alignment vertical="center" wrapText="1"/>
    </xf>
    <xf numFmtId="0" fontId="0" fillId="0" borderId="1" xfId="0" applyFont="1" applyFill="1" applyBorder="1" applyAlignment="1">
      <alignment horizontal="center" vertical="center" wrapText="1"/>
    </xf>
    <xf numFmtId="44" fontId="0" fillId="0" borderId="1" xfId="1" applyFont="1" applyBorder="1" applyAlignment="1">
      <alignment vertical="center" wrapText="1"/>
    </xf>
    <xf numFmtId="0" fontId="0" fillId="0" borderId="0" xfId="0" applyAlignment="1">
      <alignment wrapText="1"/>
    </xf>
    <xf numFmtId="15" fontId="0" fillId="0" borderId="1" xfId="0" applyNumberFormat="1" applyFont="1" applyBorder="1" applyAlignment="1">
      <alignment horizontal="center" vertical="center" wrapText="1"/>
    </xf>
    <xf numFmtId="0" fontId="0" fillId="0" borderId="0" xfId="0" applyBorder="1" applyAlignment="1">
      <alignment horizontal="center" vertical="center" wrapText="1"/>
    </xf>
    <xf numFmtId="0" fontId="0" fillId="0" borderId="0" xfId="0" applyBorder="1" applyAlignment="1">
      <alignment vertical="top" wrapText="1"/>
    </xf>
    <xf numFmtId="0" fontId="0" fillId="0" borderId="0" xfId="0" applyBorder="1" applyAlignment="1">
      <alignment wrapText="1"/>
    </xf>
    <xf numFmtId="44" fontId="0" fillId="0" borderId="0" xfId="1" applyFont="1" applyBorder="1" applyAlignment="1">
      <alignment horizontal="center" vertical="center" wrapText="1"/>
    </xf>
    <xf numFmtId="0" fontId="0" fillId="0" borderId="0" xfId="0" applyFont="1" applyFill="1" applyBorder="1" applyAlignment="1">
      <alignment horizontal="center" vertical="center" wrapText="1"/>
    </xf>
    <xf numFmtId="15" fontId="0" fillId="0" borderId="0" xfId="0" applyNumberFormat="1" applyBorder="1" applyAlignment="1">
      <alignment horizontal="center" vertical="center" wrapText="1"/>
    </xf>
    <xf numFmtId="0" fontId="7" fillId="0"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7" fillId="0" borderId="1" xfId="0" applyFont="1" applyBorder="1" applyAlignment="1">
      <alignment vertical="center" wrapText="1"/>
    </xf>
    <xf numFmtId="0" fontId="0" fillId="2" borderId="1"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11" fillId="0" borderId="0" xfId="0" applyFont="1"/>
    <xf numFmtId="15" fontId="12" fillId="2" borderId="1" xfId="0" applyNumberFormat="1" applyFont="1" applyFill="1" applyBorder="1" applyAlignment="1">
      <alignment horizontal="center" vertical="center" wrapText="1"/>
    </xf>
    <xf numFmtId="0" fontId="12" fillId="2" borderId="1" xfId="0" applyFont="1" applyFill="1" applyBorder="1" applyAlignment="1">
      <alignment vertical="center" wrapText="1"/>
    </xf>
    <xf numFmtId="44" fontId="12" fillId="2" borderId="1" xfId="1" applyFont="1" applyFill="1" applyBorder="1" applyAlignment="1">
      <alignment horizontal="center" vertical="center" wrapText="1"/>
    </xf>
    <xf numFmtId="0" fontId="12" fillId="2" borderId="1" xfId="0" applyFont="1" applyFill="1" applyBorder="1" applyAlignment="1">
      <alignment horizontal="center" vertical="center" wrapText="1"/>
    </xf>
    <xf numFmtId="0" fontId="0" fillId="2" borderId="0" xfId="0" applyFill="1"/>
    <xf numFmtId="0" fontId="12" fillId="2" borderId="1" xfId="0" applyFont="1" applyFill="1" applyBorder="1" applyAlignment="1">
      <alignment vertical="top" wrapText="1"/>
    </xf>
    <xf numFmtId="0" fontId="0" fillId="2" borderId="1" xfId="0" applyFont="1" applyFill="1" applyBorder="1" applyAlignment="1">
      <alignment vertical="center" wrapText="1"/>
    </xf>
    <xf numFmtId="44" fontId="0" fillId="2" borderId="1" xfId="1" applyFont="1" applyFill="1" applyBorder="1" applyAlignment="1">
      <alignment horizontal="center" vertical="center" wrapText="1"/>
    </xf>
    <xf numFmtId="15" fontId="0" fillId="2" borderId="1" xfId="0" applyNumberFormat="1" applyFont="1" applyFill="1" applyBorder="1" applyAlignment="1">
      <alignment horizontal="center" vertical="center" wrapText="1"/>
    </xf>
    <xf numFmtId="44" fontId="0" fillId="2" borderId="1" xfId="1" applyFont="1" applyFill="1" applyBorder="1" applyAlignment="1">
      <alignment vertical="center" wrapText="1"/>
    </xf>
    <xf numFmtId="15" fontId="0" fillId="2" borderId="1" xfId="0" applyNumberFormat="1" applyFont="1" applyFill="1" applyBorder="1" applyAlignment="1">
      <alignment vertical="center" wrapText="1"/>
    </xf>
    <xf numFmtId="0" fontId="0" fillId="2" borderId="1" xfId="0" applyFill="1" applyBorder="1" applyAlignment="1">
      <alignment horizontal="center" vertical="center" wrapText="1"/>
    </xf>
    <xf numFmtId="15" fontId="7" fillId="2" borderId="1" xfId="0" applyNumberFormat="1" applyFont="1" applyFill="1" applyBorder="1" applyAlignment="1">
      <alignment horizontal="center" vertical="center" wrapText="1"/>
    </xf>
    <xf numFmtId="0" fontId="0" fillId="2" borderId="1" xfId="0" applyFill="1" applyBorder="1" applyAlignment="1">
      <alignment horizontal="center" vertical="center"/>
    </xf>
    <xf numFmtId="16" fontId="0" fillId="0" borderId="1" xfId="0" applyNumberFormat="1" applyBorder="1" applyAlignment="1">
      <alignment horizontal="center" vertical="center" wrapText="1"/>
    </xf>
    <xf numFmtId="0" fontId="7" fillId="0" borderId="1" xfId="0" applyFont="1" applyBorder="1" applyAlignment="1">
      <alignment vertical="top" wrapText="1"/>
    </xf>
    <xf numFmtId="0" fontId="7" fillId="0" borderId="1" xfId="0" applyFont="1" applyBorder="1" applyAlignment="1">
      <alignment wrapText="1"/>
    </xf>
    <xf numFmtId="15" fontId="7" fillId="0" borderId="1" xfId="0" applyNumberFormat="1" applyFont="1" applyBorder="1" applyAlignment="1">
      <alignment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4" fontId="1" fillId="0" borderId="1" xfId="1" applyFont="1" applyBorder="1" applyAlignment="1">
      <alignment horizontal="center" vertical="center" wrapText="1"/>
    </xf>
    <xf numFmtId="0" fontId="13" fillId="3" borderId="1" xfId="0" applyFont="1" applyFill="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3" borderId="1" xfId="0" applyFont="1" applyFill="1" applyBorder="1" applyAlignment="1">
      <alignment horizontal="center" wrapText="1"/>
    </xf>
    <xf numFmtId="0" fontId="7" fillId="2" borderId="0" xfId="0" applyFont="1" applyFill="1" applyBorder="1" applyAlignment="1">
      <alignment horizontal="left" wrapText="1"/>
    </xf>
    <xf numFmtId="0" fontId="10" fillId="0" borderId="0" xfId="4" applyAlignment="1">
      <alignment horizontal="center" wrapText="1"/>
    </xf>
    <xf numFmtId="0" fontId="8" fillId="3" borderId="1" xfId="0" applyFont="1" applyFill="1" applyBorder="1" applyAlignment="1">
      <alignment horizontal="center"/>
    </xf>
    <xf numFmtId="0" fontId="6" fillId="3" borderId="1"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1" fillId="3" borderId="4" xfId="0" applyFont="1" applyFill="1" applyBorder="1" applyAlignment="1">
      <alignment horizontal="center" wrapText="1"/>
    </xf>
    <xf numFmtId="0" fontId="11" fillId="3" borderId="2" xfId="0" applyFont="1" applyFill="1" applyBorder="1" applyAlignment="1">
      <alignment horizontal="center" wrapText="1"/>
    </xf>
    <xf numFmtId="0" fontId="11" fillId="3" borderId="1"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11" fillId="3" borderId="13" xfId="0" applyFont="1" applyFill="1" applyBorder="1" applyAlignment="1">
      <alignment horizontal="center" wrapText="1"/>
    </xf>
    <xf numFmtId="0" fontId="11" fillId="3" borderId="14" xfId="0" applyFont="1" applyFill="1" applyBorder="1" applyAlignment="1">
      <alignment horizontal="center" wrapText="1"/>
    </xf>
    <xf numFmtId="0" fontId="11" fillId="3" borderId="15" xfId="0" applyFont="1" applyFill="1" applyBorder="1" applyAlignment="1">
      <alignment horizontal="center" wrapText="1"/>
    </xf>
    <xf numFmtId="0" fontId="11" fillId="3" borderId="1" xfId="0" applyFont="1" applyFill="1" applyBorder="1" applyAlignment="1">
      <alignment horizontal="center" vertical="center"/>
    </xf>
    <xf numFmtId="0" fontId="11" fillId="3" borderId="1" xfId="0" applyFont="1" applyFill="1" applyBorder="1" applyAlignment="1">
      <alignment horizontal="center"/>
    </xf>
    <xf numFmtId="0" fontId="11" fillId="3" borderId="13" xfId="0" applyFont="1" applyFill="1" applyBorder="1" applyAlignment="1">
      <alignment horizontal="center" vertical="center"/>
    </xf>
    <xf numFmtId="0" fontId="11" fillId="3" borderId="14" xfId="0" applyFont="1" applyFill="1" applyBorder="1" applyAlignment="1">
      <alignment horizontal="center" vertical="center"/>
    </xf>
    <xf numFmtId="0" fontId="11" fillId="3" borderId="15" xfId="0" applyFont="1" applyFill="1" applyBorder="1" applyAlignment="1">
      <alignment horizontal="center" vertical="center"/>
    </xf>
    <xf numFmtId="0" fontId="7" fillId="2" borderId="9" xfId="0" applyFont="1" applyFill="1" applyBorder="1" applyAlignment="1">
      <alignment horizontal="center" vertical="center" wrapText="1"/>
    </xf>
    <xf numFmtId="0" fontId="0" fillId="2" borderId="8" xfId="0" applyFont="1" applyFill="1" applyBorder="1" applyAlignment="1">
      <alignment horizontal="center" vertical="center" wrapText="1"/>
    </xf>
    <xf numFmtId="44" fontId="7" fillId="2" borderId="1" xfId="1" applyFont="1" applyFill="1" applyBorder="1" applyAlignment="1">
      <alignment horizontal="center" vertical="center"/>
    </xf>
    <xf numFmtId="0" fontId="7" fillId="2" borderId="1" xfId="0" applyFont="1" applyFill="1" applyBorder="1" applyAlignment="1">
      <alignment horizontal="center" vertical="center"/>
    </xf>
    <xf numFmtId="15" fontId="7" fillId="2" borderId="1" xfId="0" applyNumberFormat="1" applyFont="1" applyFill="1" applyBorder="1" applyAlignment="1">
      <alignment horizontal="center" vertical="center"/>
    </xf>
    <xf numFmtId="0" fontId="2" fillId="0" borderId="1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44" fontId="7" fillId="0" borderId="1" xfId="1" applyFont="1" applyBorder="1" applyAlignment="1">
      <alignment vertical="center" wrapText="1"/>
    </xf>
    <xf numFmtId="0" fontId="7" fillId="0" borderId="0" xfId="0" applyFont="1"/>
    <xf numFmtId="0" fontId="7" fillId="0" borderId="0" xfId="0" applyFont="1" applyAlignment="1">
      <alignment wrapText="1"/>
    </xf>
    <xf numFmtId="0" fontId="0" fillId="0" borderId="1" xfId="0" applyFill="1" applyBorder="1" applyAlignment="1">
      <alignment horizontal="center" vertical="center" wrapText="1"/>
    </xf>
    <xf numFmtId="0" fontId="0" fillId="0" borderId="1" xfId="0" applyBorder="1" applyAlignment="1">
      <alignment horizontal="center" wrapText="1"/>
    </xf>
  </cellXfs>
  <cellStyles count="5">
    <cellStyle name="Hipervínculo" xfId="4" builtinId="8"/>
    <cellStyle name="Moneda" xfId="1" builtinId="4"/>
    <cellStyle name="Normal" xfId="0" builtinId="0"/>
    <cellStyle name="Normal 2" xfId="2"/>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transparencia.gob.sv/institutions/san-pablo-tacachico-la-libertad/contracts"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transparencia.gob.sv/institutions/san-pablo-tacachico-la-libertad/contracts"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transparencia.gob.sv/institutions/san-pablo-tacachico-la-libertad/contract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15"/>
  <sheetViews>
    <sheetView zoomScale="130" zoomScaleNormal="130" workbookViewId="0">
      <selection activeCell="A2" sqref="A2:K3"/>
    </sheetView>
  </sheetViews>
  <sheetFormatPr baseColWidth="10" defaultRowHeight="15" x14ac:dyDescent="0.25"/>
  <cols>
    <col min="1" max="1" width="2.5703125" customWidth="1"/>
    <col min="2" max="2" width="17" customWidth="1"/>
    <col min="3" max="3" width="12.28515625" customWidth="1"/>
    <col min="4" max="4" width="11.5703125" customWidth="1"/>
    <col min="5" max="5" width="13.28515625" customWidth="1"/>
    <col min="6" max="6" width="13.42578125" customWidth="1"/>
    <col min="7" max="7" width="13" customWidth="1"/>
    <col min="8" max="8" width="12.85546875" customWidth="1"/>
    <col min="10" max="10" width="11.85546875" customWidth="1"/>
    <col min="11" max="11" width="12.140625" customWidth="1"/>
  </cols>
  <sheetData>
    <row r="1" spans="1:11" ht="18.75" customHeight="1" x14ac:dyDescent="0.25">
      <c r="A1" s="107" t="s">
        <v>10</v>
      </c>
      <c r="B1" s="108"/>
      <c r="C1" s="108"/>
      <c r="D1" s="108"/>
      <c r="E1" s="108"/>
      <c r="F1" s="108"/>
      <c r="G1" s="108"/>
      <c r="H1" s="108"/>
      <c r="I1" s="108"/>
      <c r="J1" s="108"/>
      <c r="K1" s="109"/>
    </row>
    <row r="2" spans="1:11" ht="24" customHeight="1" x14ac:dyDescent="0.25">
      <c r="A2" s="106" t="s">
        <v>11</v>
      </c>
      <c r="B2" s="106"/>
      <c r="C2" s="106"/>
      <c r="D2" s="106"/>
      <c r="E2" s="106"/>
      <c r="F2" s="106"/>
      <c r="G2" s="106"/>
      <c r="H2" s="106"/>
      <c r="I2" s="106"/>
      <c r="J2" s="106"/>
      <c r="K2" s="106"/>
    </row>
    <row r="3" spans="1:11" ht="20.25" customHeight="1" x14ac:dyDescent="0.25">
      <c r="A3" s="110" t="s">
        <v>3</v>
      </c>
      <c r="B3" s="110"/>
      <c r="C3" s="110"/>
      <c r="D3" s="110"/>
      <c r="E3" s="110"/>
      <c r="F3" s="110"/>
      <c r="G3" s="110"/>
      <c r="H3" s="110"/>
      <c r="I3" s="110"/>
      <c r="J3" s="110"/>
      <c r="K3" s="110"/>
    </row>
    <row r="4" spans="1:11" ht="81" x14ac:dyDescent="0.25">
      <c r="A4" s="2" t="s">
        <v>0</v>
      </c>
      <c r="B4" s="2" t="s">
        <v>136</v>
      </c>
      <c r="C4" s="2" t="s">
        <v>4</v>
      </c>
      <c r="D4" s="2" t="s">
        <v>1</v>
      </c>
      <c r="E4" s="2" t="s">
        <v>6</v>
      </c>
      <c r="F4" s="2" t="s">
        <v>170</v>
      </c>
      <c r="G4" s="2" t="s">
        <v>2</v>
      </c>
      <c r="H4" s="3" t="s">
        <v>7</v>
      </c>
      <c r="I4" s="2" t="s">
        <v>15</v>
      </c>
      <c r="J4" s="3" t="s">
        <v>14</v>
      </c>
      <c r="K4" s="2" t="s">
        <v>16</v>
      </c>
    </row>
    <row r="5" spans="1:11" ht="51" x14ac:dyDescent="0.25">
      <c r="A5" s="7">
        <v>1</v>
      </c>
      <c r="B5" s="12" t="s">
        <v>17</v>
      </c>
      <c r="C5" s="7" t="s">
        <v>20</v>
      </c>
      <c r="D5" s="8">
        <v>3000</v>
      </c>
      <c r="E5" s="8" t="s">
        <v>19</v>
      </c>
      <c r="F5" s="7" t="s">
        <v>24</v>
      </c>
      <c r="G5" s="7" t="s">
        <v>45</v>
      </c>
      <c r="H5" s="7" t="s">
        <v>18</v>
      </c>
      <c r="I5" s="9">
        <v>43901</v>
      </c>
      <c r="J5" s="7" t="s">
        <v>40</v>
      </c>
      <c r="K5" s="7" t="s">
        <v>26</v>
      </c>
    </row>
    <row r="6" spans="1:11" ht="51" x14ac:dyDescent="0.25">
      <c r="A6" s="7">
        <v>2</v>
      </c>
      <c r="B6" s="12" t="s">
        <v>41</v>
      </c>
      <c r="C6" s="7" t="s">
        <v>20</v>
      </c>
      <c r="D6" s="8">
        <v>600</v>
      </c>
      <c r="E6" s="8" t="s">
        <v>42</v>
      </c>
      <c r="F6" s="7" t="s">
        <v>43</v>
      </c>
      <c r="G6" s="7" t="s">
        <v>45</v>
      </c>
      <c r="H6" s="7" t="s">
        <v>44</v>
      </c>
      <c r="I6" s="9">
        <v>43904</v>
      </c>
      <c r="J6" s="7" t="s">
        <v>40</v>
      </c>
      <c r="K6" s="7" t="s">
        <v>46</v>
      </c>
    </row>
    <row r="7" spans="1:11" ht="70.5" customHeight="1" x14ac:dyDescent="0.25">
      <c r="A7" s="7">
        <v>3</v>
      </c>
      <c r="B7" s="12" t="s">
        <v>21</v>
      </c>
      <c r="C7" s="7" t="s">
        <v>20</v>
      </c>
      <c r="D7" s="8">
        <v>2505</v>
      </c>
      <c r="E7" s="11" t="s">
        <v>22</v>
      </c>
      <c r="F7" s="7" t="s">
        <v>23</v>
      </c>
      <c r="G7" s="7" t="s">
        <v>45</v>
      </c>
      <c r="H7" s="7" t="s">
        <v>18</v>
      </c>
      <c r="I7" s="9">
        <v>43909</v>
      </c>
      <c r="J7" s="7" t="s">
        <v>40</v>
      </c>
      <c r="K7" s="7" t="s">
        <v>25</v>
      </c>
    </row>
    <row r="8" spans="1:11" ht="38.25" x14ac:dyDescent="0.25">
      <c r="A8" s="7">
        <v>4</v>
      </c>
      <c r="B8" s="12" t="s">
        <v>27</v>
      </c>
      <c r="C8" s="7" t="s">
        <v>28</v>
      </c>
      <c r="D8" s="8">
        <v>2000</v>
      </c>
      <c r="E8" s="8" t="s">
        <v>29</v>
      </c>
      <c r="F8" s="7" t="s">
        <v>24</v>
      </c>
      <c r="G8" s="7" t="s">
        <v>45</v>
      </c>
      <c r="H8" s="7" t="s">
        <v>18</v>
      </c>
      <c r="I8" s="9">
        <v>43914</v>
      </c>
      <c r="J8" s="7" t="s">
        <v>40</v>
      </c>
      <c r="K8" s="7" t="s">
        <v>30</v>
      </c>
    </row>
    <row r="9" spans="1:11" ht="76.5" x14ac:dyDescent="0.25">
      <c r="A9" s="7">
        <v>5</v>
      </c>
      <c r="B9" s="12" t="s">
        <v>31</v>
      </c>
      <c r="C9" s="7" t="s">
        <v>28</v>
      </c>
      <c r="D9" s="8">
        <v>10000</v>
      </c>
      <c r="E9" s="7" t="s">
        <v>32</v>
      </c>
      <c r="F9" s="7" t="s">
        <v>24</v>
      </c>
      <c r="G9" s="7" t="s">
        <v>45</v>
      </c>
      <c r="H9" s="7" t="s">
        <v>18</v>
      </c>
      <c r="I9" s="9">
        <v>43913</v>
      </c>
      <c r="J9" s="7" t="s">
        <v>40</v>
      </c>
      <c r="K9" s="7" t="s">
        <v>33</v>
      </c>
    </row>
    <row r="10" spans="1:11" ht="63.75" x14ac:dyDescent="0.25">
      <c r="A10" s="7">
        <v>6</v>
      </c>
      <c r="B10" s="12" t="s">
        <v>35</v>
      </c>
      <c r="C10" s="7" t="s">
        <v>28</v>
      </c>
      <c r="D10" s="13">
        <v>68.599999999999994</v>
      </c>
      <c r="E10" s="7" t="s">
        <v>36</v>
      </c>
      <c r="F10" s="7" t="s">
        <v>24</v>
      </c>
      <c r="G10" s="7" t="s">
        <v>45</v>
      </c>
      <c r="H10" s="7" t="s">
        <v>18</v>
      </c>
      <c r="I10" s="14">
        <v>43915</v>
      </c>
      <c r="J10" s="7" t="s">
        <v>40</v>
      </c>
      <c r="K10" s="15" t="s">
        <v>34</v>
      </c>
    </row>
    <row r="11" spans="1:11" ht="141" x14ac:dyDescent="0.25">
      <c r="A11" s="7">
        <v>7</v>
      </c>
      <c r="B11" s="16" t="s">
        <v>37</v>
      </c>
      <c r="C11" s="7" t="s">
        <v>28</v>
      </c>
      <c r="D11" s="8">
        <v>11870.65</v>
      </c>
      <c r="E11" s="11" t="s">
        <v>22</v>
      </c>
      <c r="F11" s="7" t="s">
        <v>23</v>
      </c>
      <c r="G11" s="7" t="s">
        <v>45</v>
      </c>
      <c r="H11" s="7" t="s">
        <v>18</v>
      </c>
      <c r="I11" s="9">
        <v>43917</v>
      </c>
      <c r="J11" s="7" t="s">
        <v>40</v>
      </c>
      <c r="K11" s="7" t="s">
        <v>38</v>
      </c>
    </row>
    <row r="12" spans="1:11" ht="64.5" x14ac:dyDescent="0.25">
      <c r="A12" s="7">
        <v>8</v>
      </c>
      <c r="B12" s="16" t="s">
        <v>138</v>
      </c>
      <c r="C12" s="7" t="s">
        <v>28</v>
      </c>
      <c r="D12" s="8">
        <v>790</v>
      </c>
      <c r="E12" s="11" t="s">
        <v>134</v>
      </c>
      <c r="F12" s="7" t="s">
        <v>24</v>
      </c>
      <c r="G12" s="7" t="s">
        <v>45</v>
      </c>
      <c r="H12" s="7" t="s">
        <v>18</v>
      </c>
      <c r="I12" s="9">
        <v>43919</v>
      </c>
      <c r="J12" s="7" t="s">
        <v>40</v>
      </c>
      <c r="K12" s="7" t="s">
        <v>135</v>
      </c>
    </row>
    <row r="13" spans="1:11" x14ac:dyDescent="0.25">
      <c r="A13" s="17"/>
      <c r="B13" s="18"/>
      <c r="C13" s="17"/>
      <c r="D13" s="19"/>
      <c r="E13" s="20"/>
      <c r="F13" s="17"/>
      <c r="G13" s="17"/>
      <c r="H13" s="17"/>
      <c r="I13" s="21"/>
      <c r="J13" s="17"/>
      <c r="K13" s="17"/>
    </row>
    <row r="14" spans="1:11" x14ac:dyDescent="0.25">
      <c r="B14" s="111" t="s">
        <v>172</v>
      </c>
      <c r="C14" s="111"/>
      <c r="D14" s="111"/>
      <c r="E14" s="111"/>
      <c r="F14" s="111"/>
      <c r="G14" s="111"/>
    </row>
    <row r="15" spans="1:11" x14ac:dyDescent="0.25">
      <c r="B15" s="112" t="s">
        <v>171</v>
      </c>
      <c r="C15" s="112"/>
      <c r="D15" s="112"/>
      <c r="E15" s="112"/>
      <c r="F15" s="112"/>
      <c r="G15" s="112"/>
    </row>
  </sheetData>
  <mergeCells count="5">
    <mergeCell ref="A2:K2"/>
    <mergeCell ref="A1:K1"/>
    <mergeCell ref="A3:K3"/>
    <mergeCell ref="B14:G14"/>
    <mergeCell ref="B15:G15"/>
  </mergeCells>
  <hyperlinks>
    <hyperlink ref="B15" r:id="rId1"/>
  </hyperlinks>
  <pageMargins left="0.25" right="0.25" top="0.75" bottom="0.75" header="0.3" footer="0.3"/>
  <pageSetup orientation="landscape" horizontalDpi="4294967293"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20"/>
  <sheetViews>
    <sheetView zoomScale="110" zoomScaleNormal="110" workbookViewId="0">
      <selection activeCell="E3" sqref="E3"/>
    </sheetView>
  </sheetViews>
  <sheetFormatPr baseColWidth="10" defaultRowHeight="15" x14ac:dyDescent="0.25"/>
  <cols>
    <col min="1" max="1" width="2.7109375" customWidth="1"/>
    <col min="2" max="2" width="18.28515625" customWidth="1"/>
    <col min="3" max="3" width="13.5703125" customWidth="1"/>
    <col min="5" max="5" width="12.85546875" customWidth="1"/>
    <col min="7" max="7" width="13" customWidth="1"/>
    <col min="8" max="8" width="12.7109375" customWidth="1"/>
  </cols>
  <sheetData>
    <row r="1" spans="1:11" ht="18.75" customHeight="1" x14ac:dyDescent="0.25">
      <c r="A1" s="119" t="s">
        <v>12</v>
      </c>
      <c r="B1" s="119"/>
      <c r="C1" s="119"/>
      <c r="D1" s="119"/>
      <c r="E1" s="119"/>
      <c r="F1" s="119"/>
      <c r="G1" s="119"/>
      <c r="H1" s="119"/>
      <c r="I1" s="119"/>
      <c r="J1" s="119"/>
      <c r="K1" s="119"/>
    </row>
    <row r="2" spans="1:11" ht="19.5" customHeight="1" x14ac:dyDescent="0.25">
      <c r="A2" s="119" t="s">
        <v>562</v>
      </c>
      <c r="B2" s="119"/>
      <c r="C2" s="119"/>
      <c r="D2" s="119"/>
      <c r="E2" s="119"/>
      <c r="F2" s="119"/>
      <c r="G2" s="119"/>
      <c r="H2" s="119"/>
      <c r="I2" s="119"/>
      <c r="J2" s="119"/>
      <c r="K2" s="119"/>
    </row>
    <row r="3" spans="1:11" ht="84" x14ac:dyDescent="0.25">
      <c r="A3" s="2" t="s">
        <v>0</v>
      </c>
      <c r="B3" s="1" t="s">
        <v>276</v>
      </c>
      <c r="C3" s="1" t="s">
        <v>4</v>
      </c>
      <c r="D3" s="1" t="s">
        <v>1</v>
      </c>
      <c r="E3" s="1" t="s">
        <v>6</v>
      </c>
      <c r="F3" s="2" t="s">
        <v>5</v>
      </c>
      <c r="G3" s="2" t="s">
        <v>2</v>
      </c>
      <c r="H3" s="3" t="s">
        <v>7</v>
      </c>
      <c r="I3" s="1" t="s">
        <v>15</v>
      </c>
      <c r="J3" s="4" t="s">
        <v>14</v>
      </c>
      <c r="K3" s="1" t="s">
        <v>16</v>
      </c>
    </row>
    <row r="4" spans="1:11" ht="165" x14ac:dyDescent="0.25">
      <c r="A4" s="42">
        <v>1</v>
      </c>
      <c r="B4" s="45" t="s">
        <v>563</v>
      </c>
      <c r="C4" s="64" t="s">
        <v>624</v>
      </c>
      <c r="D4" s="70">
        <v>546.91999999999996</v>
      </c>
      <c r="E4" s="42" t="s">
        <v>564</v>
      </c>
      <c r="F4" s="42" t="s">
        <v>188</v>
      </c>
      <c r="G4" s="42" t="s">
        <v>321</v>
      </c>
      <c r="H4" s="69" t="s">
        <v>468</v>
      </c>
      <c r="I4" s="55">
        <v>44077</v>
      </c>
      <c r="J4" s="26" t="s">
        <v>40</v>
      </c>
      <c r="K4" s="64" t="s">
        <v>565</v>
      </c>
    </row>
    <row r="5" spans="1:11" ht="90" x14ac:dyDescent="0.25">
      <c r="A5" s="42">
        <v>2</v>
      </c>
      <c r="B5" s="45" t="s">
        <v>566</v>
      </c>
      <c r="C5" s="64" t="s">
        <v>624</v>
      </c>
      <c r="D5" s="70">
        <v>662.5</v>
      </c>
      <c r="E5" s="42" t="s">
        <v>564</v>
      </c>
      <c r="F5" s="42" t="s">
        <v>188</v>
      </c>
      <c r="G5" s="42" t="s">
        <v>321</v>
      </c>
      <c r="H5" s="69" t="s">
        <v>468</v>
      </c>
      <c r="I5" s="55">
        <v>44085</v>
      </c>
      <c r="J5" s="26" t="s">
        <v>40</v>
      </c>
      <c r="K5" s="64" t="s">
        <v>567</v>
      </c>
    </row>
    <row r="6" spans="1:11" ht="300" x14ac:dyDescent="0.25">
      <c r="A6" s="42">
        <v>3</v>
      </c>
      <c r="B6" s="45" t="s">
        <v>568</v>
      </c>
      <c r="C6" s="5" t="s">
        <v>634</v>
      </c>
      <c r="D6" s="70">
        <v>549.99</v>
      </c>
      <c r="E6" s="49" t="s">
        <v>270</v>
      </c>
      <c r="F6" s="42" t="s">
        <v>320</v>
      </c>
      <c r="G6" s="42" t="s">
        <v>321</v>
      </c>
      <c r="H6" s="69" t="s">
        <v>468</v>
      </c>
      <c r="I6" s="55">
        <v>44055</v>
      </c>
      <c r="J6" s="26" t="s">
        <v>40</v>
      </c>
      <c r="K6" s="64" t="s">
        <v>569</v>
      </c>
    </row>
    <row r="7" spans="1:11" ht="120" x14ac:dyDescent="0.25">
      <c r="A7" s="42">
        <v>4</v>
      </c>
      <c r="B7" s="45" t="s">
        <v>570</v>
      </c>
      <c r="C7" s="42" t="s">
        <v>571</v>
      </c>
      <c r="D7" s="70">
        <v>71.599999999999994</v>
      </c>
      <c r="E7" s="42" t="s">
        <v>572</v>
      </c>
      <c r="F7" s="42" t="s">
        <v>320</v>
      </c>
      <c r="G7" s="42" t="s">
        <v>321</v>
      </c>
      <c r="H7" s="69" t="s">
        <v>468</v>
      </c>
      <c r="I7" s="55">
        <v>44097</v>
      </c>
      <c r="J7" s="26" t="s">
        <v>40</v>
      </c>
      <c r="K7" s="64" t="s">
        <v>573</v>
      </c>
    </row>
    <row r="8" spans="1:11" ht="150" x14ac:dyDescent="0.25">
      <c r="A8" s="42">
        <v>5</v>
      </c>
      <c r="B8" s="47" t="s">
        <v>574</v>
      </c>
      <c r="C8" s="5" t="s">
        <v>634</v>
      </c>
      <c r="D8" s="66">
        <v>695.8</v>
      </c>
      <c r="E8" s="42" t="s">
        <v>575</v>
      </c>
      <c r="F8" s="42" t="s">
        <v>320</v>
      </c>
      <c r="G8" s="42" t="s">
        <v>321</v>
      </c>
      <c r="H8" s="69" t="s">
        <v>468</v>
      </c>
      <c r="I8" s="55">
        <v>44098</v>
      </c>
      <c r="J8" s="26" t="s">
        <v>40</v>
      </c>
      <c r="K8" s="64" t="s">
        <v>576</v>
      </c>
    </row>
    <row r="9" spans="1:11" ht="120" x14ac:dyDescent="0.25">
      <c r="A9" s="42">
        <v>6</v>
      </c>
      <c r="B9" s="47" t="s">
        <v>577</v>
      </c>
      <c r="C9" s="42" t="s">
        <v>635</v>
      </c>
      <c r="D9" s="66">
        <v>360</v>
      </c>
      <c r="E9" s="42" t="s">
        <v>578</v>
      </c>
      <c r="F9" s="42" t="s">
        <v>320</v>
      </c>
      <c r="G9" s="42" t="s">
        <v>321</v>
      </c>
      <c r="H9" s="69" t="s">
        <v>468</v>
      </c>
      <c r="I9" s="55">
        <v>44074</v>
      </c>
      <c r="J9" s="26" t="s">
        <v>40</v>
      </c>
      <c r="K9" s="64" t="s">
        <v>579</v>
      </c>
    </row>
    <row r="10" spans="1:11" ht="120" x14ac:dyDescent="0.25">
      <c r="A10" s="42">
        <v>7</v>
      </c>
      <c r="B10" s="41" t="s">
        <v>577</v>
      </c>
      <c r="C10" s="42" t="s">
        <v>635</v>
      </c>
      <c r="D10" s="66">
        <v>360</v>
      </c>
      <c r="E10" s="42" t="s">
        <v>578</v>
      </c>
      <c r="F10" s="42" t="s">
        <v>320</v>
      </c>
      <c r="G10" s="42" t="s">
        <v>321</v>
      </c>
      <c r="H10" s="69" t="s">
        <v>468</v>
      </c>
      <c r="I10" s="55">
        <v>44103</v>
      </c>
      <c r="J10" s="26" t="s">
        <v>40</v>
      </c>
      <c r="K10" s="64" t="s">
        <v>579</v>
      </c>
    </row>
    <row r="11" spans="1:11" x14ac:dyDescent="0.25">
      <c r="A11" s="73"/>
      <c r="B11" s="74"/>
      <c r="C11" s="75"/>
      <c r="D11" s="76"/>
      <c r="E11" s="73"/>
      <c r="F11" s="73"/>
      <c r="G11" s="73"/>
      <c r="H11" s="77"/>
      <c r="I11" s="78"/>
      <c r="J11" s="79"/>
      <c r="K11" s="80"/>
    </row>
    <row r="12" spans="1:11" x14ac:dyDescent="0.25">
      <c r="A12" s="73"/>
      <c r="B12" s="74"/>
      <c r="C12" s="75"/>
      <c r="D12" s="76"/>
      <c r="E12" s="73"/>
      <c r="F12" s="73"/>
      <c r="G12" s="73"/>
      <c r="H12" s="77"/>
      <c r="I12" s="78"/>
      <c r="J12" s="79"/>
      <c r="K12" s="80"/>
    </row>
    <row r="13" spans="1:11" x14ac:dyDescent="0.25">
      <c r="A13" s="73"/>
      <c r="B13" s="74"/>
      <c r="C13" s="75"/>
      <c r="D13" s="76"/>
      <c r="E13" s="73"/>
      <c r="F13" s="73"/>
      <c r="G13" s="73"/>
      <c r="H13" s="77"/>
      <c r="I13" s="78"/>
      <c r="J13" s="79"/>
      <c r="K13" s="80"/>
    </row>
    <row r="14" spans="1:11" x14ac:dyDescent="0.25">
      <c r="A14" s="73"/>
      <c r="B14" s="74"/>
      <c r="C14" s="75"/>
      <c r="D14" s="76"/>
      <c r="E14" s="73"/>
      <c r="F14" s="73"/>
      <c r="G14" s="73"/>
      <c r="H14" s="77"/>
      <c r="I14" s="78"/>
      <c r="J14" s="79"/>
      <c r="K14" s="80"/>
    </row>
    <row r="15" spans="1:11" x14ac:dyDescent="0.25">
      <c r="A15" s="73"/>
      <c r="B15" s="74"/>
      <c r="C15" s="75"/>
      <c r="D15" s="76"/>
      <c r="E15" s="73"/>
      <c r="F15" s="73"/>
      <c r="G15" s="73"/>
      <c r="H15" s="77"/>
      <c r="I15" s="78"/>
      <c r="J15" s="79"/>
      <c r="K15" s="80"/>
    </row>
    <row r="16" spans="1:11" x14ac:dyDescent="0.25">
      <c r="A16" s="73"/>
      <c r="B16" s="74"/>
      <c r="C16" s="75"/>
      <c r="D16" s="76"/>
      <c r="E16" s="73"/>
      <c r="F16" s="73"/>
      <c r="G16" s="73"/>
      <c r="H16" s="77"/>
      <c r="I16" s="78"/>
      <c r="J16" s="79"/>
      <c r="K16" s="80"/>
    </row>
    <row r="17" spans="1:11" x14ac:dyDescent="0.25">
      <c r="A17" s="73"/>
      <c r="B17" s="74"/>
      <c r="C17" s="75"/>
      <c r="D17" s="76"/>
      <c r="E17" s="73"/>
      <c r="F17" s="73"/>
      <c r="G17" s="73"/>
      <c r="H17" s="77"/>
      <c r="I17" s="78"/>
      <c r="J17" s="79"/>
      <c r="K17" s="80"/>
    </row>
    <row r="18" spans="1:11" x14ac:dyDescent="0.25">
      <c r="A18" s="71"/>
      <c r="B18" s="71"/>
      <c r="C18" s="71"/>
      <c r="D18" s="71"/>
      <c r="E18" s="71"/>
      <c r="F18" s="71"/>
      <c r="G18" s="71"/>
      <c r="H18" s="71"/>
      <c r="I18" s="71"/>
      <c r="J18" s="71"/>
      <c r="K18" s="71"/>
    </row>
    <row r="19" spans="1:11" ht="22.5" customHeight="1" x14ac:dyDescent="0.25"/>
    <row r="20" spans="1:11" ht="27" customHeight="1" x14ac:dyDescent="0.25"/>
  </sheetData>
  <mergeCells count="2">
    <mergeCell ref="A1:K1"/>
    <mergeCell ref="A2:K2"/>
  </mergeCells>
  <pageMargins left="0.25" right="0.25" top="0.75" bottom="0.75" header="0.3" footer="0.3"/>
  <pageSetup orientation="landscape" horizontalDpi="4294967293"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11"/>
  <sheetViews>
    <sheetView workbookViewId="0">
      <selection activeCell="C11" sqref="C11"/>
    </sheetView>
  </sheetViews>
  <sheetFormatPr baseColWidth="10" defaultRowHeight="15" x14ac:dyDescent="0.25"/>
  <cols>
    <col min="1" max="1" width="3.140625" customWidth="1"/>
    <col min="2" max="2" width="17.42578125" customWidth="1"/>
    <col min="3" max="3" width="13.28515625" customWidth="1"/>
    <col min="5" max="5" width="13.140625" customWidth="1"/>
    <col min="7" max="7" width="13.28515625" customWidth="1"/>
    <col min="8" max="8" width="13.7109375" customWidth="1"/>
  </cols>
  <sheetData>
    <row r="1" spans="1:11" ht="18.75" customHeight="1" x14ac:dyDescent="0.25">
      <c r="A1" s="119" t="s">
        <v>317</v>
      </c>
      <c r="B1" s="119"/>
      <c r="C1" s="119"/>
      <c r="D1" s="119"/>
      <c r="E1" s="119"/>
      <c r="F1" s="119"/>
      <c r="G1" s="119"/>
      <c r="H1" s="119"/>
      <c r="I1" s="119"/>
      <c r="J1" s="119"/>
      <c r="K1" s="119"/>
    </row>
    <row r="2" spans="1:11" ht="26.25" customHeight="1" x14ac:dyDescent="0.25">
      <c r="A2" s="119" t="s">
        <v>562</v>
      </c>
      <c r="B2" s="119"/>
      <c r="C2" s="119"/>
      <c r="D2" s="119"/>
      <c r="E2" s="119"/>
      <c r="F2" s="119"/>
      <c r="G2" s="119"/>
      <c r="H2" s="119"/>
      <c r="I2" s="119"/>
      <c r="J2" s="119"/>
      <c r="K2" s="119"/>
    </row>
    <row r="3" spans="1:11" ht="84" x14ac:dyDescent="0.25">
      <c r="A3" s="2" t="s">
        <v>0</v>
      </c>
      <c r="B3" s="1" t="s">
        <v>276</v>
      </c>
      <c r="C3" s="1" t="s">
        <v>4</v>
      </c>
      <c r="D3" s="1" t="s">
        <v>1</v>
      </c>
      <c r="E3" s="1" t="s">
        <v>6</v>
      </c>
      <c r="F3" s="2" t="s">
        <v>5</v>
      </c>
      <c r="G3" s="2" t="s">
        <v>2</v>
      </c>
      <c r="H3" s="3" t="s">
        <v>7</v>
      </c>
      <c r="I3" s="1" t="s">
        <v>15</v>
      </c>
      <c r="J3" s="4" t="s">
        <v>14</v>
      </c>
      <c r="K3" s="1" t="s">
        <v>16</v>
      </c>
    </row>
    <row r="4" spans="1:11" ht="60" x14ac:dyDescent="0.25">
      <c r="A4" s="42">
        <v>1</v>
      </c>
      <c r="B4" s="45" t="s">
        <v>580</v>
      </c>
      <c r="C4" s="143"/>
      <c r="D4" s="66">
        <v>2.83</v>
      </c>
      <c r="E4" s="42" t="s">
        <v>581</v>
      </c>
      <c r="F4" s="42" t="s">
        <v>582</v>
      </c>
      <c r="G4" s="42" t="s">
        <v>321</v>
      </c>
      <c r="H4" s="69" t="s">
        <v>468</v>
      </c>
      <c r="I4" s="55">
        <v>44075</v>
      </c>
      <c r="J4" s="26" t="s">
        <v>40</v>
      </c>
      <c r="K4" s="64" t="s">
        <v>583</v>
      </c>
    </row>
    <row r="5" spans="1:11" ht="225" x14ac:dyDescent="0.25">
      <c r="A5" s="42">
        <v>2</v>
      </c>
      <c r="B5" s="45" t="s">
        <v>584</v>
      </c>
      <c r="C5" s="64" t="s">
        <v>28</v>
      </c>
      <c r="D5" s="66">
        <v>10816.28</v>
      </c>
      <c r="E5" s="42" t="s">
        <v>440</v>
      </c>
      <c r="F5" s="42" t="s">
        <v>320</v>
      </c>
      <c r="G5" s="42" t="s">
        <v>321</v>
      </c>
      <c r="H5" s="69" t="s">
        <v>468</v>
      </c>
      <c r="I5" s="55">
        <v>44098</v>
      </c>
      <c r="J5" s="26" t="s">
        <v>40</v>
      </c>
      <c r="K5" s="64" t="s">
        <v>585</v>
      </c>
    </row>
    <row r="6" spans="1:11" ht="210" x14ac:dyDescent="0.25">
      <c r="A6" s="42">
        <v>3</v>
      </c>
      <c r="B6" s="67" t="s">
        <v>586</v>
      </c>
      <c r="C6" s="64" t="s">
        <v>383</v>
      </c>
      <c r="D6" s="66">
        <v>1540</v>
      </c>
      <c r="E6" s="64" t="s">
        <v>498</v>
      </c>
      <c r="F6" s="64" t="s">
        <v>320</v>
      </c>
      <c r="G6" s="42" t="s">
        <v>321</v>
      </c>
      <c r="H6" s="69" t="s">
        <v>468</v>
      </c>
      <c r="I6" s="72">
        <v>44075</v>
      </c>
      <c r="J6" s="69" t="s">
        <v>40</v>
      </c>
      <c r="K6" s="64" t="s">
        <v>212</v>
      </c>
    </row>
    <row r="7" spans="1:11" ht="300" x14ac:dyDescent="0.25">
      <c r="A7" s="42">
        <v>4</v>
      </c>
      <c r="B7" s="47" t="s">
        <v>587</v>
      </c>
      <c r="C7" s="64" t="s">
        <v>28</v>
      </c>
      <c r="D7" s="66">
        <v>2263.7399999999998</v>
      </c>
      <c r="E7" s="49" t="s">
        <v>545</v>
      </c>
      <c r="F7" s="42" t="s">
        <v>320</v>
      </c>
      <c r="G7" s="42" t="s">
        <v>321</v>
      </c>
      <c r="H7" s="69" t="s">
        <v>468</v>
      </c>
      <c r="I7" s="55">
        <v>44069</v>
      </c>
      <c r="J7" s="26" t="s">
        <v>40</v>
      </c>
      <c r="K7" s="64" t="s">
        <v>588</v>
      </c>
    </row>
    <row r="8" spans="1:11" ht="120" x14ac:dyDescent="0.25">
      <c r="A8" s="42">
        <v>5</v>
      </c>
      <c r="B8" s="45" t="s">
        <v>589</v>
      </c>
      <c r="C8" s="64" t="s">
        <v>28</v>
      </c>
      <c r="D8" s="66">
        <f>546.7+138.48</f>
        <v>685.18000000000006</v>
      </c>
      <c r="E8" s="49" t="s">
        <v>343</v>
      </c>
      <c r="F8" s="42" t="s">
        <v>320</v>
      </c>
      <c r="G8" s="42" t="s">
        <v>321</v>
      </c>
      <c r="H8" s="69" t="s">
        <v>468</v>
      </c>
      <c r="I8" s="55">
        <v>44096</v>
      </c>
      <c r="J8" s="26" t="s">
        <v>40</v>
      </c>
      <c r="K8" s="64" t="s">
        <v>590</v>
      </c>
    </row>
    <row r="9" spans="1:11" ht="255" x14ac:dyDescent="0.25">
      <c r="A9" s="42">
        <v>6</v>
      </c>
      <c r="B9" s="67" t="s">
        <v>591</v>
      </c>
      <c r="C9" s="64" t="s">
        <v>630</v>
      </c>
      <c r="D9" s="70">
        <v>2632.9</v>
      </c>
      <c r="E9" s="49" t="s">
        <v>532</v>
      </c>
      <c r="F9" s="42" t="s">
        <v>320</v>
      </c>
      <c r="G9" s="42" t="s">
        <v>321</v>
      </c>
      <c r="H9" s="69" t="s">
        <v>468</v>
      </c>
      <c r="I9" s="68">
        <v>44096</v>
      </c>
      <c r="J9" s="69" t="s">
        <v>40</v>
      </c>
      <c r="K9" s="64" t="s">
        <v>592</v>
      </c>
    </row>
    <row r="10" spans="1:11" ht="165" x14ac:dyDescent="0.25">
      <c r="A10" s="42">
        <v>7</v>
      </c>
      <c r="B10" s="47" t="s">
        <v>593</v>
      </c>
      <c r="C10" s="64" t="s">
        <v>687</v>
      </c>
      <c r="D10" s="66">
        <v>720</v>
      </c>
      <c r="E10" s="42" t="s">
        <v>594</v>
      </c>
      <c r="F10" s="42" t="s">
        <v>320</v>
      </c>
      <c r="G10" s="42" t="s">
        <v>321</v>
      </c>
      <c r="H10" s="69" t="s">
        <v>468</v>
      </c>
      <c r="I10" s="55">
        <v>44098</v>
      </c>
      <c r="J10" s="26" t="s">
        <v>40</v>
      </c>
      <c r="K10" s="64" t="s">
        <v>595</v>
      </c>
    </row>
    <row r="11" spans="1:11" ht="225" x14ac:dyDescent="0.25">
      <c r="A11" s="42">
        <v>8</v>
      </c>
      <c r="B11" s="56" t="s">
        <v>596</v>
      </c>
      <c r="C11" s="64" t="s">
        <v>28</v>
      </c>
      <c r="D11" s="70">
        <v>900</v>
      </c>
      <c r="E11" s="49" t="s">
        <v>365</v>
      </c>
      <c r="F11" s="42" t="s">
        <v>320</v>
      </c>
      <c r="G11" s="42" t="s">
        <v>321</v>
      </c>
      <c r="H11" s="69" t="s">
        <v>468</v>
      </c>
      <c r="I11" s="72">
        <v>44078</v>
      </c>
      <c r="J11" s="69" t="s">
        <v>40</v>
      </c>
      <c r="K11" s="42" t="s">
        <v>597</v>
      </c>
    </row>
  </sheetData>
  <mergeCells count="2">
    <mergeCell ref="A1:K1"/>
    <mergeCell ref="A2:K2"/>
  </mergeCells>
  <pageMargins left="0.25" right="0.25" top="0.75" bottom="0.75" header="0.3" footer="0.3"/>
  <pageSetup orientation="landscape" horizontalDpi="4294967293"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499984740745262"/>
  </sheetPr>
  <dimension ref="A1:K8"/>
  <sheetViews>
    <sheetView workbookViewId="0">
      <selection activeCell="G4" sqref="G4"/>
    </sheetView>
  </sheetViews>
  <sheetFormatPr baseColWidth="10" defaultRowHeight="15" x14ac:dyDescent="0.25"/>
  <cols>
    <col min="1" max="1" width="2.85546875" customWidth="1"/>
    <col min="2" max="2" width="18.42578125" customWidth="1"/>
    <col min="3" max="3" width="12.5703125" customWidth="1"/>
    <col min="5" max="5" width="12.42578125" customWidth="1"/>
    <col min="6" max="6" width="13.140625" customWidth="1"/>
    <col min="7" max="7" width="13.85546875" customWidth="1"/>
    <col min="8" max="8" width="13.28515625" customWidth="1"/>
  </cols>
  <sheetData>
    <row r="1" spans="1:11" ht="29.25" customHeight="1" x14ac:dyDescent="0.25">
      <c r="A1" s="119" t="s">
        <v>12</v>
      </c>
      <c r="B1" s="119"/>
      <c r="C1" s="119"/>
      <c r="D1" s="119"/>
      <c r="E1" s="119"/>
      <c r="F1" s="119"/>
      <c r="G1" s="119"/>
      <c r="H1" s="119"/>
      <c r="I1" s="119"/>
      <c r="J1" s="119"/>
      <c r="K1" s="119"/>
    </row>
    <row r="2" spans="1:11" ht="26.25" customHeight="1" x14ac:dyDescent="0.25">
      <c r="A2" s="119" t="s">
        <v>598</v>
      </c>
      <c r="B2" s="119"/>
      <c r="C2" s="119"/>
      <c r="D2" s="119"/>
      <c r="E2" s="119"/>
      <c r="F2" s="119"/>
      <c r="G2" s="119"/>
      <c r="H2" s="119"/>
      <c r="I2" s="119"/>
      <c r="J2" s="119"/>
      <c r="K2" s="119"/>
    </row>
    <row r="3" spans="1:11" ht="84" x14ac:dyDescent="0.25">
      <c r="A3" s="2" t="s">
        <v>0</v>
      </c>
      <c r="B3" s="1" t="s">
        <v>276</v>
      </c>
      <c r="C3" s="1" t="s">
        <v>4</v>
      </c>
      <c r="D3" s="1" t="s">
        <v>1</v>
      </c>
      <c r="E3" s="1" t="s">
        <v>6</v>
      </c>
      <c r="F3" s="2" t="s">
        <v>5</v>
      </c>
      <c r="G3" s="2" t="s">
        <v>2</v>
      </c>
      <c r="H3" s="3" t="s">
        <v>7</v>
      </c>
      <c r="I3" s="1" t="s">
        <v>15</v>
      </c>
      <c r="J3" s="4" t="s">
        <v>14</v>
      </c>
      <c r="K3" s="1" t="s">
        <v>16</v>
      </c>
    </row>
    <row r="4" spans="1:11" ht="300" x14ac:dyDescent="0.25">
      <c r="A4" s="42">
        <v>1</v>
      </c>
      <c r="B4" s="47" t="s">
        <v>668</v>
      </c>
      <c r="C4" s="5" t="s">
        <v>634</v>
      </c>
      <c r="D4" s="66">
        <f>67.41+413.91</f>
        <v>481.32000000000005</v>
      </c>
      <c r="E4" s="42" t="s">
        <v>689</v>
      </c>
      <c r="F4" s="42" t="s">
        <v>320</v>
      </c>
      <c r="G4" s="42" t="s">
        <v>321</v>
      </c>
      <c r="H4" s="69" t="s">
        <v>468</v>
      </c>
      <c r="I4" s="55">
        <v>44078</v>
      </c>
      <c r="J4" s="26" t="s">
        <v>40</v>
      </c>
      <c r="K4" s="64" t="s">
        <v>669</v>
      </c>
    </row>
    <row r="5" spans="1:11" ht="90" x14ac:dyDescent="0.25">
      <c r="A5" s="42">
        <v>2</v>
      </c>
      <c r="B5" s="47" t="s">
        <v>670</v>
      </c>
      <c r="C5" s="5" t="s">
        <v>634</v>
      </c>
      <c r="D5" s="66">
        <v>300</v>
      </c>
      <c r="E5" s="42" t="s">
        <v>671</v>
      </c>
      <c r="F5" s="42" t="s">
        <v>320</v>
      </c>
      <c r="G5" s="42" t="s">
        <v>321</v>
      </c>
      <c r="H5" s="69" t="s">
        <v>468</v>
      </c>
      <c r="I5" s="55">
        <v>44124</v>
      </c>
      <c r="J5" s="26" t="s">
        <v>40</v>
      </c>
      <c r="K5" s="64" t="s">
        <v>672</v>
      </c>
    </row>
    <row r="6" spans="1:11" ht="105" x14ac:dyDescent="0.25">
      <c r="A6" s="42">
        <v>3</v>
      </c>
      <c r="B6" s="47" t="s">
        <v>673</v>
      </c>
      <c r="C6" s="42" t="s">
        <v>688</v>
      </c>
      <c r="D6" s="66">
        <v>70</v>
      </c>
      <c r="E6" s="143" t="s">
        <v>674</v>
      </c>
      <c r="F6" s="42" t="s">
        <v>320</v>
      </c>
      <c r="G6" s="42" t="s">
        <v>321</v>
      </c>
      <c r="H6" s="69" t="s">
        <v>468</v>
      </c>
      <c r="I6" s="99">
        <v>44434</v>
      </c>
      <c r="J6" s="26" t="s">
        <v>40</v>
      </c>
      <c r="K6" s="64" t="s">
        <v>675</v>
      </c>
    </row>
    <row r="7" spans="1:11" ht="195" x14ac:dyDescent="0.25">
      <c r="A7" s="42">
        <v>4</v>
      </c>
      <c r="B7" s="45" t="s">
        <v>676</v>
      </c>
      <c r="C7" s="5" t="s">
        <v>634</v>
      </c>
      <c r="D7" s="66">
        <f>98+45.2</f>
        <v>143.19999999999999</v>
      </c>
      <c r="E7" s="5" t="s">
        <v>677</v>
      </c>
      <c r="F7" s="42" t="s">
        <v>188</v>
      </c>
      <c r="G7" s="42" t="s">
        <v>321</v>
      </c>
      <c r="H7" s="69" t="s">
        <v>468</v>
      </c>
      <c r="I7" s="55">
        <v>44097</v>
      </c>
      <c r="J7" s="26" t="s">
        <v>40</v>
      </c>
      <c r="K7" s="64" t="s">
        <v>678</v>
      </c>
    </row>
    <row r="8" spans="1:11" ht="225" x14ac:dyDescent="0.25">
      <c r="A8" s="42">
        <v>5</v>
      </c>
      <c r="B8" s="45" t="s">
        <v>679</v>
      </c>
      <c r="C8" s="42" t="s">
        <v>70</v>
      </c>
      <c r="D8" s="66">
        <v>83</v>
      </c>
      <c r="E8" s="42" t="s">
        <v>671</v>
      </c>
      <c r="F8" s="42" t="s">
        <v>320</v>
      </c>
      <c r="G8" s="42" t="s">
        <v>321</v>
      </c>
      <c r="H8" s="69" t="s">
        <v>468</v>
      </c>
      <c r="I8" s="55">
        <v>44132</v>
      </c>
      <c r="J8" s="26" t="s">
        <v>40</v>
      </c>
      <c r="K8" s="64" t="s">
        <v>680</v>
      </c>
    </row>
  </sheetData>
  <mergeCells count="2">
    <mergeCell ref="A1:K1"/>
    <mergeCell ref="A2:K2"/>
  </mergeCells>
  <pageMargins left="0.25" right="0.25" top="0.75" bottom="0.75" header="0.3" footer="0.3"/>
  <pageSetup orientation="landscape" horizontalDpi="4294967293"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499984740745262"/>
  </sheetPr>
  <dimension ref="A1:N5"/>
  <sheetViews>
    <sheetView topLeftCell="A5" workbookViewId="0">
      <selection activeCell="H5" sqref="H5"/>
    </sheetView>
  </sheetViews>
  <sheetFormatPr baseColWidth="10" defaultRowHeight="15" x14ac:dyDescent="0.25"/>
  <cols>
    <col min="1" max="1" width="2.85546875" customWidth="1"/>
    <col min="2" max="2" width="17.7109375" customWidth="1"/>
    <col min="3" max="3" width="14.140625" customWidth="1"/>
    <col min="5" max="5" width="13.140625" customWidth="1"/>
    <col min="7" max="8" width="14.28515625" customWidth="1"/>
  </cols>
  <sheetData>
    <row r="1" spans="1:14" ht="19.5" customHeight="1" x14ac:dyDescent="0.25">
      <c r="A1" s="120" t="s">
        <v>317</v>
      </c>
      <c r="B1" s="121"/>
      <c r="C1" s="121"/>
      <c r="D1" s="121"/>
      <c r="E1" s="121"/>
      <c r="F1" s="121"/>
      <c r="G1" s="121"/>
      <c r="H1" s="121"/>
      <c r="I1" s="121"/>
      <c r="J1" s="121"/>
      <c r="K1" s="122"/>
    </row>
    <row r="2" spans="1:14" ht="26.25" customHeight="1" thickBot="1" x14ac:dyDescent="0.3">
      <c r="A2" s="128" t="s">
        <v>598</v>
      </c>
      <c r="B2" s="129"/>
      <c r="C2" s="129"/>
      <c r="D2" s="129"/>
      <c r="E2" s="129"/>
      <c r="F2" s="129"/>
      <c r="G2" s="129"/>
      <c r="H2" s="129"/>
      <c r="I2" s="129"/>
      <c r="J2" s="129"/>
      <c r="K2" s="130"/>
    </row>
    <row r="3" spans="1:14" ht="84" x14ac:dyDescent="0.25">
      <c r="A3" s="27" t="s">
        <v>0</v>
      </c>
      <c r="B3" s="39" t="s">
        <v>276</v>
      </c>
      <c r="C3" s="39" t="s">
        <v>4</v>
      </c>
      <c r="D3" s="39" t="s">
        <v>1</v>
      </c>
      <c r="E3" s="39" t="s">
        <v>6</v>
      </c>
      <c r="F3" s="27" t="s">
        <v>5</v>
      </c>
      <c r="G3" s="27" t="s">
        <v>2</v>
      </c>
      <c r="H3" s="28" t="s">
        <v>7</v>
      </c>
      <c r="I3" s="39" t="s">
        <v>15</v>
      </c>
      <c r="J3" s="40" t="s">
        <v>14</v>
      </c>
      <c r="K3" s="39" t="s">
        <v>16</v>
      </c>
    </row>
    <row r="4" spans="1:14" ht="225" x14ac:dyDescent="0.25">
      <c r="A4" s="50">
        <v>1</v>
      </c>
      <c r="B4" s="41" t="s">
        <v>599</v>
      </c>
      <c r="C4" s="42" t="s">
        <v>625</v>
      </c>
      <c r="D4" s="48">
        <v>24994.25</v>
      </c>
      <c r="E4" s="42" t="s">
        <v>600</v>
      </c>
      <c r="F4" s="42" t="s">
        <v>188</v>
      </c>
      <c r="G4" s="50" t="s">
        <v>185</v>
      </c>
      <c r="H4" s="42" t="s">
        <v>468</v>
      </c>
      <c r="I4" s="51">
        <v>44105</v>
      </c>
      <c r="J4" s="50" t="s">
        <v>40</v>
      </c>
      <c r="K4" s="57" t="s">
        <v>601</v>
      </c>
      <c r="N4" s="84"/>
    </row>
    <row r="5" spans="1:14" ht="270" x14ac:dyDescent="0.25">
      <c r="A5" s="50">
        <v>2</v>
      </c>
      <c r="B5" s="41" t="s">
        <v>602</v>
      </c>
      <c r="C5" s="42" t="s">
        <v>625</v>
      </c>
      <c r="D5" s="52">
        <v>360</v>
      </c>
      <c r="E5" s="66" t="s">
        <v>603</v>
      </c>
      <c r="F5" s="42" t="s">
        <v>184</v>
      </c>
      <c r="G5" s="50" t="s">
        <v>185</v>
      </c>
      <c r="H5" s="42" t="s">
        <v>468</v>
      </c>
      <c r="I5" s="54">
        <v>44084</v>
      </c>
      <c r="J5" s="42" t="s">
        <v>40</v>
      </c>
      <c r="K5" s="57" t="s">
        <v>604</v>
      </c>
    </row>
  </sheetData>
  <mergeCells count="2">
    <mergeCell ref="A1:K1"/>
    <mergeCell ref="A2:K2"/>
  </mergeCells>
  <pageMargins left="0.25" right="0.25" top="0.75" bottom="0.75" header="0.3" footer="0.3"/>
  <pageSetup orientation="landscape" horizontalDpi="4294967293"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0"/>
  <sheetViews>
    <sheetView tabSelected="1" workbookViewId="0">
      <selection activeCell="B3" sqref="B3"/>
    </sheetView>
  </sheetViews>
  <sheetFormatPr baseColWidth="10" defaultRowHeight="15" x14ac:dyDescent="0.25"/>
  <cols>
    <col min="1" max="1" width="3" customWidth="1"/>
    <col min="2" max="2" width="18.140625" customWidth="1"/>
    <col min="3" max="3" width="13.7109375" customWidth="1"/>
    <col min="4" max="4" width="11.85546875" customWidth="1"/>
    <col min="5" max="5" width="13.85546875" customWidth="1"/>
    <col min="6" max="6" width="12.5703125" customWidth="1"/>
    <col min="7" max="7" width="13.140625" customWidth="1"/>
    <col min="8" max="8" width="14.140625" customWidth="1"/>
    <col min="9" max="9" width="10.140625" customWidth="1"/>
    <col min="11" max="11" width="9" customWidth="1"/>
  </cols>
  <sheetData>
    <row r="1" spans="1:11" ht="27" customHeight="1" x14ac:dyDescent="0.25">
      <c r="A1" s="119" t="s">
        <v>12</v>
      </c>
      <c r="B1" s="119"/>
      <c r="C1" s="119"/>
      <c r="D1" s="119"/>
      <c r="E1" s="119"/>
      <c r="F1" s="119"/>
      <c r="G1" s="119"/>
      <c r="H1" s="119"/>
      <c r="I1" s="119"/>
      <c r="J1" s="119"/>
      <c r="K1" s="119"/>
    </row>
    <row r="2" spans="1:11" ht="23.25" customHeight="1" x14ac:dyDescent="0.25">
      <c r="A2" s="119" t="s">
        <v>605</v>
      </c>
      <c r="B2" s="119"/>
      <c r="C2" s="119"/>
      <c r="D2" s="119"/>
      <c r="E2" s="119"/>
      <c r="F2" s="119"/>
      <c r="G2" s="119"/>
      <c r="H2" s="119"/>
      <c r="I2" s="119"/>
      <c r="J2" s="119"/>
      <c r="K2" s="119"/>
    </row>
    <row r="3" spans="1:11" ht="89.25" x14ac:dyDescent="0.25">
      <c r="A3" s="1" t="s">
        <v>0</v>
      </c>
      <c r="B3" s="1" t="s">
        <v>137</v>
      </c>
      <c r="C3" s="1" t="s">
        <v>4</v>
      </c>
      <c r="D3" s="1" t="s">
        <v>1</v>
      </c>
      <c r="E3" s="1" t="s">
        <v>6</v>
      </c>
      <c r="F3" s="1" t="s">
        <v>5</v>
      </c>
      <c r="G3" s="1" t="s">
        <v>2</v>
      </c>
      <c r="H3" s="4" t="s">
        <v>7</v>
      </c>
      <c r="I3" s="1" t="s">
        <v>15</v>
      </c>
      <c r="J3" s="4" t="s">
        <v>14</v>
      </c>
      <c r="K3" s="1" t="s">
        <v>16</v>
      </c>
    </row>
    <row r="4" spans="1:11" ht="318.75" x14ac:dyDescent="0.25">
      <c r="A4" s="5">
        <v>1</v>
      </c>
      <c r="B4" s="100" t="s">
        <v>606</v>
      </c>
      <c r="C4" s="5" t="s">
        <v>625</v>
      </c>
      <c r="D4" s="6">
        <v>39060</v>
      </c>
      <c r="E4" s="5" t="s">
        <v>607</v>
      </c>
      <c r="F4" s="5" t="s">
        <v>608</v>
      </c>
      <c r="G4" s="5" t="s">
        <v>185</v>
      </c>
      <c r="H4" s="5" t="s">
        <v>468</v>
      </c>
      <c r="I4" s="43">
        <v>44141</v>
      </c>
      <c r="J4" s="5" t="s">
        <v>40</v>
      </c>
      <c r="K4" s="5" t="s">
        <v>609</v>
      </c>
    </row>
    <row r="5" spans="1:11" ht="89.25" x14ac:dyDescent="0.25">
      <c r="A5" s="5">
        <v>2</v>
      </c>
      <c r="B5" s="100" t="s">
        <v>610</v>
      </c>
      <c r="C5" s="5" t="s">
        <v>625</v>
      </c>
      <c r="D5" s="6">
        <v>12600</v>
      </c>
      <c r="E5" s="5" t="s">
        <v>89</v>
      </c>
      <c r="F5" s="5" t="s">
        <v>184</v>
      </c>
      <c r="G5" s="5" t="s">
        <v>185</v>
      </c>
      <c r="H5" s="5" t="s">
        <v>468</v>
      </c>
      <c r="I5" s="43">
        <v>44090</v>
      </c>
      <c r="J5" s="5" t="s">
        <v>40</v>
      </c>
      <c r="K5" s="5" t="s">
        <v>611</v>
      </c>
    </row>
    <row r="6" spans="1:11" ht="128.25" x14ac:dyDescent="0.25">
      <c r="A6" s="5">
        <v>3</v>
      </c>
      <c r="B6" s="101" t="s">
        <v>612</v>
      </c>
      <c r="C6" s="5" t="s">
        <v>625</v>
      </c>
      <c r="D6" s="6">
        <v>48459</v>
      </c>
      <c r="E6" s="5" t="s">
        <v>613</v>
      </c>
      <c r="F6" s="5" t="s">
        <v>184</v>
      </c>
      <c r="G6" s="5" t="s">
        <v>185</v>
      </c>
      <c r="H6" s="5" t="s">
        <v>468</v>
      </c>
      <c r="I6" s="43">
        <v>44151</v>
      </c>
      <c r="J6" s="5" t="s">
        <v>40</v>
      </c>
      <c r="K6" s="5" t="s">
        <v>614</v>
      </c>
    </row>
    <row r="7" spans="1:11" ht="102" x14ac:dyDescent="0.25">
      <c r="A7" s="5">
        <v>4</v>
      </c>
      <c r="B7" s="100" t="s">
        <v>615</v>
      </c>
      <c r="C7" s="5" t="s">
        <v>625</v>
      </c>
      <c r="D7" s="5" t="s">
        <v>616</v>
      </c>
      <c r="E7" s="5" t="s">
        <v>89</v>
      </c>
      <c r="F7" s="5" t="s">
        <v>184</v>
      </c>
      <c r="G7" s="5" t="s">
        <v>185</v>
      </c>
      <c r="H7" s="5" t="s">
        <v>468</v>
      </c>
      <c r="I7" s="102">
        <v>44102</v>
      </c>
      <c r="J7" s="5" t="s">
        <v>40</v>
      </c>
      <c r="K7" s="5" t="s">
        <v>617</v>
      </c>
    </row>
    <row r="8" spans="1:11" ht="77.25" x14ac:dyDescent="0.25">
      <c r="A8" s="5">
        <v>5</v>
      </c>
      <c r="B8" s="101" t="s">
        <v>618</v>
      </c>
      <c r="C8" s="5" t="s">
        <v>625</v>
      </c>
      <c r="D8" s="6">
        <v>107858.53</v>
      </c>
      <c r="E8" s="5" t="s">
        <v>619</v>
      </c>
      <c r="F8" s="5" t="s">
        <v>184</v>
      </c>
      <c r="G8" s="5" t="s">
        <v>185</v>
      </c>
      <c r="H8" s="5" t="s">
        <v>468</v>
      </c>
      <c r="I8" s="43">
        <v>44153</v>
      </c>
      <c r="J8" s="5" t="s">
        <v>40</v>
      </c>
      <c r="K8" s="5" t="s">
        <v>620</v>
      </c>
    </row>
    <row r="9" spans="1:11" ht="128.25" x14ac:dyDescent="0.25">
      <c r="A9" s="5">
        <v>6</v>
      </c>
      <c r="B9" s="101" t="s">
        <v>621</v>
      </c>
      <c r="C9" s="5" t="s">
        <v>625</v>
      </c>
      <c r="D9" s="6">
        <v>2422.9499999999998</v>
      </c>
      <c r="E9" s="5" t="s">
        <v>613</v>
      </c>
      <c r="F9" s="5" t="s">
        <v>184</v>
      </c>
      <c r="G9" s="5" t="s">
        <v>185</v>
      </c>
      <c r="H9" s="5" t="s">
        <v>468</v>
      </c>
      <c r="I9" s="43">
        <v>44151</v>
      </c>
      <c r="J9" s="5" t="s">
        <v>40</v>
      </c>
      <c r="K9" s="5" t="s">
        <v>614</v>
      </c>
    </row>
    <row r="10" spans="1:11" ht="128.25" x14ac:dyDescent="0.25">
      <c r="A10" s="5">
        <v>7</v>
      </c>
      <c r="B10" s="101" t="s">
        <v>622</v>
      </c>
      <c r="C10" s="5" t="s">
        <v>625</v>
      </c>
      <c r="D10" s="6">
        <v>39744.589999999997</v>
      </c>
      <c r="E10" s="5" t="s">
        <v>613</v>
      </c>
      <c r="F10" s="5" t="s">
        <v>184</v>
      </c>
      <c r="G10" s="5" t="s">
        <v>185</v>
      </c>
      <c r="H10" s="5" t="s">
        <v>468</v>
      </c>
      <c r="I10" s="43">
        <v>44162</v>
      </c>
      <c r="J10" s="5" t="s">
        <v>40</v>
      </c>
      <c r="K10" s="5" t="s">
        <v>623</v>
      </c>
    </row>
  </sheetData>
  <mergeCells count="2">
    <mergeCell ref="A1:K1"/>
    <mergeCell ref="A2:K2"/>
  </mergeCells>
  <pageMargins left="0.25" right="0.25" top="0.75" bottom="0.75" header="0.3" footer="0.3"/>
  <pageSetup orientation="landscape"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52"/>
  <sheetViews>
    <sheetView zoomScale="130" zoomScaleNormal="130" workbookViewId="0">
      <selection sqref="A1:K1"/>
    </sheetView>
  </sheetViews>
  <sheetFormatPr baseColWidth="10" defaultRowHeight="15" x14ac:dyDescent="0.25"/>
  <cols>
    <col min="1" max="1" width="2.7109375" customWidth="1"/>
    <col min="2" max="2" width="19.42578125" customWidth="1"/>
    <col min="3" max="3" width="13.28515625" customWidth="1"/>
    <col min="4" max="4" width="9.7109375" customWidth="1"/>
    <col min="5" max="5" width="12.85546875" customWidth="1"/>
    <col min="6" max="6" width="12.28515625" customWidth="1"/>
    <col min="7" max="8" width="13.42578125" customWidth="1"/>
    <col min="10" max="10" width="12.42578125" customWidth="1"/>
    <col min="11" max="11" width="12.5703125" customWidth="1"/>
  </cols>
  <sheetData>
    <row r="1" spans="1:11" ht="15.75" x14ac:dyDescent="0.25">
      <c r="A1" s="114" t="s">
        <v>10</v>
      </c>
      <c r="B1" s="114"/>
      <c r="C1" s="114"/>
      <c r="D1" s="114"/>
      <c r="E1" s="114"/>
      <c r="F1" s="114"/>
      <c r="G1" s="114"/>
      <c r="H1" s="114"/>
      <c r="I1" s="114"/>
      <c r="J1" s="114"/>
      <c r="K1" s="114"/>
    </row>
    <row r="2" spans="1:11" ht="15" customHeight="1" x14ac:dyDescent="0.25">
      <c r="A2" s="114" t="s">
        <v>13</v>
      </c>
      <c r="B2" s="114"/>
      <c r="C2" s="114"/>
      <c r="D2" s="114"/>
      <c r="E2" s="114"/>
      <c r="F2" s="114"/>
      <c r="G2" s="114"/>
      <c r="H2" s="114"/>
      <c r="I2" s="114"/>
      <c r="J2" s="114"/>
      <c r="K2" s="114"/>
    </row>
    <row r="3" spans="1:11" ht="15.75" x14ac:dyDescent="0.25">
      <c r="A3" s="113" t="s">
        <v>8</v>
      </c>
      <c r="B3" s="113"/>
      <c r="C3" s="113"/>
      <c r="D3" s="113"/>
      <c r="E3" s="113"/>
      <c r="F3" s="113"/>
      <c r="G3" s="113"/>
      <c r="H3" s="113"/>
      <c r="I3" s="113"/>
      <c r="J3" s="113"/>
      <c r="K3" s="113"/>
    </row>
    <row r="4" spans="1:11" ht="81.75" x14ac:dyDescent="0.25">
      <c r="A4" s="2" t="s">
        <v>0</v>
      </c>
      <c r="B4" s="2" t="s">
        <v>137</v>
      </c>
      <c r="C4" s="2" t="s">
        <v>4</v>
      </c>
      <c r="D4" s="2" t="s">
        <v>1</v>
      </c>
      <c r="E4" s="2" t="s">
        <v>6</v>
      </c>
      <c r="F4" s="2" t="s">
        <v>169</v>
      </c>
      <c r="G4" s="2" t="s">
        <v>2</v>
      </c>
      <c r="H4" s="3" t="s">
        <v>7</v>
      </c>
      <c r="I4" s="2" t="s">
        <v>15</v>
      </c>
      <c r="J4" s="3" t="s">
        <v>14</v>
      </c>
      <c r="K4" s="2" t="s">
        <v>16</v>
      </c>
    </row>
    <row r="5" spans="1:11" ht="25.5" x14ac:dyDescent="0.25">
      <c r="A5" s="7">
        <v>1</v>
      </c>
      <c r="B5" s="7" t="s">
        <v>47</v>
      </c>
      <c r="C5" s="7" t="s">
        <v>28</v>
      </c>
      <c r="D5" s="8">
        <v>555.5</v>
      </c>
      <c r="E5" s="7" t="s">
        <v>48</v>
      </c>
      <c r="F5" s="7" t="s">
        <v>49</v>
      </c>
      <c r="G5" s="7" t="s">
        <v>60</v>
      </c>
      <c r="H5" s="7" t="s">
        <v>50</v>
      </c>
      <c r="I5" s="9">
        <v>43923</v>
      </c>
      <c r="J5" s="7" t="s">
        <v>40</v>
      </c>
      <c r="K5" s="7" t="s">
        <v>51</v>
      </c>
    </row>
    <row r="6" spans="1:11" ht="38.25" x14ac:dyDescent="0.25">
      <c r="A6" s="7">
        <v>2</v>
      </c>
      <c r="B6" s="7" t="s">
        <v>66</v>
      </c>
      <c r="C6" s="7" t="s">
        <v>28</v>
      </c>
      <c r="D6" s="8">
        <f>487.5+903.5+730</f>
        <v>2121</v>
      </c>
      <c r="E6" s="7" t="s">
        <v>48</v>
      </c>
      <c r="F6" s="7" t="s">
        <v>49</v>
      </c>
      <c r="G6" s="7" t="s">
        <v>60</v>
      </c>
      <c r="H6" s="7" t="s">
        <v>50</v>
      </c>
      <c r="I6" s="9">
        <v>43924</v>
      </c>
      <c r="J6" s="7" t="s">
        <v>40</v>
      </c>
      <c r="K6" s="7" t="s">
        <v>67</v>
      </c>
    </row>
    <row r="7" spans="1:11" ht="63.75" x14ac:dyDescent="0.25">
      <c r="A7" s="7">
        <v>3</v>
      </c>
      <c r="B7" s="7" t="s">
        <v>56</v>
      </c>
      <c r="C7" s="7" t="s">
        <v>28</v>
      </c>
      <c r="D7" s="8">
        <v>562.5</v>
      </c>
      <c r="E7" s="7" t="s">
        <v>57</v>
      </c>
      <c r="F7" s="7" t="s">
        <v>58</v>
      </c>
      <c r="G7" s="7" t="s">
        <v>60</v>
      </c>
      <c r="H7" s="7" t="s">
        <v>59</v>
      </c>
      <c r="I7" s="9">
        <v>43930</v>
      </c>
      <c r="J7" s="7" t="s">
        <v>40</v>
      </c>
      <c r="K7" s="7" t="s">
        <v>61</v>
      </c>
    </row>
    <row r="8" spans="1:11" ht="51" x14ac:dyDescent="0.25">
      <c r="A8" s="7">
        <v>4</v>
      </c>
      <c r="B8" s="7" t="s">
        <v>52</v>
      </c>
      <c r="C8" s="7" t="s">
        <v>28</v>
      </c>
      <c r="D8" s="8">
        <v>840</v>
      </c>
      <c r="E8" s="7" t="s">
        <v>48</v>
      </c>
      <c r="F8" s="7" t="s">
        <v>49</v>
      </c>
      <c r="G8" s="7" t="s">
        <v>60</v>
      </c>
      <c r="H8" s="7" t="s">
        <v>50</v>
      </c>
      <c r="I8" s="9">
        <v>43934</v>
      </c>
      <c r="J8" s="7" t="s">
        <v>40</v>
      </c>
      <c r="K8" s="7" t="s">
        <v>53</v>
      </c>
    </row>
    <row r="9" spans="1:11" ht="38.25" x14ac:dyDescent="0.25">
      <c r="A9" s="7">
        <v>5</v>
      </c>
      <c r="B9" s="7" t="s">
        <v>55</v>
      </c>
      <c r="C9" s="7"/>
      <c r="D9" s="8">
        <v>145</v>
      </c>
      <c r="E9" s="7" t="s">
        <v>54</v>
      </c>
      <c r="F9" s="7" t="s">
        <v>49</v>
      </c>
      <c r="G9" s="7" t="s">
        <v>60</v>
      </c>
      <c r="H9" s="7" t="s">
        <v>50</v>
      </c>
      <c r="I9" s="9">
        <v>43936</v>
      </c>
      <c r="J9" s="7" t="s">
        <v>40</v>
      </c>
      <c r="K9" s="7" t="s">
        <v>34</v>
      </c>
    </row>
    <row r="10" spans="1:11" ht="51" x14ac:dyDescent="0.25">
      <c r="A10" s="7"/>
      <c r="B10" s="7" t="s">
        <v>131</v>
      </c>
      <c r="C10" s="7" t="s">
        <v>28</v>
      </c>
      <c r="D10" s="8">
        <f>0.85*1177</f>
        <v>1000.4499999999999</v>
      </c>
      <c r="E10" s="7" t="s">
        <v>123</v>
      </c>
      <c r="F10" s="7" t="s">
        <v>49</v>
      </c>
      <c r="G10" s="7" t="s">
        <v>60</v>
      </c>
      <c r="H10" s="7" t="s">
        <v>50</v>
      </c>
      <c r="I10" s="9">
        <v>43938</v>
      </c>
      <c r="J10" s="7" t="s">
        <v>40</v>
      </c>
      <c r="K10" s="7" t="s">
        <v>132</v>
      </c>
    </row>
    <row r="11" spans="1:11" ht="51" x14ac:dyDescent="0.25">
      <c r="A11" s="7">
        <v>6</v>
      </c>
      <c r="B11" s="7" t="s">
        <v>62</v>
      </c>
      <c r="C11" s="7" t="s">
        <v>28</v>
      </c>
      <c r="D11" s="8">
        <v>1214.4000000000001</v>
      </c>
      <c r="E11" s="7" t="s">
        <v>64</v>
      </c>
      <c r="F11" s="7" t="s">
        <v>49</v>
      </c>
      <c r="G11" s="7" t="s">
        <v>60</v>
      </c>
      <c r="H11" s="7" t="s">
        <v>50</v>
      </c>
      <c r="I11" s="9">
        <v>43942</v>
      </c>
      <c r="J11" s="7" t="s">
        <v>40</v>
      </c>
      <c r="K11" s="7" t="s">
        <v>63</v>
      </c>
    </row>
    <row r="12" spans="1:11" ht="76.5" x14ac:dyDescent="0.25">
      <c r="A12" s="7">
        <v>7</v>
      </c>
      <c r="B12" s="7" t="s">
        <v>65</v>
      </c>
      <c r="C12" s="7" t="s">
        <v>28</v>
      </c>
      <c r="D12" s="8">
        <v>750</v>
      </c>
      <c r="E12" s="7" t="s">
        <v>113</v>
      </c>
      <c r="F12" s="7" t="s">
        <v>49</v>
      </c>
      <c r="G12" s="7" t="s">
        <v>60</v>
      </c>
      <c r="H12" s="7" t="s">
        <v>50</v>
      </c>
      <c r="I12" s="9">
        <v>43944</v>
      </c>
      <c r="J12" s="7" t="s">
        <v>40</v>
      </c>
      <c r="K12" s="7" t="s">
        <v>34</v>
      </c>
    </row>
    <row r="13" spans="1:11" ht="38.25" x14ac:dyDescent="0.25">
      <c r="A13" s="7">
        <v>8</v>
      </c>
      <c r="B13" s="7" t="s">
        <v>69</v>
      </c>
      <c r="C13" s="7" t="s">
        <v>70</v>
      </c>
      <c r="D13" s="8">
        <v>2670</v>
      </c>
      <c r="E13" s="7" t="s">
        <v>71</v>
      </c>
      <c r="F13" s="7" t="s">
        <v>49</v>
      </c>
      <c r="G13" s="7" t="s">
        <v>60</v>
      </c>
      <c r="H13" s="7" t="s">
        <v>50</v>
      </c>
      <c r="I13" s="9">
        <v>43944</v>
      </c>
      <c r="J13" s="7" t="s">
        <v>40</v>
      </c>
      <c r="K13" s="7" t="s">
        <v>142</v>
      </c>
    </row>
    <row r="14" spans="1:11" ht="25.5" x14ac:dyDescent="0.25">
      <c r="A14" s="7">
        <v>9</v>
      </c>
      <c r="B14" s="7" t="s">
        <v>66</v>
      </c>
      <c r="C14" s="7" t="s">
        <v>28</v>
      </c>
      <c r="D14" s="8">
        <v>1125</v>
      </c>
      <c r="E14" s="7" t="s">
        <v>48</v>
      </c>
      <c r="F14" s="7" t="s">
        <v>49</v>
      </c>
      <c r="G14" s="7" t="s">
        <v>60</v>
      </c>
      <c r="H14" s="7" t="s">
        <v>50</v>
      </c>
      <c r="I14" s="9">
        <v>43944</v>
      </c>
      <c r="J14" s="7" t="s">
        <v>40</v>
      </c>
      <c r="K14" s="10" t="s">
        <v>139</v>
      </c>
    </row>
    <row r="15" spans="1:11" ht="38.25" x14ac:dyDescent="0.25">
      <c r="A15" s="7">
        <v>10</v>
      </c>
      <c r="B15" s="7" t="s">
        <v>68</v>
      </c>
      <c r="C15" s="7" t="s">
        <v>28</v>
      </c>
      <c r="D15" s="8">
        <v>108</v>
      </c>
      <c r="E15" s="7" t="s">
        <v>54</v>
      </c>
      <c r="F15" s="7" t="s">
        <v>49</v>
      </c>
      <c r="G15" s="7" t="s">
        <v>60</v>
      </c>
      <c r="H15" s="7" t="s">
        <v>50</v>
      </c>
      <c r="I15" s="9">
        <v>43948</v>
      </c>
      <c r="J15" s="7" t="s">
        <v>40</v>
      </c>
      <c r="K15" s="7" t="s">
        <v>34</v>
      </c>
    </row>
    <row r="16" spans="1:11" ht="38.25" x14ac:dyDescent="0.25">
      <c r="A16" s="7">
        <v>11</v>
      </c>
      <c r="B16" s="7" t="s">
        <v>73</v>
      </c>
      <c r="C16" s="7" t="s">
        <v>28</v>
      </c>
      <c r="D16" s="8">
        <v>1728</v>
      </c>
      <c r="E16" s="7" t="s">
        <v>72</v>
      </c>
      <c r="F16" s="7" t="s">
        <v>49</v>
      </c>
      <c r="G16" s="7" t="s">
        <v>60</v>
      </c>
      <c r="H16" s="7" t="s">
        <v>50</v>
      </c>
      <c r="I16" s="9">
        <v>43948</v>
      </c>
      <c r="J16" s="7" t="s">
        <v>40</v>
      </c>
      <c r="K16" s="7" t="s">
        <v>143</v>
      </c>
    </row>
    <row r="17" spans="1:11" ht="76.5" x14ac:dyDescent="0.25">
      <c r="A17" s="7">
        <v>12</v>
      </c>
      <c r="B17" s="7" t="s">
        <v>115</v>
      </c>
      <c r="C17" s="7" t="s">
        <v>28</v>
      </c>
      <c r="D17" s="8">
        <v>651.5</v>
      </c>
      <c r="E17" s="7" t="s">
        <v>48</v>
      </c>
      <c r="F17" s="7" t="s">
        <v>49</v>
      </c>
      <c r="G17" s="7" t="s">
        <v>60</v>
      </c>
      <c r="H17" s="7" t="s">
        <v>50</v>
      </c>
      <c r="I17" s="9">
        <v>43948</v>
      </c>
      <c r="J17" s="7" t="s">
        <v>40</v>
      </c>
      <c r="K17" s="7" t="s">
        <v>116</v>
      </c>
    </row>
    <row r="18" spans="1:11" ht="25.5" x14ac:dyDescent="0.25">
      <c r="A18" s="7">
        <v>13</v>
      </c>
      <c r="B18" s="7" t="s">
        <v>83</v>
      </c>
      <c r="C18" s="7" t="s">
        <v>28</v>
      </c>
      <c r="D18" s="8">
        <v>800</v>
      </c>
      <c r="E18" s="7" t="s">
        <v>82</v>
      </c>
      <c r="F18" s="7" t="s">
        <v>49</v>
      </c>
      <c r="G18" s="7" t="s">
        <v>60</v>
      </c>
      <c r="H18" s="7" t="s">
        <v>50</v>
      </c>
      <c r="I18" s="9">
        <v>43948</v>
      </c>
      <c r="J18" s="7" t="s">
        <v>40</v>
      </c>
      <c r="K18" s="7" t="s">
        <v>144</v>
      </c>
    </row>
    <row r="19" spans="1:11" ht="51" x14ac:dyDescent="0.25">
      <c r="A19" s="7">
        <v>14</v>
      </c>
      <c r="B19" s="7" t="s">
        <v>83</v>
      </c>
      <c r="C19" s="7" t="s">
        <v>28</v>
      </c>
      <c r="D19" s="8">
        <v>800</v>
      </c>
      <c r="E19" s="7" t="s">
        <v>84</v>
      </c>
      <c r="F19" s="7" t="s">
        <v>49</v>
      </c>
      <c r="G19" s="7" t="s">
        <v>60</v>
      </c>
      <c r="H19" s="7" t="s">
        <v>50</v>
      </c>
      <c r="I19" s="9">
        <v>43948</v>
      </c>
      <c r="J19" s="7" t="s">
        <v>40</v>
      </c>
      <c r="K19" s="7" t="s">
        <v>145</v>
      </c>
    </row>
    <row r="20" spans="1:11" ht="38.25" x14ac:dyDescent="0.25">
      <c r="A20" s="7">
        <v>15</v>
      </c>
      <c r="B20" s="7" t="s">
        <v>83</v>
      </c>
      <c r="C20" s="7" t="s">
        <v>28</v>
      </c>
      <c r="D20" s="8">
        <v>800</v>
      </c>
      <c r="E20" s="7" t="s">
        <v>85</v>
      </c>
      <c r="F20" s="7" t="s">
        <v>49</v>
      </c>
      <c r="G20" s="7" t="s">
        <v>60</v>
      </c>
      <c r="H20" s="7" t="s">
        <v>50</v>
      </c>
      <c r="I20" s="9">
        <v>43948</v>
      </c>
      <c r="J20" s="7" t="s">
        <v>40</v>
      </c>
      <c r="K20" s="7" t="s">
        <v>146</v>
      </c>
    </row>
    <row r="21" spans="1:11" ht="25.5" x14ac:dyDescent="0.25">
      <c r="A21" s="7">
        <v>16</v>
      </c>
      <c r="B21" s="7" t="s">
        <v>83</v>
      </c>
      <c r="C21" s="7" t="s">
        <v>28</v>
      </c>
      <c r="D21" s="8">
        <v>800</v>
      </c>
      <c r="E21" s="7" t="s">
        <v>86</v>
      </c>
      <c r="F21" s="7" t="s">
        <v>49</v>
      </c>
      <c r="G21" s="7" t="s">
        <v>60</v>
      </c>
      <c r="H21" s="7" t="s">
        <v>50</v>
      </c>
      <c r="I21" s="9">
        <v>43948</v>
      </c>
      <c r="J21" s="7" t="s">
        <v>40</v>
      </c>
      <c r="K21" s="7" t="s">
        <v>147</v>
      </c>
    </row>
    <row r="22" spans="1:11" ht="38.25" x14ac:dyDescent="0.25">
      <c r="A22" s="7">
        <v>17</v>
      </c>
      <c r="B22" s="7" t="s">
        <v>83</v>
      </c>
      <c r="C22" s="7" t="s">
        <v>28</v>
      </c>
      <c r="D22" s="8">
        <v>800</v>
      </c>
      <c r="E22" s="7" t="s">
        <v>87</v>
      </c>
      <c r="F22" s="7" t="s">
        <v>49</v>
      </c>
      <c r="G22" s="7" t="s">
        <v>60</v>
      </c>
      <c r="H22" s="7" t="s">
        <v>50</v>
      </c>
      <c r="I22" s="9">
        <v>43948</v>
      </c>
      <c r="J22" s="7" t="s">
        <v>40</v>
      </c>
      <c r="K22" s="7" t="s">
        <v>148</v>
      </c>
    </row>
    <row r="23" spans="1:11" ht="25.5" x14ac:dyDescent="0.25">
      <c r="A23" s="7">
        <v>18</v>
      </c>
      <c r="B23" s="7" t="s">
        <v>83</v>
      </c>
      <c r="C23" s="7" t="s">
        <v>28</v>
      </c>
      <c r="D23" s="8">
        <v>800</v>
      </c>
      <c r="E23" s="7" t="s">
        <v>88</v>
      </c>
      <c r="F23" s="7" t="s">
        <v>49</v>
      </c>
      <c r="G23" s="7" t="s">
        <v>60</v>
      </c>
      <c r="H23" s="7" t="s">
        <v>50</v>
      </c>
      <c r="I23" s="9">
        <v>43948</v>
      </c>
      <c r="J23" s="7" t="s">
        <v>40</v>
      </c>
      <c r="K23" s="7" t="s">
        <v>149</v>
      </c>
    </row>
    <row r="24" spans="1:11" ht="38.25" x14ac:dyDescent="0.25">
      <c r="A24" s="7">
        <v>19</v>
      </c>
      <c r="B24" s="7" t="s">
        <v>83</v>
      </c>
      <c r="C24" s="7" t="s">
        <v>28</v>
      </c>
      <c r="D24" s="8">
        <v>800</v>
      </c>
      <c r="E24" s="7" t="s">
        <v>89</v>
      </c>
      <c r="F24" s="7" t="s">
        <v>49</v>
      </c>
      <c r="G24" s="7" t="s">
        <v>60</v>
      </c>
      <c r="H24" s="7" t="s">
        <v>50</v>
      </c>
      <c r="I24" s="9">
        <v>43948</v>
      </c>
      <c r="J24" s="7" t="s">
        <v>40</v>
      </c>
      <c r="K24" s="7" t="s">
        <v>150</v>
      </c>
    </row>
    <row r="25" spans="1:11" ht="25.5" x14ac:dyDescent="0.25">
      <c r="A25" s="7">
        <v>20</v>
      </c>
      <c r="B25" s="7" t="s">
        <v>83</v>
      </c>
      <c r="C25" s="7" t="s">
        <v>28</v>
      </c>
      <c r="D25" s="8">
        <v>800</v>
      </c>
      <c r="E25" s="7" t="s">
        <v>90</v>
      </c>
      <c r="F25" s="7" t="s">
        <v>49</v>
      </c>
      <c r="G25" s="7" t="s">
        <v>60</v>
      </c>
      <c r="H25" s="7" t="s">
        <v>50</v>
      </c>
      <c r="I25" s="9">
        <v>43948</v>
      </c>
      <c r="J25" s="7" t="s">
        <v>40</v>
      </c>
      <c r="K25" s="7" t="s">
        <v>151</v>
      </c>
    </row>
    <row r="26" spans="1:11" ht="25.5" x14ac:dyDescent="0.25">
      <c r="A26" s="7">
        <v>21</v>
      </c>
      <c r="B26" s="7" t="s">
        <v>83</v>
      </c>
      <c r="C26" s="7" t="s">
        <v>28</v>
      </c>
      <c r="D26" s="8">
        <v>800</v>
      </c>
      <c r="E26" s="7" t="s">
        <v>91</v>
      </c>
      <c r="F26" s="7" t="s">
        <v>49</v>
      </c>
      <c r="G26" s="7" t="s">
        <v>60</v>
      </c>
      <c r="H26" s="7" t="s">
        <v>50</v>
      </c>
      <c r="I26" s="9">
        <v>43948</v>
      </c>
      <c r="J26" s="7" t="s">
        <v>40</v>
      </c>
      <c r="K26" s="7" t="s">
        <v>152</v>
      </c>
    </row>
    <row r="27" spans="1:11" ht="38.25" x14ac:dyDescent="0.25">
      <c r="A27" s="7">
        <v>22</v>
      </c>
      <c r="B27" s="7" t="s">
        <v>83</v>
      </c>
      <c r="C27" s="7" t="s">
        <v>28</v>
      </c>
      <c r="D27" s="8">
        <v>800</v>
      </c>
      <c r="E27" s="7" t="s">
        <v>92</v>
      </c>
      <c r="F27" s="7" t="s">
        <v>49</v>
      </c>
      <c r="G27" s="7" t="s">
        <v>60</v>
      </c>
      <c r="H27" s="7" t="s">
        <v>50</v>
      </c>
      <c r="I27" s="9">
        <v>43948</v>
      </c>
      <c r="J27" s="7" t="s">
        <v>40</v>
      </c>
      <c r="K27" s="7" t="s">
        <v>153</v>
      </c>
    </row>
    <row r="28" spans="1:11" ht="25.5" x14ac:dyDescent="0.25">
      <c r="A28" s="7">
        <v>23</v>
      </c>
      <c r="B28" s="7" t="s">
        <v>83</v>
      </c>
      <c r="C28" s="7" t="s">
        <v>28</v>
      </c>
      <c r="D28" s="8">
        <v>800</v>
      </c>
      <c r="E28" s="7" t="s">
        <v>93</v>
      </c>
      <c r="F28" s="7" t="s">
        <v>49</v>
      </c>
      <c r="G28" s="7" t="s">
        <v>60</v>
      </c>
      <c r="H28" s="7" t="s">
        <v>50</v>
      </c>
      <c r="I28" s="9">
        <v>43948</v>
      </c>
      <c r="J28" s="7" t="s">
        <v>40</v>
      </c>
      <c r="K28" s="7" t="s">
        <v>154</v>
      </c>
    </row>
    <row r="29" spans="1:11" ht="38.25" x14ac:dyDescent="0.25">
      <c r="A29" s="7">
        <v>24</v>
      </c>
      <c r="B29" s="7" t="s">
        <v>83</v>
      </c>
      <c r="C29" s="7" t="s">
        <v>28</v>
      </c>
      <c r="D29" s="8">
        <v>800</v>
      </c>
      <c r="E29" s="7" t="s">
        <v>94</v>
      </c>
      <c r="F29" s="7" t="s">
        <v>49</v>
      </c>
      <c r="G29" s="7" t="s">
        <v>60</v>
      </c>
      <c r="H29" s="7" t="s">
        <v>50</v>
      </c>
      <c r="I29" s="9">
        <v>43948</v>
      </c>
      <c r="J29" s="7" t="s">
        <v>40</v>
      </c>
      <c r="K29" s="7" t="s">
        <v>155</v>
      </c>
    </row>
    <row r="30" spans="1:11" ht="25.5" x14ac:dyDescent="0.25">
      <c r="A30" s="7">
        <v>25</v>
      </c>
      <c r="B30" s="7" t="s">
        <v>83</v>
      </c>
      <c r="C30" s="7" t="s">
        <v>28</v>
      </c>
      <c r="D30" s="8">
        <v>800</v>
      </c>
      <c r="E30" s="7" t="s">
        <v>95</v>
      </c>
      <c r="F30" s="7" t="s">
        <v>49</v>
      </c>
      <c r="G30" s="7" t="s">
        <v>60</v>
      </c>
      <c r="H30" s="7" t="s">
        <v>50</v>
      </c>
      <c r="I30" s="9">
        <v>43948</v>
      </c>
      <c r="J30" s="7" t="s">
        <v>40</v>
      </c>
      <c r="K30" s="7" t="s">
        <v>156</v>
      </c>
    </row>
    <row r="31" spans="1:11" ht="25.5" x14ac:dyDescent="0.25">
      <c r="A31" s="7">
        <v>26</v>
      </c>
      <c r="B31" s="7" t="s">
        <v>83</v>
      </c>
      <c r="C31" s="7" t="s">
        <v>28</v>
      </c>
      <c r="D31" s="8">
        <v>800</v>
      </c>
      <c r="E31" s="7" t="s">
        <v>96</v>
      </c>
      <c r="F31" s="7" t="s">
        <v>49</v>
      </c>
      <c r="G31" s="7" t="s">
        <v>60</v>
      </c>
      <c r="H31" s="7" t="s">
        <v>50</v>
      </c>
      <c r="I31" s="9">
        <v>43948</v>
      </c>
      <c r="J31" s="7" t="s">
        <v>40</v>
      </c>
      <c r="K31" s="7" t="s">
        <v>157</v>
      </c>
    </row>
    <row r="32" spans="1:11" ht="38.25" x14ac:dyDescent="0.25">
      <c r="A32" s="7">
        <v>27</v>
      </c>
      <c r="B32" s="7" t="s">
        <v>83</v>
      </c>
      <c r="C32" s="7" t="s">
        <v>28</v>
      </c>
      <c r="D32" s="8">
        <v>800</v>
      </c>
      <c r="E32" s="8" t="s">
        <v>97</v>
      </c>
      <c r="F32" s="7" t="s">
        <v>49</v>
      </c>
      <c r="G32" s="7" t="s">
        <v>60</v>
      </c>
      <c r="H32" s="7" t="s">
        <v>50</v>
      </c>
      <c r="I32" s="9">
        <v>43948</v>
      </c>
      <c r="J32" s="7" t="s">
        <v>40</v>
      </c>
      <c r="K32" s="7" t="s">
        <v>158</v>
      </c>
    </row>
    <row r="33" spans="1:11" ht="25.5" x14ac:dyDescent="0.25">
      <c r="A33" s="7">
        <v>28</v>
      </c>
      <c r="B33" s="7" t="s">
        <v>83</v>
      </c>
      <c r="C33" s="7" t="s">
        <v>28</v>
      </c>
      <c r="D33" s="8">
        <v>800</v>
      </c>
      <c r="E33" s="11" t="s">
        <v>98</v>
      </c>
      <c r="F33" s="7" t="s">
        <v>49</v>
      </c>
      <c r="G33" s="7" t="s">
        <v>60</v>
      </c>
      <c r="H33" s="7" t="s">
        <v>50</v>
      </c>
      <c r="I33" s="9">
        <v>43948</v>
      </c>
      <c r="J33" s="7" t="s">
        <v>40</v>
      </c>
      <c r="K33" s="7" t="s">
        <v>159</v>
      </c>
    </row>
    <row r="34" spans="1:11" ht="38.25" x14ac:dyDescent="0.25">
      <c r="A34" s="7">
        <v>29</v>
      </c>
      <c r="B34" s="7" t="s">
        <v>83</v>
      </c>
      <c r="C34" s="7" t="s">
        <v>28</v>
      </c>
      <c r="D34" s="8">
        <v>800</v>
      </c>
      <c r="E34" s="8" t="s">
        <v>99</v>
      </c>
      <c r="F34" s="7" t="s">
        <v>49</v>
      </c>
      <c r="G34" s="7" t="s">
        <v>60</v>
      </c>
      <c r="H34" s="7" t="s">
        <v>50</v>
      </c>
      <c r="I34" s="9">
        <v>43948</v>
      </c>
      <c r="J34" s="7" t="s">
        <v>40</v>
      </c>
      <c r="K34" s="7" t="s">
        <v>160</v>
      </c>
    </row>
    <row r="35" spans="1:11" ht="25.5" x14ac:dyDescent="0.25">
      <c r="A35" s="7">
        <v>30</v>
      </c>
      <c r="B35" s="7" t="s">
        <v>83</v>
      </c>
      <c r="C35" s="7" t="s">
        <v>28</v>
      </c>
      <c r="D35" s="8">
        <v>800</v>
      </c>
      <c r="E35" s="7" t="s">
        <v>100</v>
      </c>
      <c r="F35" s="7" t="s">
        <v>49</v>
      </c>
      <c r="G35" s="7" t="s">
        <v>60</v>
      </c>
      <c r="H35" s="7" t="s">
        <v>50</v>
      </c>
      <c r="I35" s="9">
        <v>43948</v>
      </c>
      <c r="J35" s="7" t="s">
        <v>40</v>
      </c>
      <c r="K35" s="7" t="s">
        <v>161</v>
      </c>
    </row>
    <row r="36" spans="1:11" ht="25.5" x14ac:dyDescent="0.25">
      <c r="A36" s="7">
        <v>31</v>
      </c>
      <c r="B36" s="7" t="s">
        <v>83</v>
      </c>
      <c r="C36" s="7" t="s">
        <v>28</v>
      </c>
      <c r="D36" s="8">
        <v>800</v>
      </c>
      <c r="E36" s="7" t="s">
        <v>101</v>
      </c>
      <c r="F36" s="7" t="s">
        <v>49</v>
      </c>
      <c r="G36" s="7" t="s">
        <v>60</v>
      </c>
      <c r="H36" s="7" t="s">
        <v>50</v>
      </c>
      <c r="I36" s="9">
        <v>43948</v>
      </c>
      <c r="J36" s="7" t="s">
        <v>40</v>
      </c>
      <c r="K36" s="7" t="s">
        <v>162</v>
      </c>
    </row>
    <row r="37" spans="1:11" ht="38.25" x14ac:dyDescent="0.25">
      <c r="A37" s="7">
        <v>32</v>
      </c>
      <c r="B37" s="7" t="s">
        <v>83</v>
      </c>
      <c r="C37" s="7" t="s">
        <v>28</v>
      </c>
      <c r="D37" s="8">
        <v>800</v>
      </c>
      <c r="E37" s="7" t="s">
        <v>102</v>
      </c>
      <c r="F37" s="7" t="s">
        <v>49</v>
      </c>
      <c r="G37" s="7" t="s">
        <v>60</v>
      </c>
      <c r="H37" s="7" t="s">
        <v>50</v>
      </c>
      <c r="I37" s="9">
        <v>43948</v>
      </c>
      <c r="J37" s="7" t="s">
        <v>40</v>
      </c>
      <c r="K37" s="7" t="s">
        <v>163</v>
      </c>
    </row>
    <row r="38" spans="1:11" ht="38.25" x14ac:dyDescent="0.25">
      <c r="A38" s="7">
        <v>33</v>
      </c>
      <c r="B38" s="7" t="s">
        <v>83</v>
      </c>
      <c r="C38" s="7" t="s">
        <v>28</v>
      </c>
      <c r="D38" s="8">
        <v>800</v>
      </c>
      <c r="E38" s="7" t="s">
        <v>103</v>
      </c>
      <c r="F38" s="7" t="s">
        <v>49</v>
      </c>
      <c r="G38" s="7" t="s">
        <v>60</v>
      </c>
      <c r="H38" s="7" t="s">
        <v>50</v>
      </c>
      <c r="I38" s="9">
        <v>43948</v>
      </c>
      <c r="J38" s="7" t="s">
        <v>40</v>
      </c>
      <c r="K38" s="7" t="s">
        <v>164</v>
      </c>
    </row>
    <row r="39" spans="1:11" ht="25.5" x14ac:dyDescent="0.25">
      <c r="A39" s="7">
        <v>34</v>
      </c>
      <c r="B39" s="7" t="s">
        <v>83</v>
      </c>
      <c r="C39" s="7" t="s">
        <v>28</v>
      </c>
      <c r="D39" s="8">
        <v>800</v>
      </c>
      <c r="E39" s="7" t="s">
        <v>104</v>
      </c>
      <c r="F39" s="7" t="s">
        <v>49</v>
      </c>
      <c r="G39" s="7" t="s">
        <v>60</v>
      </c>
      <c r="H39" s="7" t="s">
        <v>50</v>
      </c>
      <c r="I39" s="9">
        <v>43948</v>
      </c>
      <c r="J39" s="7" t="s">
        <v>40</v>
      </c>
      <c r="K39" s="7" t="s">
        <v>165</v>
      </c>
    </row>
    <row r="40" spans="1:11" ht="51" x14ac:dyDescent="0.25">
      <c r="A40" s="7">
        <v>35</v>
      </c>
      <c r="B40" s="7" t="s">
        <v>83</v>
      </c>
      <c r="C40" s="7" t="s">
        <v>28</v>
      </c>
      <c r="D40" s="8">
        <v>800</v>
      </c>
      <c r="E40" s="7" t="s">
        <v>105</v>
      </c>
      <c r="F40" s="7" t="s">
        <v>49</v>
      </c>
      <c r="G40" s="7" t="s">
        <v>60</v>
      </c>
      <c r="H40" s="7" t="s">
        <v>50</v>
      </c>
      <c r="I40" s="9">
        <v>43948</v>
      </c>
      <c r="J40" s="7" t="s">
        <v>40</v>
      </c>
      <c r="K40" s="7" t="s">
        <v>166</v>
      </c>
    </row>
    <row r="41" spans="1:11" ht="25.5" x14ac:dyDescent="0.25">
      <c r="A41" s="7">
        <v>36</v>
      </c>
      <c r="B41" s="7" t="s">
        <v>83</v>
      </c>
      <c r="C41" s="7" t="s">
        <v>28</v>
      </c>
      <c r="D41" s="8">
        <v>800</v>
      </c>
      <c r="E41" s="7" t="s">
        <v>106</v>
      </c>
      <c r="F41" s="7" t="s">
        <v>49</v>
      </c>
      <c r="G41" s="7" t="s">
        <v>60</v>
      </c>
      <c r="H41" s="7" t="s">
        <v>50</v>
      </c>
      <c r="I41" s="9">
        <v>43948</v>
      </c>
      <c r="J41" s="7" t="s">
        <v>40</v>
      </c>
      <c r="K41" s="7" t="s">
        <v>167</v>
      </c>
    </row>
    <row r="42" spans="1:11" ht="38.25" x14ac:dyDescent="0.25">
      <c r="A42" s="7">
        <v>37</v>
      </c>
      <c r="B42" s="7" t="s">
        <v>83</v>
      </c>
      <c r="C42" s="7" t="s">
        <v>28</v>
      </c>
      <c r="D42" s="8">
        <v>800</v>
      </c>
      <c r="E42" s="7" t="s">
        <v>107</v>
      </c>
      <c r="F42" s="7" t="s">
        <v>49</v>
      </c>
      <c r="G42" s="7" t="s">
        <v>60</v>
      </c>
      <c r="H42" s="7" t="s">
        <v>50</v>
      </c>
      <c r="I42" s="9">
        <v>43948</v>
      </c>
      <c r="J42" s="7" t="s">
        <v>40</v>
      </c>
      <c r="K42" s="7" t="s">
        <v>168</v>
      </c>
    </row>
    <row r="43" spans="1:11" ht="63.75" x14ac:dyDescent="0.25">
      <c r="A43" s="7">
        <v>38</v>
      </c>
      <c r="B43" s="7" t="s">
        <v>66</v>
      </c>
      <c r="C43" s="7" t="s">
        <v>28</v>
      </c>
      <c r="D43" s="8">
        <v>364</v>
      </c>
      <c r="E43" s="7" t="s">
        <v>74</v>
      </c>
      <c r="F43" s="7" t="s">
        <v>49</v>
      </c>
      <c r="G43" s="7" t="s">
        <v>60</v>
      </c>
      <c r="H43" s="7" t="s">
        <v>50</v>
      </c>
      <c r="I43" s="9">
        <v>43950</v>
      </c>
      <c r="J43" s="7" t="s">
        <v>40</v>
      </c>
      <c r="K43" s="7" t="s">
        <v>75</v>
      </c>
    </row>
    <row r="44" spans="1:11" ht="38.25" x14ac:dyDescent="0.25">
      <c r="A44" s="7">
        <v>39</v>
      </c>
      <c r="B44" s="7" t="s">
        <v>76</v>
      </c>
      <c r="C44" s="7"/>
      <c r="D44" s="8">
        <v>2550</v>
      </c>
      <c r="E44" s="7" t="s">
        <v>77</v>
      </c>
      <c r="F44" s="7" t="s">
        <v>49</v>
      </c>
      <c r="G44" s="7" t="s">
        <v>39</v>
      </c>
      <c r="H44" s="7" t="s">
        <v>39</v>
      </c>
      <c r="I44" s="9">
        <v>43950</v>
      </c>
      <c r="J44" s="7" t="s">
        <v>40</v>
      </c>
      <c r="K44" s="7" t="s">
        <v>78</v>
      </c>
    </row>
    <row r="45" spans="1:11" ht="38.25" x14ac:dyDescent="0.25">
      <c r="A45" s="7">
        <v>40</v>
      </c>
      <c r="B45" s="7" t="s">
        <v>79</v>
      </c>
      <c r="C45" s="7"/>
      <c r="D45" s="8">
        <v>2400</v>
      </c>
      <c r="E45" s="7" t="s">
        <v>80</v>
      </c>
      <c r="F45" s="7" t="s">
        <v>49</v>
      </c>
      <c r="G45" s="7" t="s">
        <v>39</v>
      </c>
      <c r="H45" s="7" t="s">
        <v>39</v>
      </c>
      <c r="I45" s="9">
        <v>43950</v>
      </c>
      <c r="J45" s="7" t="s">
        <v>40</v>
      </c>
      <c r="K45" s="7" t="s">
        <v>81</v>
      </c>
    </row>
    <row r="46" spans="1:11" ht="76.5" x14ac:dyDescent="0.25">
      <c r="A46" s="7">
        <v>41</v>
      </c>
      <c r="B46" s="7" t="s">
        <v>114</v>
      </c>
      <c r="C46" s="7" t="s">
        <v>28</v>
      </c>
      <c r="D46" s="8">
        <v>100</v>
      </c>
      <c r="E46" s="7" t="s">
        <v>113</v>
      </c>
      <c r="F46" s="7" t="s">
        <v>49</v>
      </c>
      <c r="G46" s="7" t="s">
        <v>60</v>
      </c>
      <c r="H46" s="7" t="s">
        <v>50</v>
      </c>
      <c r="I46" s="9">
        <v>43950</v>
      </c>
      <c r="J46" s="7" t="s">
        <v>40</v>
      </c>
      <c r="K46" s="7" t="s">
        <v>34</v>
      </c>
    </row>
    <row r="47" spans="1:11" ht="38.25" x14ac:dyDescent="0.25">
      <c r="A47" s="7">
        <v>42</v>
      </c>
      <c r="B47" s="7" t="s">
        <v>120</v>
      </c>
      <c r="C47" s="7" t="s">
        <v>28</v>
      </c>
      <c r="D47" s="8">
        <v>630</v>
      </c>
      <c r="E47" s="7" t="s">
        <v>87</v>
      </c>
      <c r="F47" s="7" t="s">
        <v>49</v>
      </c>
      <c r="G47" s="7" t="s">
        <v>60</v>
      </c>
      <c r="H47" s="7" t="s">
        <v>50</v>
      </c>
      <c r="I47" s="9">
        <v>43950</v>
      </c>
      <c r="J47" s="7" t="s">
        <v>40</v>
      </c>
      <c r="K47" s="7" t="s">
        <v>34</v>
      </c>
    </row>
    <row r="48" spans="1:11" ht="76.5" x14ac:dyDescent="0.25">
      <c r="A48" s="7">
        <v>43</v>
      </c>
      <c r="B48" s="7" t="s">
        <v>108</v>
      </c>
      <c r="C48" s="7" t="s">
        <v>109</v>
      </c>
      <c r="D48" s="8">
        <v>282.26</v>
      </c>
      <c r="E48" s="7" t="s">
        <v>110</v>
      </c>
      <c r="F48" s="7" t="s">
        <v>58</v>
      </c>
      <c r="G48" s="7" t="s">
        <v>60</v>
      </c>
      <c r="H48" s="7" t="s">
        <v>140</v>
      </c>
      <c r="I48" s="9" t="s">
        <v>111</v>
      </c>
      <c r="J48" s="7" t="s">
        <v>40</v>
      </c>
      <c r="K48" s="7" t="s">
        <v>112</v>
      </c>
    </row>
    <row r="49" spans="1:11" x14ac:dyDescent="0.25">
      <c r="A49" s="17"/>
      <c r="B49" s="17"/>
      <c r="C49" s="17"/>
      <c r="D49" s="19"/>
      <c r="E49" s="17"/>
      <c r="F49" s="17"/>
      <c r="G49" s="17"/>
      <c r="H49" s="17"/>
      <c r="I49" s="21"/>
      <c r="J49" s="17"/>
      <c r="K49" s="17"/>
    </row>
    <row r="50" spans="1:11" x14ac:dyDescent="0.25">
      <c r="A50" s="17"/>
      <c r="B50" s="17"/>
      <c r="C50" s="17"/>
      <c r="D50" s="19"/>
      <c r="E50" s="17"/>
      <c r="F50" s="17"/>
      <c r="G50" s="17"/>
      <c r="H50" s="17"/>
      <c r="I50" s="21"/>
      <c r="J50" s="17"/>
      <c r="K50" s="17"/>
    </row>
    <row r="51" spans="1:11" x14ac:dyDescent="0.25">
      <c r="B51" s="111" t="s">
        <v>172</v>
      </c>
      <c r="C51" s="111"/>
      <c r="D51" s="111"/>
      <c r="E51" s="111"/>
      <c r="F51" s="111"/>
      <c r="G51" s="111"/>
    </row>
    <row r="52" spans="1:11" x14ac:dyDescent="0.25">
      <c r="B52" s="112" t="s">
        <v>171</v>
      </c>
      <c r="C52" s="112"/>
      <c r="D52" s="112"/>
      <c r="E52" s="112"/>
      <c r="F52" s="112"/>
      <c r="G52" s="112"/>
    </row>
  </sheetData>
  <mergeCells count="5">
    <mergeCell ref="A3:K3"/>
    <mergeCell ref="A2:K2"/>
    <mergeCell ref="A1:K1"/>
    <mergeCell ref="B52:G52"/>
    <mergeCell ref="B51:G51"/>
  </mergeCells>
  <hyperlinks>
    <hyperlink ref="B52" r:id="rId1"/>
  </hyperlinks>
  <pageMargins left="0.25" right="0.25" top="0.75" bottom="0.75" header="0.3" footer="0.3"/>
  <pageSetup orientation="landscape" horizontalDpi="4294967293" verticalDpi="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L19"/>
  <sheetViews>
    <sheetView zoomScale="110" zoomScaleNormal="110" workbookViewId="0">
      <selection activeCell="M5" sqref="M5"/>
    </sheetView>
  </sheetViews>
  <sheetFormatPr baseColWidth="10" defaultRowHeight="15" x14ac:dyDescent="0.25"/>
  <cols>
    <col min="1" max="1" width="3.5703125" customWidth="1"/>
    <col min="2" max="2" width="13.85546875" customWidth="1"/>
    <col min="3" max="3" width="14.7109375" customWidth="1"/>
    <col min="5" max="6" width="12.5703125" customWidth="1"/>
    <col min="7" max="7" width="14" customWidth="1"/>
    <col min="8" max="8" width="13.5703125" customWidth="1"/>
    <col min="10" max="10" width="12.140625" customWidth="1"/>
    <col min="11" max="11" width="12.7109375" customWidth="1"/>
  </cols>
  <sheetData>
    <row r="1" spans="1:12" x14ac:dyDescent="0.25">
      <c r="A1" s="119" t="s">
        <v>10</v>
      </c>
      <c r="B1" s="119"/>
      <c r="C1" s="119"/>
      <c r="D1" s="119"/>
      <c r="E1" s="119"/>
      <c r="F1" s="119"/>
      <c r="G1" s="119"/>
      <c r="H1" s="119"/>
      <c r="I1" s="119"/>
      <c r="J1" s="119"/>
      <c r="K1" s="119"/>
    </row>
    <row r="2" spans="1:12" ht="15" customHeight="1" x14ac:dyDescent="0.25">
      <c r="A2" s="115" t="s">
        <v>12</v>
      </c>
      <c r="B2" s="116"/>
      <c r="C2" s="116"/>
      <c r="D2" s="116"/>
      <c r="E2" s="116"/>
      <c r="F2" s="116"/>
      <c r="G2" s="116"/>
      <c r="H2" s="116"/>
      <c r="I2" s="116"/>
      <c r="J2" s="116"/>
      <c r="K2" s="116"/>
    </row>
    <row r="3" spans="1:12" x14ac:dyDescent="0.25">
      <c r="A3" s="117" t="s">
        <v>9</v>
      </c>
      <c r="B3" s="118"/>
      <c r="C3" s="118"/>
      <c r="D3" s="118"/>
      <c r="E3" s="118"/>
      <c r="F3" s="118"/>
      <c r="G3" s="118"/>
      <c r="H3" s="118"/>
      <c r="I3" s="118"/>
      <c r="J3" s="118"/>
      <c r="K3" s="118"/>
    </row>
    <row r="4" spans="1:12" ht="89.25" x14ac:dyDescent="0.25">
      <c r="A4" s="1" t="s">
        <v>0</v>
      </c>
      <c r="B4" s="1" t="s">
        <v>137</v>
      </c>
      <c r="C4" s="1" t="s">
        <v>4</v>
      </c>
      <c r="D4" s="1" t="s">
        <v>1</v>
      </c>
      <c r="E4" s="1" t="s">
        <v>6</v>
      </c>
      <c r="F4" s="1" t="s">
        <v>5</v>
      </c>
      <c r="G4" s="1" t="s">
        <v>2</v>
      </c>
      <c r="H4" s="4" t="s">
        <v>7</v>
      </c>
      <c r="I4" s="1" t="s">
        <v>15</v>
      </c>
      <c r="J4" s="4" t="s">
        <v>14</v>
      </c>
      <c r="K4" s="1" t="s">
        <v>16</v>
      </c>
    </row>
    <row r="5" spans="1:12" ht="51" x14ac:dyDescent="0.25">
      <c r="A5" s="7">
        <v>1</v>
      </c>
      <c r="B5" s="7" t="s">
        <v>117</v>
      </c>
      <c r="C5" s="7" t="s">
        <v>28</v>
      </c>
      <c r="D5" s="8">
        <v>866.5</v>
      </c>
      <c r="E5" s="8" t="s">
        <v>57</v>
      </c>
      <c r="F5" s="7" t="s">
        <v>58</v>
      </c>
      <c r="G5" s="7" t="s">
        <v>60</v>
      </c>
      <c r="H5" s="7" t="s">
        <v>18</v>
      </c>
      <c r="I5" s="9">
        <v>43953</v>
      </c>
      <c r="J5" s="7" t="s">
        <v>40</v>
      </c>
      <c r="K5" s="7" t="s">
        <v>118</v>
      </c>
    </row>
    <row r="6" spans="1:12" ht="38.25" x14ac:dyDescent="0.25">
      <c r="A6" s="7">
        <v>2</v>
      </c>
      <c r="B6" s="7" t="s">
        <v>129</v>
      </c>
      <c r="C6" s="7" t="s">
        <v>630</v>
      </c>
      <c r="D6" s="8">
        <f>2675*7.5</f>
        <v>20062.5</v>
      </c>
      <c r="E6" s="7" t="s">
        <v>130</v>
      </c>
      <c r="F6" s="7" t="s">
        <v>49</v>
      </c>
      <c r="G6" s="7" t="s">
        <v>60</v>
      </c>
      <c r="H6" s="7" t="s">
        <v>18</v>
      </c>
      <c r="I6" s="9">
        <v>43956</v>
      </c>
      <c r="J6" s="7" t="s">
        <v>40</v>
      </c>
      <c r="K6" s="7" t="s">
        <v>141</v>
      </c>
    </row>
    <row r="7" spans="1:12" ht="63.75" x14ac:dyDescent="0.25">
      <c r="A7" s="7">
        <v>3</v>
      </c>
      <c r="B7" s="7" t="s">
        <v>55</v>
      </c>
      <c r="C7" s="7" t="s">
        <v>28</v>
      </c>
      <c r="D7" s="8">
        <v>144</v>
      </c>
      <c r="E7" s="7" t="s">
        <v>54</v>
      </c>
      <c r="F7" s="7" t="s">
        <v>49</v>
      </c>
      <c r="G7" s="7" t="s">
        <v>60</v>
      </c>
      <c r="H7" s="7" t="s">
        <v>50</v>
      </c>
      <c r="I7" s="9">
        <v>43959</v>
      </c>
      <c r="J7" s="7" t="s">
        <v>40</v>
      </c>
      <c r="K7" s="7" t="s">
        <v>34</v>
      </c>
      <c r="L7" s="83"/>
    </row>
    <row r="8" spans="1:12" ht="89.25" x14ac:dyDescent="0.25">
      <c r="A8" s="7">
        <v>4</v>
      </c>
      <c r="B8" s="7" t="s">
        <v>115</v>
      </c>
      <c r="C8" s="7" t="s">
        <v>28</v>
      </c>
      <c r="D8" s="8">
        <v>532.5</v>
      </c>
      <c r="E8" s="7" t="s">
        <v>48</v>
      </c>
      <c r="F8" s="7" t="s">
        <v>49</v>
      </c>
      <c r="G8" s="7" t="s">
        <v>60</v>
      </c>
      <c r="H8" s="7" t="s">
        <v>50</v>
      </c>
      <c r="I8" s="9">
        <v>43965</v>
      </c>
      <c r="J8" s="7" t="s">
        <v>40</v>
      </c>
      <c r="K8" s="7" t="s">
        <v>119</v>
      </c>
    </row>
    <row r="9" spans="1:12" ht="63.75" x14ac:dyDescent="0.25">
      <c r="A9" s="7">
        <v>5</v>
      </c>
      <c r="B9" s="7" t="s">
        <v>122</v>
      </c>
      <c r="C9" s="7" t="s">
        <v>28</v>
      </c>
      <c r="D9" s="8">
        <f>0.85*77</f>
        <v>65.45</v>
      </c>
      <c r="E9" s="7" t="s">
        <v>123</v>
      </c>
      <c r="F9" s="7" t="s">
        <v>49</v>
      </c>
      <c r="G9" s="7" t="s">
        <v>60</v>
      </c>
      <c r="H9" s="7" t="s">
        <v>50</v>
      </c>
      <c r="I9" s="9">
        <v>43965</v>
      </c>
      <c r="J9" s="7" t="s">
        <v>40</v>
      </c>
      <c r="K9" s="7" t="s">
        <v>124</v>
      </c>
    </row>
    <row r="10" spans="1:12" ht="63.75" x14ac:dyDescent="0.25">
      <c r="A10" s="7">
        <v>6</v>
      </c>
      <c r="B10" s="7" t="s">
        <v>121</v>
      </c>
      <c r="C10" s="7" t="s">
        <v>28</v>
      </c>
      <c r="D10" s="8">
        <v>132</v>
      </c>
      <c r="E10" s="7" t="s">
        <v>54</v>
      </c>
      <c r="F10" s="7" t="s">
        <v>49</v>
      </c>
      <c r="G10" s="7" t="s">
        <v>60</v>
      </c>
      <c r="H10" s="7" t="s">
        <v>50</v>
      </c>
      <c r="I10" s="9">
        <v>43972</v>
      </c>
      <c r="J10" s="7" t="s">
        <v>40</v>
      </c>
      <c r="K10" s="7" t="s">
        <v>34</v>
      </c>
    </row>
    <row r="11" spans="1:12" ht="63.75" x14ac:dyDescent="0.25">
      <c r="A11" s="7">
        <v>7</v>
      </c>
      <c r="B11" s="7" t="s">
        <v>128</v>
      </c>
      <c r="C11" s="7" t="s">
        <v>28</v>
      </c>
      <c r="D11" s="8">
        <v>510</v>
      </c>
      <c r="E11" s="7" t="s">
        <v>127</v>
      </c>
      <c r="F11" s="7" t="s">
        <v>49</v>
      </c>
      <c r="G11" s="7" t="s">
        <v>39</v>
      </c>
      <c r="H11" s="7" t="s">
        <v>39</v>
      </c>
      <c r="I11" s="9">
        <v>43979</v>
      </c>
      <c r="J11" s="7" t="s">
        <v>40</v>
      </c>
      <c r="K11" s="7" t="s">
        <v>34</v>
      </c>
    </row>
    <row r="12" spans="1:12" ht="51" x14ac:dyDescent="0.25">
      <c r="A12" s="7">
        <v>8</v>
      </c>
      <c r="B12" s="7" t="s">
        <v>126</v>
      </c>
      <c r="C12" s="7" t="s">
        <v>28</v>
      </c>
      <c r="D12" s="8">
        <v>4236</v>
      </c>
      <c r="E12" s="7" t="s">
        <v>125</v>
      </c>
      <c r="F12" s="7" t="s">
        <v>49</v>
      </c>
      <c r="G12" s="7" t="s">
        <v>39</v>
      </c>
      <c r="H12" s="7" t="s">
        <v>39</v>
      </c>
      <c r="I12" s="9">
        <v>43980</v>
      </c>
      <c r="J12" s="7" t="s">
        <v>40</v>
      </c>
      <c r="K12" s="7" t="s">
        <v>81</v>
      </c>
    </row>
    <row r="13" spans="1:12" ht="51" x14ac:dyDescent="0.25">
      <c r="A13" s="7">
        <v>9</v>
      </c>
      <c r="B13" s="7" t="s">
        <v>79</v>
      </c>
      <c r="C13" s="7" t="s">
        <v>28</v>
      </c>
      <c r="D13" s="8">
        <v>1755</v>
      </c>
      <c r="E13" s="7" t="s">
        <v>133</v>
      </c>
      <c r="F13" s="7" t="s">
        <v>49</v>
      </c>
      <c r="G13" s="7" t="s">
        <v>39</v>
      </c>
      <c r="H13" s="7" t="s">
        <v>39</v>
      </c>
      <c r="I13" s="9">
        <v>43980</v>
      </c>
      <c r="J13" s="7" t="s">
        <v>40</v>
      </c>
      <c r="K13" s="7" t="s">
        <v>81</v>
      </c>
    </row>
    <row r="14" spans="1:12" ht="255" x14ac:dyDescent="0.25">
      <c r="A14" s="24">
        <v>10</v>
      </c>
      <c r="B14" s="12" t="s">
        <v>173</v>
      </c>
      <c r="C14" s="7" t="s">
        <v>28</v>
      </c>
      <c r="D14" s="8">
        <f>386.4+324</f>
        <v>710.4</v>
      </c>
      <c r="E14" s="7" t="s">
        <v>48</v>
      </c>
      <c r="F14" s="7" t="s">
        <v>49</v>
      </c>
      <c r="G14" s="7" t="s">
        <v>60</v>
      </c>
      <c r="H14" s="7" t="s">
        <v>174</v>
      </c>
      <c r="I14" s="97">
        <v>43955</v>
      </c>
      <c r="J14" s="7" t="s">
        <v>40</v>
      </c>
      <c r="K14" s="131" t="s">
        <v>175</v>
      </c>
    </row>
    <row r="15" spans="1:12" ht="127.5" x14ac:dyDescent="0.25">
      <c r="A15" s="132">
        <v>11</v>
      </c>
      <c r="B15" s="12" t="s">
        <v>176</v>
      </c>
      <c r="C15" s="7" t="s">
        <v>636</v>
      </c>
      <c r="D15" s="133">
        <v>25.95</v>
      </c>
      <c r="E15" s="7" t="s">
        <v>177</v>
      </c>
      <c r="F15" s="134" t="s">
        <v>178</v>
      </c>
      <c r="G15" s="134" t="s">
        <v>60</v>
      </c>
      <c r="H15" s="7" t="s">
        <v>174</v>
      </c>
      <c r="I15" s="135">
        <v>43980</v>
      </c>
      <c r="J15" s="7" t="s">
        <v>40</v>
      </c>
      <c r="K15" s="131" t="s">
        <v>179</v>
      </c>
    </row>
    <row r="16" spans="1:12" x14ac:dyDescent="0.25">
      <c r="A16" s="22"/>
      <c r="B16" s="22"/>
      <c r="C16" s="22"/>
      <c r="D16" s="23"/>
      <c r="E16" s="22"/>
      <c r="F16" s="22"/>
      <c r="G16" s="22"/>
      <c r="H16" s="22"/>
      <c r="I16" s="22"/>
      <c r="J16" s="22"/>
      <c r="K16" s="22"/>
    </row>
    <row r="17" spans="1:11" ht="15" customHeight="1" x14ac:dyDescent="0.25">
      <c r="A17" s="22"/>
      <c r="B17" s="22"/>
      <c r="C17" s="22"/>
      <c r="D17" s="23"/>
      <c r="E17" s="22"/>
      <c r="F17" s="22"/>
      <c r="G17" s="22"/>
      <c r="H17" s="22"/>
      <c r="I17" s="22"/>
      <c r="J17" s="22"/>
      <c r="K17" s="22"/>
    </row>
    <row r="18" spans="1:11" x14ac:dyDescent="0.25">
      <c r="B18" s="111" t="s">
        <v>172</v>
      </c>
      <c r="C18" s="111"/>
      <c r="D18" s="111"/>
      <c r="E18" s="111"/>
      <c r="F18" s="111"/>
      <c r="G18" s="111"/>
    </row>
    <row r="19" spans="1:11" x14ac:dyDescent="0.25">
      <c r="B19" s="112" t="s">
        <v>171</v>
      </c>
      <c r="C19" s="112"/>
      <c r="D19" s="112"/>
      <c r="E19" s="112"/>
      <c r="F19" s="112"/>
      <c r="G19" s="112"/>
    </row>
  </sheetData>
  <mergeCells count="5">
    <mergeCell ref="A2:K2"/>
    <mergeCell ref="A3:K3"/>
    <mergeCell ref="A1:K1"/>
    <mergeCell ref="B19:G19"/>
    <mergeCell ref="B18:G18"/>
  </mergeCells>
  <hyperlinks>
    <hyperlink ref="B19" r:id="rId1"/>
  </hyperlinks>
  <pageMargins left="0.25" right="0.25" top="0.75" bottom="0.75" header="0.3" footer="0.3"/>
  <pageSetup orientation="landscape" horizontalDpi="4294967293" verticalDpi="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L56"/>
  <sheetViews>
    <sheetView zoomScale="120" zoomScaleNormal="120" workbookViewId="0">
      <selection activeCell="G4" sqref="G4"/>
    </sheetView>
  </sheetViews>
  <sheetFormatPr baseColWidth="10" defaultRowHeight="15" x14ac:dyDescent="0.25"/>
  <cols>
    <col min="1" max="1" width="3" customWidth="1"/>
    <col min="2" max="2" width="16" customWidth="1"/>
    <col min="3" max="3" width="12.5703125" customWidth="1"/>
    <col min="7" max="7" width="12.85546875" customWidth="1"/>
    <col min="8" max="8" width="12.42578125" customWidth="1"/>
  </cols>
  <sheetData>
    <row r="1" spans="1:11" ht="18" customHeight="1" x14ac:dyDescent="0.25">
      <c r="A1" s="119" t="s">
        <v>180</v>
      </c>
      <c r="B1" s="119"/>
      <c r="C1" s="119"/>
      <c r="D1" s="119"/>
      <c r="E1" s="119"/>
      <c r="F1" s="119"/>
      <c r="G1" s="119"/>
      <c r="H1" s="119"/>
      <c r="I1" s="119"/>
      <c r="J1" s="119"/>
      <c r="K1" s="119"/>
    </row>
    <row r="2" spans="1:11" ht="20.25" customHeight="1" x14ac:dyDescent="0.25">
      <c r="A2" s="119" t="s">
        <v>181</v>
      </c>
      <c r="B2" s="119"/>
      <c r="C2" s="119"/>
      <c r="D2" s="119"/>
      <c r="E2" s="119"/>
      <c r="F2" s="119"/>
      <c r="G2" s="119"/>
      <c r="H2" s="119"/>
      <c r="I2" s="119"/>
      <c r="J2" s="119"/>
      <c r="K2" s="119"/>
    </row>
    <row r="3" spans="1:11" ht="84" x14ac:dyDescent="0.25">
      <c r="A3" s="2" t="s">
        <v>0</v>
      </c>
      <c r="B3" s="2" t="s">
        <v>137</v>
      </c>
      <c r="C3" s="2" t="s">
        <v>4</v>
      </c>
      <c r="D3" s="2" t="s">
        <v>1</v>
      </c>
      <c r="E3" s="2" t="s">
        <v>6</v>
      </c>
      <c r="F3" s="2" t="s">
        <v>5</v>
      </c>
      <c r="G3" s="2" t="s">
        <v>2</v>
      </c>
      <c r="H3" s="3" t="s">
        <v>7</v>
      </c>
      <c r="I3" s="2" t="s">
        <v>15</v>
      </c>
      <c r="J3" s="3" t="s">
        <v>14</v>
      </c>
      <c r="K3" s="2" t="s">
        <v>16</v>
      </c>
    </row>
    <row r="4" spans="1:11" ht="60" x14ac:dyDescent="0.25">
      <c r="A4" s="88">
        <v>1</v>
      </c>
      <c r="B4" s="86" t="s">
        <v>182</v>
      </c>
      <c r="C4" s="88" t="s">
        <v>683</v>
      </c>
      <c r="D4" s="87">
        <v>395.3</v>
      </c>
      <c r="E4" s="88" t="s">
        <v>183</v>
      </c>
      <c r="F4" s="88" t="s">
        <v>184</v>
      </c>
      <c r="G4" s="88" t="s">
        <v>185</v>
      </c>
      <c r="H4" s="7" t="s">
        <v>174</v>
      </c>
      <c r="I4" s="85">
        <v>43944</v>
      </c>
      <c r="J4" s="87" t="s">
        <v>40</v>
      </c>
      <c r="K4" s="88" t="s">
        <v>186</v>
      </c>
    </row>
    <row r="5" spans="1:11" ht="120" x14ac:dyDescent="0.25">
      <c r="A5" s="88">
        <v>2</v>
      </c>
      <c r="B5" s="86" t="s">
        <v>187</v>
      </c>
      <c r="C5" s="88" t="s">
        <v>636</v>
      </c>
      <c r="D5" s="87">
        <v>107.48</v>
      </c>
      <c r="E5" s="88" t="s">
        <v>177</v>
      </c>
      <c r="F5" s="88" t="s">
        <v>188</v>
      </c>
      <c r="G5" s="88" t="s">
        <v>185</v>
      </c>
      <c r="H5" s="7" t="s">
        <v>174</v>
      </c>
      <c r="I5" s="85" t="s">
        <v>189</v>
      </c>
      <c r="J5" s="88" t="s">
        <v>40</v>
      </c>
      <c r="K5" s="88" t="s">
        <v>190</v>
      </c>
    </row>
    <row r="6" spans="1:11" ht="96" x14ac:dyDescent="0.25">
      <c r="A6" s="88">
        <v>3</v>
      </c>
      <c r="B6" s="86" t="s">
        <v>191</v>
      </c>
      <c r="C6" s="88" t="s">
        <v>637</v>
      </c>
      <c r="D6" s="87">
        <v>300</v>
      </c>
      <c r="E6" s="88" t="s">
        <v>192</v>
      </c>
      <c r="F6" s="88" t="s">
        <v>184</v>
      </c>
      <c r="G6" s="88" t="s">
        <v>185</v>
      </c>
      <c r="H6" s="7" t="s">
        <v>174</v>
      </c>
      <c r="I6" s="85">
        <v>43985</v>
      </c>
      <c r="J6" s="88" t="s">
        <v>40</v>
      </c>
      <c r="K6" s="88" t="s">
        <v>193</v>
      </c>
    </row>
    <row r="7" spans="1:11" ht="288" x14ac:dyDescent="0.25">
      <c r="A7" s="88">
        <v>4</v>
      </c>
      <c r="B7" s="86" t="s">
        <v>194</v>
      </c>
      <c r="C7" s="88" t="s">
        <v>630</v>
      </c>
      <c r="D7" s="87">
        <v>2130</v>
      </c>
      <c r="E7" s="88" t="s">
        <v>195</v>
      </c>
      <c r="F7" s="88" t="s">
        <v>184</v>
      </c>
      <c r="G7" s="88" t="s">
        <v>185</v>
      </c>
      <c r="H7" s="7" t="s">
        <v>174</v>
      </c>
      <c r="I7" s="85">
        <v>43969</v>
      </c>
      <c r="J7" s="88" t="s">
        <v>40</v>
      </c>
      <c r="K7" s="88" t="s">
        <v>196</v>
      </c>
    </row>
    <row r="8" spans="1:11" ht="72" x14ac:dyDescent="0.25">
      <c r="A8" s="88">
        <v>5</v>
      </c>
      <c r="B8" s="86" t="s">
        <v>197</v>
      </c>
      <c r="C8" s="88" t="s">
        <v>28</v>
      </c>
      <c r="D8" s="87">
        <f>1028.3+50</f>
        <v>1078.3</v>
      </c>
      <c r="E8" s="88" t="s">
        <v>198</v>
      </c>
      <c r="F8" s="88" t="s">
        <v>188</v>
      </c>
      <c r="G8" s="88" t="s">
        <v>185</v>
      </c>
      <c r="H8" s="7" t="s">
        <v>174</v>
      </c>
      <c r="I8" s="85">
        <v>44000</v>
      </c>
      <c r="J8" s="88" t="s">
        <v>40</v>
      </c>
      <c r="K8" s="88" t="s">
        <v>199</v>
      </c>
    </row>
    <row r="9" spans="1:11" ht="72" x14ac:dyDescent="0.25">
      <c r="A9" s="88">
        <v>6</v>
      </c>
      <c r="B9" s="86" t="s">
        <v>197</v>
      </c>
      <c r="C9" s="88" t="s">
        <v>28</v>
      </c>
      <c r="D9" s="87">
        <f>1428.89+65.26</f>
        <v>1494.15</v>
      </c>
      <c r="E9" s="88" t="s">
        <v>198</v>
      </c>
      <c r="F9" s="88" t="s">
        <v>188</v>
      </c>
      <c r="G9" s="88" t="s">
        <v>185</v>
      </c>
      <c r="H9" s="7" t="s">
        <v>174</v>
      </c>
      <c r="I9" s="85">
        <v>43995</v>
      </c>
      <c r="J9" s="88" t="s">
        <v>40</v>
      </c>
      <c r="K9" s="88" t="s">
        <v>200</v>
      </c>
    </row>
    <row r="10" spans="1:11" ht="156" x14ac:dyDescent="0.25">
      <c r="A10" s="88">
        <v>7</v>
      </c>
      <c r="B10" s="86" t="s">
        <v>201</v>
      </c>
      <c r="C10" s="88" t="s">
        <v>28</v>
      </c>
      <c r="D10" s="87">
        <v>279.39999999999998</v>
      </c>
      <c r="E10" s="88" t="s">
        <v>202</v>
      </c>
      <c r="F10" s="88" t="s">
        <v>188</v>
      </c>
      <c r="G10" s="88" t="s">
        <v>185</v>
      </c>
      <c r="H10" s="7" t="s">
        <v>174</v>
      </c>
      <c r="I10" s="85">
        <v>44008</v>
      </c>
      <c r="J10" s="88" t="s">
        <v>40</v>
      </c>
      <c r="K10" s="88" t="s">
        <v>203</v>
      </c>
    </row>
    <row r="11" spans="1:11" ht="228" x14ac:dyDescent="0.25">
      <c r="A11" s="88">
        <v>8</v>
      </c>
      <c r="B11" s="86" t="s">
        <v>204</v>
      </c>
      <c r="C11" s="88" t="s">
        <v>28</v>
      </c>
      <c r="D11" s="87">
        <f>200+181+85</f>
        <v>466</v>
      </c>
      <c r="E11" s="88" t="s">
        <v>205</v>
      </c>
      <c r="F11" s="88" t="s">
        <v>188</v>
      </c>
      <c r="G11" s="88" t="s">
        <v>185</v>
      </c>
      <c r="H11" s="7" t="s">
        <v>174</v>
      </c>
      <c r="I11" s="85">
        <v>43986</v>
      </c>
      <c r="J11" s="88" t="s">
        <v>40</v>
      </c>
      <c r="K11" s="88" t="s">
        <v>206</v>
      </c>
    </row>
    <row r="12" spans="1:11" ht="156" x14ac:dyDescent="0.25">
      <c r="A12" s="88">
        <v>9</v>
      </c>
      <c r="B12" s="86" t="s">
        <v>207</v>
      </c>
      <c r="C12" s="88" t="s">
        <v>28</v>
      </c>
      <c r="D12" s="87">
        <v>40</v>
      </c>
      <c r="E12" s="88" t="s">
        <v>208</v>
      </c>
      <c r="F12" s="88" t="s">
        <v>184</v>
      </c>
      <c r="G12" s="88" t="s">
        <v>185</v>
      </c>
      <c r="H12" s="7" t="s">
        <v>174</v>
      </c>
      <c r="I12" s="85">
        <v>43983</v>
      </c>
      <c r="J12" s="88" t="s">
        <v>40</v>
      </c>
      <c r="K12" s="88" t="s">
        <v>209</v>
      </c>
    </row>
    <row r="13" spans="1:11" ht="96" x14ac:dyDescent="0.25">
      <c r="A13" s="88">
        <v>10</v>
      </c>
      <c r="B13" s="86" t="s">
        <v>210</v>
      </c>
      <c r="C13" s="88" t="s">
        <v>28</v>
      </c>
      <c r="D13" s="87">
        <v>700</v>
      </c>
      <c r="E13" s="88" t="s">
        <v>211</v>
      </c>
      <c r="F13" s="88" t="s">
        <v>184</v>
      </c>
      <c r="G13" s="88" t="s">
        <v>185</v>
      </c>
      <c r="H13" s="7" t="s">
        <v>174</v>
      </c>
      <c r="I13" s="85">
        <v>43988</v>
      </c>
      <c r="J13" s="88" t="s">
        <v>40</v>
      </c>
      <c r="K13" s="88" t="s">
        <v>212</v>
      </c>
    </row>
    <row r="14" spans="1:11" ht="132" x14ac:dyDescent="0.25">
      <c r="A14" s="88">
        <v>11</v>
      </c>
      <c r="B14" s="86" t="s">
        <v>213</v>
      </c>
      <c r="C14" s="88" t="s">
        <v>28</v>
      </c>
      <c r="D14" s="87">
        <v>500</v>
      </c>
      <c r="E14" s="88" t="s">
        <v>214</v>
      </c>
      <c r="F14" s="88" t="s">
        <v>184</v>
      </c>
      <c r="G14" s="88" t="s">
        <v>185</v>
      </c>
      <c r="H14" s="7" t="s">
        <v>174</v>
      </c>
      <c r="I14" s="85">
        <v>44005</v>
      </c>
      <c r="J14" s="88" t="s">
        <v>40</v>
      </c>
      <c r="K14" s="88" t="s">
        <v>212</v>
      </c>
    </row>
    <row r="15" spans="1:11" ht="96" x14ac:dyDescent="0.25">
      <c r="A15" s="88">
        <v>12</v>
      </c>
      <c r="B15" s="86" t="s">
        <v>215</v>
      </c>
      <c r="C15" s="88" t="s">
        <v>28</v>
      </c>
      <c r="D15" s="87">
        <v>500</v>
      </c>
      <c r="E15" s="88" t="s">
        <v>641</v>
      </c>
      <c r="F15" s="88" t="s">
        <v>184</v>
      </c>
      <c r="G15" s="88" t="s">
        <v>185</v>
      </c>
      <c r="H15" s="7" t="s">
        <v>174</v>
      </c>
      <c r="I15" s="85">
        <v>44005</v>
      </c>
      <c r="J15" s="88" t="s">
        <v>40</v>
      </c>
      <c r="K15" s="88" t="s">
        <v>212</v>
      </c>
    </row>
    <row r="16" spans="1:11" ht="120" x14ac:dyDescent="0.25">
      <c r="A16" s="88">
        <v>13</v>
      </c>
      <c r="B16" s="86" t="s">
        <v>216</v>
      </c>
      <c r="C16" s="88" t="s">
        <v>28</v>
      </c>
      <c r="D16" s="87">
        <v>1694</v>
      </c>
      <c r="E16" s="88" t="s">
        <v>217</v>
      </c>
      <c r="F16" s="88" t="s">
        <v>184</v>
      </c>
      <c r="G16" s="88" t="s">
        <v>185</v>
      </c>
      <c r="H16" s="7" t="s">
        <v>174</v>
      </c>
      <c r="I16" s="85">
        <v>43985</v>
      </c>
      <c r="J16" s="88" t="s">
        <v>40</v>
      </c>
      <c r="K16" s="88" t="s">
        <v>218</v>
      </c>
    </row>
    <row r="17" spans="1:12" ht="108" x14ac:dyDescent="0.25">
      <c r="A17" s="88">
        <v>14</v>
      </c>
      <c r="B17" s="86" t="s">
        <v>219</v>
      </c>
      <c r="C17" s="88" t="s">
        <v>28</v>
      </c>
      <c r="D17" s="87">
        <v>1000</v>
      </c>
      <c r="E17" s="88" t="s">
        <v>220</v>
      </c>
      <c r="F17" s="88" t="s">
        <v>184</v>
      </c>
      <c r="G17" s="88" t="s">
        <v>185</v>
      </c>
      <c r="H17" s="7" t="s">
        <v>174</v>
      </c>
      <c r="I17" s="85">
        <v>44005</v>
      </c>
      <c r="J17" s="88" t="s">
        <v>40</v>
      </c>
      <c r="K17" s="88" t="s">
        <v>212</v>
      </c>
    </row>
    <row r="18" spans="1:12" ht="108" x14ac:dyDescent="0.25">
      <c r="A18" s="88">
        <v>15</v>
      </c>
      <c r="B18" s="86" t="s">
        <v>219</v>
      </c>
      <c r="C18" s="88" t="s">
        <v>28</v>
      </c>
      <c r="D18" s="87">
        <v>160</v>
      </c>
      <c r="E18" s="88" t="s">
        <v>221</v>
      </c>
      <c r="F18" s="88" t="s">
        <v>184</v>
      </c>
      <c r="G18" s="88" t="s">
        <v>185</v>
      </c>
      <c r="H18" s="7" t="s">
        <v>174</v>
      </c>
      <c r="I18" s="85">
        <v>44008</v>
      </c>
      <c r="J18" s="88" t="s">
        <v>40</v>
      </c>
      <c r="K18" s="88" t="s">
        <v>212</v>
      </c>
    </row>
    <row r="19" spans="1:12" ht="108" x14ac:dyDescent="0.25">
      <c r="A19" s="88">
        <v>16</v>
      </c>
      <c r="B19" s="90" t="s">
        <v>219</v>
      </c>
      <c r="C19" s="88" t="s">
        <v>28</v>
      </c>
      <c r="D19" s="87">
        <v>160</v>
      </c>
      <c r="E19" s="88" t="s">
        <v>222</v>
      </c>
      <c r="F19" s="88" t="s">
        <v>184</v>
      </c>
      <c r="G19" s="88" t="s">
        <v>185</v>
      </c>
      <c r="H19" s="7" t="s">
        <v>174</v>
      </c>
      <c r="I19" s="85">
        <v>44008</v>
      </c>
      <c r="J19" s="88" t="s">
        <v>40</v>
      </c>
      <c r="K19" s="88" t="s">
        <v>212</v>
      </c>
      <c r="L19" s="89"/>
    </row>
    <row r="20" spans="1:12" ht="108" x14ac:dyDescent="0.25">
      <c r="A20" s="88">
        <v>17</v>
      </c>
      <c r="B20" s="86" t="s">
        <v>219</v>
      </c>
      <c r="C20" s="88" t="s">
        <v>28</v>
      </c>
      <c r="D20" s="87">
        <v>100</v>
      </c>
      <c r="E20" s="88" t="s">
        <v>223</v>
      </c>
      <c r="F20" s="88" t="s">
        <v>184</v>
      </c>
      <c r="G20" s="88" t="s">
        <v>185</v>
      </c>
      <c r="H20" s="7" t="s">
        <v>174</v>
      </c>
      <c r="I20" s="85">
        <v>44008</v>
      </c>
      <c r="J20" s="88" t="s">
        <v>40</v>
      </c>
      <c r="K20" s="88" t="s">
        <v>212</v>
      </c>
    </row>
    <row r="21" spans="1:12" ht="132" x14ac:dyDescent="0.25">
      <c r="A21" s="88">
        <v>18</v>
      </c>
      <c r="B21" s="86" t="s">
        <v>224</v>
      </c>
      <c r="C21" s="88" t="s">
        <v>638</v>
      </c>
      <c r="D21" s="87">
        <f>1580+507+267+193.75</f>
        <v>2547.75</v>
      </c>
      <c r="E21" s="88" t="s">
        <v>225</v>
      </c>
      <c r="F21" s="88" t="s">
        <v>184</v>
      </c>
      <c r="G21" s="88" t="s">
        <v>185</v>
      </c>
      <c r="H21" s="7" t="s">
        <v>174</v>
      </c>
      <c r="I21" s="85">
        <v>43969</v>
      </c>
      <c r="J21" s="88" t="s">
        <v>40</v>
      </c>
      <c r="K21" s="88" t="s">
        <v>226</v>
      </c>
    </row>
    <row r="22" spans="1:12" ht="144" x14ac:dyDescent="0.25">
      <c r="A22" s="30">
        <v>19</v>
      </c>
      <c r="B22" s="29" t="s">
        <v>227</v>
      </c>
      <c r="C22" s="30" t="s">
        <v>28</v>
      </c>
      <c r="D22" s="36">
        <v>480</v>
      </c>
      <c r="E22" s="30" t="s">
        <v>228</v>
      </c>
      <c r="F22" s="33" t="s">
        <v>184</v>
      </c>
      <c r="G22" s="33" t="s">
        <v>185</v>
      </c>
      <c r="H22" s="26" t="s">
        <v>174</v>
      </c>
      <c r="I22" s="31">
        <v>44004</v>
      </c>
      <c r="J22" s="30" t="s">
        <v>40</v>
      </c>
      <c r="K22" s="30" t="s">
        <v>212</v>
      </c>
    </row>
    <row r="23" spans="1:12" ht="96" x14ac:dyDescent="0.25">
      <c r="A23" s="30">
        <v>20</v>
      </c>
      <c r="B23" s="38" t="s">
        <v>229</v>
      </c>
      <c r="C23" s="30" t="s">
        <v>28</v>
      </c>
      <c r="D23" s="34">
        <v>1260</v>
      </c>
      <c r="E23" s="33" t="s">
        <v>230</v>
      </c>
      <c r="F23" s="33" t="s">
        <v>184</v>
      </c>
      <c r="G23" s="33" t="s">
        <v>185</v>
      </c>
      <c r="H23" s="26" t="s">
        <v>174</v>
      </c>
      <c r="I23" s="31">
        <v>43983</v>
      </c>
      <c r="J23" s="33" t="s">
        <v>40</v>
      </c>
      <c r="K23" s="33" t="s">
        <v>231</v>
      </c>
    </row>
    <row r="24" spans="1:12" ht="84" x14ac:dyDescent="0.25">
      <c r="A24" s="30">
        <v>21</v>
      </c>
      <c r="B24" s="32" t="s">
        <v>232</v>
      </c>
      <c r="C24" s="30" t="s">
        <v>28</v>
      </c>
      <c r="D24" s="34">
        <v>870</v>
      </c>
      <c r="E24" s="33" t="s">
        <v>233</v>
      </c>
      <c r="F24" s="33" t="s">
        <v>188</v>
      </c>
      <c r="G24" s="33" t="s">
        <v>185</v>
      </c>
      <c r="H24" s="26" t="s">
        <v>174</v>
      </c>
      <c r="I24" s="31">
        <v>44000</v>
      </c>
      <c r="J24" s="33" t="s">
        <v>40</v>
      </c>
      <c r="K24" s="33" t="s">
        <v>234</v>
      </c>
    </row>
    <row r="25" spans="1:12" ht="84" x14ac:dyDescent="0.25">
      <c r="A25" s="30">
        <v>22</v>
      </c>
      <c r="B25" s="29" t="s">
        <v>235</v>
      </c>
      <c r="C25" s="30" t="s">
        <v>630</v>
      </c>
      <c r="D25" s="36">
        <v>4664</v>
      </c>
      <c r="E25" s="30" t="s">
        <v>236</v>
      </c>
      <c r="F25" s="33" t="s">
        <v>188</v>
      </c>
      <c r="G25" s="33" t="s">
        <v>185</v>
      </c>
      <c r="H25" s="26" t="s">
        <v>174</v>
      </c>
      <c r="I25" s="31">
        <v>44004</v>
      </c>
      <c r="J25" s="33" t="s">
        <v>40</v>
      </c>
      <c r="K25" s="30" t="s">
        <v>237</v>
      </c>
    </row>
    <row r="26" spans="1:12" ht="132" x14ac:dyDescent="0.25">
      <c r="A26" s="30">
        <v>23</v>
      </c>
      <c r="B26" s="29" t="s">
        <v>238</v>
      </c>
      <c r="C26" s="30" t="s">
        <v>28</v>
      </c>
      <c r="D26" s="36">
        <v>21644</v>
      </c>
      <c r="E26" s="30" t="s">
        <v>239</v>
      </c>
      <c r="F26" s="33" t="s">
        <v>188</v>
      </c>
      <c r="G26" s="33" t="s">
        <v>185</v>
      </c>
      <c r="H26" s="26" t="s">
        <v>174</v>
      </c>
      <c r="I26" s="31">
        <v>43993</v>
      </c>
      <c r="J26" s="33" t="s">
        <v>40</v>
      </c>
      <c r="K26" s="30" t="s">
        <v>240</v>
      </c>
    </row>
    <row r="27" spans="1:12" ht="96" x14ac:dyDescent="0.25">
      <c r="A27" s="30">
        <v>24</v>
      </c>
      <c r="B27" s="29" t="s">
        <v>241</v>
      </c>
      <c r="C27" s="30" t="s">
        <v>630</v>
      </c>
      <c r="D27" s="36">
        <v>344</v>
      </c>
      <c r="E27" s="30" t="s">
        <v>242</v>
      </c>
      <c r="F27" s="33" t="s">
        <v>243</v>
      </c>
      <c r="G27" s="33" t="s">
        <v>185</v>
      </c>
      <c r="H27" s="26" t="s">
        <v>174</v>
      </c>
      <c r="I27" s="31">
        <v>43983</v>
      </c>
      <c r="J27" s="33" t="s">
        <v>40</v>
      </c>
      <c r="K27" s="30" t="s">
        <v>244</v>
      </c>
    </row>
    <row r="28" spans="1:12" ht="129.75" customHeight="1" x14ac:dyDescent="0.25">
      <c r="A28" s="30">
        <v>25</v>
      </c>
      <c r="B28" s="29" t="s">
        <v>245</v>
      </c>
      <c r="C28" s="30" t="s">
        <v>625</v>
      </c>
      <c r="D28" s="36">
        <v>9881.48</v>
      </c>
      <c r="E28" s="30" t="s">
        <v>246</v>
      </c>
      <c r="F28" s="33" t="s">
        <v>188</v>
      </c>
      <c r="G28" s="33" t="s">
        <v>185</v>
      </c>
      <c r="H28" s="26" t="s">
        <v>174</v>
      </c>
      <c r="I28" s="31">
        <v>43986</v>
      </c>
      <c r="J28" s="33" t="s">
        <v>40</v>
      </c>
      <c r="K28" s="30" t="s">
        <v>247</v>
      </c>
    </row>
    <row r="29" spans="1:12" ht="156" x14ac:dyDescent="0.25">
      <c r="A29" s="30">
        <v>26</v>
      </c>
      <c r="B29" s="29" t="s">
        <v>248</v>
      </c>
      <c r="C29" s="30" t="s">
        <v>625</v>
      </c>
      <c r="D29" s="36">
        <v>56576.1</v>
      </c>
      <c r="E29" s="30" t="s">
        <v>249</v>
      </c>
      <c r="F29" s="33" t="s">
        <v>188</v>
      </c>
      <c r="G29" s="33" t="s">
        <v>185</v>
      </c>
      <c r="H29" s="26" t="s">
        <v>174</v>
      </c>
      <c r="I29" s="31">
        <v>44011</v>
      </c>
      <c r="J29" s="33" t="s">
        <v>40</v>
      </c>
      <c r="K29" s="30" t="s">
        <v>250</v>
      </c>
    </row>
    <row r="30" spans="1:12" ht="204" x14ac:dyDescent="0.25">
      <c r="A30" s="30">
        <v>27</v>
      </c>
      <c r="B30" s="29" t="s">
        <v>251</v>
      </c>
      <c r="C30" s="30" t="s">
        <v>625</v>
      </c>
      <c r="D30" s="36">
        <v>2657.78</v>
      </c>
      <c r="E30" s="30" t="s">
        <v>252</v>
      </c>
      <c r="F30" s="33" t="s">
        <v>188</v>
      </c>
      <c r="G30" s="33" t="s">
        <v>185</v>
      </c>
      <c r="H30" s="26" t="s">
        <v>174</v>
      </c>
      <c r="I30" s="31">
        <v>43986</v>
      </c>
      <c r="J30" s="33" t="s">
        <v>40</v>
      </c>
      <c r="K30" s="30" t="s">
        <v>253</v>
      </c>
    </row>
    <row r="31" spans="1:12" ht="155.25" customHeight="1" x14ac:dyDescent="0.25">
      <c r="A31" s="30">
        <v>28</v>
      </c>
      <c r="B31" s="29" t="s">
        <v>254</v>
      </c>
      <c r="C31" s="30" t="s">
        <v>28</v>
      </c>
      <c r="D31" s="36">
        <v>15750</v>
      </c>
      <c r="E31" s="30" t="s">
        <v>255</v>
      </c>
      <c r="F31" s="33" t="s">
        <v>188</v>
      </c>
      <c r="G31" s="33" t="s">
        <v>185</v>
      </c>
      <c r="H31" s="26" t="s">
        <v>174</v>
      </c>
      <c r="I31" s="31">
        <v>43991</v>
      </c>
      <c r="J31" s="33" t="s">
        <v>40</v>
      </c>
      <c r="K31" s="30" t="s">
        <v>256</v>
      </c>
    </row>
    <row r="32" spans="1:12" ht="168" x14ac:dyDescent="0.25">
      <c r="A32" s="30">
        <v>29</v>
      </c>
      <c r="B32" s="29" t="s">
        <v>257</v>
      </c>
      <c r="C32" s="30" t="s">
        <v>625</v>
      </c>
      <c r="D32" s="36">
        <v>2577</v>
      </c>
      <c r="E32" s="30" t="s">
        <v>258</v>
      </c>
      <c r="F32" s="33" t="s">
        <v>188</v>
      </c>
      <c r="G32" s="33" t="s">
        <v>185</v>
      </c>
      <c r="H32" s="26" t="s">
        <v>174</v>
      </c>
      <c r="I32" s="31">
        <v>43994</v>
      </c>
      <c r="J32" s="33" t="s">
        <v>40</v>
      </c>
      <c r="K32" s="30" t="s">
        <v>259</v>
      </c>
    </row>
    <row r="33" spans="1:11" ht="48" x14ac:dyDescent="0.25">
      <c r="A33" s="30">
        <v>30</v>
      </c>
      <c r="B33" s="32" t="s">
        <v>260</v>
      </c>
      <c r="C33" s="30" t="s">
        <v>625</v>
      </c>
      <c r="D33" s="34">
        <v>2030</v>
      </c>
      <c r="E33" s="32" t="s">
        <v>261</v>
      </c>
      <c r="F33" s="33" t="s">
        <v>188</v>
      </c>
      <c r="G33" s="33" t="s">
        <v>185</v>
      </c>
      <c r="H33" s="26" t="s">
        <v>174</v>
      </c>
      <c r="I33" s="31">
        <v>43987</v>
      </c>
      <c r="J33" s="33" t="s">
        <v>40</v>
      </c>
      <c r="K33" s="33" t="s">
        <v>262</v>
      </c>
    </row>
    <row r="34" spans="1:11" ht="79.5" customHeight="1" x14ac:dyDescent="0.25">
      <c r="A34" s="30">
        <v>31</v>
      </c>
      <c r="B34" s="32" t="s">
        <v>263</v>
      </c>
      <c r="C34" s="33" t="s">
        <v>28</v>
      </c>
      <c r="D34" s="34">
        <f>607+149.06</f>
        <v>756.06</v>
      </c>
      <c r="E34" s="33" t="s">
        <v>264</v>
      </c>
      <c r="F34" s="33" t="s">
        <v>243</v>
      </c>
      <c r="G34" s="33" t="s">
        <v>185</v>
      </c>
      <c r="H34" s="26" t="s">
        <v>174</v>
      </c>
      <c r="I34" s="31">
        <v>43997</v>
      </c>
      <c r="J34" s="33" t="s">
        <v>40</v>
      </c>
      <c r="K34" s="33" t="s">
        <v>265</v>
      </c>
    </row>
    <row r="35" spans="1:11" ht="45" customHeight="1" x14ac:dyDescent="0.25">
      <c r="A35" s="30">
        <v>32</v>
      </c>
      <c r="B35" s="35" t="s">
        <v>266</v>
      </c>
      <c r="C35" s="30" t="s">
        <v>634</v>
      </c>
      <c r="D35" s="36">
        <v>59</v>
      </c>
      <c r="E35" s="30" t="s">
        <v>267</v>
      </c>
      <c r="F35" s="30" t="s">
        <v>188</v>
      </c>
      <c r="G35" s="30" t="s">
        <v>185</v>
      </c>
      <c r="H35" s="26" t="s">
        <v>174</v>
      </c>
      <c r="I35" s="37">
        <v>44004</v>
      </c>
      <c r="J35" s="33" t="s">
        <v>40</v>
      </c>
      <c r="K35" s="30" t="s">
        <v>268</v>
      </c>
    </row>
    <row r="36" spans="1:11" ht="156" x14ac:dyDescent="0.25">
      <c r="A36" s="30">
        <v>33</v>
      </c>
      <c r="B36" s="32" t="s">
        <v>269</v>
      </c>
      <c r="C36" s="30" t="s">
        <v>634</v>
      </c>
      <c r="D36" s="34">
        <v>512.39</v>
      </c>
      <c r="E36" s="30" t="s">
        <v>270</v>
      </c>
      <c r="F36" s="33" t="s">
        <v>184</v>
      </c>
      <c r="G36" s="30" t="s">
        <v>185</v>
      </c>
      <c r="H36" s="26" t="s">
        <v>174</v>
      </c>
      <c r="I36" s="31">
        <v>44004</v>
      </c>
      <c r="J36" s="33" t="s">
        <v>40</v>
      </c>
      <c r="K36" s="30" t="s">
        <v>271</v>
      </c>
    </row>
    <row r="37" spans="1:11" ht="248.25" customHeight="1" x14ac:dyDescent="0.25">
      <c r="A37" s="30">
        <v>34</v>
      </c>
      <c r="B37" s="32" t="s">
        <v>272</v>
      </c>
      <c r="C37" s="30" t="s">
        <v>634</v>
      </c>
      <c r="D37" s="34">
        <f>607+149.06</f>
        <v>756.06</v>
      </c>
      <c r="E37" s="30" t="s">
        <v>270</v>
      </c>
      <c r="F37" s="33" t="s">
        <v>184</v>
      </c>
      <c r="G37" s="30" t="s">
        <v>185</v>
      </c>
      <c r="H37" s="26" t="s">
        <v>174</v>
      </c>
      <c r="I37" s="31">
        <v>43997</v>
      </c>
      <c r="J37" s="33" t="s">
        <v>40</v>
      </c>
      <c r="K37" s="30" t="s">
        <v>273</v>
      </c>
    </row>
    <row r="38" spans="1:11" x14ac:dyDescent="0.25">
      <c r="A38" s="71"/>
      <c r="B38" s="71"/>
      <c r="C38" s="71"/>
      <c r="D38" s="71"/>
      <c r="E38" s="71"/>
      <c r="F38" s="71"/>
      <c r="G38" s="71"/>
      <c r="H38" s="71"/>
      <c r="I38" s="71"/>
      <c r="J38" s="71"/>
      <c r="K38" s="71"/>
    </row>
    <row r="39" spans="1:11" x14ac:dyDescent="0.25">
      <c r="A39" s="71"/>
      <c r="B39" s="71"/>
      <c r="C39" s="71"/>
      <c r="D39" s="71"/>
      <c r="E39" s="71"/>
      <c r="F39" s="71"/>
      <c r="G39" s="71"/>
      <c r="H39" s="71"/>
      <c r="I39" s="71"/>
      <c r="J39" s="71"/>
      <c r="K39" s="71"/>
    </row>
    <row r="40" spans="1:11" x14ac:dyDescent="0.25">
      <c r="A40" s="71"/>
      <c r="B40" s="71"/>
      <c r="C40" s="71"/>
      <c r="D40" s="71"/>
      <c r="E40" s="71"/>
      <c r="F40" s="71"/>
      <c r="G40" s="71"/>
      <c r="H40" s="71"/>
      <c r="I40" s="71"/>
      <c r="J40" s="71"/>
      <c r="K40" s="71"/>
    </row>
    <row r="41" spans="1:11" x14ac:dyDescent="0.25">
      <c r="A41" s="71"/>
      <c r="B41" s="71"/>
      <c r="C41" s="71"/>
      <c r="D41" s="71"/>
      <c r="E41" s="71"/>
      <c r="F41" s="71"/>
      <c r="G41" s="71"/>
      <c r="H41" s="71"/>
      <c r="I41" s="71"/>
      <c r="J41" s="71"/>
      <c r="K41" s="71"/>
    </row>
    <row r="42" spans="1:11" x14ac:dyDescent="0.25">
      <c r="A42" s="71"/>
      <c r="B42" s="71"/>
      <c r="C42" s="71"/>
      <c r="D42" s="71"/>
      <c r="E42" s="71"/>
      <c r="F42" s="71"/>
      <c r="G42" s="71"/>
      <c r="H42" s="71"/>
      <c r="I42" s="71"/>
      <c r="J42" s="71"/>
      <c r="K42" s="71"/>
    </row>
    <row r="43" spans="1:11" x14ac:dyDescent="0.25">
      <c r="A43" s="71"/>
      <c r="B43" s="71"/>
      <c r="C43" s="71"/>
      <c r="D43" s="71"/>
      <c r="E43" s="71"/>
      <c r="F43" s="71"/>
      <c r="G43" s="71"/>
      <c r="H43" s="71"/>
      <c r="I43" s="71"/>
      <c r="J43" s="71"/>
      <c r="K43" s="71"/>
    </row>
    <row r="44" spans="1:11" x14ac:dyDescent="0.25">
      <c r="A44" s="71"/>
      <c r="B44" s="71"/>
      <c r="C44" s="71"/>
      <c r="D44" s="71"/>
      <c r="E44" s="71"/>
      <c r="F44" s="71"/>
      <c r="G44" s="71"/>
      <c r="H44" s="71"/>
      <c r="I44" s="71"/>
      <c r="J44" s="71"/>
      <c r="K44" s="71"/>
    </row>
    <row r="45" spans="1:11" x14ac:dyDescent="0.25">
      <c r="A45" s="71"/>
      <c r="B45" s="71"/>
      <c r="C45" s="71"/>
      <c r="D45" s="71"/>
      <c r="E45" s="71"/>
      <c r="F45" s="71"/>
      <c r="G45" s="71"/>
      <c r="H45" s="71"/>
      <c r="I45" s="71"/>
      <c r="J45" s="71"/>
      <c r="K45" s="71"/>
    </row>
    <row r="46" spans="1:11" x14ac:dyDescent="0.25">
      <c r="A46" s="71"/>
      <c r="B46" s="71"/>
      <c r="C46" s="71"/>
      <c r="D46" s="71"/>
      <c r="E46" s="71"/>
      <c r="F46" s="71"/>
      <c r="G46" s="71"/>
      <c r="H46" s="71"/>
      <c r="I46" s="71"/>
      <c r="J46" s="71"/>
      <c r="K46" s="71"/>
    </row>
    <row r="47" spans="1:11" x14ac:dyDescent="0.25">
      <c r="A47" s="71"/>
      <c r="B47" s="71"/>
      <c r="C47" s="71"/>
      <c r="D47" s="71"/>
      <c r="E47" s="71"/>
      <c r="F47" s="71"/>
      <c r="G47" s="71"/>
      <c r="H47" s="71"/>
      <c r="I47" s="71"/>
      <c r="J47" s="71"/>
      <c r="K47" s="71"/>
    </row>
    <row r="48" spans="1:11" x14ac:dyDescent="0.25">
      <c r="A48" s="71"/>
      <c r="B48" s="71"/>
      <c r="C48" s="71"/>
      <c r="D48" s="71"/>
      <c r="E48" s="71"/>
      <c r="F48" s="71"/>
      <c r="G48" s="71"/>
      <c r="H48" s="71"/>
      <c r="I48" s="71"/>
      <c r="J48" s="71"/>
      <c r="K48" s="71"/>
    </row>
    <row r="49" spans="1:11" x14ac:dyDescent="0.25">
      <c r="A49" s="71"/>
      <c r="B49" s="71"/>
      <c r="C49" s="71"/>
      <c r="D49" s="71"/>
      <c r="E49" s="71"/>
      <c r="F49" s="71"/>
      <c r="G49" s="71"/>
      <c r="H49" s="71"/>
      <c r="I49" s="71"/>
      <c r="J49" s="71"/>
      <c r="K49" s="71"/>
    </row>
    <row r="50" spans="1:11" x14ac:dyDescent="0.25">
      <c r="A50" s="71"/>
      <c r="B50" s="71"/>
      <c r="C50" s="71"/>
      <c r="D50" s="71"/>
      <c r="E50" s="71"/>
      <c r="F50" s="71"/>
      <c r="G50" s="71"/>
      <c r="H50" s="71"/>
      <c r="I50" s="71"/>
      <c r="J50" s="71"/>
      <c r="K50" s="71"/>
    </row>
    <row r="51" spans="1:11" x14ac:dyDescent="0.25">
      <c r="A51" s="71"/>
      <c r="B51" s="71"/>
      <c r="C51" s="71"/>
      <c r="D51" s="71"/>
      <c r="E51" s="71"/>
      <c r="F51" s="71"/>
      <c r="G51" s="71"/>
      <c r="H51" s="71"/>
      <c r="I51" s="71"/>
      <c r="J51" s="71"/>
      <c r="K51" s="71"/>
    </row>
    <row r="52" spans="1:11" x14ac:dyDescent="0.25">
      <c r="A52" s="71"/>
      <c r="B52" s="71"/>
      <c r="C52" s="71"/>
      <c r="D52" s="71"/>
      <c r="E52" s="71"/>
      <c r="F52" s="71"/>
      <c r="G52" s="71"/>
      <c r="H52" s="71"/>
      <c r="I52" s="71"/>
      <c r="J52" s="71"/>
      <c r="K52" s="71"/>
    </row>
    <row r="53" spans="1:11" x14ac:dyDescent="0.25">
      <c r="A53" s="71"/>
      <c r="B53" s="71"/>
      <c r="C53" s="71"/>
      <c r="D53" s="71"/>
      <c r="E53" s="71"/>
      <c r="F53" s="71"/>
      <c r="G53" s="71"/>
      <c r="H53" s="71"/>
      <c r="I53" s="71"/>
      <c r="J53" s="71"/>
      <c r="K53" s="71"/>
    </row>
    <row r="54" spans="1:11" x14ac:dyDescent="0.25">
      <c r="A54" s="71"/>
      <c r="B54" s="71"/>
      <c r="C54" s="71"/>
      <c r="D54" s="71"/>
      <c r="E54" s="71"/>
      <c r="F54" s="71"/>
      <c r="G54" s="71"/>
      <c r="H54" s="71"/>
      <c r="I54" s="71"/>
      <c r="J54" s="71"/>
      <c r="K54" s="71"/>
    </row>
    <row r="55" spans="1:11" x14ac:dyDescent="0.25">
      <c r="A55" s="71"/>
      <c r="B55" s="71"/>
      <c r="C55" s="71"/>
      <c r="D55" s="71"/>
      <c r="E55" s="71"/>
      <c r="F55" s="71"/>
      <c r="G55" s="71"/>
      <c r="H55" s="71"/>
      <c r="I55" s="71"/>
      <c r="J55" s="71"/>
      <c r="K55" s="71"/>
    </row>
    <row r="56" spans="1:11" x14ac:dyDescent="0.25">
      <c r="A56" s="71"/>
      <c r="B56" s="71"/>
      <c r="C56" s="71"/>
      <c r="D56" s="71"/>
      <c r="E56" s="71"/>
      <c r="F56" s="71"/>
      <c r="G56" s="71"/>
      <c r="H56" s="71"/>
      <c r="I56" s="71"/>
      <c r="J56" s="71"/>
      <c r="K56" s="71"/>
    </row>
  </sheetData>
  <mergeCells count="2">
    <mergeCell ref="A1:K1"/>
    <mergeCell ref="A2:K2"/>
  </mergeCells>
  <pageMargins left="0.25" right="0.25" top="0.75" bottom="0.75" header="0.3" footer="0.3"/>
  <pageSetup orientation="landscape"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K17"/>
  <sheetViews>
    <sheetView zoomScale="120" zoomScaleNormal="120" workbookViewId="0">
      <selection activeCell="D4" sqref="D4"/>
    </sheetView>
  </sheetViews>
  <sheetFormatPr baseColWidth="10" defaultRowHeight="15" x14ac:dyDescent="0.25"/>
  <cols>
    <col min="1" max="1" width="2.5703125" customWidth="1"/>
    <col min="2" max="2" width="17.7109375" customWidth="1"/>
    <col min="3" max="3" width="13.85546875" customWidth="1"/>
    <col min="4" max="4" width="12.5703125" customWidth="1"/>
    <col min="5" max="5" width="14.42578125" customWidth="1"/>
    <col min="6" max="6" width="13.28515625" customWidth="1"/>
    <col min="7" max="7" width="11.85546875" customWidth="1"/>
    <col min="8" max="8" width="11.5703125" customWidth="1"/>
  </cols>
  <sheetData>
    <row r="1" spans="1:11" x14ac:dyDescent="0.25">
      <c r="A1" s="120" t="s">
        <v>317</v>
      </c>
      <c r="B1" s="121"/>
      <c r="C1" s="121"/>
      <c r="D1" s="121"/>
      <c r="E1" s="121"/>
      <c r="F1" s="121"/>
      <c r="G1" s="121"/>
      <c r="H1" s="121"/>
      <c r="I1" s="121"/>
      <c r="J1" s="121"/>
      <c r="K1" s="122"/>
    </row>
    <row r="2" spans="1:11" ht="15.75" thickBot="1" x14ac:dyDescent="0.3">
      <c r="A2" s="123" t="s">
        <v>181</v>
      </c>
      <c r="B2" s="124"/>
      <c r="C2" s="124"/>
      <c r="D2" s="124"/>
      <c r="E2" s="124"/>
      <c r="F2" s="124"/>
      <c r="G2" s="124"/>
      <c r="H2" s="124"/>
      <c r="I2" s="124"/>
      <c r="J2" s="124"/>
      <c r="K2" s="125"/>
    </row>
    <row r="3" spans="1:11" ht="89.25" x14ac:dyDescent="0.25">
      <c r="A3" s="136" t="s">
        <v>0</v>
      </c>
      <c r="B3" s="39" t="s">
        <v>137</v>
      </c>
      <c r="C3" s="39" t="s">
        <v>4</v>
      </c>
      <c r="D3" s="39" t="s">
        <v>1</v>
      </c>
      <c r="E3" s="39" t="s">
        <v>6</v>
      </c>
      <c r="F3" s="39" t="s">
        <v>5</v>
      </c>
      <c r="G3" s="39" t="s">
        <v>684</v>
      </c>
      <c r="H3" s="40" t="s">
        <v>685</v>
      </c>
      <c r="I3" s="39" t="s">
        <v>15</v>
      </c>
      <c r="J3" s="40" t="s">
        <v>14</v>
      </c>
      <c r="K3" s="46" t="s">
        <v>16</v>
      </c>
    </row>
    <row r="4" spans="1:11" ht="90" customHeight="1" x14ac:dyDescent="0.25">
      <c r="A4" s="137">
        <v>1</v>
      </c>
      <c r="B4" s="101" t="s">
        <v>642</v>
      </c>
      <c r="C4" s="5" t="s">
        <v>629</v>
      </c>
      <c r="D4" s="6">
        <v>175</v>
      </c>
      <c r="E4" s="5" t="s">
        <v>643</v>
      </c>
      <c r="F4" s="5" t="s">
        <v>320</v>
      </c>
      <c r="G4" s="5" t="s">
        <v>321</v>
      </c>
      <c r="H4" s="5" t="s">
        <v>279</v>
      </c>
      <c r="I4" s="43">
        <v>44012</v>
      </c>
      <c r="J4" s="26" t="s">
        <v>40</v>
      </c>
      <c r="K4" s="138" t="s">
        <v>212</v>
      </c>
    </row>
    <row r="5" spans="1:11" ht="90.75" customHeight="1" x14ac:dyDescent="0.25">
      <c r="A5" s="137">
        <v>2</v>
      </c>
      <c r="B5" s="101" t="s">
        <v>318</v>
      </c>
      <c r="C5" s="5" t="s">
        <v>629</v>
      </c>
      <c r="D5" s="6">
        <v>200</v>
      </c>
      <c r="E5" s="5" t="s">
        <v>644</v>
      </c>
      <c r="F5" s="5" t="s">
        <v>320</v>
      </c>
      <c r="G5" s="5" t="s">
        <v>321</v>
      </c>
      <c r="H5" s="5" t="s">
        <v>279</v>
      </c>
      <c r="I5" s="43">
        <v>44008</v>
      </c>
      <c r="J5" s="26" t="s">
        <v>40</v>
      </c>
      <c r="K5" s="138" t="s">
        <v>212</v>
      </c>
    </row>
    <row r="6" spans="1:11" ht="90" customHeight="1" x14ac:dyDescent="0.25">
      <c r="A6" s="137">
        <v>3</v>
      </c>
      <c r="B6" s="101" t="s">
        <v>318</v>
      </c>
      <c r="C6" s="5" t="s">
        <v>629</v>
      </c>
      <c r="D6" s="6">
        <v>200</v>
      </c>
      <c r="E6" s="5" t="s">
        <v>645</v>
      </c>
      <c r="F6" s="5" t="s">
        <v>320</v>
      </c>
      <c r="G6" s="5" t="s">
        <v>321</v>
      </c>
      <c r="H6" s="5" t="s">
        <v>279</v>
      </c>
      <c r="I6" s="43">
        <v>44008</v>
      </c>
      <c r="J6" s="26" t="s">
        <v>40</v>
      </c>
      <c r="K6" s="138" t="s">
        <v>212</v>
      </c>
    </row>
    <row r="7" spans="1:11" ht="153" x14ac:dyDescent="0.25">
      <c r="A7" s="137">
        <v>4</v>
      </c>
      <c r="B7" s="81" t="s">
        <v>646</v>
      </c>
      <c r="C7" s="5" t="s">
        <v>630</v>
      </c>
      <c r="D7" s="139">
        <v>1017</v>
      </c>
      <c r="E7" s="5" t="s">
        <v>647</v>
      </c>
      <c r="F7" s="5" t="s">
        <v>320</v>
      </c>
      <c r="G7" s="5" t="s">
        <v>321</v>
      </c>
      <c r="H7" s="5" t="s">
        <v>279</v>
      </c>
      <c r="I7" s="43">
        <v>44001</v>
      </c>
      <c r="J7" s="26" t="s">
        <v>40</v>
      </c>
      <c r="K7" s="138" t="s">
        <v>648</v>
      </c>
    </row>
    <row r="8" spans="1:11" ht="153" x14ac:dyDescent="0.25">
      <c r="A8" s="137">
        <v>5</v>
      </c>
      <c r="B8" s="81" t="s">
        <v>649</v>
      </c>
      <c r="C8" s="5" t="s">
        <v>28</v>
      </c>
      <c r="D8" s="139">
        <v>2090.5</v>
      </c>
      <c r="E8" s="5" t="s">
        <v>647</v>
      </c>
      <c r="F8" s="5" t="s">
        <v>320</v>
      </c>
      <c r="G8" s="5" t="s">
        <v>321</v>
      </c>
      <c r="H8" s="5" t="s">
        <v>279</v>
      </c>
      <c r="I8" s="43">
        <v>44008</v>
      </c>
      <c r="J8" s="26" t="s">
        <v>40</v>
      </c>
      <c r="K8" s="138" t="s">
        <v>650</v>
      </c>
    </row>
    <row r="9" spans="1:11" ht="229.5" customHeight="1" x14ac:dyDescent="0.25">
      <c r="A9" s="137">
        <v>6</v>
      </c>
      <c r="B9" s="100" t="s">
        <v>651</v>
      </c>
      <c r="C9" s="5" t="s">
        <v>28</v>
      </c>
      <c r="D9" s="139">
        <v>15009</v>
      </c>
      <c r="E9" s="5" t="s">
        <v>647</v>
      </c>
      <c r="F9" s="5" t="s">
        <v>320</v>
      </c>
      <c r="G9" s="5" t="s">
        <v>321</v>
      </c>
      <c r="H9" s="5" t="s">
        <v>279</v>
      </c>
      <c r="I9" s="43">
        <v>44008</v>
      </c>
      <c r="J9" s="26" t="s">
        <v>40</v>
      </c>
      <c r="K9" s="138" t="s">
        <v>652</v>
      </c>
    </row>
    <row r="10" spans="1:11" ht="141" x14ac:dyDescent="0.25">
      <c r="A10" s="137">
        <v>7</v>
      </c>
      <c r="B10" s="101" t="s">
        <v>653</v>
      </c>
      <c r="C10" s="5" t="s">
        <v>28</v>
      </c>
      <c r="D10" s="139">
        <v>339</v>
      </c>
      <c r="E10" s="5" t="s">
        <v>647</v>
      </c>
      <c r="F10" s="5" t="s">
        <v>320</v>
      </c>
      <c r="G10" s="5" t="s">
        <v>321</v>
      </c>
      <c r="H10" s="5" t="s">
        <v>279</v>
      </c>
      <c r="I10" s="102">
        <v>44012</v>
      </c>
      <c r="J10" s="26" t="s">
        <v>40</v>
      </c>
      <c r="K10" s="44" t="s">
        <v>654</v>
      </c>
    </row>
    <row r="11" spans="1:11" ht="173.25" customHeight="1" x14ac:dyDescent="0.25">
      <c r="A11" s="137">
        <v>8</v>
      </c>
      <c r="B11" s="101" t="s">
        <v>655</v>
      </c>
      <c r="C11" s="5" t="s">
        <v>28</v>
      </c>
      <c r="D11" s="6">
        <v>226</v>
      </c>
      <c r="E11" s="5" t="s">
        <v>647</v>
      </c>
      <c r="F11" s="5" t="s">
        <v>320</v>
      </c>
      <c r="G11" s="5" t="s">
        <v>321</v>
      </c>
      <c r="H11" s="5" t="s">
        <v>279</v>
      </c>
      <c r="I11" s="102">
        <v>44012</v>
      </c>
      <c r="J11" s="26" t="s">
        <v>40</v>
      </c>
      <c r="K11" s="44" t="s">
        <v>656</v>
      </c>
    </row>
    <row r="12" spans="1:11" ht="81" customHeight="1" x14ac:dyDescent="0.25">
      <c r="A12" s="137">
        <v>9</v>
      </c>
      <c r="B12" s="81" t="s">
        <v>657</v>
      </c>
      <c r="C12" s="5" t="s">
        <v>28</v>
      </c>
      <c r="D12" s="139">
        <v>3000</v>
      </c>
      <c r="E12" s="5" t="s">
        <v>658</v>
      </c>
      <c r="F12" s="5" t="s">
        <v>320</v>
      </c>
      <c r="G12" s="5" t="s">
        <v>321</v>
      </c>
      <c r="H12" s="5" t="s">
        <v>279</v>
      </c>
      <c r="I12" s="43">
        <v>43987</v>
      </c>
      <c r="J12" s="26" t="s">
        <v>40</v>
      </c>
      <c r="K12" s="44" t="s">
        <v>659</v>
      </c>
    </row>
    <row r="13" spans="1:11" ht="180.75" customHeight="1" x14ac:dyDescent="0.25">
      <c r="A13" s="137">
        <v>10</v>
      </c>
      <c r="B13" s="81" t="s">
        <v>660</v>
      </c>
      <c r="C13" s="5" t="s">
        <v>28</v>
      </c>
      <c r="D13" s="139">
        <v>15750</v>
      </c>
      <c r="E13" s="5" t="s">
        <v>661</v>
      </c>
      <c r="F13" s="5" t="s">
        <v>320</v>
      </c>
      <c r="G13" s="5" t="s">
        <v>321</v>
      </c>
      <c r="H13" s="5" t="s">
        <v>279</v>
      </c>
      <c r="I13" s="43">
        <v>44004</v>
      </c>
      <c r="J13" s="26" t="s">
        <v>40</v>
      </c>
      <c r="K13" s="44" t="s">
        <v>662</v>
      </c>
    </row>
    <row r="14" spans="1:11" ht="90" x14ac:dyDescent="0.25">
      <c r="A14" s="137">
        <v>11</v>
      </c>
      <c r="B14" s="101" t="s">
        <v>663</v>
      </c>
      <c r="C14" s="5" t="s">
        <v>630</v>
      </c>
      <c r="D14" s="139">
        <f>7861.56+522</f>
        <v>8383.5600000000013</v>
      </c>
      <c r="E14" s="25" t="s">
        <v>545</v>
      </c>
      <c r="F14" s="5" t="s">
        <v>320</v>
      </c>
      <c r="G14" s="5" t="s">
        <v>321</v>
      </c>
      <c r="H14" s="5" t="s">
        <v>279</v>
      </c>
      <c r="I14" s="43">
        <v>44011</v>
      </c>
      <c r="J14" s="26" t="s">
        <v>40</v>
      </c>
      <c r="K14" s="44" t="s">
        <v>664</v>
      </c>
    </row>
    <row r="15" spans="1:11" ht="114.75" x14ac:dyDescent="0.25">
      <c r="A15" s="137"/>
      <c r="B15" s="81" t="s">
        <v>665</v>
      </c>
      <c r="C15" s="5" t="s">
        <v>630</v>
      </c>
      <c r="D15" s="139">
        <v>126</v>
      </c>
      <c r="E15" s="25" t="s">
        <v>346</v>
      </c>
      <c r="F15" s="5" t="s">
        <v>666</v>
      </c>
      <c r="G15" s="5" t="s">
        <v>321</v>
      </c>
      <c r="H15" s="5" t="s">
        <v>279</v>
      </c>
      <c r="I15" s="43">
        <v>44008</v>
      </c>
      <c r="J15" s="26" t="s">
        <v>40</v>
      </c>
      <c r="K15" s="44" t="s">
        <v>667</v>
      </c>
    </row>
    <row r="16" spans="1:11" x14ac:dyDescent="0.25">
      <c r="A16" s="141"/>
      <c r="B16" s="141"/>
      <c r="C16" s="141"/>
      <c r="D16" s="141"/>
      <c r="E16" s="141"/>
      <c r="F16" s="141"/>
      <c r="G16" s="141"/>
      <c r="H16" s="141"/>
      <c r="I16" s="141"/>
      <c r="J16" s="141"/>
      <c r="K16" s="71"/>
    </row>
    <row r="17" spans="1:10" x14ac:dyDescent="0.25">
      <c r="A17" s="140"/>
      <c r="B17" s="140"/>
      <c r="C17" s="140"/>
      <c r="D17" s="140"/>
      <c r="E17" s="140"/>
      <c r="F17" s="140"/>
      <c r="G17" s="140"/>
      <c r="H17" s="140"/>
      <c r="I17" s="140"/>
      <c r="J17" s="140"/>
    </row>
  </sheetData>
  <mergeCells count="2">
    <mergeCell ref="A1:K1"/>
    <mergeCell ref="A2:K2"/>
  </mergeCells>
  <pageMargins left="0.25" right="0.25" top="0.75" bottom="0.75" header="0.3" footer="0.3"/>
  <pageSetup orientation="landscape"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K32"/>
  <sheetViews>
    <sheetView zoomScale="120" zoomScaleNormal="120" workbookViewId="0">
      <selection activeCell="G7" sqref="G7"/>
    </sheetView>
  </sheetViews>
  <sheetFormatPr baseColWidth="10" defaultRowHeight="15" x14ac:dyDescent="0.25"/>
  <cols>
    <col min="1" max="1" width="3.42578125" customWidth="1"/>
    <col min="2" max="2" width="16.7109375" customWidth="1"/>
    <col min="3" max="3" width="13.5703125" customWidth="1"/>
    <col min="5" max="5" width="12.85546875" customWidth="1"/>
    <col min="7" max="7" width="12.7109375" customWidth="1"/>
    <col min="8" max="8" width="12.42578125" customWidth="1"/>
  </cols>
  <sheetData>
    <row r="1" spans="1:11" x14ac:dyDescent="0.25">
      <c r="A1" s="119" t="s">
        <v>274</v>
      </c>
      <c r="B1" s="119"/>
      <c r="C1" s="119"/>
      <c r="D1" s="119"/>
      <c r="E1" s="119"/>
      <c r="F1" s="119"/>
      <c r="G1" s="119"/>
      <c r="H1" s="119"/>
      <c r="I1" s="119"/>
      <c r="J1" s="119"/>
      <c r="K1" s="119"/>
    </row>
    <row r="2" spans="1:11" x14ac:dyDescent="0.25">
      <c r="A2" s="126" t="s">
        <v>275</v>
      </c>
      <c r="B2" s="126"/>
      <c r="C2" s="126"/>
      <c r="D2" s="126"/>
      <c r="E2" s="126"/>
      <c r="F2" s="126"/>
      <c r="G2" s="126"/>
      <c r="H2" s="126"/>
      <c r="I2" s="126"/>
      <c r="J2" s="126"/>
      <c r="K2" s="126"/>
    </row>
    <row r="3" spans="1:11" ht="84" x14ac:dyDescent="0.25">
      <c r="A3" s="103" t="s">
        <v>0</v>
      </c>
      <c r="B3" s="104" t="s">
        <v>276</v>
      </c>
      <c r="C3" s="104" t="s">
        <v>4</v>
      </c>
      <c r="D3" s="104" t="s">
        <v>1</v>
      </c>
      <c r="E3" s="104" t="s">
        <v>6</v>
      </c>
      <c r="F3" s="103" t="s">
        <v>5</v>
      </c>
      <c r="G3" s="103" t="s">
        <v>2</v>
      </c>
      <c r="H3" s="103" t="s">
        <v>7</v>
      </c>
      <c r="I3" s="104" t="s">
        <v>15</v>
      </c>
      <c r="J3" s="104" t="s">
        <v>14</v>
      </c>
      <c r="K3" s="104" t="s">
        <v>16</v>
      </c>
    </row>
    <row r="4" spans="1:11" ht="127.5" x14ac:dyDescent="0.25">
      <c r="A4" s="103">
        <v>1</v>
      </c>
      <c r="B4" s="12" t="s">
        <v>277</v>
      </c>
      <c r="C4" s="96" t="s">
        <v>624</v>
      </c>
      <c r="D4" s="8">
        <v>69.849999999999994</v>
      </c>
      <c r="E4" s="7" t="s">
        <v>278</v>
      </c>
      <c r="F4" s="88" t="s">
        <v>188</v>
      </c>
      <c r="G4" s="88" t="s">
        <v>185</v>
      </c>
      <c r="H4" s="96" t="s">
        <v>279</v>
      </c>
      <c r="I4" s="97">
        <v>44014</v>
      </c>
      <c r="J4" s="7" t="s">
        <v>40</v>
      </c>
      <c r="K4" s="96" t="s">
        <v>280</v>
      </c>
    </row>
    <row r="5" spans="1:11" ht="114.75" x14ac:dyDescent="0.25">
      <c r="A5" s="103">
        <v>2</v>
      </c>
      <c r="B5" s="12" t="s">
        <v>281</v>
      </c>
      <c r="C5" s="7" t="s">
        <v>625</v>
      </c>
      <c r="D5" s="8">
        <v>508.5</v>
      </c>
      <c r="E5" s="7" t="s">
        <v>282</v>
      </c>
      <c r="F5" s="88" t="s">
        <v>188</v>
      </c>
      <c r="G5" s="88" t="s">
        <v>185</v>
      </c>
      <c r="H5" s="96" t="s">
        <v>279</v>
      </c>
      <c r="I5" s="97">
        <v>44005</v>
      </c>
      <c r="J5" s="7" t="s">
        <v>40</v>
      </c>
      <c r="K5" s="7" t="s">
        <v>283</v>
      </c>
    </row>
    <row r="6" spans="1:11" ht="178.5" x14ac:dyDescent="0.25">
      <c r="A6" s="103">
        <v>3</v>
      </c>
      <c r="B6" s="12" t="s">
        <v>284</v>
      </c>
      <c r="C6" s="96" t="s">
        <v>626</v>
      </c>
      <c r="D6" s="8">
        <v>522.29999999999995</v>
      </c>
      <c r="E6" s="7" t="s">
        <v>285</v>
      </c>
      <c r="F6" s="88" t="s">
        <v>286</v>
      </c>
      <c r="G6" s="88" t="s">
        <v>185</v>
      </c>
      <c r="H6" s="96" t="s">
        <v>279</v>
      </c>
      <c r="I6" s="97">
        <v>44013</v>
      </c>
      <c r="J6" s="7" t="s">
        <v>40</v>
      </c>
      <c r="K6" s="7" t="s">
        <v>287</v>
      </c>
    </row>
    <row r="7" spans="1:11" ht="280.5" x14ac:dyDescent="0.25">
      <c r="A7" s="103">
        <v>4</v>
      </c>
      <c r="B7" s="12" t="s">
        <v>288</v>
      </c>
      <c r="C7" s="7" t="s">
        <v>627</v>
      </c>
      <c r="D7" s="8">
        <v>700.37</v>
      </c>
      <c r="E7" s="7" t="s">
        <v>270</v>
      </c>
      <c r="F7" s="88" t="s">
        <v>286</v>
      </c>
      <c r="G7" s="88" t="s">
        <v>185</v>
      </c>
      <c r="H7" s="96" t="s">
        <v>279</v>
      </c>
      <c r="I7" s="97">
        <v>44020</v>
      </c>
      <c r="J7" s="7" t="s">
        <v>40</v>
      </c>
      <c r="K7" s="7" t="s">
        <v>290</v>
      </c>
    </row>
    <row r="8" spans="1:11" ht="408" x14ac:dyDescent="0.25">
      <c r="A8" s="103">
        <v>5</v>
      </c>
      <c r="B8" s="12" t="s">
        <v>291</v>
      </c>
      <c r="C8" s="7" t="s">
        <v>627</v>
      </c>
      <c r="D8" s="8">
        <f>490.99+115</f>
        <v>605.99</v>
      </c>
      <c r="E8" s="7" t="s">
        <v>289</v>
      </c>
      <c r="F8" s="88" t="s">
        <v>286</v>
      </c>
      <c r="G8" s="88" t="s">
        <v>185</v>
      </c>
      <c r="H8" s="96" t="s">
        <v>279</v>
      </c>
      <c r="I8" s="97">
        <v>44026</v>
      </c>
      <c r="J8" s="7" t="s">
        <v>40</v>
      </c>
      <c r="K8" s="7" t="s">
        <v>292</v>
      </c>
    </row>
    <row r="9" spans="1:11" ht="178.5" x14ac:dyDescent="0.25">
      <c r="A9" s="103">
        <v>6</v>
      </c>
      <c r="B9" s="12" t="s">
        <v>293</v>
      </c>
      <c r="C9" s="7" t="s">
        <v>624</v>
      </c>
      <c r="D9" s="8">
        <v>337.5</v>
      </c>
      <c r="E9" s="7" t="s">
        <v>294</v>
      </c>
      <c r="F9" s="88" t="s">
        <v>188</v>
      </c>
      <c r="G9" s="88" t="s">
        <v>185</v>
      </c>
      <c r="H9" s="96" t="s">
        <v>279</v>
      </c>
      <c r="I9" s="97">
        <v>44013</v>
      </c>
      <c r="J9" s="7" t="s">
        <v>40</v>
      </c>
      <c r="K9" s="7" t="s">
        <v>295</v>
      </c>
    </row>
    <row r="10" spans="1:11" ht="63.75" x14ac:dyDescent="0.25">
      <c r="A10" s="103">
        <v>7</v>
      </c>
      <c r="B10" s="12" t="s">
        <v>296</v>
      </c>
      <c r="C10" s="96" t="s">
        <v>624</v>
      </c>
      <c r="D10" s="8">
        <v>100</v>
      </c>
      <c r="E10" s="7" t="s">
        <v>294</v>
      </c>
      <c r="F10" s="88" t="s">
        <v>188</v>
      </c>
      <c r="G10" s="88" t="s">
        <v>185</v>
      </c>
      <c r="H10" s="96" t="s">
        <v>279</v>
      </c>
      <c r="I10" s="97">
        <v>44015</v>
      </c>
      <c r="J10" s="7" t="s">
        <v>40</v>
      </c>
      <c r="K10" s="7" t="s">
        <v>297</v>
      </c>
    </row>
    <row r="11" spans="1:11" ht="123.75" customHeight="1" x14ac:dyDescent="0.25">
      <c r="A11" s="103">
        <v>8</v>
      </c>
      <c r="B11" s="12" t="s">
        <v>298</v>
      </c>
      <c r="C11" s="96" t="s">
        <v>624</v>
      </c>
      <c r="D11" s="8">
        <v>200</v>
      </c>
      <c r="E11" s="7" t="s">
        <v>294</v>
      </c>
      <c r="F11" s="88" t="s">
        <v>188</v>
      </c>
      <c r="G11" s="88" t="s">
        <v>185</v>
      </c>
      <c r="H11" s="96" t="s">
        <v>279</v>
      </c>
      <c r="I11" s="97">
        <v>44022</v>
      </c>
      <c r="J11" s="7" t="s">
        <v>40</v>
      </c>
      <c r="K11" s="7" t="s">
        <v>299</v>
      </c>
    </row>
    <row r="12" spans="1:11" ht="285" customHeight="1" x14ac:dyDescent="0.25">
      <c r="A12" s="103">
        <v>9</v>
      </c>
      <c r="B12" s="12" t="s">
        <v>300</v>
      </c>
      <c r="C12" s="7" t="s">
        <v>637</v>
      </c>
      <c r="D12" s="8">
        <v>805.62</v>
      </c>
      <c r="E12" s="96" t="s">
        <v>198</v>
      </c>
      <c r="F12" s="96" t="s">
        <v>188</v>
      </c>
      <c r="G12" s="98" t="s">
        <v>185</v>
      </c>
      <c r="H12" s="96" t="s">
        <v>279</v>
      </c>
      <c r="I12" s="97">
        <v>44034</v>
      </c>
      <c r="J12" s="7" t="s">
        <v>40</v>
      </c>
      <c r="K12" s="7" t="s">
        <v>301</v>
      </c>
    </row>
    <row r="13" spans="1:11" ht="127.5" customHeight="1" x14ac:dyDescent="0.25">
      <c r="A13" s="103">
        <v>10</v>
      </c>
      <c r="B13" s="12" t="s">
        <v>302</v>
      </c>
      <c r="C13" s="96" t="s">
        <v>624</v>
      </c>
      <c r="D13" s="8">
        <v>700</v>
      </c>
      <c r="E13" s="7" t="s">
        <v>303</v>
      </c>
      <c r="F13" s="88" t="s">
        <v>304</v>
      </c>
      <c r="G13" s="88" t="s">
        <v>185</v>
      </c>
      <c r="H13" s="96" t="s">
        <v>279</v>
      </c>
      <c r="I13" s="97">
        <v>44039</v>
      </c>
      <c r="J13" s="7" t="s">
        <v>40</v>
      </c>
      <c r="K13" s="7" t="s">
        <v>305</v>
      </c>
    </row>
    <row r="14" spans="1:11" ht="125.25" customHeight="1" x14ac:dyDescent="0.25">
      <c r="A14" s="103">
        <v>11</v>
      </c>
      <c r="B14" s="12" t="s">
        <v>628</v>
      </c>
      <c r="C14" s="7" t="s">
        <v>306</v>
      </c>
      <c r="D14" s="8">
        <v>360</v>
      </c>
      <c r="E14" s="7" t="s">
        <v>307</v>
      </c>
      <c r="F14" s="88" t="s">
        <v>286</v>
      </c>
      <c r="G14" s="88" t="s">
        <v>308</v>
      </c>
      <c r="H14" s="96" t="s">
        <v>279</v>
      </c>
      <c r="I14" s="7" t="s">
        <v>309</v>
      </c>
      <c r="J14" s="7" t="s">
        <v>40</v>
      </c>
      <c r="K14" s="7" t="s">
        <v>212</v>
      </c>
    </row>
    <row r="15" spans="1:11" ht="198" customHeight="1" x14ac:dyDescent="0.25">
      <c r="A15" s="103">
        <v>12</v>
      </c>
      <c r="B15" s="7" t="s">
        <v>310</v>
      </c>
      <c r="C15" s="7" t="s">
        <v>627</v>
      </c>
      <c r="D15" s="8">
        <v>20000</v>
      </c>
      <c r="E15" s="7" t="s">
        <v>311</v>
      </c>
      <c r="F15" s="88" t="s">
        <v>312</v>
      </c>
      <c r="G15" s="88" t="s">
        <v>185</v>
      </c>
      <c r="H15" s="96" t="s">
        <v>279</v>
      </c>
      <c r="I15" s="97">
        <v>44008</v>
      </c>
      <c r="J15" s="7" t="s">
        <v>40</v>
      </c>
      <c r="K15" s="7" t="s">
        <v>313</v>
      </c>
    </row>
    <row r="16" spans="1:11" ht="193.5" customHeight="1" x14ac:dyDescent="0.25">
      <c r="A16" s="103">
        <v>13</v>
      </c>
      <c r="B16" s="12" t="s">
        <v>314</v>
      </c>
      <c r="C16" s="7" t="s">
        <v>627</v>
      </c>
      <c r="D16" s="8">
        <v>2223</v>
      </c>
      <c r="E16" s="7" t="s">
        <v>315</v>
      </c>
      <c r="F16" s="88" t="s">
        <v>184</v>
      </c>
      <c r="G16" s="88" t="s">
        <v>185</v>
      </c>
      <c r="H16" s="96" t="s">
        <v>279</v>
      </c>
      <c r="I16" s="97">
        <v>43990</v>
      </c>
      <c r="J16" s="7" t="s">
        <v>40</v>
      </c>
      <c r="K16" s="7" t="s">
        <v>316</v>
      </c>
    </row>
    <row r="20" ht="20.25" customHeight="1" x14ac:dyDescent="0.25"/>
    <row r="21" ht="22.5" customHeight="1" x14ac:dyDescent="0.25"/>
    <row r="32" ht="131.25" customHeight="1" x14ac:dyDescent="0.25"/>
  </sheetData>
  <mergeCells count="2">
    <mergeCell ref="A1:K1"/>
    <mergeCell ref="A2:K2"/>
  </mergeCells>
  <pageMargins left="0.25" right="0.25" top="0.75" bottom="0.75" header="0.3" footer="0.3"/>
  <pageSetup orientation="landscape"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K71"/>
  <sheetViews>
    <sheetView zoomScale="110" zoomScaleNormal="110" workbookViewId="0">
      <selection activeCell="D3" sqref="D3"/>
    </sheetView>
  </sheetViews>
  <sheetFormatPr baseColWidth="10" defaultRowHeight="15" x14ac:dyDescent="0.25"/>
  <cols>
    <col min="1" max="1" width="2.7109375" customWidth="1"/>
    <col min="2" max="2" width="16.42578125" customWidth="1"/>
    <col min="3" max="3" width="13.140625" customWidth="1"/>
    <col min="5" max="5" width="13.42578125" customWidth="1"/>
    <col min="6" max="6" width="14.7109375" customWidth="1"/>
    <col min="7" max="7" width="13.140625" customWidth="1"/>
    <col min="8" max="8" width="13.28515625" customWidth="1"/>
  </cols>
  <sheetData>
    <row r="1" spans="1:11" x14ac:dyDescent="0.25">
      <c r="A1" s="119" t="s">
        <v>317</v>
      </c>
      <c r="B1" s="119"/>
      <c r="C1" s="119"/>
      <c r="D1" s="119"/>
      <c r="E1" s="119"/>
      <c r="F1" s="119"/>
      <c r="G1" s="119"/>
      <c r="H1" s="119"/>
      <c r="I1" s="119"/>
      <c r="J1" s="119"/>
      <c r="K1" s="119"/>
    </row>
    <row r="2" spans="1:11" x14ac:dyDescent="0.25">
      <c r="A2" s="119" t="s">
        <v>275</v>
      </c>
      <c r="B2" s="119"/>
      <c r="C2" s="119"/>
      <c r="D2" s="119"/>
      <c r="E2" s="119"/>
      <c r="F2" s="119"/>
      <c r="G2" s="119"/>
      <c r="H2" s="119"/>
      <c r="I2" s="119"/>
      <c r="J2" s="119"/>
      <c r="K2" s="119"/>
    </row>
    <row r="3" spans="1:11" ht="84" x14ac:dyDescent="0.25">
      <c r="A3" s="103" t="s">
        <v>0</v>
      </c>
      <c r="B3" s="104" t="s">
        <v>276</v>
      </c>
      <c r="C3" s="104" t="s">
        <v>4</v>
      </c>
      <c r="D3" s="104" t="s">
        <v>1</v>
      </c>
      <c r="E3" s="104" t="s">
        <v>6</v>
      </c>
      <c r="F3" s="103" t="s">
        <v>5</v>
      </c>
      <c r="G3" s="103" t="s">
        <v>2</v>
      </c>
      <c r="H3" s="103" t="s">
        <v>7</v>
      </c>
      <c r="I3" s="104" t="s">
        <v>15</v>
      </c>
      <c r="J3" s="104" t="s">
        <v>14</v>
      </c>
      <c r="K3" s="104" t="s">
        <v>16</v>
      </c>
    </row>
    <row r="4" spans="1:11" ht="150" x14ac:dyDescent="0.25">
      <c r="A4" s="82">
        <v>1</v>
      </c>
      <c r="B4" s="91" t="s">
        <v>318</v>
      </c>
      <c r="C4" s="82" t="s">
        <v>629</v>
      </c>
      <c r="D4" s="92">
        <v>120</v>
      </c>
      <c r="E4" s="53" t="s">
        <v>319</v>
      </c>
      <c r="F4" s="82" t="s">
        <v>320</v>
      </c>
      <c r="G4" s="82" t="s">
        <v>321</v>
      </c>
      <c r="H4" s="82" t="s">
        <v>279</v>
      </c>
      <c r="I4" s="93">
        <v>44015</v>
      </c>
      <c r="J4" s="7" t="s">
        <v>40</v>
      </c>
      <c r="K4" s="82" t="s">
        <v>212</v>
      </c>
    </row>
    <row r="5" spans="1:11" ht="150" x14ac:dyDescent="0.25">
      <c r="A5" s="82">
        <v>2</v>
      </c>
      <c r="B5" s="91" t="s">
        <v>318</v>
      </c>
      <c r="C5" s="82" t="s">
        <v>629</v>
      </c>
      <c r="D5" s="92">
        <v>100</v>
      </c>
      <c r="E5" s="82" t="s">
        <v>322</v>
      </c>
      <c r="F5" s="82" t="s">
        <v>320</v>
      </c>
      <c r="G5" s="82" t="s">
        <v>321</v>
      </c>
      <c r="H5" s="82" t="s">
        <v>279</v>
      </c>
      <c r="I5" s="93">
        <v>44015</v>
      </c>
      <c r="J5" s="7" t="s">
        <v>40</v>
      </c>
      <c r="K5" s="82" t="s">
        <v>212</v>
      </c>
    </row>
    <row r="6" spans="1:11" ht="135" x14ac:dyDescent="0.25">
      <c r="A6" s="82">
        <v>3</v>
      </c>
      <c r="B6" s="91" t="s">
        <v>323</v>
      </c>
      <c r="C6" s="82" t="s">
        <v>629</v>
      </c>
      <c r="D6" s="92">
        <v>500</v>
      </c>
      <c r="E6" s="82" t="s">
        <v>324</v>
      </c>
      <c r="F6" s="82" t="s">
        <v>320</v>
      </c>
      <c r="G6" s="82" t="s">
        <v>321</v>
      </c>
      <c r="H6" s="82" t="s">
        <v>279</v>
      </c>
      <c r="I6" s="93">
        <v>44015</v>
      </c>
      <c r="J6" s="7" t="s">
        <v>40</v>
      </c>
      <c r="K6" s="82" t="s">
        <v>212</v>
      </c>
    </row>
    <row r="7" spans="1:11" ht="150" x14ac:dyDescent="0.25">
      <c r="A7" s="82">
        <v>4</v>
      </c>
      <c r="B7" s="91" t="s">
        <v>318</v>
      </c>
      <c r="C7" s="82" t="s">
        <v>629</v>
      </c>
      <c r="D7" s="92">
        <v>175</v>
      </c>
      <c r="E7" s="91" t="s">
        <v>325</v>
      </c>
      <c r="F7" s="82" t="s">
        <v>320</v>
      </c>
      <c r="G7" s="82" t="s">
        <v>321</v>
      </c>
      <c r="H7" s="82" t="s">
        <v>279</v>
      </c>
      <c r="I7" s="93">
        <v>44014</v>
      </c>
      <c r="J7" s="7" t="s">
        <v>40</v>
      </c>
      <c r="K7" s="82" t="s">
        <v>212</v>
      </c>
    </row>
    <row r="8" spans="1:11" ht="150" x14ac:dyDescent="0.25">
      <c r="A8" s="82">
        <v>5</v>
      </c>
      <c r="B8" s="91" t="s">
        <v>318</v>
      </c>
      <c r="C8" s="82" t="s">
        <v>629</v>
      </c>
      <c r="D8" s="92">
        <v>100</v>
      </c>
      <c r="E8" s="91" t="s">
        <v>326</v>
      </c>
      <c r="F8" s="82" t="s">
        <v>320</v>
      </c>
      <c r="G8" s="82" t="s">
        <v>321</v>
      </c>
      <c r="H8" s="82" t="s">
        <v>279</v>
      </c>
      <c r="I8" s="93">
        <v>44029</v>
      </c>
      <c r="J8" s="7" t="s">
        <v>40</v>
      </c>
      <c r="K8" s="82" t="s">
        <v>212</v>
      </c>
    </row>
    <row r="9" spans="1:11" ht="225" x14ac:dyDescent="0.25">
      <c r="A9" s="82">
        <v>6</v>
      </c>
      <c r="B9" s="91" t="s">
        <v>327</v>
      </c>
      <c r="C9" s="82" t="s">
        <v>629</v>
      </c>
      <c r="D9" s="92">
        <v>500</v>
      </c>
      <c r="E9" s="53" t="s">
        <v>328</v>
      </c>
      <c r="F9" s="82" t="s">
        <v>320</v>
      </c>
      <c r="G9" s="82" t="s">
        <v>321</v>
      </c>
      <c r="H9" s="82" t="s">
        <v>279</v>
      </c>
      <c r="I9" s="93">
        <v>44032</v>
      </c>
      <c r="J9" s="7" t="s">
        <v>40</v>
      </c>
      <c r="K9" s="82" t="s">
        <v>212</v>
      </c>
    </row>
    <row r="10" spans="1:11" ht="150" x14ac:dyDescent="0.25">
      <c r="A10" s="82">
        <v>7</v>
      </c>
      <c r="B10" s="91" t="s">
        <v>318</v>
      </c>
      <c r="C10" s="82" t="s">
        <v>629</v>
      </c>
      <c r="D10" s="92">
        <v>200</v>
      </c>
      <c r="E10" s="53" t="s">
        <v>329</v>
      </c>
      <c r="F10" s="82" t="s">
        <v>320</v>
      </c>
      <c r="G10" s="82" t="s">
        <v>321</v>
      </c>
      <c r="H10" s="82" t="s">
        <v>279</v>
      </c>
      <c r="I10" s="93">
        <v>44025</v>
      </c>
      <c r="J10" s="7" t="s">
        <v>40</v>
      </c>
      <c r="K10" s="82" t="s">
        <v>212</v>
      </c>
    </row>
    <row r="11" spans="1:11" ht="105" x14ac:dyDescent="0.25">
      <c r="A11" s="82">
        <v>8</v>
      </c>
      <c r="B11" s="91" t="s">
        <v>330</v>
      </c>
      <c r="C11" s="82" t="s">
        <v>630</v>
      </c>
      <c r="D11" s="94">
        <v>3300</v>
      </c>
      <c r="E11" s="82" t="s">
        <v>331</v>
      </c>
      <c r="F11" s="82" t="s">
        <v>188</v>
      </c>
      <c r="G11" s="82" t="s">
        <v>321</v>
      </c>
      <c r="H11" s="82" t="s">
        <v>279</v>
      </c>
      <c r="I11" s="93">
        <v>44014</v>
      </c>
      <c r="J11" s="7" t="s">
        <v>40</v>
      </c>
      <c r="K11" s="82" t="s">
        <v>332</v>
      </c>
    </row>
    <row r="12" spans="1:11" ht="105" x14ac:dyDescent="0.25">
      <c r="A12" s="82">
        <v>9</v>
      </c>
      <c r="B12" s="91" t="s">
        <v>333</v>
      </c>
      <c r="C12" s="82" t="s">
        <v>630</v>
      </c>
      <c r="D12" s="92">
        <v>1650</v>
      </c>
      <c r="E12" s="82" t="s">
        <v>331</v>
      </c>
      <c r="F12" s="82" t="s">
        <v>188</v>
      </c>
      <c r="G12" s="82" t="s">
        <v>321</v>
      </c>
      <c r="H12" s="82" t="s">
        <v>279</v>
      </c>
      <c r="I12" s="93">
        <v>44013</v>
      </c>
      <c r="J12" s="7" t="s">
        <v>40</v>
      </c>
      <c r="K12" s="82" t="s">
        <v>334</v>
      </c>
    </row>
    <row r="13" spans="1:11" ht="120" x14ac:dyDescent="0.25">
      <c r="A13" s="82">
        <v>10</v>
      </c>
      <c r="B13" s="53" t="s">
        <v>335</v>
      </c>
      <c r="C13" s="82" t="s">
        <v>625</v>
      </c>
      <c r="D13" s="92">
        <v>3200</v>
      </c>
      <c r="E13" s="82" t="s">
        <v>336</v>
      </c>
      <c r="F13" s="82" t="s">
        <v>320</v>
      </c>
      <c r="G13" s="82" t="s">
        <v>321</v>
      </c>
      <c r="H13" s="82" t="s">
        <v>279</v>
      </c>
      <c r="I13" s="93">
        <v>44013</v>
      </c>
      <c r="J13" s="7" t="s">
        <v>40</v>
      </c>
      <c r="K13" s="82" t="s">
        <v>337</v>
      </c>
    </row>
    <row r="14" spans="1:11" ht="285" x14ac:dyDescent="0.25">
      <c r="A14" s="82">
        <v>11</v>
      </c>
      <c r="B14" s="91" t="s">
        <v>338</v>
      </c>
      <c r="C14" s="82" t="s">
        <v>625</v>
      </c>
      <c r="D14" s="94">
        <v>467.5</v>
      </c>
      <c r="E14" s="53" t="s">
        <v>339</v>
      </c>
      <c r="F14" s="82" t="s">
        <v>320</v>
      </c>
      <c r="G14" s="82" t="s">
        <v>321</v>
      </c>
      <c r="H14" s="82" t="s">
        <v>279</v>
      </c>
      <c r="I14" s="93">
        <v>44015</v>
      </c>
      <c r="J14" s="7" t="s">
        <v>40</v>
      </c>
      <c r="K14" s="82" t="s">
        <v>340</v>
      </c>
    </row>
    <row r="15" spans="1:11" ht="285" x14ac:dyDescent="0.25">
      <c r="A15" s="82">
        <v>12</v>
      </c>
      <c r="B15" s="91" t="s">
        <v>341</v>
      </c>
      <c r="C15" s="82" t="s">
        <v>625</v>
      </c>
      <c r="D15" s="94">
        <v>467.5</v>
      </c>
      <c r="E15" s="53" t="s">
        <v>339</v>
      </c>
      <c r="F15" s="82" t="s">
        <v>320</v>
      </c>
      <c r="G15" s="82" t="s">
        <v>321</v>
      </c>
      <c r="H15" s="82" t="s">
        <v>279</v>
      </c>
      <c r="I15" s="93">
        <v>44015</v>
      </c>
      <c r="J15" s="7" t="s">
        <v>40</v>
      </c>
      <c r="K15" s="82" t="s">
        <v>340</v>
      </c>
    </row>
    <row r="16" spans="1:11" ht="315" x14ac:dyDescent="0.25">
      <c r="A16" s="82">
        <v>13</v>
      </c>
      <c r="B16" s="53" t="s">
        <v>342</v>
      </c>
      <c r="C16" s="82" t="s">
        <v>625</v>
      </c>
      <c r="D16" s="92">
        <v>2970.6</v>
      </c>
      <c r="E16" s="91" t="s">
        <v>343</v>
      </c>
      <c r="F16" s="91" t="s">
        <v>320</v>
      </c>
      <c r="G16" s="82" t="s">
        <v>321</v>
      </c>
      <c r="H16" s="82" t="s">
        <v>279</v>
      </c>
      <c r="I16" s="93">
        <v>44013</v>
      </c>
      <c r="J16" s="7" t="s">
        <v>40</v>
      </c>
      <c r="K16" s="7" t="s">
        <v>344</v>
      </c>
    </row>
    <row r="17" spans="1:11" ht="165" x14ac:dyDescent="0.25">
      <c r="A17" s="82">
        <v>14</v>
      </c>
      <c r="B17" s="91" t="s">
        <v>345</v>
      </c>
      <c r="C17" s="82" t="s">
        <v>625</v>
      </c>
      <c r="D17" s="92">
        <v>335</v>
      </c>
      <c r="E17" s="53" t="s">
        <v>346</v>
      </c>
      <c r="F17" s="82" t="s">
        <v>320</v>
      </c>
      <c r="G17" s="82" t="s">
        <v>321</v>
      </c>
      <c r="H17" s="82" t="s">
        <v>279</v>
      </c>
      <c r="I17" s="93">
        <v>44019</v>
      </c>
      <c r="J17" s="7" t="s">
        <v>40</v>
      </c>
      <c r="K17" s="7" t="s">
        <v>347</v>
      </c>
    </row>
    <row r="18" spans="1:11" ht="180" x14ac:dyDescent="0.25">
      <c r="A18" s="82">
        <v>15</v>
      </c>
      <c r="B18" s="91" t="s">
        <v>348</v>
      </c>
      <c r="C18" s="82" t="s">
        <v>625</v>
      </c>
      <c r="D18" s="92">
        <v>84</v>
      </c>
      <c r="E18" s="53" t="s">
        <v>346</v>
      </c>
      <c r="F18" s="82" t="s">
        <v>320</v>
      </c>
      <c r="G18" s="82" t="s">
        <v>321</v>
      </c>
      <c r="H18" s="82" t="s">
        <v>279</v>
      </c>
      <c r="I18" s="93">
        <v>44013</v>
      </c>
      <c r="J18" s="7" t="s">
        <v>40</v>
      </c>
      <c r="K18" s="7" t="s">
        <v>349</v>
      </c>
    </row>
    <row r="19" spans="1:11" ht="180" x14ac:dyDescent="0.25">
      <c r="A19" s="82">
        <v>16</v>
      </c>
      <c r="B19" s="91" t="s">
        <v>348</v>
      </c>
      <c r="C19" s="82" t="s">
        <v>625</v>
      </c>
      <c r="D19" s="92">
        <v>42</v>
      </c>
      <c r="E19" s="53" t="s">
        <v>346</v>
      </c>
      <c r="F19" s="82" t="s">
        <v>320</v>
      </c>
      <c r="G19" s="82" t="s">
        <v>321</v>
      </c>
      <c r="H19" s="82" t="s">
        <v>279</v>
      </c>
      <c r="I19" s="93">
        <v>44013</v>
      </c>
      <c r="J19" s="7" t="s">
        <v>40</v>
      </c>
      <c r="K19" s="7" t="s">
        <v>350</v>
      </c>
    </row>
    <row r="20" spans="1:11" ht="180" x14ac:dyDescent="0.25">
      <c r="A20" s="82">
        <v>17</v>
      </c>
      <c r="B20" s="91" t="s">
        <v>348</v>
      </c>
      <c r="C20" s="82" t="s">
        <v>625</v>
      </c>
      <c r="D20" s="94">
        <v>84</v>
      </c>
      <c r="E20" s="53" t="s">
        <v>346</v>
      </c>
      <c r="F20" s="82" t="s">
        <v>320</v>
      </c>
      <c r="G20" s="82" t="s">
        <v>321</v>
      </c>
      <c r="H20" s="82" t="s">
        <v>279</v>
      </c>
      <c r="I20" s="93">
        <v>44013</v>
      </c>
      <c r="J20" s="7" t="s">
        <v>40</v>
      </c>
      <c r="K20" s="7" t="s">
        <v>351</v>
      </c>
    </row>
    <row r="21" spans="1:11" ht="180" x14ac:dyDescent="0.25">
      <c r="A21" s="82">
        <v>18</v>
      </c>
      <c r="B21" s="91" t="s">
        <v>348</v>
      </c>
      <c r="C21" s="82" t="s">
        <v>625</v>
      </c>
      <c r="D21" s="94">
        <v>210</v>
      </c>
      <c r="E21" s="53" t="s">
        <v>346</v>
      </c>
      <c r="F21" s="82" t="s">
        <v>320</v>
      </c>
      <c r="G21" s="82" t="s">
        <v>321</v>
      </c>
      <c r="H21" s="82" t="s">
        <v>279</v>
      </c>
      <c r="I21" s="93">
        <v>44013</v>
      </c>
      <c r="J21" s="7" t="s">
        <v>40</v>
      </c>
      <c r="K21" s="7" t="s">
        <v>352</v>
      </c>
    </row>
    <row r="22" spans="1:11" ht="180" x14ac:dyDescent="0.25">
      <c r="A22" s="82">
        <v>19</v>
      </c>
      <c r="B22" s="91" t="s">
        <v>348</v>
      </c>
      <c r="C22" s="82" t="s">
        <v>625</v>
      </c>
      <c r="D22" s="92">
        <v>210</v>
      </c>
      <c r="E22" s="53" t="s">
        <v>346</v>
      </c>
      <c r="F22" s="82" t="s">
        <v>320</v>
      </c>
      <c r="G22" s="82" t="s">
        <v>321</v>
      </c>
      <c r="H22" s="82" t="s">
        <v>279</v>
      </c>
      <c r="I22" s="93">
        <v>44013</v>
      </c>
      <c r="J22" s="7" t="s">
        <v>40</v>
      </c>
      <c r="K22" s="7" t="s">
        <v>353</v>
      </c>
    </row>
    <row r="23" spans="1:11" ht="180" x14ac:dyDescent="0.25">
      <c r="A23" s="82">
        <v>20</v>
      </c>
      <c r="B23" s="91" t="s">
        <v>348</v>
      </c>
      <c r="C23" s="82" t="s">
        <v>625</v>
      </c>
      <c r="D23" s="94">
        <f>999.36+38.1</f>
        <v>1037.46</v>
      </c>
      <c r="E23" s="53" t="s">
        <v>346</v>
      </c>
      <c r="F23" s="82" t="s">
        <v>320</v>
      </c>
      <c r="G23" s="82" t="s">
        <v>321</v>
      </c>
      <c r="H23" s="82" t="s">
        <v>279</v>
      </c>
      <c r="I23" s="93">
        <v>44013</v>
      </c>
      <c r="J23" s="7" t="s">
        <v>40</v>
      </c>
      <c r="K23" s="7" t="s">
        <v>354</v>
      </c>
    </row>
    <row r="24" spans="1:11" ht="180" x14ac:dyDescent="0.25">
      <c r="A24" s="82">
        <v>21</v>
      </c>
      <c r="B24" s="91" t="s">
        <v>348</v>
      </c>
      <c r="C24" s="82" t="s">
        <v>625</v>
      </c>
      <c r="D24" s="94">
        <v>126</v>
      </c>
      <c r="E24" s="53" t="s">
        <v>346</v>
      </c>
      <c r="F24" s="82" t="s">
        <v>320</v>
      </c>
      <c r="G24" s="82" t="s">
        <v>321</v>
      </c>
      <c r="H24" s="82" t="s">
        <v>279</v>
      </c>
      <c r="I24" s="93">
        <v>44013</v>
      </c>
      <c r="J24" s="7" t="s">
        <v>40</v>
      </c>
      <c r="K24" s="7" t="s">
        <v>355</v>
      </c>
    </row>
    <row r="25" spans="1:11" ht="180" x14ac:dyDescent="0.25">
      <c r="A25" s="82">
        <v>22</v>
      </c>
      <c r="B25" s="91" t="s">
        <v>348</v>
      </c>
      <c r="C25" s="82" t="s">
        <v>625</v>
      </c>
      <c r="D25" s="94">
        <v>252</v>
      </c>
      <c r="E25" s="53" t="s">
        <v>346</v>
      </c>
      <c r="F25" s="82" t="s">
        <v>320</v>
      </c>
      <c r="G25" s="82" t="s">
        <v>321</v>
      </c>
      <c r="H25" s="82" t="s">
        <v>279</v>
      </c>
      <c r="I25" s="93">
        <v>44013</v>
      </c>
      <c r="J25" s="7" t="s">
        <v>40</v>
      </c>
      <c r="K25" s="7" t="s">
        <v>356</v>
      </c>
    </row>
    <row r="26" spans="1:11" ht="180" x14ac:dyDescent="0.25">
      <c r="A26" s="82">
        <v>23</v>
      </c>
      <c r="B26" s="91" t="s">
        <v>348</v>
      </c>
      <c r="C26" s="82" t="s">
        <v>625</v>
      </c>
      <c r="D26" s="94">
        <v>168</v>
      </c>
      <c r="E26" s="53" t="s">
        <v>346</v>
      </c>
      <c r="F26" s="82" t="s">
        <v>320</v>
      </c>
      <c r="G26" s="82" t="s">
        <v>321</v>
      </c>
      <c r="H26" s="82" t="s">
        <v>279</v>
      </c>
      <c r="I26" s="93">
        <v>44013</v>
      </c>
      <c r="J26" s="7" t="s">
        <v>40</v>
      </c>
      <c r="K26" s="7" t="s">
        <v>357</v>
      </c>
    </row>
    <row r="27" spans="1:11" ht="180" x14ac:dyDescent="0.25">
      <c r="A27" s="82">
        <v>24</v>
      </c>
      <c r="B27" s="91" t="s">
        <v>348</v>
      </c>
      <c r="C27" s="82" t="s">
        <v>625</v>
      </c>
      <c r="D27" s="92">
        <v>120</v>
      </c>
      <c r="E27" s="53" t="s">
        <v>346</v>
      </c>
      <c r="F27" s="82" t="s">
        <v>320</v>
      </c>
      <c r="G27" s="82" t="s">
        <v>321</v>
      </c>
      <c r="H27" s="82" t="s">
        <v>279</v>
      </c>
      <c r="I27" s="93">
        <v>44013</v>
      </c>
      <c r="J27" s="7" t="s">
        <v>40</v>
      </c>
      <c r="K27" s="7" t="s">
        <v>358</v>
      </c>
    </row>
    <row r="28" spans="1:11" ht="180" x14ac:dyDescent="0.25">
      <c r="A28" s="82">
        <v>25</v>
      </c>
      <c r="B28" s="91" t="s">
        <v>348</v>
      </c>
      <c r="C28" s="82" t="s">
        <v>625</v>
      </c>
      <c r="D28" s="94">
        <v>438</v>
      </c>
      <c r="E28" s="53" t="s">
        <v>346</v>
      </c>
      <c r="F28" s="82" t="s">
        <v>320</v>
      </c>
      <c r="G28" s="82" t="s">
        <v>321</v>
      </c>
      <c r="H28" s="82" t="s">
        <v>279</v>
      </c>
      <c r="I28" s="93">
        <v>44013</v>
      </c>
      <c r="J28" s="7" t="s">
        <v>40</v>
      </c>
      <c r="K28" s="7" t="s">
        <v>359</v>
      </c>
    </row>
    <row r="29" spans="1:11" ht="180" x14ac:dyDescent="0.25">
      <c r="A29" s="82">
        <v>26</v>
      </c>
      <c r="B29" s="91" t="s">
        <v>360</v>
      </c>
      <c r="C29" s="82" t="s">
        <v>625</v>
      </c>
      <c r="D29" s="94">
        <v>922</v>
      </c>
      <c r="E29" s="53" t="s">
        <v>343</v>
      </c>
      <c r="F29" s="82" t="s">
        <v>320</v>
      </c>
      <c r="G29" s="82" t="s">
        <v>321</v>
      </c>
      <c r="H29" s="82" t="s">
        <v>279</v>
      </c>
      <c r="I29" s="93">
        <v>44005</v>
      </c>
      <c r="J29" s="7" t="s">
        <v>40</v>
      </c>
      <c r="K29" s="7" t="s">
        <v>361</v>
      </c>
    </row>
    <row r="30" spans="1:11" ht="180" x14ac:dyDescent="0.25">
      <c r="A30" s="82">
        <v>27</v>
      </c>
      <c r="B30" s="91" t="s">
        <v>360</v>
      </c>
      <c r="C30" s="82" t="s">
        <v>625</v>
      </c>
      <c r="D30" s="92">
        <v>301.2</v>
      </c>
      <c r="E30" s="53" t="s">
        <v>343</v>
      </c>
      <c r="F30" s="82" t="s">
        <v>320</v>
      </c>
      <c r="G30" s="82" t="s">
        <v>321</v>
      </c>
      <c r="H30" s="82" t="s">
        <v>279</v>
      </c>
      <c r="I30" s="95">
        <v>43994</v>
      </c>
      <c r="J30" s="7" t="s">
        <v>40</v>
      </c>
      <c r="K30" s="7" t="s">
        <v>362</v>
      </c>
    </row>
    <row r="31" spans="1:11" ht="180" x14ac:dyDescent="0.25">
      <c r="A31" s="82">
        <v>28</v>
      </c>
      <c r="B31" s="53" t="s">
        <v>360</v>
      </c>
      <c r="C31" s="82" t="s">
        <v>625</v>
      </c>
      <c r="D31" s="92">
        <v>737.54</v>
      </c>
      <c r="E31" s="53" t="s">
        <v>343</v>
      </c>
      <c r="F31" s="82" t="s">
        <v>320</v>
      </c>
      <c r="G31" s="82" t="s">
        <v>321</v>
      </c>
      <c r="H31" s="82" t="s">
        <v>279</v>
      </c>
      <c r="I31" s="95">
        <v>43983</v>
      </c>
      <c r="J31" s="7" t="s">
        <v>40</v>
      </c>
      <c r="K31" s="7" t="s">
        <v>363</v>
      </c>
    </row>
    <row r="32" spans="1:11" ht="285" x14ac:dyDescent="0.25">
      <c r="A32" s="82">
        <v>29</v>
      </c>
      <c r="B32" s="91" t="s">
        <v>364</v>
      </c>
      <c r="C32" s="82" t="s">
        <v>625</v>
      </c>
      <c r="D32" s="94">
        <v>2235</v>
      </c>
      <c r="E32" s="91" t="s">
        <v>365</v>
      </c>
      <c r="F32" s="82" t="s">
        <v>320</v>
      </c>
      <c r="G32" s="82" t="s">
        <v>321</v>
      </c>
      <c r="H32" s="82" t="s">
        <v>279</v>
      </c>
      <c r="I32" s="93">
        <v>44018</v>
      </c>
      <c r="J32" s="7" t="s">
        <v>40</v>
      </c>
      <c r="K32" s="7" t="s">
        <v>366</v>
      </c>
    </row>
    <row r="33" spans="1:11" ht="255" x14ac:dyDescent="0.25">
      <c r="A33" s="82">
        <v>30</v>
      </c>
      <c r="B33" s="91" t="s">
        <v>367</v>
      </c>
      <c r="C33" s="82" t="s">
        <v>625</v>
      </c>
      <c r="D33" s="94">
        <v>2737.5</v>
      </c>
      <c r="E33" s="91" t="s">
        <v>368</v>
      </c>
      <c r="F33" s="82" t="s">
        <v>320</v>
      </c>
      <c r="G33" s="82" t="s">
        <v>321</v>
      </c>
      <c r="H33" s="82" t="s">
        <v>279</v>
      </c>
      <c r="I33" s="93">
        <v>44025</v>
      </c>
      <c r="J33" s="7" t="s">
        <v>40</v>
      </c>
      <c r="K33" s="7" t="s">
        <v>369</v>
      </c>
    </row>
    <row r="34" spans="1:11" ht="270" x14ac:dyDescent="0.25">
      <c r="A34" s="82">
        <v>32</v>
      </c>
      <c r="B34" s="91" t="s">
        <v>370</v>
      </c>
      <c r="C34" s="82" t="s">
        <v>625</v>
      </c>
      <c r="D34" s="94">
        <v>467.5</v>
      </c>
      <c r="E34" s="53" t="s">
        <v>339</v>
      </c>
      <c r="F34" s="82" t="s">
        <v>320</v>
      </c>
      <c r="G34" s="82" t="s">
        <v>321</v>
      </c>
      <c r="H34" s="82" t="s">
        <v>279</v>
      </c>
      <c r="I34" s="93">
        <v>44015</v>
      </c>
      <c r="J34" s="7" t="s">
        <v>40</v>
      </c>
      <c r="K34" s="82" t="s">
        <v>340</v>
      </c>
    </row>
    <row r="35" spans="1:11" ht="285" x14ac:dyDescent="0.25">
      <c r="A35" s="82">
        <v>33</v>
      </c>
      <c r="B35" s="91" t="s">
        <v>371</v>
      </c>
      <c r="C35" s="82" t="s">
        <v>625</v>
      </c>
      <c r="D35" s="94">
        <v>2607.5</v>
      </c>
      <c r="E35" s="53" t="s">
        <v>365</v>
      </c>
      <c r="F35" s="82" t="s">
        <v>320</v>
      </c>
      <c r="G35" s="82" t="s">
        <v>321</v>
      </c>
      <c r="H35" s="82" t="s">
        <v>279</v>
      </c>
      <c r="I35" s="95">
        <v>44029</v>
      </c>
      <c r="J35" s="7" t="s">
        <v>40</v>
      </c>
      <c r="K35" s="7" t="s">
        <v>366</v>
      </c>
    </row>
    <row r="36" spans="1:11" ht="270" x14ac:dyDescent="0.25">
      <c r="A36" s="82">
        <v>34</v>
      </c>
      <c r="B36" s="91" t="s">
        <v>372</v>
      </c>
      <c r="C36" s="82" t="s">
        <v>625</v>
      </c>
      <c r="D36" s="92">
        <v>1726.2</v>
      </c>
      <c r="E36" s="53" t="s">
        <v>339</v>
      </c>
      <c r="F36" s="82" t="s">
        <v>320</v>
      </c>
      <c r="G36" s="82" t="s">
        <v>321</v>
      </c>
      <c r="H36" s="82" t="s">
        <v>279</v>
      </c>
      <c r="I36" s="93">
        <v>44028</v>
      </c>
      <c r="J36" s="7" t="s">
        <v>40</v>
      </c>
      <c r="K36" s="7" t="s">
        <v>373</v>
      </c>
    </row>
    <row r="37" spans="1:11" ht="225" x14ac:dyDescent="0.25">
      <c r="A37" s="82">
        <v>35</v>
      </c>
      <c r="B37" s="91" t="s">
        <v>374</v>
      </c>
      <c r="C37" s="82" t="s">
        <v>625</v>
      </c>
      <c r="D37" s="94">
        <v>290</v>
      </c>
      <c r="E37" s="91" t="s">
        <v>375</v>
      </c>
      <c r="F37" s="82" t="s">
        <v>320</v>
      </c>
      <c r="G37" s="82" t="s">
        <v>321</v>
      </c>
      <c r="H37" s="82" t="s">
        <v>279</v>
      </c>
      <c r="I37" s="93">
        <v>44028</v>
      </c>
      <c r="J37" s="7" t="s">
        <v>40</v>
      </c>
      <c r="K37" s="7" t="s">
        <v>376</v>
      </c>
    </row>
    <row r="38" spans="1:11" ht="409.5" x14ac:dyDescent="0.25">
      <c r="A38" s="82">
        <v>36</v>
      </c>
      <c r="B38" s="53" t="s">
        <v>377</v>
      </c>
      <c r="C38" s="82" t="s">
        <v>625</v>
      </c>
      <c r="D38" s="92">
        <f>4930+70</f>
        <v>5000</v>
      </c>
      <c r="E38" s="53" t="s">
        <v>378</v>
      </c>
      <c r="F38" s="82" t="s">
        <v>320</v>
      </c>
      <c r="G38" s="82" t="s">
        <v>321</v>
      </c>
      <c r="H38" s="82" t="s">
        <v>279</v>
      </c>
      <c r="I38" s="93">
        <v>44029</v>
      </c>
      <c r="J38" s="7" t="s">
        <v>40</v>
      </c>
      <c r="K38" s="7" t="s">
        <v>379</v>
      </c>
    </row>
    <row r="39" spans="1:11" ht="240" x14ac:dyDescent="0.25">
      <c r="A39" s="82">
        <v>37</v>
      </c>
      <c r="B39" s="91" t="s">
        <v>380</v>
      </c>
      <c r="C39" s="82" t="s">
        <v>625</v>
      </c>
      <c r="D39" s="92">
        <v>5125</v>
      </c>
      <c r="E39" s="53" t="s">
        <v>89</v>
      </c>
      <c r="F39" s="82" t="s">
        <v>320</v>
      </c>
      <c r="G39" s="82" t="s">
        <v>321</v>
      </c>
      <c r="H39" s="82" t="s">
        <v>279</v>
      </c>
      <c r="I39" s="93">
        <v>44028</v>
      </c>
      <c r="J39" s="7" t="s">
        <v>40</v>
      </c>
      <c r="K39" s="7" t="s">
        <v>381</v>
      </c>
    </row>
    <row r="40" spans="1:11" ht="255" x14ac:dyDescent="0.25">
      <c r="A40" s="82">
        <v>38</v>
      </c>
      <c r="B40" s="91" t="s">
        <v>382</v>
      </c>
      <c r="C40" s="82" t="s">
        <v>625</v>
      </c>
      <c r="D40" s="92">
        <v>2640</v>
      </c>
      <c r="E40" s="53" t="s">
        <v>384</v>
      </c>
      <c r="F40" s="82" t="s">
        <v>320</v>
      </c>
      <c r="G40" s="82" t="s">
        <v>321</v>
      </c>
      <c r="H40" s="82" t="s">
        <v>279</v>
      </c>
      <c r="I40" s="93">
        <v>44032</v>
      </c>
      <c r="J40" s="7" t="s">
        <v>40</v>
      </c>
      <c r="K40" s="7" t="s">
        <v>385</v>
      </c>
    </row>
    <row r="41" spans="1:11" ht="150" x14ac:dyDescent="0.25">
      <c r="A41" s="82">
        <v>39</v>
      </c>
      <c r="B41" s="91" t="s">
        <v>386</v>
      </c>
      <c r="C41" s="82" t="s">
        <v>686</v>
      </c>
      <c r="D41" s="92">
        <f>30*8.4</f>
        <v>252</v>
      </c>
      <c r="E41" s="53" t="s">
        <v>343</v>
      </c>
      <c r="F41" s="82" t="s">
        <v>320</v>
      </c>
      <c r="G41" s="82" t="s">
        <v>321</v>
      </c>
      <c r="H41" s="82" t="s">
        <v>279</v>
      </c>
      <c r="I41" s="93">
        <v>44005</v>
      </c>
      <c r="J41" s="7" t="s">
        <v>40</v>
      </c>
      <c r="K41" s="7" t="s">
        <v>387</v>
      </c>
    </row>
    <row r="42" spans="1:11" ht="180" x14ac:dyDescent="0.25">
      <c r="A42" s="82">
        <v>40</v>
      </c>
      <c r="B42" s="91" t="s">
        <v>388</v>
      </c>
      <c r="C42" s="82" t="s">
        <v>686</v>
      </c>
      <c r="D42" s="92">
        <v>241</v>
      </c>
      <c r="E42" s="53" t="s">
        <v>343</v>
      </c>
      <c r="F42" s="82" t="s">
        <v>320</v>
      </c>
      <c r="G42" s="82" t="s">
        <v>321</v>
      </c>
      <c r="H42" s="82" t="s">
        <v>279</v>
      </c>
      <c r="I42" s="93">
        <v>44021</v>
      </c>
      <c r="J42" s="7" t="s">
        <v>40</v>
      </c>
      <c r="K42" s="7" t="s">
        <v>389</v>
      </c>
    </row>
    <row r="43" spans="1:11" ht="150" x14ac:dyDescent="0.25">
      <c r="A43" s="82">
        <v>41</v>
      </c>
      <c r="B43" s="91" t="s">
        <v>390</v>
      </c>
      <c r="C43" s="82" t="s">
        <v>686</v>
      </c>
      <c r="D43" s="92">
        <v>131.4</v>
      </c>
      <c r="E43" s="53" t="s">
        <v>343</v>
      </c>
      <c r="F43" s="82" t="s">
        <v>320</v>
      </c>
      <c r="G43" s="82" t="s">
        <v>321</v>
      </c>
      <c r="H43" s="82" t="s">
        <v>279</v>
      </c>
      <c r="I43" s="93">
        <v>44021</v>
      </c>
      <c r="J43" s="7" t="s">
        <v>40</v>
      </c>
      <c r="K43" s="7" t="s">
        <v>391</v>
      </c>
    </row>
    <row r="44" spans="1:11" ht="195" x14ac:dyDescent="0.25">
      <c r="A44" s="82">
        <v>42</v>
      </c>
      <c r="B44" s="91" t="s">
        <v>392</v>
      </c>
      <c r="C44" s="82" t="s">
        <v>686</v>
      </c>
      <c r="D44" s="92">
        <v>214</v>
      </c>
      <c r="E44" s="53" t="s">
        <v>343</v>
      </c>
      <c r="F44" s="82" t="s">
        <v>320</v>
      </c>
      <c r="G44" s="82" t="s">
        <v>321</v>
      </c>
      <c r="H44" s="82" t="s">
        <v>279</v>
      </c>
      <c r="I44" s="93">
        <v>44005</v>
      </c>
      <c r="J44" s="7" t="s">
        <v>40</v>
      </c>
      <c r="K44" s="7" t="s">
        <v>393</v>
      </c>
    </row>
    <row r="45" spans="1:11" ht="210" x14ac:dyDescent="0.25">
      <c r="A45" s="82">
        <v>43</v>
      </c>
      <c r="B45" s="91" t="s">
        <v>394</v>
      </c>
      <c r="C45" s="82" t="s">
        <v>686</v>
      </c>
      <c r="D45" s="92">
        <v>517</v>
      </c>
      <c r="E45" s="53" t="s">
        <v>343</v>
      </c>
      <c r="F45" s="82" t="s">
        <v>320</v>
      </c>
      <c r="G45" s="82" t="s">
        <v>321</v>
      </c>
      <c r="H45" s="82" t="s">
        <v>279</v>
      </c>
      <c r="I45" s="93">
        <v>44021</v>
      </c>
      <c r="J45" s="7" t="s">
        <v>40</v>
      </c>
      <c r="K45" s="7" t="s">
        <v>395</v>
      </c>
    </row>
    <row r="46" spans="1:11" ht="225" x14ac:dyDescent="0.25">
      <c r="A46" s="82">
        <v>44</v>
      </c>
      <c r="B46" s="91" t="s">
        <v>396</v>
      </c>
      <c r="C46" s="82" t="s">
        <v>686</v>
      </c>
      <c r="D46" s="92">
        <v>1010.24</v>
      </c>
      <c r="E46" s="53" t="s">
        <v>343</v>
      </c>
      <c r="F46" s="82" t="s">
        <v>320</v>
      </c>
      <c r="G46" s="82" t="s">
        <v>321</v>
      </c>
      <c r="H46" s="82" t="s">
        <v>279</v>
      </c>
      <c r="I46" s="93">
        <v>44021</v>
      </c>
      <c r="J46" s="7" t="s">
        <v>40</v>
      </c>
      <c r="K46" s="7" t="s">
        <v>397</v>
      </c>
    </row>
    <row r="47" spans="1:11" ht="255" x14ac:dyDescent="0.25">
      <c r="A47" s="82">
        <v>45</v>
      </c>
      <c r="B47" s="91" t="s">
        <v>398</v>
      </c>
      <c r="C47" s="82" t="s">
        <v>686</v>
      </c>
      <c r="D47" s="92">
        <v>1200.5</v>
      </c>
      <c r="E47" s="53" t="s">
        <v>343</v>
      </c>
      <c r="F47" s="82" t="s">
        <v>320</v>
      </c>
      <c r="G47" s="82" t="s">
        <v>321</v>
      </c>
      <c r="H47" s="82" t="s">
        <v>279</v>
      </c>
      <c r="I47" s="93">
        <v>44005</v>
      </c>
      <c r="J47" s="7" t="s">
        <v>40</v>
      </c>
      <c r="K47" s="7" t="s">
        <v>399</v>
      </c>
    </row>
    <row r="48" spans="1:11" ht="225" x14ac:dyDescent="0.25">
      <c r="A48" s="82">
        <v>46</v>
      </c>
      <c r="B48" s="91" t="s">
        <v>400</v>
      </c>
      <c r="C48" s="82" t="s">
        <v>686</v>
      </c>
      <c r="D48" s="92">
        <v>1638</v>
      </c>
      <c r="E48" s="53" t="s">
        <v>343</v>
      </c>
      <c r="F48" s="82" t="s">
        <v>320</v>
      </c>
      <c r="G48" s="82" t="s">
        <v>321</v>
      </c>
      <c r="H48" s="82" t="s">
        <v>279</v>
      </c>
      <c r="I48" s="93">
        <v>44021</v>
      </c>
      <c r="J48" s="7" t="s">
        <v>40</v>
      </c>
      <c r="K48" s="7" t="s">
        <v>401</v>
      </c>
    </row>
    <row r="49" spans="1:11" ht="165" x14ac:dyDescent="0.25">
      <c r="A49" s="82">
        <v>47</v>
      </c>
      <c r="B49" s="91" t="s">
        <v>402</v>
      </c>
      <c r="C49" s="82" t="s">
        <v>686</v>
      </c>
      <c r="D49" s="92">
        <v>81.099999999999994</v>
      </c>
      <c r="E49" s="53" t="s">
        <v>343</v>
      </c>
      <c r="F49" s="82" t="s">
        <v>320</v>
      </c>
      <c r="G49" s="82" t="s">
        <v>321</v>
      </c>
      <c r="H49" s="82" t="s">
        <v>279</v>
      </c>
      <c r="I49" s="93">
        <v>44019</v>
      </c>
      <c r="J49" s="7" t="s">
        <v>40</v>
      </c>
      <c r="K49" s="7" t="s">
        <v>403</v>
      </c>
    </row>
    <row r="50" spans="1:11" ht="240" x14ac:dyDescent="0.25">
      <c r="A50" s="82">
        <v>48</v>
      </c>
      <c r="B50" s="91" t="s">
        <v>404</v>
      </c>
      <c r="C50" s="82" t="s">
        <v>686</v>
      </c>
      <c r="D50" s="92">
        <v>217.25</v>
      </c>
      <c r="E50" s="53" t="s">
        <v>343</v>
      </c>
      <c r="F50" s="82" t="s">
        <v>320</v>
      </c>
      <c r="G50" s="82" t="s">
        <v>321</v>
      </c>
      <c r="H50" s="82" t="s">
        <v>279</v>
      </c>
      <c r="I50" s="93">
        <v>44028</v>
      </c>
      <c r="J50" s="7" t="s">
        <v>40</v>
      </c>
      <c r="K50" s="7" t="s">
        <v>405</v>
      </c>
    </row>
    <row r="51" spans="1:11" ht="135" x14ac:dyDescent="0.25">
      <c r="A51" s="82">
        <v>49</v>
      </c>
      <c r="B51" s="91" t="s">
        <v>406</v>
      </c>
      <c r="C51" s="82" t="s">
        <v>624</v>
      </c>
      <c r="D51" s="92">
        <v>38</v>
      </c>
      <c r="E51" s="53" t="s">
        <v>343</v>
      </c>
      <c r="F51" s="82" t="s">
        <v>320</v>
      </c>
      <c r="G51" s="82" t="s">
        <v>321</v>
      </c>
      <c r="H51" s="82" t="s">
        <v>279</v>
      </c>
      <c r="I51" s="93">
        <v>44014</v>
      </c>
      <c r="J51" s="7" t="s">
        <v>40</v>
      </c>
      <c r="K51" s="7" t="s">
        <v>407</v>
      </c>
    </row>
    <row r="52" spans="1:11" ht="225" x14ac:dyDescent="0.25">
      <c r="A52" s="82">
        <v>50</v>
      </c>
      <c r="B52" s="91" t="s">
        <v>408</v>
      </c>
      <c r="C52" s="82" t="s">
        <v>624</v>
      </c>
      <c r="D52" s="92">
        <v>219.2</v>
      </c>
      <c r="E52" s="53" t="s">
        <v>343</v>
      </c>
      <c r="F52" s="82" t="s">
        <v>320</v>
      </c>
      <c r="G52" s="82" t="s">
        <v>321</v>
      </c>
      <c r="H52" s="82" t="s">
        <v>279</v>
      </c>
      <c r="I52" s="93">
        <v>44028</v>
      </c>
      <c r="J52" s="7" t="s">
        <v>40</v>
      </c>
      <c r="K52" s="7" t="s">
        <v>409</v>
      </c>
    </row>
    <row r="53" spans="1:11" ht="120" x14ac:dyDescent="0.25">
      <c r="A53" s="82">
        <v>51</v>
      </c>
      <c r="B53" s="91" t="s">
        <v>410</v>
      </c>
      <c r="C53" s="82" t="s">
        <v>625</v>
      </c>
      <c r="D53" s="92">
        <v>95</v>
      </c>
      <c r="E53" s="53" t="s">
        <v>343</v>
      </c>
      <c r="F53" s="82" t="s">
        <v>320</v>
      </c>
      <c r="G53" s="82" t="s">
        <v>321</v>
      </c>
      <c r="H53" s="82" t="s">
        <v>279</v>
      </c>
      <c r="I53" s="93">
        <v>44025</v>
      </c>
      <c r="J53" s="7" t="s">
        <v>40</v>
      </c>
      <c r="K53" s="7" t="s">
        <v>411</v>
      </c>
    </row>
    <row r="54" spans="1:11" ht="120" x14ac:dyDescent="0.25">
      <c r="A54" s="82">
        <v>52</v>
      </c>
      <c r="B54" s="91" t="s">
        <v>412</v>
      </c>
      <c r="C54" s="82" t="s">
        <v>686</v>
      </c>
      <c r="D54" s="92">
        <v>45</v>
      </c>
      <c r="E54" s="53" t="s">
        <v>343</v>
      </c>
      <c r="F54" s="82" t="s">
        <v>320</v>
      </c>
      <c r="G54" s="82" t="s">
        <v>321</v>
      </c>
      <c r="H54" s="82" t="s">
        <v>279</v>
      </c>
      <c r="I54" s="93">
        <v>44024</v>
      </c>
      <c r="J54" s="7" t="s">
        <v>40</v>
      </c>
      <c r="K54" s="7" t="s">
        <v>413</v>
      </c>
    </row>
    <row r="55" spans="1:11" ht="225" x14ac:dyDescent="0.25">
      <c r="A55" s="82">
        <v>53</v>
      </c>
      <c r="B55" s="91" t="s">
        <v>414</v>
      </c>
      <c r="C55" s="82" t="s">
        <v>686</v>
      </c>
      <c r="D55" s="92">
        <v>684.5</v>
      </c>
      <c r="E55" s="53" t="s">
        <v>378</v>
      </c>
      <c r="F55" s="82" t="s">
        <v>320</v>
      </c>
      <c r="G55" s="82" t="s">
        <v>321</v>
      </c>
      <c r="H55" s="82" t="s">
        <v>279</v>
      </c>
      <c r="I55" s="93">
        <v>44027</v>
      </c>
      <c r="J55" s="7" t="s">
        <v>40</v>
      </c>
      <c r="K55" s="7" t="s">
        <v>415</v>
      </c>
    </row>
    <row r="56" spans="1:11" ht="300" x14ac:dyDescent="0.25">
      <c r="A56" s="82">
        <v>54</v>
      </c>
      <c r="B56" s="91" t="s">
        <v>416</v>
      </c>
      <c r="C56" s="82" t="s">
        <v>625</v>
      </c>
      <c r="D56" s="92">
        <v>1170.8</v>
      </c>
      <c r="E56" s="53" t="s">
        <v>346</v>
      </c>
      <c r="F56" s="82" t="s">
        <v>320</v>
      </c>
      <c r="G56" s="82" t="s">
        <v>321</v>
      </c>
      <c r="H56" s="82" t="s">
        <v>279</v>
      </c>
      <c r="I56" s="93">
        <v>44028</v>
      </c>
      <c r="J56" s="7" t="s">
        <v>40</v>
      </c>
      <c r="K56" s="7" t="s">
        <v>417</v>
      </c>
    </row>
    <row r="57" spans="1:11" ht="210" x14ac:dyDescent="0.25">
      <c r="A57" s="82">
        <v>55</v>
      </c>
      <c r="B57" s="91" t="s">
        <v>418</v>
      </c>
      <c r="C57" s="82" t="s">
        <v>681</v>
      </c>
      <c r="D57" s="92">
        <v>702.2</v>
      </c>
      <c r="E57" s="53" t="s">
        <v>346</v>
      </c>
      <c r="F57" s="82" t="s">
        <v>320</v>
      </c>
      <c r="G57" s="82" t="s">
        <v>321</v>
      </c>
      <c r="H57" s="82" t="s">
        <v>279</v>
      </c>
      <c r="I57" s="93">
        <v>44008</v>
      </c>
      <c r="J57" s="7" t="s">
        <v>40</v>
      </c>
      <c r="K57" s="7" t="s">
        <v>419</v>
      </c>
    </row>
    <row r="58" spans="1:11" ht="285" x14ac:dyDescent="0.25">
      <c r="A58" s="82">
        <v>56</v>
      </c>
      <c r="B58" s="91" t="s">
        <v>420</v>
      </c>
      <c r="C58" s="82" t="s">
        <v>625</v>
      </c>
      <c r="D58" s="94">
        <v>1303.75</v>
      </c>
      <c r="E58" s="53" t="s">
        <v>365</v>
      </c>
      <c r="F58" s="82" t="s">
        <v>320</v>
      </c>
      <c r="G58" s="82" t="s">
        <v>321</v>
      </c>
      <c r="H58" s="82" t="s">
        <v>279</v>
      </c>
      <c r="I58" s="95">
        <v>44029</v>
      </c>
      <c r="J58" s="7" t="s">
        <v>40</v>
      </c>
      <c r="K58" s="7" t="s">
        <v>366</v>
      </c>
    </row>
    <row r="59" spans="1:11" ht="135" x14ac:dyDescent="0.25">
      <c r="A59" s="82">
        <v>57</v>
      </c>
      <c r="B59" s="53" t="s">
        <v>421</v>
      </c>
      <c r="C59" s="82" t="s">
        <v>640</v>
      </c>
      <c r="D59" s="92">
        <v>2134</v>
      </c>
      <c r="E59" s="82" t="s">
        <v>336</v>
      </c>
      <c r="F59" s="82" t="s">
        <v>320</v>
      </c>
      <c r="G59" s="82" t="s">
        <v>321</v>
      </c>
      <c r="H59" s="82" t="s">
        <v>279</v>
      </c>
      <c r="I59" s="93">
        <v>44039</v>
      </c>
      <c r="J59" s="7" t="s">
        <v>40</v>
      </c>
      <c r="K59" s="82" t="s">
        <v>337</v>
      </c>
    </row>
    <row r="60" spans="1:11" ht="240" x14ac:dyDescent="0.25">
      <c r="A60" s="82">
        <v>58</v>
      </c>
      <c r="B60" s="91" t="s">
        <v>422</v>
      </c>
      <c r="C60" s="82" t="s">
        <v>625</v>
      </c>
      <c r="D60" s="92">
        <v>5125</v>
      </c>
      <c r="E60" s="53" t="s">
        <v>89</v>
      </c>
      <c r="F60" s="82" t="s">
        <v>320</v>
      </c>
      <c r="G60" s="82" t="s">
        <v>321</v>
      </c>
      <c r="H60" s="82" t="s">
        <v>279</v>
      </c>
      <c r="I60" s="93">
        <v>44036</v>
      </c>
      <c r="J60" s="7" t="s">
        <v>40</v>
      </c>
      <c r="K60" s="7" t="s">
        <v>381</v>
      </c>
    </row>
    <row r="61" spans="1:11" ht="135" x14ac:dyDescent="0.25">
      <c r="A61" s="82">
        <v>59</v>
      </c>
      <c r="B61" s="91" t="s">
        <v>423</v>
      </c>
      <c r="C61" s="82" t="s">
        <v>639</v>
      </c>
      <c r="D61" s="92">
        <v>3280</v>
      </c>
      <c r="E61" s="53" t="s">
        <v>89</v>
      </c>
      <c r="F61" s="82" t="s">
        <v>320</v>
      </c>
      <c r="G61" s="82" t="s">
        <v>321</v>
      </c>
      <c r="H61" s="82" t="s">
        <v>279</v>
      </c>
      <c r="I61" s="93">
        <v>44027</v>
      </c>
      <c r="J61" s="7" t="s">
        <v>40</v>
      </c>
      <c r="K61" s="7" t="s">
        <v>425</v>
      </c>
    </row>
    <row r="62" spans="1:11" ht="195" x14ac:dyDescent="0.25">
      <c r="A62" s="82">
        <v>60</v>
      </c>
      <c r="B62" s="91" t="s">
        <v>426</v>
      </c>
      <c r="C62" s="82" t="s">
        <v>640</v>
      </c>
      <c r="D62" s="92">
        <v>3090</v>
      </c>
      <c r="E62" s="53" t="s">
        <v>427</v>
      </c>
      <c r="F62" s="82" t="s">
        <v>320</v>
      </c>
      <c r="G62" s="82" t="s">
        <v>321</v>
      </c>
      <c r="H62" s="82" t="s">
        <v>279</v>
      </c>
      <c r="I62" s="93">
        <v>44036</v>
      </c>
      <c r="J62" s="7" t="s">
        <v>40</v>
      </c>
      <c r="K62" s="7" t="s">
        <v>428</v>
      </c>
    </row>
    <row r="63" spans="1:11" ht="165" x14ac:dyDescent="0.25">
      <c r="A63" s="82">
        <v>61</v>
      </c>
      <c r="B63" s="91" t="s">
        <v>429</v>
      </c>
      <c r="C63" s="82" t="s">
        <v>639</v>
      </c>
      <c r="D63" s="92">
        <v>5256.25</v>
      </c>
      <c r="E63" s="53" t="s">
        <v>430</v>
      </c>
      <c r="F63" s="82" t="s">
        <v>320</v>
      </c>
      <c r="G63" s="82" t="s">
        <v>321</v>
      </c>
      <c r="H63" s="82" t="s">
        <v>279</v>
      </c>
      <c r="I63" s="93">
        <v>44020</v>
      </c>
      <c r="J63" s="7" t="s">
        <v>40</v>
      </c>
      <c r="K63" s="7" t="s">
        <v>431</v>
      </c>
    </row>
    <row r="64" spans="1:11" ht="165" x14ac:dyDescent="0.25">
      <c r="A64" s="82">
        <v>62</v>
      </c>
      <c r="B64" s="91" t="s">
        <v>432</v>
      </c>
      <c r="C64" s="82" t="s">
        <v>639</v>
      </c>
      <c r="D64" s="92">
        <v>5220</v>
      </c>
      <c r="E64" s="53" t="s">
        <v>430</v>
      </c>
      <c r="F64" s="82" t="s">
        <v>320</v>
      </c>
      <c r="G64" s="82" t="s">
        <v>321</v>
      </c>
      <c r="H64" s="82" t="s">
        <v>279</v>
      </c>
      <c r="I64" s="93">
        <v>44034</v>
      </c>
      <c r="J64" s="7" t="s">
        <v>40</v>
      </c>
      <c r="K64" s="7" t="s">
        <v>433</v>
      </c>
    </row>
    <row r="65" spans="1:11" ht="165" x14ac:dyDescent="0.25">
      <c r="A65" s="82">
        <v>63</v>
      </c>
      <c r="B65" s="91" t="s">
        <v>434</v>
      </c>
      <c r="C65" s="82" t="s">
        <v>625</v>
      </c>
      <c r="D65" s="92">
        <v>668</v>
      </c>
      <c r="E65" s="53" t="s">
        <v>346</v>
      </c>
      <c r="F65" s="82" t="s">
        <v>320</v>
      </c>
      <c r="G65" s="82" t="s">
        <v>321</v>
      </c>
      <c r="H65" s="82" t="s">
        <v>279</v>
      </c>
      <c r="I65" s="93">
        <v>44035</v>
      </c>
      <c r="J65" s="7" t="s">
        <v>40</v>
      </c>
      <c r="K65" s="7" t="s">
        <v>435</v>
      </c>
    </row>
    <row r="66" spans="1:11" ht="135" x14ac:dyDescent="0.25">
      <c r="A66" s="82">
        <v>64</v>
      </c>
      <c r="B66" s="91" t="s">
        <v>436</v>
      </c>
      <c r="C66" s="82" t="s">
        <v>639</v>
      </c>
      <c r="D66" s="92">
        <v>4100</v>
      </c>
      <c r="E66" s="53" t="s">
        <v>89</v>
      </c>
      <c r="F66" s="82" t="s">
        <v>320</v>
      </c>
      <c r="G66" s="82" t="s">
        <v>321</v>
      </c>
      <c r="H66" s="82" t="s">
        <v>279</v>
      </c>
      <c r="I66" s="93" t="s">
        <v>437</v>
      </c>
      <c r="J66" s="7" t="s">
        <v>40</v>
      </c>
      <c r="K66" s="7" t="s">
        <v>438</v>
      </c>
    </row>
    <row r="67" spans="1:11" ht="270" x14ac:dyDescent="0.25">
      <c r="A67" s="82">
        <v>65</v>
      </c>
      <c r="B67" s="91" t="s">
        <v>439</v>
      </c>
      <c r="C67" s="82" t="s">
        <v>639</v>
      </c>
      <c r="D67" s="92">
        <v>41593.33</v>
      </c>
      <c r="E67" s="53" t="s">
        <v>440</v>
      </c>
      <c r="F67" s="82" t="s">
        <v>188</v>
      </c>
      <c r="G67" s="82" t="s">
        <v>321</v>
      </c>
      <c r="H67" s="82" t="s">
        <v>279</v>
      </c>
      <c r="I67" s="93">
        <v>44034</v>
      </c>
      <c r="J67" s="7" t="s">
        <v>40</v>
      </c>
      <c r="K67" s="7" t="s">
        <v>441</v>
      </c>
    </row>
    <row r="68" spans="1:11" ht="270" x14ac:dyDescent="0.25">
      <c r="A68" s="82">
        <v>66</v>
      </c>
      <c r="B68" s="91" t="s">
        <v>682</v>
      </c>
      <c r="C68" s="82" t="s">
        <v>640</v>
      </c>
      <c r="D68" s="92">
        <v>14345.88</v>
      </c>
      <c r="E68" s="53" t="s">
        <v>255</v>
      </c>
      <c r="F68" s="82" t="s">
        <v>320</v>
      </c>
      <c r="G68" s="82" t="s">
        <v>321</v>
      </c>
      <c r="H68" s="82" t="s">
        <v>279</v>
      </c>
      <c r="I68" s="93">
        <v>44027</v>
      </c>
      <c r="J68" s="7" t="s">
        <v>40</v>
      </c>
      <c r="K68" s="7" t="s">
        <v>443</v>
      </c>
    </row>
    <row r="69" spans="1:11" ht="270" x14ac:dyDescent="0.25">
      <c r="A69" s="82">
        <v>67</v>
      </c>
      <c r="B69" s="91" t="s">
        <v>442</v>
      </c>
      <c r="C69" s="82" t="s">
        <v>640</v>
      </c>
      <c r="D69" s="92">
        <v>19467.3</v>
      </c>
      <c r="E69" s="53" t="s">
        <v>255</v>
      </c>
      <c r="F69" s="82" t="s">
        <v>320</v>
      </c>
      <c r="G69" s="82" t="s">
        <v>321</v>
      </c>
      <c r="H69" s="82" t="s">
        <v>279</v>
      </c>
      <c r="I69" s="93">
        <v>44039</v>
      </c>
      <c r="J69" s="7" t="s">
        <v>40</v>
      </c>
      <c r="K69" s="7" t="s">
        <v>444</v>
      </c>
    </row>
    <row r="70" spans="1:11" ht="225" x14ac:dyDescent="0.25">
      <c r="A70" s="82">
        <v>68</v>
      </c>
      <c r="B70" s="91" t="s">
        <v>445</v>
      </c>
      <c r="C70" s="82" t="s">
        <v>639</v>
      </c>
      <c r="D70" s="92">
        <v>375</v>
      </c>
      <c r="E70" s="53" t="s">
        <v>446</v>
      </c>
      <c r="F70" s="82" t="s">
        <v>320</v>
      </c>
      <c r="G70" s="82" t="s">
        <v>321</v>
      </c>
      <c r="H70" s="82" t="s">
        <v>279</v>
      </c>
      <c r="I70" s="93">
        <v>44013</v>
      </c>
      <c r="J70" s="7" t="s">
        <v>40</v>
      </c>
      <c r="K70" s="7" t="s">
        <v>447</v>
      </c>
    </row>
    <row r="71" spans="1:11" ht="240" x14ac:dyDescent="0.25">
      <c r="A71" s="82">
        <v>69</v>
      </c>
      <c r="B71" s="91" t="s">
        <v>448</v>
      </c>
      <c r="C71" s="82" t="s">
        <v>639</v>
      </c>
      <c r="D71" s="92">
        <v>6013</v>
      </c>
      <c r="E71" s="53" t="s">
        <v>258</v>
      </c>
      <c r="F71" s="82" t="s">
        <v>320</v>
      </c>
      <c r="G71" s="82" t="s">
        <v>321</v>
      </c>
      <c r="H71" s="82" t="s">
        <v>279</v>
      </c>
      <c r="I71" s="93">
        <v>44012</v>
      </c>
      <c r="J71" s="7" t="s">
        <v>40</v>
      </c>
      <c r="K71" s="7" t="s">
        <v>449</v>
      </c>
    </row>
  </sheetData>
  <mergeCells count="2">
    <mergeCell ref="A1:K1"/>
    <mergeCell ref="A2:K2"/>
  </mergeCells>
  <pageMargins left="0.25" right="0.25" top="0.75" bottom="0.75" header="0.3" footer="0.3"/>
  <pageSetup orientation="landscape"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M20"/>
  <sheetViews>
    <sheetView zoomScale="120" zoomScaleNormal="120" workbookViewId="0">
      <selection activeCell="C8" sqref="C8"/>
    </sheetView>
  </sheetViews>
  <sheetFormatPr baseColWidth="10" defaultRowHeight="15" x14ac:dyDescent="0.25"/>
  <cols>
    <col min="1" max="1" width="3.7109375" customWidth="1"/>
    <col min="2" max="2" width="16.5703125" customWidth="1"/>
    <col min="3" max="3" width="13.42578125" customWidth="1"/>
    <col min="5" max="5" width="13.7109375" customWidth="1"/>
    <col min="7" max="8" width="13" customWidth="1"/>
  </cols>
  <sheetData>
    <row r="1" spans="1:11" ht="23.25" customHeight="1" x14ac:dyDescent="0.25">
      <c r="A1" s="119" t="s">
        <v>12</v>
      </c>
      <c r="B1" s="119"/>
      <c r="C1" s="119"/>
      <c r="D1" s="119"/>
      <c r="E1" s="119"/>
      <c r="F1" s="119"/>
      <c r="G1" s="119"/>
      <c r="H1" s="119"/>
      <c r="I1" s="119"/>
      <c r="J1" s="119"/>
      <c r="K1" s="119"/>
    </row>
    <row r="2" spans="1:11" ht="18" customHeight="1" x14ac:dyDescent="0.25">
      <c r="A2" s="127" t="s">
        <v>450</v>
      </c>
      <c r="B2" s="127"/>
      <c r="C2" s="127"/>
      <c r="D2" s="127"/>
      <c r="E2" s="127"/>
      <c r="F2" s="127"/>
      <c r="G2" s="127"/>
      <c r="H2" s="127"/>
      <c r="I2" s="127"/>
      <c r="J2" s="127"/>
      <c r="K2" s="127"/>
    </row>
    <row r="3" spans="1:11" ht="84" x14ac:dyDescent="0.25">
      <c r="A3" s="2" t="s">
        <v>0</v>
      </c>
      <c r="B3" s="1" t="s">
        <v>276</v>
      </c>
      <c r="C3" s="1" t="s">
        <v>4</v>
      </c>
      <c r="D3" s="1" t="s">
        <v>1</v>
      </c>
      <c r="E3" s="1" t="s">
        <v>6</v>
      </c>
      <c r="F3" s="2" t="s">
        <v>5</v>
      </c>
      <c r="G3" s="2" t="s">
        <v>2</v>
      </c>
      <c r="H3" s="3" t="s">
        <v>7</v>
      </c>
      <c r="I3" s="1" t="s">
        <v>15</v>
      </c>
      <c r="J3" s="4" t="s">
        <v>14</v>
      </c>
      <c r="K3" s="1" t="s">
        <v>16</v>
      </c>
    </row>
    <row r="4" spans="1:11" ht="180" x14ac:dyDescent="0.25">
      <c r="A4" s="2">
        <v>1</v>
      </c>
      <c r="B4" s="67" t="s">
        <v>451</v>
      </c>
      <c r="C4" s="142" t="s">
        <v>624</v>
      </c>
      <c r="D4" s="105">
        <f>310*1.35</f>
        <v>418.5</v>
      </c>
      <c r="E4" s="64" t="s">
        <v>452</v>
      </c>
      <c r="F4" s="64" t="s">
        <v>184</v>
      </c>
      <c r="G4" s="64" t="s">
        <v>185</v>
      </c>
      <c r="H4" s="42" t="s">
        <v>279</v>
      </c>
      <c r="I4" s="72">
        <v>44046</v>
      </c>
      <c r="J4" s="69" t="s">
        <v>40</v>
      </c>
      <c r="K4" s="64" t="s">
        <v>453</v>
      </c>
    </row>
    <row r="5" spans="1:11" ht="135" x14ac:dyDescent="0.25">
      <c r="A5" s="2">
        <v>2</v>
      </c>
      <c r="B5" s="56" t="s">
        <v>454</v>
      </c>
      <c r="C5" s="142" t="s">
        <v>624</v>
      </c>
      <c r="D5" s="66">
        <v>89.5</v>
      </c>
      <c r="E5" s="64" t="s">
        <v>455</v>
      </c>
      <c r="F5" s="64" t="s">
        <v>188</v>
      </c>
      <c r="G5" s="64" t="s">
        <v>185</v>
      </c>
      <c r="H5" s="42" t="s">
        <v>279</v>
      </c>
      <c r="I5" s="72">
        <v>44053</v>
      </c>
      <c r="J5" s="69" t="s">
        <v>40</v>
      </c>
      <c r="K5" s="64" t="s">
        <v>456</v>
      </c>
    </row>
    <row r="6" spans="1:11" ht="255" x14ac:dyDescent="0.25">
      <c r="A6" s="2">
        <v>3</v>
      </c>
      <c r="B6" s="56" t="s">
        <v>457</v>
      </c>
      <c r="C6" s="142" t="s">
        <v>624</v>
      </c>
      <c r="D6" s="66">
        <v>605.09</v>
      </c>
      <c r="E6" s="64" t="s">
        <v>458</v>
      </c>
      <c r="F6" s="64" t="s">
        <v>188</v>
      </c>
      <c r="G6" s="64" t="s">
        <v>185</v>
      </c>
      <c r="H6" s="42" t="s">
        <v>279</v>
      </c>
      <c r="I6" s="72">
        <v>44056</v>
      </c>
      <c r="J6" s="69" t="s">
        <v>40</v>
      </c>
      <c r="K6" s="64" t="s">
        <v>459</v>
      </c>
    </row>
    <row r="7" spans="1:11" ht="375" x14ac:dyDescent="0.25">
      <c r="A7" s="2">
        <v>4</v>
      </c>
      <c r="B7" s="56" t="s">
        <v>460</v>
      </c>
      <c r="C7" s="64" t="s">
        <v>631</v>
      </c>
      <c r="D7" s="66">
        <f>235.8+587.01</f>
        <v>822.81</v>
      </c>
      <c r="E7" s="64" t="s">
        <v>461</v>
      </c>
      <c r="F7" s="64" t="s">
        <v>184</v>
      </c>
      <c r="G7" s="64" t="s">
        <v>185</v>
      </c>
      <c r="H7" s="42" t="s">
        <v>279</v>
      </c>
      <c r="I7" s="72">
        <v>44041</v>
      </c>
      <c r="J7" s="69" t="s">
        <v>40</v>
      </c>
      <c r="K7" s="64" t="s">
        <v>462</v>
      </c>
    </row>
    <row r="8" spans="1:11" ht="105" x14ac:dyDescent="0.25">
      <c r="A8" s="2">
        <v>5</v>
      </c>
      <c r="B8" s="56" t="s">
        <v>463</v>
      </c>
      <c r="C8" s="142" t="s">
        <v>424</v>
      </c>
      <c r="D8" s="66">
        <v>140</v>
      </c>
      <c r="E8" s="64" t="s">
        <v>464</v>
      </c>
      <c r="F8" s="64" t="s">
        <v>184</v>
      </c>
      <c r="G8" s="64" t="s">
        <v>185</v>
      </c>
      <c r="H8" s="42" t="s">
        <v>279</v>
      </c>
      <c r="I8" s="72">
        <v>44050</v>
      </c>
      <c r="J8" s="69" t="s">
        <v>40</v>
      </c>
      <c r="K8" s="64" t="s">
        <v>465</v>
      </c>
    </row>
    <row r="9" spans="1:11" x14ac:dyDescent="0.25">
      <c r="A9" s="58"/>
      <c r="B9" s="59"/>
      <c r="C9" s="59"/>
      <c r="D9" s="59"/>
      <c r="E9" s="59"/>
      <c r="F9" s="58"/>
      <c r="G9" s="58"/>
      <c r="H9" s="60"/>
      <c r="I9" s="59"/>
      <c r="J9" s="61"/>
      <c r="K9" s="62"/>
    </row>
    <row r="20" spans="13:13" x14ac:dyDescent="0.25">
      <c r="M20" s="77"/>
    </row>
  </sheetData>
  <mergeCells count="2">
    <mergeCell ref="A1:K1"/>
    <mergeCell ref="A2:K2"/>
  </mergeCells>
  <pageMargins left="0.25" right="0.25" top="0.75" bottom="0.75" header="0.3" footer="0.3"/>
  <pageSetup orientation="landscape" horizontalDpi="4294967293"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K50"/>
  <sheetViews>
    <sheetView workbookViewId="0">
      <selection activeCell="A2" sqref="A2:K2"/>
    </sheetView>
  </sheetViews>
  <sheetFormatPr baseColWidth="10" defaultRowHeight="15" x14ac:dyDescent="0.25"/>
  <cols>
    <col min="1" max="1" width="2.7109375" customWidth="1"/>
    <col min="2" max="2" width="18" customWidth="1"/>
    <col min="3" max="3" width="12.5703125" customWidth="1"/>
    <col min="5" max="5" width="13" customWidth="1"/>
    <col min="7" max="7" width="13.28515625" customWidth="1"/>
    <col min="8" max="8" width="13.140625" customWidth="1"/>
  </cols>
  <sheetData>
    <row r="1" spans="1:11" ht="24.75" customHeight="1" x14ac:dyDescent="0.25">
      <c r="A1" s="119" t="s">
        <v>317</v>
      </c>
      <c r="B1" s="119"/>
      <c r="C1" s="119"/>
      <c r="D1" s="119"/>
      <c r="E1" s="119"/>
      <c r="F1" s="119"/>
      <c r="G1" s="119"/>
      <c r="H1" s="119"/>
      <c r="I1" s="119"/>
      <c r="J1" s="119"/>
      <c r="K1" s="119"/>
    </row>
    <row r="2" spans="1:11" ht="21.75" customHeight="1" x14ac:dyDescent="0.25">
      <c r="A2" s="110" t="s">
        <v>450</v>
      </c>
      <c r="B2" s="110"/>
      <c r="C2" s="110"/>
      <c r="D2" s="110"/>
      <c r="E2" s="110"/>
      <c r="F2" s="110"/>
      <c r="G2" s="110"/>
      <c r="H2" s="110"/>
      <c r="I2" s="110"/>
      <c r="J2" s="110"/>
      <c r="K2" s="110"/>
    </row>
    <row r="3" spans="1:11" ht="84" x14ac:dyDescent="0.25">
      <c r="A3" s="2" t="s">
        <v>0</v>
      </c>
      <c r="B3" s="1" t="s">
        <v>276</v>
      </c>
      <c r="C3" s="1" t="s">
        <v>4</v>
      </c>
      <c r="D3" s="1" t="s">
        <v>1</v>
      </c>
      <c r="E3" s="1" t="s">
        <v>6</v>
      </c>
      <c r="F3" s="2" t="s">
        <v>5</v>
      </c>
      <c r="G3" s="2" t="s">
        <v>2</v>
      </c>
      <c r="H3" s="3" t="s">
        <v>7</v>
      </c>
      <c r="I3" s="1" t="s">
        <v>15</v>
      </c>
      <c r="J3" s="4" t="s">
        <v>14</v>
      </c>
      <c r="K3" s="1" t="s">
        <v>16</v>
      </c>
    </row>
    <row r="4" spans="1:11" ht="270" x14ac:dyDescent="0.25">
      <c r="A4" s="2">
        <v>1</v>
      </c>
      <c r="B4" s="56" t="s">
        <v>466</v>
      </c>
      <c r="C4" s="53" t="s">
        <v>625</v>
      </c>
      <c r="D4" s="6">
        <v>360</v>
      </c>
      <c r="E4" s="5" t="s">
        <v>467</v>
      </c>
      <c r="F4" s="42" t="s">
        <v>320</v>
      </c>
      <c r="G4" s="64" t="s">
        <v>185</v>
      </c>
      <c r="H4" s="33" t="s">
        <v>468</v>
      </c>
      <c r="I4" s="72">
        <v>44053</v>
      </c>
      <c r="J4" s="69" t="s">
        <v>40</v>
      </c>
      <c r="K4" s="64" t="s">
        <v>469</v>
      </c>
    </row>
    <row r="5" spans="1:11" ht="210" x14ac:dyDescent="0.25">
      <c r="A5" s="2">
        <v>2</v>
      </c>
      <c r="B5" s="56" t="s">
        <v>470</v>
      </c>
      <c r="C5" s="53" t="s">
        <v>625</v>
      </c>
      <c r="D5" s="66">
        <v>136.4</v>
      </c>
      <c r="E5" s="64" t="s">
        <v>471</v>
      </c>
      <c r="F5" s="64" t="s">
        <v>320</v>
      </c>
      <c r="G5" s="64" t="s">
        <v>185</v>
      </c>
      <c r="H5" s="69" t="s">
        <v>468</v>
      </c>
      <c r="I5" s="72">
        <v>43984</v>
      </c>
      <c r="J5" s="69" t="s">
        <v>40</v>
      </c>
      <c r="K5" s="64" t="s">
        <v>472</v>
      </c>
    </row>
    <row r="6" spans="1:11" ht="240" x14ac:dyDescent="0.25">
      <c r="A6" s="2">
        <v>3</v>
      </c>
      <c r="B6" s="67" t="s">
        <v>473</v>
      </c>
      <c r="C6" s="53" t="s">
        <v>625</v>
      </c>
      <c r="D6" s="66">
        <v>1340</v>
      </c>
      <c r="E6" s="64" t="s">
        <v>474</v>
      </c>
      <c r="F6" s="64" t="s">
        <v>320</v>
      </c>
      <c r="G6" s="64" t="s">
        <v>185</v>
      </c>
      <c r="H6" s="69" t="s">
        <v>468</v>
      </c>
      <c r="I6" s="72">
        <v>44041</v>
      </c>
      <c r="J6" s="69" t="s">
        <v>40</v>
      </c>
      <c r="K6" s="64" t="s">
        <v>475</v>
      </c>
    </row>
    <row r="7" spans="1:11" ht="150" x14ac:dyDescent="0.25">
      <c r="A7" s="2">
        <v>4</v>
      </c>
      <c r="B7" s="56" t="s">
        <v>476</v>
      </c>
      <c r="C7" s="41" t="s">
        <v>632</v>
      </c>
      <c r="D7" s="66">
        <v>500</v>
      </c>
      <c r="E7" s="64" t="s">
        <v>477</v>
      </c>
      <c r="F7" s="64" t="s">
        <v>320</v>
      </c>
      <c r="G7" s="64" t="s">
        <v>185</v>
      </c>
      <c r="H7" s="69" t="s">
        <v>468</v>
      </c>
      <c r="I7" s="72">
        <v>44032</v>
      </c>
      <c r="J7" s="69" t="s">
        <v>40</v>
      </c>
      <c r="K7" s="64" t="s">
        <v>212</v>
      </c>
    </row>
    <row r="8" spans="1:11" ht="90" x14ac:dyDescent="0.25">
      <c r="A8" s="2">
        <v>5</v>
      </c>
      <c r="B8" s="56" t="s">
        <v>478</v>
      </c>
      <c r="C8" s="64" t="s">
        <v>633</v>
      </c>
      <c r="D8" s="66">
        <v>1500</v>
      </c>
      <c r="E8" s="64" t="s">
        <v>479</v>
      </c>
      <c r="F8" s="64" t="s">
        <v>320</v>
      </c>
      <c r="G8" s="64" t="s">
        <v>185</v>
      </c>
      <c r="H8" s="69" t="s">
        <v>468</v>
      </c>
      <c r="I8" s="72">
        <v>44043</v>
      </c>
      <c r="J8" s="69" t="s">
        <v>40</v>
      </c>
      <c r="K8" s="64" t="s">
        <v>480</v>
      </c>
    </row>
    <row r="9" spans="1:11" ht="225" x14ac:dyDescent="0.25">
      <c r="A9" s="2">
        <v>6</v>
      </c>
      <c r="B9" s="67" t="s">
        <v>481</v>
      </c>
      <c r="C9" s="64" t="s">
        <v>625</v>
      </c>
      <c r="D9" s="66">
        <v>29101.31</v>
      </c>
      <c r="E9" s="64" t="s">
        <v>482</v>
      </c>
      <c r="F9" s="64" t="s">
        <v>483</v>
      </c>
      <c r="G9" s="64" t="s">
        <v>185</v>
      </c>
      <c r="H9" s="69" t="s">
        <v>468</v>
      </c>
      <c r="I9" s="72">
        <v>44069</v>
      </c>
      <c r="J9" s="69" t="s">
        <v>40</v>
      </c>
      <c r="K9" s="64" t="s">
        <v>484</v>
      </c>
    </row>
    <row r="10" spans="1:11" ht="210" x14ac:dyDescent="0.25">
      <c r="A10" s="2">
        <v>7</v>
      </c>
      <c r="B10" s="67" t="s">
        <v>485</v>
      </c>
      <c r="C10" s="64" t="s">
        <v>625</v>
      </c>
      <c r="D10" s="66">
        <v>2936.82</v>
      </c>
      <c r="E10" s="64" t="s">
        <v>486</v>
      </c>
      <c r="F10" s="64" t="s">
        <v>483</v>
      </c>
      <c r="G10" s="64" t="s">
        <v>185</v>
      </c>
      <c r="H10" s="69" t="s">
        <v>468</v>
      </c>
      <c r="I10" s="72">
        <v>44046</v>
      </c>
      <c r="J10" s="69" t="s">
        <v>40</v>
      </c>
      <c r="K10" s="64" t="s">
        <v>487</v>
      </c>
    </row>
    <row r="11" spans="1:11" ht="225" x14ac:dyDescent="0.25">
      <c r="A11" s="2">
        <v>8</v>
      </c>
      <c r="B11" s="67" t="s">
        <v>488</v>
      </c>
      <c r="C11" s="64" t="s">
        <v>625</v>
      </c>
      <c r="D11" s="66">
        <v>1300</v>
      </c>
      <c r="E11" s="66" t="s">
        <v>489</v>
      </c>
      <c r="F11" s="64" t="s">
        <v>320</v>
      </c>
      <c r="G11" s="64" t="s">
        <v>185</v>
      </c>
      <c r="H11" s="69" t="s">
        <v>468</v>
      </c>
      <c r="I11" s="72">
        <v>44039</v>
      </c>
      <c r="J11" s="69" t="s">
        <v>40</v>
      </c>
      <c r="K11" s="64" t="s">
        <v>490</v>
      </c>
    </row>
    <row r="12" spans="1:11" ht="225" x14ac:dyDescent="0.25">
      <c r="A12" s="2">
        <v>9</v>
      </c>
      <c r="B12" s="67" t="s">
        <v>491</v>
      </c>
      <c r="C12" s="64" t="s">
        <v>625</v>
      </c>
      <c r="D12" s="66">
        <v>1300</v>
      </c>
      <c r="E12" s="66" t="s">
        <v>489</v>
      </c>
      <c r="F12" s="64" t="s">
        <v>320</v>
      </c>
      <c r="G12" s="64" t="s">
        <v>185</v>
      </c>
      <c r="H12" s="69" t="s">
        <v>468</v>
      </c>
      <c r="I12" s="72">
        <v>44048</v>
      </c>
      <c r="J12" s="69" t="s">
        <v>40</v>
      </c>
      <c r="K12" s="64" t="s">
        <v>492</v>
      </c>
    </row>
    <row r="13" spans="1:11" ht="240" x14ac:dyDescent="0.25">
      <c r="A13" s="2">
        <v>10</v>
      </c>
      <c r="B13" s="67" t="s">
        <v>493</v>
      </c>
      <c r="C13" s="64" t="s">
        <v>625</v>
      </c>
      <c r="D13" s="66">
        <v>663</v>
      </c>
      <c r="E13" s="49" t="s">
        <v>378</v>
      </c>
      <c r="F13" s="64" t="s">
        <v>320</v>
      </c>
      <c r="G13" s="64" t="s">
        <v>185</v>
      </c>
      <c r="H13" s="69" t="s">
        <v>468</v>
      </c>
      <c r="I13" s="72">
        <v>44002</v>
      </c>
      <c r="J13" s="69" t="s">
        <v>40</v>
      </c>
      <c r="K13" s="64" t="s">
        <v>494</v>
      </c>
    </row>
    <row r="14" spans="1:11" ht="150" x14ac:dyDescent="0.25">
      <c r="A14" s="2">
        <v>11</v>
      </c>
      <c r="B14" s="56" t="s">
        <v>495</v>
      </c>
      <c r="C14" s="64" t="s">
        <v>625</v>
      </c>
      <c r="D14" s="66">
        <v>890</v>
      </c>
      <c r="E14" s="64" t="s">
        <v>496</v>
      </c>
      <c r="F14" s="64" t="s">
        <v>320</v>
      </c>
      <c r="G14" s="64" t="s">
        <v>185</v>
      </c>
      <c r="H14" s="69" t="s">
        <v>468</v>
      </c>
      <c r="I14" s="72">
        <v>44046</v>
      </c>
      <c r="J14" s="69" t="s">
        <v>40</v>
      </c>
      <c r="K14" s="64" t="s">
        <v>212</v>
      </c>
    </row>
    <row r="15" spans="1:11" ht="210" x14ac:dyDescent="0.25">
      <c r="A15" s="2">
        <v>12</v>
      </c>
      <c r="B15" s="67" t="s">
        <v>497</v>
      </c>
      <c r="C15" s="64" t="s">
        <v>625</v>
      </c>
      <c r="D15" s="66">
        <v>3080</v>
      </c>
      <c r="E15" s="64" t="s">
        <v>498</v>
      </c>
      <c r="F15" s="64" t="s">
        <v>320</v>
      </c>
      <c r="G15" s="64" t="s">
        <v>185</v>
      </c>
      <c r="H15" s="69" t="s">
        <v>468</v>
      </c>
      <c r="I15" s="72">
        <v>44046</v>
      </c>
      <c r="J15" s="69" t="s">
        <v>40</v>
      </c>
      <c r="K15" s="64" t="s">
        <v>212</v>
      </c>
    </row>
    <row r="16" spans="1:11" ht="165" x14ac:dyDescent="0.25">
      <c r="A16" s="2">
        <v>13</v>
      </c>
      <c r="B16" s="56" t="s">
        <v>499</v>
      </c>
      <c r="C16" s="64" t="s">
        <v>625</v>
      </c>
      <c r="D16" s="66">
        <v>1303.75</v>
      </c>
      <c r="E16" s="64" t="s">
        <v>500</v>
      </c>
      <c r="F16" s="64" t="s">
        <v>320</v>
      </c>
      <c r="G16" s="64" t="s">
        <v>185</v>
      </c>
      <c r="H16" s="69" t="s">
        <v>468</v>
      </c>
      <c r="I16" s="72">
        <v>44043</v>
      </c>
      <c r="J16" s="69" t="s">
        <v>40</v>
      </c>
      <c r="K16" s="64" t="s">
        <v>501</v>
      </c>
    </row>
    <row r="17" spans="1:11" ht="180" x14ac:dyDescent="0.25">
      <c r="A17" s="2">
        <v>14</v>
      </c>
      <c r="B17" s="56" t="s">
        <v>502</v>
      </c>
      <c r="C17" s="64" t="s">
        <v>625</v>
      </c>
      <c r="D17" s="66">
        <f>7*70</f>
        <v>490</v>
      </c>
      <c r="E17" s="64" t="s">
        <v>503</v>
      </c>
      <c r="F17" s="64" t="s">
        <v>320</v>
      </c>
      <c r="G17" s="64" t="s">
        <v>185</v>
      </c>
      <c r="H17" s="69" t="s">
        <v>468</v>
      </c>
      <c r="I17" s="72">
        <v>44018</v>
      </c>
      <c r="J17" s="69" t="s">
        <v>40</v>
      </c>
      <c r="K17" s="64" t="s">
        <v>504</v>
      </c>
    </row>
    <row r="18" spans="1:11" ht="135" x14ac:dyDescent="0.25">
      <c r="A18" s="2">
        <v>15</v>
      </c>
      <c r="B18" s="49" t="s">
        <v>505</v>
      </c>
      <c r="C18" s="64" t="s">
        <v>625</v>
      </c>
      <c r="D18" s="66">
        <v>3200</v>
      </c>
      <c r="E18" s="42" t="s">
        <v>336</v>
      </c>
      <c r="F18" s="42" t="s">
        <v>320</v>
      </c>
      <c r="G18" s="64" t="s">
        <v>185</v>
      </c>
      <c r="H18" s="69" t="s">
        <v>468</v>
      </c>
      <c r="I18" s="55">
        <v>44039</v>
      </c>
      <c r="J18" s="26" t="s">
        <v>40</v>
      </c>
      <c r="K18" s="42" t="s">
        <v>337</v>
      </c>
    </row>
    <row r="19" spans="1:11" ht="150" x14ac:dyDescent="0.25">
      <c r="A19" s="2">
        <v>16</v>
      </c>
      <c r="B19" s="63" t="s">
        <v>506</v>
      </c>
      <c r="C19" s="64" t="s">
        <v>625</v>
      </c>
      <c r="D19" s="66">
        <v>3090</v>
      </c>
      <c r="E19" s="64" t="s">
        <v>427</v>
      </c>
      <c r="F19" s="42" t="s">
        <v>320</v>
      </c>
      <c r="G19" s="64" t="s">
        <v>185</v>
      </c>
      <c r="H19" s="69" t="s">
        <v>468</v>
      </c>
      <c r="I19" s="72">
        <v>44054</v>
      </c>
      <c r="J19" s="69" t="s">
        <v>40</v>
      </c>
      <c r="K19" s="64" t="s">
        <v>428</v>
      </c>
    </row>
    <row r="20" spans="1:11" ht="210" x14ac:dyDescent="0.25">
      <c r="A20" s="2">
        <v>17</v>
      </c>
      <c r="B20" s="45" t="s">
        <v>367</v>
      </c>
      <c r="C20" s="64" t="s">
        <v>625</v>
      </c>
      <c r="D20" s="70">
        <v>2737.25</v>
      </c>
      <c r="E20" s="41" t="s">
        <v>368</v>
      </c>
      <c r="F20" s="42" t="s">
        <v>320</v>
      </c>
      <c r="G20" s="64" t="s">
        <v>185</v>
      </c>
      <c r="H20" s="69" t="s">
        <v>468</v>
      </c>
      <c r="I20" s="55" t="s">
        <v>507</v>
      </c>
      <c r="J20" s="26" t="s">
        <v>40</v>
      </c>
      <c r="K20" s="5" t="s">
        <v>369</v>
      </c>
    </row>
    <row r="21" spans="1:11" ht="210" x14ac:dyDescent="0.25">
      <c r="A21" s="2">
        <v>18</v>
      </c>
      <c r="B21" s="45" t="s">
        <v>508</v>
      </c>
      <c r="C21" s="64" t="s">
        <v>625</v>
      </c>
      <c r="D21" s="66">
        <v>1726.2</v>
      </c>
      <c r="E21" s="49" t="s">
        <v>339</v>
      </c>
      <c r="F21" s="42" t="s">
        <v>320</v>
      </c>
      <c r="G21" s="64" t="s">
        <v>185</v>
      </c>
      <c r="H21" s="69" t="s">
        <v>468</v>
      </c>
      <c r="I21" s="55">
        <v>44036</v>
      </c>
      <c r="J21" s="26" t="s">
        <v>40</v>
      </c>
      <c r="K21" s="5" t="s">
        <v>373</v>
      </c>
    </row>
    <row r="22" spans="1:11" ht="180" x14ac:dyDescent="0.25">
      <c r="A22" s="2">
        <v>19</v>
      </c>
      <c r="B22" s="65" t="s">
        <v>509</v>
      </c>
      <c r="C22" s="64" t="s">
        <v>625</v>
      </c>
      <c r="D22" s="70">
        <v>3106.5</v>
      </c>
      <c r="E22" s="49" t="s">
        <v>378</v>
      </c>
      <c r="F22" s="42" t="s">
        <v>320</v>
      </c>
      <c r="G22" s="64" t="s">
        <v>185</v>
      </c>
      <c r="H22" s="69" t="s">
        <v>468</v>
      </c>
      <c r="I22" s="72">
        <v>44048</v>
      </c>
      <c r="J22" s="69" t="s">
        <v>40</v>
      </c>
      <c r="K22" s="64" t="s">
        <v>510</v>
      </c>
    </row>
    <row r="23" spans="1:11" ht="195" x14ac:dyDescent="0.25">
      <c r="A23" s="2">
        <v>20</v>
      </c>
      <c r="B23" s="65" t="s">
        <v>511</v>
      </c>
      <c r="C23" s="64" t="s">
        <v>625</v>
      </c>
      <c r="D23" s="70">
        <v>1528</v>
      </c>
      <c r="E23" s="49" t="s">
        <v>343</v>
      </c>
      <c r="F23" s="42" t="s">
        <v>320</v>
      </c>
      <c r="G23" s="64" t="s">
        <v>185</v>
      </c>
      <c r="H23" s="69" t="s">
        <v>468</v>
      </c>
      <c r="I23" s="68">
        <v>44041</v>
      </c>
      <c r="J23" s="69" t="s">
        <v>40</v>
      </c>
      <c r="K23" s="64" t="s">
        <v>512</v>
      </c>
    </row>
    <row r="24" spans="1:11" ht="120" x14ac:dyDescent="0.25">
      <c r="A24" s="2">
        <v>21</v>
      </c>
      <c r="B24" s="65" t="s">
        <v>513</v>
      </c>
      <c r="C24" s="64" t="s">
        <v>625</v>
      </c>
      <c r="D24" s="70">
        <v>50.4</v>
      </c>
      <c r="E24" s="49" t="s">
        <v>343</v>
      </c>
      <c r="F24" s="42" t="s">
        <v>320</v>
      </c>
      <c r="G24" s="64" t="s">
        <v>185</v>
      </c>
      <c r="H24" s="69" t="s">
        <v>468</v>
      </c>
      <c r="I24" s="68">
        <v>44041</v>
      </c>
      <c r="J24" s="69" t="s">
        <v>40</v>
      </c>
      <c r="K24" s="64" t="s">
        <v>514</v>
      </c>
    </row>
    <row r="25" spans="1:11" ht="120" x14ac:dyDescent="0.25">
      <c r="A25" s="2">
        <v>22</v>
      </c>
      <c r="B25" s="65" t="s">
        <v>515</v>
      </c>
      <c r="C25" s="64" t="s">
        <v>625</v>
      </c>
      <c r="D25" s="70">
        <v>1098.1199999999999</v>
      </c>
      <c r="E25" s="49" t="s">
        <v>343</v>
      </c>
      <c r="F25" s="42" t="s">
        <v>320</v>
      </c>
      <c r="G25" s="64" t="s">
        <v>185</v>
      </c>
      <c r="H25" s="69" t="s">
        <v>468</v>
      </c>
      <c r="I25" s="68">
        <v>44040</v>
      </c>
      <c r="J25" s="69" t="s">
        <v>40</v>
      </c>
      <c r="K25" s="64" t="s">
        <v>516</v>
      </c>
    </row>
    <row r="26" spans="1:11" ht="165" x14ac:dyDescent="0.25">
      <c r="A26" s="2">
        <v>23</v>
      </c>
      <c r="B26" s="65" t="s">
        <v>517</v>
      </c>
      <c r="C26" s="64" t="s">
        <v>625</v>
      </c>
      <c r="D26" s="70">
        <v>613.4</v>
      </c>
      <c r="E26" s="49" t="s">
        <v>343</v>
      </c>
      <c r="F26" s="42" t="s">
        <v>320</v>
      </c>
      <c r="G26" s="64" t="s">
        <v>185</v>
      </c>
      <c r="H26" s="69" t="s">
        <v>468</v>
      </c>
      <c r="I26" s="68">
        <v>44036</v>
      </c>
      <c r="J26" s="69" t="s">
        <v>40</v>
      </c>
      <c r="K26" s="64" t="s">
        <v>518</v>
      </c>
    </row>
    <row r="27" spans="1:11" ht="270" x14ac:dyDescent="0.25">
      <c r="A27" s="2">
        <v>24</v>
      </c>
      <c r="B27" s="65" t="s">
        <v>519</v>
      </c>
      <c r="C27" s="64" t="s">
        <v>625</v>
      </c>
      <c r="D27" s="70">
        <v>1038.3499999999999</v>
      </c>
      <c r="E27" s="49" t="s">
        <v>343</v>
      </c>
      <c r="F27" s="42" t="s">
        <v>320</v>
      </c>
      <c r="G27" s="64" t="s">
        <v>185</v>
      </c>
      <c r="H27" s="69" t="s">
        <v>468</v>
      </c>
      <c r="I27" s="68">
        <v>44043</v>
      </c>
      <c r="J27" s="69" t="s">
        <v>40</v>
      </c>
      <c r="K27" s="64" t="s">
        <v>520</v>
      </c>
    </row>
    <row r="28" spans="1:11" ht="210" x14ac:dyDescent="0.25">
      <c r="A28" s="2">
        <v>25</v>
      </c>
      <c r="B28" s="65" t="s">
        <v>521</v>
      </c>
      <c r="C28" s="64" t="s">
        <v>625</v>
      </c>
      <c r="D28" s="70">
        <v>582.20000000000005</v>
      </c>
      <c r="E28" s="49" t="s">
        <v>343</v>
      </c>
      <c r="F28" s="42" t="s">
        <v>320</v>
      </c>
      <c r="G28" s="64" t="s">
        <v>185</v>
      </c>
      <c r="H28" s="69" t="s">
        <v>468</v>
      </c>
      <c r="I28" s="68">
        <v>44043</v>
      </c>
      <c r="J28" s="69" t="s">
        <v>40</v>
      </c>
      <c r="K28" s="64" t="s">
        <v>522</v>
      </c>
    </row>
    <row r="29" spans="1:11" ht="120" x14ac:dyDescent="0.25">
      <c r="A29" s="2">
        <v>26</v>
      </c>
      <c r="B29" s="65" t="s">
        <v>523</v>
      </c>
      <c r="C29" s="64" t="s">
        <v>625</v>
      </c>
      <c r="D29" s="70">
        <v>38.75</v>
      </c>
      <c r="E29" s="49" t="s">
        <v>343</v>
      </c>
      <c r="F29" s="42" t="s">
        <v>320</v>
      </c>
      <c r="G29" s="64" t="s">
        <v>185</v>
      </c>
      <c r="H29" s="69" t="s">
        <v>468</v>
      </c>
      <c r="I29" s="68">
        <v>44043</v>
      </c>
      <c r="J29" s="69" t="s">
        <v>40</v>
      </c>
      <c r="K29" s="64" t="s">
        <v>524</v>
      </c>
    </row>
    <row r="30" spans="1:11" ht="270" x14ac:dyDescent="0.25">
      <c r="A30" s="2">
        <v>27</v>
      </c>
      <c r="B30" s="65" t="s">
        <v>525</v>
      </c>
      <c r="C30" s="64" t="s">
        <v>625</v>
      </c>
      <c r="D30" s="70">
        <v>2000.4</v>
      </c>
      <c r="E30" s="49" t="s">
        <v>343</v>
      </c>
      <c r="F30" s="42" t="s">
        <v>320</v>
      </c>
      <c r="G30" s="64" t="s">
        <v>185</v>
      </c>
      <c r="H30" s="69" t="s">
        <v>468</v>
      </c>
      <c r="I30" s="72">
        <v>44043</v>
      </c>
      <c r="J30" s="69" t="s">
        <v>40</v>
      </c>
      <c r="K30" s="64" t="s">
        <v>526</v>
      </c>
    </row>
    <row r="31" spans="1:11" ht="300" x14ac:dyDescent="0.25">
      <c r="A31" s="2">
        <v>28</v>
      </c>
      <c r="B31" s="63" t="s">
        <v>527</v>
      </c>
      <c r="C31" s="64" t="s">
        <v>625</v>
      </c>
      <c r="D31" s="70">
        <v>1272.04</v>
      </c>
      <c r="E31" s="49" t="s">
        <v>343</v>
      </c>
      <c r="F31" s="42" t="s">
        <v>320</v>
      </c>
      <c r="G31" s="64" t="s">
        <v>185</v>
      </c>
      <c r="H31" s="69" t="s">
        <v>468</v>
      </c>
      <c r="I31" s="68">
        <v>44043</v>
      </c>
      <c r="J31" s="69" t="s">
        <v>40</v>
      </c>
      <c r="K31" s="64" t="s">
        <v>528</v>
      </c>
    </row>
    <row r="32" spans="1:11" ht="225" x14ac:dyDescent="0.25">
      <c r="A32" s="2">
        <v>29</v>
      </c>
      <c r="B32" s="65" t="s">
        <v>529</v>
      </c>
      <c r="C32" s="64" t="s">
        <v>625</v>
      </c>
      <c r="D32" s="66">
        <v>353.7</v>
      </c>
      <c r="E32" s="49" t="s">
        <v>343</v>
      </c>
      <c r="F32" s="42" t="s">
        <v>320</v>
      </c>
      <c r="G32" s="64" t="s">
        <v>185</v>
      </c>
      <c r="H32" s="69" t="s">
        <v>468</v>
      </c>
      <c r="I32" s="68">
        <v>44043</v>
      </c>
      <c r="J32" s="69" t="s">
        <v>40</v>
      </c>
      <c r="K32" s="64" t="s">
        <v>530</v>
      </c>
    </row>
    <row r="33" spans="1:11" ht="165" x14ac:dyDescent="0.25">
      <c r="A33" s="2">
        <v>30</v>
      </c>
      <c r="B33" s="63" t="s">
        <v>531</v>
      </c>
      <c r="C33" s="64" t="s">
        <v>625</v>
      </c>
      <c r="D33" s="70">
        <v>900</v>
      </c>
      <c r="E33" s="49" t="s">
        <v>532</v>
      </c>
      <c r="F33" s="42" t="s">
        <v>320</v>
      </c>
      <c r="G33" s="64" t="s">
        <v>185</v>
      </c>
      <c r="H33" s="69" t="s">
        <v>468</v>
      </c>
      <c r="I33" s="68">
        <v>44063</v>
      </c>
      <c r="J33" s="69" t="s">
        <v>40</v>
      </c>
      <c r="K33" s="64" t="s">
        <v>533</v>
      </c>
    </row>
    <row r="34" spans="1:11" ht="270" x14ac:dyDescent="0.25">
      <c r="A34" s="2">
        <v>31</v>
      </c>
      <c r="B34" s="67" t="s">
        <v>534</v>
      </c>
      <c r="C34" s="64" t="s">
        <v>625</v>
      </c>
      <c r="D34" s="70">
        <v>1128.3800000000001</v>
      </c>
      <c r="E34" s="49" t="s">
        <v>532</v>
      </c>
      <c r="F34" s="42" t="s">
        <v>320</v>
      </c>
      <c r="G34" s="64" t="s">
        <v>185</v>
      </c>
      <c r="H34" s="69" t="s">
        <v>468</v>
      </c>
      <c r="I34" s="68">
        <v>44061</v>
      </c>
      <c r="J34" s="69" t="s">
        <v>40</v>
      </c>
      <c r="K34" s="64" t="s">
        <v>535</v>
      </c>
    </row>
    <row r="35" spans="1:11" ht="180" x14ac:dyDescent="0.25">
      <c r="A35" s="2">
        <v>32</v>
      </c>
      <c r="B35" s="63" t="s">
        <v>536</v>
      </c>
      <c r="C35" s="64" t="s">
        <v>625</v>
      </c>
      <c r="D35" s="66">
        <v>1653.2</v>
      </c>
      <c r="E35" s="49" t="s">
        <v>343</v>
      </c>
      <c r="F35" s="42" t="s">
        <v>320</v>
      </c>
      <c r="G35" s="64" t="s">
        <v>185</v>
      </c>
      <c r="H35" s="69" t="s">
        <v>468</v>
      </c>
      <c r="I35" s="72">
        <v>44041</v>
      </c>
      <c r="J35" s="69" t="s">
        <v>40</v>
      </c>
      <c r="K35" s="64" t="s">
        <v>537</v>
      </c>
    </row>
    <row r="36" spans="1:11" ht="120" x14ac:dyDescent="0.25">
      <c r="A36" s="2">
        <v>33</v>
      </c>
      <c r="B36" s="65" t="s">
        <v>538</v>
      </c>
      <c r="C36" s="64" t="s">
        <v>625</v>
      </c>
      <c r="D36" s="70">
        <v>398.25</v>
      </c>
      <c r="E36" s="49" t="s">
        <v>343</v>
      </c>
      <c r="F36" s="42" t="s">
        <v>320</v>
      </c>
      <c r="G36" s="64" t="s">
        <v>185</v>
      </c>
      <c r="H36" s="69" t="s">
        <v>468</v>
      </c>
      <c r="I36" s="68">
        <v>44043</v>
      </c>
      <c r="J36" s="69" t="s">
        <v>40</v>
      </c>
      <c r="K36" s="64" t="s">
        <v>539</v>
      </c>
    </row>
    <row r="37" spans="1:11" ht="150" x14ac:dyDescent="0.25">
      <c r="A37" s="2">
        <v>34</v>
      </c>
      <c r="B37" s="63" t="s">
        <v>540</v>
      </c>
      <c r="C37" s="64" t="s">
        <v>625</v>
      </c>
      <c r="D37" s="66">
        <v>67.2</v>
      </c>
      <c r="E37" s="49" t="s">
        <v>343</v>
      </c>
      <c r="F37" s="42" t="s">
        <v>320</v>
      </c>
      <c r="G37" s="64" t="s">
        <v>185</v>
      </c>
      <c r="H37" s="69" t="s">
        <v>468</v>
      </c>
      <c r="I37" s="72">
        <v>44043</v>
      </c>
      <c r="J37" s="69" t="s">
        <v>40</v>
      </c>
      <c r="K37" s="64" t="s">
        <v>541</v>
      </c>
    </row>
    <row r="38" spans="1:11" ht="150" x14ac:dyDescent="0.25">
      <c r="A38" s="2">
        <v>35</v>
      </c>
      <c r="B38" s="65" t="s">
        <v>542</v>
      </c>
      <c r="C38" s="64" t="s">
        <v>625</v>
      </c>
      <c r="D38" s="70">
        <v>140</v>
      </c>
      <c r="E38" s="49" t="s">
        <v>343</v>
      </c>
      <c r="F38" s="42" t="s">
        <v>320</v>
      </c>
      <c r="G38" s="64" t="s">
        <v>185</v>
      </c>
      <c r="H38" s="69" t="s">
        <v>468</v>
      </c>
      <c r="I38" s="72">
        <v>44055</v>
      </c>
      <c r="J38" s="69" t="s">
        <v>40</v>
      </c>
      <c r="K38" s="64" t="s">
        <v>543</v>
      </c>
    </row>
    <row r="39" spans="1:11" ht="165" x14ac:dyDescent="0.25">
      <c r="A39" s="2">
        <v>36</v>
      </c>
      <c r="B39" s="65" t="s">
        <v>544</v>
      </c>
      <c r="C39" s="64" t="s">
        <v>625</v>
      </c>
      <c r="D39" s="70">
        <v>1406.95</v>
      </c>
      <c r="E39" s="49" t="s">
        <v>545</v>
      </c>
      <c r="F39" s="42" t="s">
        <v>320</v>
      </c>
      <c r="G39" s="64" t="s">
        <v>185</v>
      </c>
      <c r="H39" s="69" t="s">
        <v>468</v>
      </c>
      <c r="I39" s="68">
        <v>44054</v>
      </c>
      <c r="J39" s="69" t="s">
        <v>40</v>
      </c>
      <c r="K39" s="64" t="s">
        <v>546</v>
      </c>
    </row>
    <row r="40" spans="1:11" ht="210" x14ac:dyDescent="0.25">
      <c r="A40" s="2">
        <v>37</v>
      </c>
      <c r="B40" s="67" t="s">
        <v>547</v>
      </c>
      <c r="C40" s="64" t="s">
        <v>625</v>
      </c>
      <c r="D40" s="66">
        <v>1540</v>
      </c>
      <c r="E40" s="64" t="s">
        <v>498</v>
      </c>
      <c r="F40" s="64" t="s">
        <v>320</v>
      </c>
      <c r="G40" s="64" t="s">
        <v>185</v>
      </c>
      <c r="H40" s="69" t="s">
        <v>468</v>
      </c>
      <c r="I40" s="72">
        <v>44046</v>
      </c>
      <c r="J40" s="69" t="s">
        <v>40</v>
      </c>
      <c r="K40" s="64" t="s">
        <v>212</v>
      </c>
    </row>
    <row r="41" spans="1:11" ht="195" x14ac:dyDescent="0.25">
      <c r="A41" s="2">
        <v>38</v>
      </c>
      <c r="B41" s="65" t="s">
        <v>548</v>
      </c>
      <c r="C41" s="64" t="s">
        <v>625</v>
      </c>
      <c r="D41" s="70">
        <v>2586</v>
      </c>
      <c r="E41" s="49" t="s">
        <v>545</v>
      </c>
      <c r="F41" s="42" t="s">
        <v>320</v>
      </c>
      <c r="G41" s="64" t="s">
        <v>185</v>
      </c>
      <c r="H41" s="69" t="s">
        <v>468</v>
      </c>
      <c r="I41" s="68">
        <v>44053</v>
      </c>
      <c r="J41" s="69" t="s">
        <v>40</v>
      </c>
      <c r="K41" s="64" t="s">
        <v>549</v>
      </c>
    </row>
    <row r="42" spans="1:11" ht="195" x14ac:dyDescent="0.25">
      <c r="A42" s="2">
        <v>39</v>
      </c>
      <c r="B42" s="56" t="s">
        <v>550</v>
      </c>
      <c r="C42" s="64" t="s">
        <v>625</v>
      </c>
      <c r="D42" s="66">
        <v>765.7</v>
      </c>
      <c r="E42" s="66" t="s">
        <v>551</v>
      </c>
      <c r="F42" s="42" t="s">
        <v>320</v>
      </c>
      <c r="G42" s="64" t="s">
        <v>185</v>
      </c>
      <c r="H42" s="69" t="s">
        <v>468</v>
      </c>
      <c r="I42" s="72">
        <v>44032</v>
      </c>
      <c r="J42" s="69" t="s">
        <v>40</v>
      </c>
      <c r="K42" s="64" t="s">
        <v>552</v>
      </c>
    </row>
    <row r="43" spans="1:11" ht="150" x14ac:dyDescent="0.25">
      <c r="A43" s="2">
        <v>40</v>
      </c>
      <c r="B43" s="56" t="s">
        <v>553</v>
      </c>
      <c r="C43" s="64" t="s">
        <v>625</v>
      </c>
      <c r="D43" s="66">
        <v>890</v>
      </c>
      <c r="E43" s="64" t="s">
        <v>496</v>
      </c>
      <c r="F43" s="64" t="s">
        <v>320</v>
      </c>
      <c r="G43" s="64" t="s">
        <v>185</v>
      </c>
      <c r="H43" s="69" t="s">
        <v>468</v>
      </c>
      <c r="I43" s="72">
        <v>44060</v>
      </c>
      <c r="J43" s="69" t="s">
        <v>40</v>
      </c>
      <c r="K43" s="64" t="s">
        <v>212</v>
      </c>
    </row>
    <row r="44" spans="1:11" ht="135" x14ac:dyDescent="0.25">
      <c r="A44" s="2">
        <v>41</v>
      </c>
      <c r="B44" s="49" t="s">
        <v>554</v>
      </c>
      <c r="C44" s="64" t="s">
        <v>625</v>
      </c>
      <c r="D44" s="66">
        <v>2136</v>
      </c>
      <c r="E44" s="42" t="s">
        <v>336</v>
      </c>
      <c r="F44" s="42" t="s">
        <v>320</v>
      </c>
      <c r="G44" s="64" t="s">
        <v>185</v>
      </c>
      <c r="H44" s="69" t="s">
        <v>468</v>
      </c>
      <c r="I44" s="55">
        <v>44038</v>
      </c>
      <c r="J44" s="26" t="s">
        <v>40</v>
      </c>
      <c r="K44" s="42" t="s">
        <v>337</v>
      </c>
    </row>
    <row r="45" spans="1:11" ht="210" x14ac:dyDescent="0.25">
      <c r="A45" s="2">
        <v>42</v>
      </c>
      <c r="B45" s="45" t="s">
        <v>367</v>
      </c>
      <c r="C45" s="64" t="s">
        <v>625</v>
      </c>
      <c r="D45" s="70">
        <v>2731.25</v>
      </c>
      <c r="E45" s="41" t="s">
        <v>368</v>
      </c>
      <c r="F45" s="42" t="s">
        <v>320</v>
      </c>
      <c r="G45" s="64" t="s">
        <v>185</v>
      </c>
      <c r="H45" s="69" t="s">
        <v>468</v>
      </c>
      <c r="I45" s="55">
        <v>44060</v>
      </c>
      <c r="J45" s="26" t="s">
        <v>40</v>
      </c>
      <c r="K45" s="5" t="s">
        <v>369</v>
      </c>
    </row>
    <row r="46" spans="1:11" ht="165" x14ac:dyDescent="0.25">
      <c r="A46" s="2">
        <v>43</v>
      </c>
      <c r="B46" s="56" t="s">
        <v>555</v>
      </c>
      <c r="C46" s="64" t="s">
        <v>625</v>
      </c>
      <c r="D46" s="66">
        <v>670</v>
      </c>
      <c r="E46" s="49" t="s">
        <v>556</v>
      </c>
      <c r="F46" s="42" t="s">
        <v>320</v>
      </c>
      <c r="G46" s="64" t="s">
        <v>185</v>
      </c>
      <c r="H46" s="69" t="s">
        <v>468</v>
      </c>
      <c r="I46" s="72">
        <v>44069</v>
      </c>
      <c r="J46" s="69" t="s">
        <v>40</v>
      </c>
      <c r="K46" s="42" t="s">
        <v>557</v>
      </c>
    </row>
    <row r="47" spans="1:11" ht="225" x14ac:dyDescent="0.25">
      <c r="A47" s="2">
        <v>44</v>
      </c>
      <c r="B47" s="56" t="s">
        <v>558</v>
      </c>
      <c r="C47" s="64" t="s">
        <v>625</v>
      </c>
      <c r="D47" s="70">
        <v>900</v>
      </c>
      <c r="E47" s="49" t="s">
        <v>365</v>
      </c>
      <c r="F47" s="42" t="s">
        <v>320</v>
      </c>
      <c r="G47" s="64" t="s">
        <v>185</v>
      </c>
      <c r="H47" s="69" t="s">
        <v>468</v>
      </c>
      <c r="I47" s="72">
        <v>44064</v>
      </c>
      <c r="J47" s="69" t="s">
        <v>40</v>
      </c>
      <c r="K47" s="42" t="s">
        <v>559</v>
      </c>
    </row>
    <row r="48" spans="1:11" ht="210" x14ac:dyDescent="0.25">
      <c r="A48" s="2">
        <v>45</v>
      </c>
      <c r="B48" s="56" t="s">
        <v>560</v>
      </c>
      <c r="C48" s="64" t="s">
        <v>625</v>
      </c>
      <c r="D48" s="70">
        <v>2436.1</v>
      </c>
      <c r="E48" s="49" t="s">
        <v>545</v>
      </c>
      <c r="F48" s="42" t="s">
        <v>320</v>
      </c>
      <c r="G48" s="64" t="s">
        <v>185</v>
      </c>
      <c r="H48" s="69" t="s">
        <v>468</v>
      </c>
      <c r="I48" s="68">
        <v>44057</v>
      </c>
      <c r="J48" s="69" t="s">
        <v>40</v>
      </c>
      <c r="K48" s="64" t="s">
        <v>561</v>
      </c>
    </row>
    <row r="49" spans="1:11" x14ac:dyDescent="0.25">
      <c r="A49" s="45"/>
      <c r="B49" s="45"/>
      <c r="C49" s="45"/>
      <c r="D49" s="45"/>
      <c r="E49" s="45"/>
      <c r="F49" s="45"/>
      <c r="G49" s="45"/>
      <c r="H49" s="45"/>
      <c r="I49" s="45"/>
      <c r="J49" s="45"/>
      <c r="K49" s="45"/>
    </row>
    <row r="50" spans="1:11" x14ac:dyDescent="0.25">
      <c r="A50" s="71"/>
      <c r="B50" s="71"/>
      <c r="C50" s="71"/>
      <c r="D50" s="71"/>
      <c r="E50" s="71"/>
      <c r="F50" s="71"/>
      <c r="G50" s="71"/>
      <c r="H50" s="71"/>
      <c r="I50" s="71"/>
      <c r="J50" s="71"/>
      <c r="K50" s="71"/>
    </row>
  </sheetData>
  <mergeCells count="2">
    <mergeCell ref="A1:K1"/>
    <mergeCell ref="A2:K2"/>
  </mergeCells>
  <pageMargins left="0.25" right="0.25" top="0.75" bottom="0.75" header="0.3" footer="0.3"/>
  <pageSetup orientation="landscape"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marzo-2020</vt:lpstr>
      <vt:lpstr>abril-2020</vt:lpstr>
      <vt:lpstr>mayo-2020</vt:lpstr>
      <vt:lpstr>junio covid-19-2020</vt:lpstr>
      <vt:lpstr>junio T Amanda 2020</vt:lpstr>
      <vt:lpstr>julio covid-19-2020</vt:lpstr>
      <vt:lpstr>julio T Amanda 2020</vt:lpstr>
      <vt:lpstr>agosto covid-19 2020</vt:lpstr>
      <vt:lpstr>agosto T Amanda 2020</vt:lpstr>
      <vt:lpstr>sept. covid-19 2020</vt:lpstr>
      <vt:lpstr>sep. T Amanda 2020</vt:lpstr>
      <vt:lpstr>octubre covid-19 2020</vt:lpstr>
      <vt:lpstr>octubre T Amanda 2020</vt:lpstr>
      <vt:lpstr>nov. covid-19 2020</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Owner</cp:lastModifiedBy>
  <cp:lastPrinted>2021-02-05T23:11:02Z</cp:lastPrinted>
  <dcterms:created xsi:type="dcterms:W3CDTF">2020-05-25T17:01:22Z</dcterms:created>
  <dcterms:modified xsi:type="dcterms:W3CDTF">2021-02-05T23:18:47Z</dcterms:modified>
</cp:coreProperties>
</file>