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7" activeTab="13"/>
  </bookViews>
  <sheets>
    <sheet name="LCAM 25%ene" sheetId="1" r:id="rId1"/>
    <sheet name="LCAM FP ene" sheetId="25" r:id="rId2"/>
    <sheet name="PARQUE REC.ene" sheetId="3" r:id="rId3"/>
    <sheet name="enero 2020" sheetId="7" r:id="rId4"/>
    <sheet name="feb. 2020" sheetId="26" r:id="rId5"/>
    <sheet name="marzo 2020" sheetId="27" r:id="rId6"/>
    <sheet name="abril 2020" sheetId="28" r:id="rId7"/>
    <sheet name="mayo 2020" sheetId="29" r:id="rId8"/>
    <sheet name="junio 2020" sheetId="30" r:id="rId9"/>
    <sheet name="julio 2020" sheetId="31" r:id="rId10"/>
    <sheet name="agosto 2020" sheetId="32" r:id="rId11"/>
    <sheet name="sept. 2020" sheetId="33" r:id="rId12"/>
    <sheet name="oct. 2020" sheetId="34" r:id="rId13"/>
    <sheet name="nov.2020" sheetId="35" r:id="rId14"/>
  </sheets>
  <calcPr calcId="152511"/>
</workbook>
</file>

<file path=xl/calcChain.xml><?xml version="1.0" encoding="utf-8"?>
<calcChain xmlns="http://schemas.openxmlformats.org/spreadsheetml/2006/main">
  <c r="F18" i="35" l="1"/>
  <c r="F17" i="35"/>
  <c r="F16" i="35"/>
  <c r="F15" i="35"/>
  <c r="F14" i="35"/>
  <c r="F13" i="35"/>
  <c r="F12" i="35"/>
  <c r="F11" i="35"/>
  <c r="F10" i="35"/>
  <c r="F9" i="35"/>
  <c r="F8" i="35"/>
  <c r="F7" i="35"/>
  <c r="F6" i="35"/>
  <c r="F19" i="35" s="1"/>
  <c r="F18" i="34"/>
  <c r="F17" i="34"/>
  <c r="F16" i="34"/>
  <c r="F15" i="34"/>
  <c r="F14" i="34"/>
  <c r="F13" i="34"/>
  <c r="F12" i="34"/>
  <c r="F11" i="34"/>
  <c r="F10" i="34"/>
  <c r="F9" i="34"/>
  <c r="F8" i="34"/>
  <c r="F7" i="34"/>
  <c r="F19" i="34" s="1"/>
  <c r="F6" i="34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19" i="33" s="1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19" i="32" l="1"/>
  <c r="F17" i="31"/>
  <c r="F16" i="31"/>
  <c r="F15" i="31"/>
  <c r="F14" i="31"/>
  <c r="F13" i="31"/>
  <c r="F12" i="31"/>
  <c r="F11" i="31"/>
  <c r="F10" i="31"/>
  <c r="F9" i="31"/>
  <c r="F8" i="31"/>
  <c r="F7" i="31"/>
  <c r="F6" i="31"/>
  <c r="F18" i="31" s="1"/>
  <c r="F18" i="30" l="1"/>
  <c r="F17" i="30"/>
  <c r="F16" i="30"/>
  <c r="F15" i="30"/>
  <c r="F14" i="30"/>
  <c r="F13" i="30"/>
  <c r="F12" i="30"/>
  <c r="F11" i="30"/>
  <c r="F10" i="30"/>
  <c r="F9" i="30"/>
  <c r="A9" i="30"/>
  <c r="A10" i="30" s="1"/>
  <c r="A11" i="30" s="1"/>
  <c r="A12" i="30" s="1"/>
  <c r="F8" i="30"/>
  <c r="F7" i="30"/>
  <c r="F19" i="30" s="1"/>
  <c r="F6" i="30"/>
  <c r="F18" i="29" l="1"/>
  <c r="F17" i="29"/>
  <c r="F16" i="29"/>
  <c r="F15" i="29"/>
  <c r="F14" i="29"/>
  <c r="F13" i="29"/>
  <c r="F12" i="29"/>
  <c r="F11" i="29"/>
  <c r="F10" i="29"/>
  <c r="F9" i="29"/>
  <c r="A9" i="29"/>
  <c r="A10" i="29" s="1"/>
  <c r="A11" i="29" s="1"/>
  <c r="A12" i="29" s="1"/>
  <c r="F8" i="29"/>
  <c r="F7" i="29"/>
  <c r="F6" i="29"/>
  <c r="F19" i="29" l="1"/>
  <c r="F6" i="28"/>
  <c r="F7" i="28"/>
  <c r="F8" i="28"/>
  <c r="A9" i="28"/>
  <c r="F9" i="28"/>
  <c r="A10" i="28"/>
  <c r="F10" i="28"/>
  <c r="F18" i="28"/>
  <c r="F17" i="28"/>
  <c r="F16" i="28"/>
  <c r="F15" i="28"/>
  <c r="F14" i="28"/>
  <c r="F13" i="28"/>
  <c r="F12" i="28"/>
  <c r="F11" i="28"/>
  <c r="A11" i="28"/>
  <c r="A12" i="28" s="1"/>
  <c r="F19" i="28" l="1"/>
  <c r="F18" i="26"/>
  <c r="F17" i="26"/>
  <c r="F16" i="26"/>
  <c r="F15" i="26"/>
  <c r="F14" i="26"/>
  <c r="F13" i="26"/>
  <c r="F12" i="26"/>
  <c r="F11" i="26"/>
  <c r="F10" i="26"/>
  <c r="F9" i="26"/>
  <c r="A9" i="26"/>
  <c r="A10" i="26" s="1"/>
  <c r="A11" i="26" s="1"/>
  <c r="A12" i="26" s="1"/>
  <c r="F8" i="26"/>
  <c r="F7" i="26"/>
  <c r="F6" i="26"/>
  <c r="F19" i="26" s="1"/>
  <c r="A9" i="7" l="1"/>
  <c r="A10" i="7" s="1"/>
  <c r="A11" i="7" s="1"/>
  <c r="A12" i="7" s="1"/>
  <c r="F17" i="7"/>
  <c r="A7" i="3" l="1"/>
  <c r="A8" i="3" s="1"/>
  <c r="A9" i="3" s="1"/>
  <c r="A10" i="3" s="1"/>
  <c r="A11" i="3" s="1"/>
  <c r="A12" i="3" s="1"/>
  <c r="A13" i="3" s="1"/>
  <c r="A14" i="3" s="1"/>
  <c r="D36" i="25" l="1"/>
  <c r="D35" i="25"/>
  <c r="D31" i="25"/>
  <c r="D30" i="25"/>
  <c r="D29" i="25"/>
  <c r="D28" i="25"/>
  <c r="D27" i="25"/>
  <c r="D26" i="25"/>
  <c r="D24" i="25"/>
  <c r="D23" i="25"/>
  <c r="D20" i="25"/>
  <c r="D19" i="25"/>
  <c r="D18" i="25"/>
  <c r="D17" i="25"/>
  <c r="D15" i="25"/>
  <c r="D11" i="25"/>
  <c r="D10" i="25"/>
  <c r="D7" i="25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D29" i="1" l="1"/>
  <c r="D22" i="1"/>
  <c r="D18" i="1"/>
  <c r="D1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18" i="7" l="1"/>
  <c r="F16" i="7"/>
  <c r="F15" i="7"/>
  <c r="F14" i="7"/>
  <c r="F13" i="7"/>
  <c r="F12" i="7"/>
  <c r="F11" i="7"/>
  <c r="F10" i="7"/>
  <c r="F9" i="7"/>
  <c r="F8" i="7"/>
  <c r="F7" i="7"/>
  <c r="F6" i="7"/>
  <c r="F19" i="7" l="1"/>
  <c r="D15" i="3" l="1"/>
  <c r="D37" i="25" l="1"/>
  <c r="D30" i="1"/>
</calcChain>
</file>

<file path=xl/sharedStrings.xml><?xml version="1.0" encoding="utf-8"?>
<sst xmlns="http://schemas.openxmlformats.org/spreadsheetml/2006/main" count="883" uniqueCount="173">
  <si>
    <t>ALCALDIA MUNICIPAL DE SAN PABLO TACACHICO.</t>
  </si>
  <si>
    <t>N°</t>
  </si>
  <si>
    <t>NOMBRE</t>
  </si>
  <si>
    <t>CARGO</t>
  </si>
  <si>
    <t>SUELDO BASE</t>
  </si>
  <si>
    <t>FONDO</t>
  </si>
  <si>
    <t>MARIO ALBERTO CASTILLO VILLANUEVA</t>
  </si>
  <si>
    <t>ALCALDE MUNICIPAL</t>
  </si>
  <si>
    <t>TOTAL</t>
  </si>
  <si>
    <t>REMUNERACIONES   DE  SUELDOS A EMPLEADOS MUNICIPALES.</t>
  </si>
  <si>
    <t>MODALIDAD</t>
  </si>
  <si>
    <t>LCAM</t>
  </si>
  <si>
    <t>PLANILLA  DE  SUELDOS A EMPLEADOS MUNICIPALES.</t>
  </si>
  <si>
    <t>CONCEPTO</t>
  </si>
  <si>
    <t>F.PARQUE</t>
  </si>
  <si>
    <t>JORGE ANTONIO MEJIA HERNANDEZ</t>
  </si>
  <si>
    <t>F.P.</t>
  </si>
  <si>
    <t>ALCALDIA MUNICIPAL DE SAN PABLO TACACHICO</t>
  </si>
  <si>
    <t>Nº</t>
  </si>
  <si>
    <t>PAGO POR DIA</t>
  </si>
  <si>
    <t>NETO</t>
  </si>
  <si>
    <t>SALARIOS POR JORNAL</t>
  </si>
  <si>
    <t>DIAS TRAB.</t>
  </si>
  <si>
    <t>LUIS SANTIAGO MARTINEZ SALGUERO</t>
  </si>
  <si>
    <t>SINDICO MUNICIPAL</t>
  </si>
  <si>
    <t>FLOR MARIA SERRANO DE ESCOBAR</t>
  </si>
  <si>
    <t>GERENTE GENERAL</t>
  </si>
  <si>
    <t>THEELBERTH ANTONIO BARRERA PINEDA</t>
  </si>
  <si>
    <t>JEFE UACI</t>
  </si>
  <si>
    <t>MANUEL DE JESUS GUZMAN GUZMAN</t>
  </si>
  <si>
    <t>SECRETARIO MUNICIPAL</t>
  </si>
  <si>
    <t>TESORERA</t>
  </si>
  <si>
    <t>KARINA ESMERALDA CRUZ CRUZ</t>
  </si>
  <si>
    <t>AUXILIAR DE TESORERIA</t>
  </si>
  <si>
    <t xml:space="preserve">JULIA MARLENE GUARDADO </t>
  </si>
  <si>
    <t>CONTADOR</t>
  </si>
  <si>
    <t>ALBA LUZ BENITEZ GUEVARA</t>
  </si>
  <si>
    <t>PRESUPUESTO</t>
  </si>
  <si>
    <t>CARLOS ARMANDO HERNANDEZ SANTOS</t>
  </si>
  <si>
    <t>ENCARGADO DE INFORMATICA</t>
  </si>
  <si>
    <t>NELSON ALEXANDER CRUZ MORALES</t>
  </si>
  <si>
    <t>ENCARGADO COMUNICACIONES</t>
  </si>
  <si>
    <t>ANA LUISA CARTAGENA ALAS</t>
  </si>
  <si>
    <t>RECEPCIONISTA</t>
  </si>
  <si>
    <t>JUAN MANUEL ANDRDADE ALAS</t>
  </si>
  <si>
    <t>ENCARGADO  SERVICIOS GENERALES</t>
  </si>
  <si>
    <t>JORGE ANTONIO POLANCO GARCIA</t>
  </si>
  <si>
    <t>COLECTOR</t>
  </si>
  <si>
    <t>DELMY NOEMY MEDINA DE MEJIA</t>
  </si>
  <si>
    <t>ENCARGADA  REGISTRO DEL ESTADO FAMILIAR</t>
  </si>
  <si>
    <t>CRISTINA DOLORES LOPEZ MONTALVO</t>
  </si>
  <si>
    <t>AUXILIAR  REGISTRO DEL ESTADO FAMILIAR</t>
  </si>
  <si>
    <t>CARLA MARIA OROZCO CORTEZ</t>
  </si>
  <si>
    <t>ENCARGADA  VISTO BUENO</t>
  </si>
  <si>
    <t>RENE VICENTE SARMIENTO IRAHETA</t>
  </si>
  <si>
    <t>ENCARGADO DE CATASTRO</t>
  </si>
  <si>
    <t>RAUL ARTURO ESQUIVEL MEDINA</t>
  </si>
  <si>
    <t>ENCARGADO CUENTAS CORRIENTES</t>
  </si>
  <si>
    <t>JOSE AMILCAR CRUZ VARELA</t>
  </si>
  <si>
    <t>REGISTRO Y CONTROL TRIBUTARIO</t>
  </si>
  <si>
    <t>MAYRA YANET SANTOS MORAN</t>
  </si>
  <si>
    <t>OFICIAL DE ACCESO A  LA INFORMACION PUBLICA.</t>
  </si>
  <si>
    <t>WILMER ERNESTO LOPEZ GARCIA</t>
  </si>
  <si>
    <t>OFICIAL DE GESTION DOCUMENTAL Y ARCHIVO</t>
  </si>
  <si>
    <t>NOEMI REYES MURCIA AYALA</t>
  </si>
  <si>
    <t>ENCARGADA  UNIDAD DE GENERO</t>
  </si>
  <si>
    <t>SILVIA NOHEMY MALDINERA DE PEREZ</t>
  </si>
  <si>
    <t>ENCARGADA  PROMOCION SOCIAL</t>
  </si>
  <si>
    <t>ROBERTO ARISTIDES FLORES ANDRADE</t>
  </si>
  <si>
    <t>ENCARGADO UNIDAD DE MEDIO AMBIENTE</t>
  </si>
  <si>
    <t>ANA GLADIS CHACON ORANTES</t>
  </si>
  <si>
    <t>PEDRO ANTONIO LUNA</t>
  </si>
  <si>
    <t>AUXILIAR MTTO. DE TOBOGANES Y PISCINAS</t>
  </si>
  <si>
    <t>IMELDA ESTER CASTILLO DE ALAS</t>
  </si>
  <si>
    <t>COCINERA PARQUE RECREATIVO</t>
  </si>
  <si>
    <t>EDWIN LEONIDES ALVARADO CARTAGENA</t>
  </si>
  <si>
    <t>MTTO PARQUE RECREATIVO</t>
  </si>
  <si>
    <t>AXULIAR DE COCINA PARQUE RECREATIVO</t>
  </si>
  <si>
    <t>EDITH YAMILETH HERNANDEZ RIVAS</t>
  </si>
  <si>
    <t>ENCARGADO DE TAQUILLA</t>
  </si>
  <si>
    <t>BLANCA YANETH DIMAS RAMIREZ</t>
  </si>
  <si>
    <t>CAJERA PARQUE RECREATIVO</t>
  </si>
  <si>
    <t>YOBANI ERNESTO PINEDA URIAS</t>
  </si>
  <si>
    <t>MTTO GENERAL EN EL TURICENTRO MUNICIPAL</t>
  </si>
  <si>
    <t>WILIAN ISAIAS ALVAREZ DUARTE</t>
  </si>
  <si>
    <t>MTTO GENERAL  Y ZONAS VERDES DEL TURICENTRO MUNICIPAL</t>
  </si>
  <si>
    <t>ESTELY JUDITH SERMEÑO CLAVEL</t>
  </si>
  <si>
    <t>OSCAR JAVIER CALLES</t>
  </si>
  <si>
    <r>
      <t xml:space="preserve">MOTORISTA </t>
    </r>
    <r>
      <rPr>
        <sz val="8"/>
        <color rgb="FF002060"/>
        <rFont val="Calibri"/>
        <family val="2"/>
        <scheme val="minor"/>
      </rPr>
      <t>ADMINISTRATIVO</t>
    </r>
  </si>
  <si>
    <t>JAIME VEGA MEDINA</t>
  </si>
  <si>
    <t>MOTORISTA  SERVICIOS VARIOS</t>
  </si>
  <si>
    <t>PEDRO ANTONIO TRIGUEROS OLIVAR</t>
  </si>
  <si>
    <t>ENCARGADO  MTTO. SERVICIOS MUNICIPALES</t>
  </si>
  <si>
    <t>EZEQUIEL JONATAN GALVEZ VALDIZON</t>
  </si>
  <si>
    <t>MOTORISTA CAMION CISTERNA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</si>
  <si>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</si>
  <si>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</si>
  <si>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</si>
  <si>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</si>
  <si>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</si>
  <si>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WILIAN ALEXANDER VALLE RAMIREZ</t>
  </si>
  <si>
    <t>ENCARGADO  MTTO. DE ALUMBRADO PUBLICO</t>
  </si>
  <si>
    <t>EDGARDO FRANCISCO MEJIA CASTANEDA</t>
  </si>
  <si>
    <t>EDECAN</t>
  </si>
  <si>
    <t>OSCAR ERNESTO LARA RODRIGUEZ</t>
  </si>
  <si>
    <t>LUIS ALFONSO AGREDA DURAN</t>
  </si>
  <si>
    <t>SOLDADOR DE OBRA DE BANCO</t>
  </si>
  <si>
    <t>JUAN ANGEL GARCIA ARITA</t>
  </si>
  <si>
    <t>JUAN FRANCISCO AGUILAR PORTILLO</t>
  </si>
  <si>
    <t>ENCARGADO DE SERVICIOS SANITARIOS CONCHA ACUSTICA</t>
  </si>
  <si>
    <t>JOSE HUMBERTO ALAS CARTAGENA</t>
  </si>
  <si>
    <t>BARRENDERO DE CALLES</t>
  </si>
  <si>
    <t>OSCAR ARMANDO GARCIA LARA</t>
  </si>
  <si>
    <t>ENCARGADO DE CANCHAS MUNICIPALES</t>
  </si>
  <si>
    <t>JUAN JOSE AVILA PINEDA</t>
  </si>
  <si>
    <t>WILLIAN ERNESTO TEJADA</t>
  </si>
  <si>
    <t>LOCUTOR DE RADIO MUNICIPAL</t>
  </si>
  <si>
    <t>NESTOR OSWALDO MEJIA RIVERA</t>
  </si>
  <si>
    <t>ANA BEATRIZ CALLEJAS CASTILLO</t>
  </si>
  <si>
    <t>ORDENANZA</t>
  </si>
  <si>
    <t>MARTA LILIAN MARTINEZ MELGARES</t>
  </si>
  <si>
    <t>BLANCA LETICIA ESCOBAR MELGAR</t>
  </si>
  <si>
    <t>FELIX GONZALEZ HERNANDEZ</t>
  </si>
  <si>
    <t>RAMON MORALES</t>
  </si>
  <si>
    <t>ALBAÑIL DE OBRAS PEQUEÑAS</t>
  </si>
  <si>
    <t>CAROLINA ESMERALDA FIGUEROA</t>
  </si>
  <si>
    <t>JARDINERA</t>
  </si>
  <si>
    <t>VICTOR MANUEL RIVAS MARQUEZ</t>
  </si>
  <si>
    <t>DANIEL ERNESTO GONZALEZ SERRANO</t>
  </si>
  <si>
    <t>BODEGUERO BODEGA GENERAL</t>
  </si>
  <si>
    <t>ALEXIS BALMORE RAMOS MAGAÑA</t>
  </si>
  <si>
    <t>ORDENANZA  MERCADO MUNICIPAL</t>
  </si>
  <si>
    <t>CUSTODIO DE CEMENTERIO Nº 2</t>
  </si>
  <si>
    <t>CUSTODIO DE CEMENTERIO Nº 1</t>
  </si>
  <si>
    <t>LUIS ALEJANDRO RIVERA DUARTE</t>
  </si>
  <si>
    <t>CORRESPONDIENTE AL MES DE:  ENERO  2020</t>
  </si>
  <si>
    <t>MARLENY YANETH LEON VDA. DE CONSUEGRA</t>
  </si>
  <si>
    <t>INSPECTOR DE CATASTRO</t>
  </si>
  <si>
    <t>ADMINISTRADORA DEL MERCADO</t>
  </si>
  <si>
    <t>CUSTODIO DE LA PLANTA DE COMPOSTAJE</t>
  </si>
  <si>
    <t>FANNY JUDITH PALACIOS VALLE</t>
  </si>
  <si>
    <t>ADMINISTRADOR DEL TURICENTRO MUNICIPAL</t>
  </si>
  <si>
    <t>OSCAR DE JESUS FIGUEROA COBOS</t>
  </si>
  <si>
    <t>ISRAEL FLORES</t>
  </si>
  <si>
    <t>PASTOR MENDOZA RAMIREZ</t>
  </si>
  <si>
    <t>AGUSTIN MOLINA GUILLEN</t>
  </si>
  <si>
    <t>MARIO ALFONSO ANDRADE</t>
  </si>
  <si>
    <t>GREGORIO MANUEL DUARTE</t>
  </si>
  <si>
    <t>PEDRO CARDOZA CARDOZA</t>
  </si>
  <si>
    <t>GONZALO ARNULFO RAMIREZ</t>
  </si>
  <si>
    <t>MIGUEL HUMBERTO VALDIZON AQUINO</t>
  </si>
  <si>
    <t>GUILLERMO CLAVEL HERNANDEZ</t>
  </si>
  <si>
    <t>RICARDO ANTONIO PEÑA MELENDEZ</t>
  </si>
  <si>
    <t>NICOLAS DE JESUS MARTINEZ CARTAGENA</t>
  </si>
  <si>
    <t>RINA DINORA GARCIA DE OLIVORIO</t>
  </si>
  <si>
    <t>REMUNERACIONES DE BARRENDEROS EVENTUALES: BARRIDO DE CALLES</t>
  </si>
  <si>
    <t>MANTENIMIENTO DE  CALLES MUNICIPALES: CASCO URBANO 90 CUADRAS.</t>
  </si>
  <si>
    <t>AUXILIAR DE LIMPIEZA</t>
  </si>
  <si>
    <t>PERIODO:    DEL   1   AL   30   DE   ABRIL   DE    2020</t>
  </si>
  <si>
    <t>PERIODO:    DEL   1   AL   31   DE   MARZO   DE    2020</t>
  </si>
  <si>
    <t>PERIODO:    DEL   1   AL   29   DE   FEBRERO   DE    2020</t>
  </si>
  <si>
    <t>PERIODO:    DEL   1   AL   31   DE   ENERO   DE    2020</t>
  </si>
  <si>
    <t>PERIODO:    DEL   1   AL   31   DE   MAYO  DE    2020</t>
  </si>
  <si>
    <t>PERIODO:    DEL   1   AL   30   DE   JUNIO DE    2020</t>
  </si>
  <si>
    <t>PERIODO:    DE JULIO DE 2020</t>
  </si>
  <si>
    <t>JOSE FAUSTO MARTINEZ DIAZ</t>
  </si>
  <si>
    <t>ALFONSO GOMEZ ALAS</t>
  </si>
  <si>
    <t>PLANILLA DE BARRENDEROS EVENTUALES: BARRIDO DE CALLES</t>
  </si>
  <si>
    <t>PERIODO:    DE AGOSTO DE 2020</t>
  </si>
  <si>
    <t>PRESTAMO</t>
  </si>
  <si>
    <t>PERIODO:    DE SEPTIEMBRE DE 2020</t>
  </si>
  <si>
    <t>PERIODO:    DE OCTUBRE DE 2020</t>
  </si>
  <si>
    <t>PERIODO:   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</si>
</sst>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  <numFmt numFmtId="165" formatCode="_-[$$-340A]\ * #,##0.00_-;\-[$$-340A]\ * #,##0.00_-;_-[$$-3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horizontal="center"/>
    </xf>
    <xf numFmtId="9" fontId="5" fillId="2" borderId="1" xfId="1" applyNumberFormat="1" applyFont="1" applyFill="1" applyBorder="1" applyAlignment="1">
      <alignment horizontal="center"/>
    </xf>
    <xf numFmtId="4" fontId="4" fillId="0" borderId="0" xfId="0" applyNumberFormat="1" applyFont="1" applyAlignment="1">
      <alignment vertical="center"/>
    </xf>
    <xf numFmtId="44" fontId="8" fillId="0" borderId="0" xfId="1" applyFont="1" applyAlignment="1">
      <alignment vertical="center"/>
    </xf>
    <xf numFmtId="44" fontId="2" fillId="3" borderId="1" xfId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vertical="center" wrapText="1"/>
    </xf>
    <xf numFmtId="44" fontId="12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165" fontId="15" fillId="2" borderId="1" xfId="2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9" fontId="15" fillId="2" borderId="1" xfId="3" applyFont="1" applyFill="1" applyBorder="1" applyAlignment="1">
      <alignment horizontal="center" vertical="center" wrapText="1"/>
    </xf>
    <xf numFmtId="165" fontId="16" fillId="3" borderId="1" xfId="0" applyNumberFormat="1" applyFont="1" applyFill="1" applyBorder="1"/>
    <xf numFmtId="165" fontId="7" fillId="3" borderId="1" xfId="0" applyNumberFormat="1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165" fontId="15" fillId="2" borderId="1" xfId="0" applyNumberFormat="1" applyFont="1" applyFill="1" applyBorder="1" applyAlignment="1">
      <alignment horizontal="center" wrapText="1"/>
    </xf>
    <xf numFmtId="9" fontId="15" fillId="2" borderId="1" xfId="3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0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165" fontId="15" fillId="2" borderId="1" xfId="2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65" fontId="15" fillId="2" borderId="1" xfId="2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5" fontId="17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76275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6953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0"/>
  <sheetViews>
    <sheetView workbookViewId="0">
      <selection activeCell="H9" sqref="H9"/>
    </sheetView>
  </sheetViews>
  <sheetFormatPr baseColWidth="10" defaultRowHeight="15" x14ac:dyDescent="0.25"/>
  <cols>
    <col min="1" max="1" width="4.85546875" customWidth="1"/>
    <col min="2" max="2" width="31" customWidth="1"/>
    <col min="3" max="3" width="18.42578125" customWidth="1"/>
  </cols>
  <sheetData>
    <row r="1" spans="1:6" ht="18.75" x14ac:dyDescent="0.25">
      <c r="A1" s="53" t="s">
        <v>0</v>
      </c>
      <c r="B1" s="53"/>
      <c r="C1" s="53"/>
      <c r="D1" s="53"/>
      <c r="E1" s="53"/>
      <c r="F1" s="53"/>
    </row>
    <row r="2" spans="1:6" ht="15.75" x14ac:dyDescent="0.25">
      <c r="A2" s="54" t="s">
        <v>9</v>
      </c>
      <c r="B2" s="54"/>
      <c r="C2" s="54"/>
      <c r="D2" s="54"/>
      <c r="E2" s="54"/>
      <c r="F2" s="54"/>
    </row>
    <row r="3" spans="1:6" ht="15.75" x14ac:dyDescent="0.25">
      <c r="A3" s="54" t="s">
        <v>135</v>
      </c>
      <c r="B3" s="54"/>
      <c r="C3" s="54"/>
      <c r="D3" s="54"/>
      <c r="E3" s="54"/>
      <c r="F3" s="54"/>
    </row>
    <row r="4" spans="1:6" x14ac:dyDescent="0.25">
      <c r="A4" s="62" t="s">
        <v>1</v>
      </c>
      <c r="B4" s="62" t="s">
        <v>2</v>
      </c>
      <c r="C4" s="62" t="s">
        <v>3</v>
      </c>
      <c r="D4" s="60" t="s">
        <v>4</v>
      </c>
      <c r="E4" s="58" t="s">
        <v>10</v>
      </c>
      <c r="F4" s="58" t="s">
        <v>5</v>
      </c>
    </row>
    <row r="5" spans="1:6" x14ac:dyDescent="0.25">
      <c r="A5" s="63"/>
      <c r="B5" s="63"/>
      <c r="C5" s="63"/>
      <c r="D5" s="61"/>
      <c r="E5" s="59"/>
      <c r="F5" s="59"/>
    </row>
    <row r="6" spans="1:6" x14ac:dyDescent="0.25">
      <c r="A6" s="9">
        <v>1</v>
      </c>
      <c r="B6" s="10" t="s">
        <v>6</v>
      </c>
      <c r="C6" s="10" t="s">
        <v>7</v>
      </c>
      <c r="D6" s="15">
        <v>2475</v>
      </c>
      <c r="E6" s="4" t="s">
        <v>11</v>
      </c>
      <c r="F6" s="5">
        <v>0.25</v>
      </c>
    </row>
    <row r="7" spans="1:6" x14ac:dyDescent="0.25">
      <c r="A7" s="9">
        <f>A6+1</f>
        <v>2</v>
      </c>
      <c r="B7" s="10" t="s">
        <v>23</v>
      </c>
      <c r="C7" s="10" t="s">
        <v>24</v>
      </c>
      <c r="D7" s="15">
        <v>1123.2</v>
      </c>
      <c r="E7" s="4" t="s">
        <v>11</v>
      </c>
      <c r="F7" s="5">
        <v>0.25</v>
      </c>
    </row>
    <row r="8" spans="1:6" x14ac:dyDescent="0.25">
      <c r="A8" s="9">
        <f t="shared" ref="A8:A29" si="0">A7+1</f>
        <v>3</v>
      </c>
      <c r="B8" s="10" t="s">
        <v>25</v>
      </c>
      <c r="C8" s="10" t="s">
        <v>26</v>
      </c>
      <c r="D8" s="15">
        <v>1700</v>
      </c>
      <c r="E8" s="4" t="s">
        <v>11</v>
      </c>
      <c r="F8" s="5">
        <v>0.25</v>
      </c>
    </row>
    <row r="9" spans="1:6" ht="25.5" x14ac:dyDescent="0.25">
      <c r="A9" s="9">
        <f t="shared" si="0"/>
        <v>4</v>
      </c>
      <c r="B9" s="10" t="s">
        <v>27</v>
      </c>
      <c r="C9" s="10" t="s">
        <v>28</v>
      </c>
      <c r="D9" s="15">
        <v>1100</v>
      </c>
      <c r="E9" s="4" t="s">
        <v>11</v>
      </c>
      <c r="F9" s="5">
        <v>0.25</v>
      </c>
    </row>
    <row r="10" spans="1:6" ht="25.5" x14ac:dyDescent="0.25">
      <c r="A10" s="9">
        <f t="shared" si="0"/>
        <v>5</v>
      </c>
      <c r="B10" s="10" t="s">
        <v>29</v>
      </c>
      <c r="C10" s="10" t="s">
        <v>30</v>
      </c>
      <c r="D10" s="15">
        <v>900</v>
      </c>
      <c r="E10" s="4" t="s">
        <v>11</v>
      </c>
      <c r="F10" s="5">
        <v>0.25</v>
      </c>
    </row>
    <row r="11" spans="1:6" x14ac:dyDescent="0.25">
      <c r="A11" s="9">
        <f t="shared" si="0"/>
        <v>6</v>
      </c>
      <c r="B11" s="10" t="s">
        <v>36</v>
      </c>
      <c r="C11" s="11" t="s">
        <v>31</v>
      </c>
      <c r="D11" s="15">
        <v>850</v>
      </c>
      <c r="E11" s="4" t="s">
        <v>11</v>
      </c>
      <c r="F11" s="5">
        <v>0.25</v>
      </c>
    </row>
    <row r="12" spans="1:6" ht="25.5" x14ac:dyDescent="0.25">
      <c r="A12" s="9">
        <f t="shared" si="0"/>
        <v>7</v>
      </c>
      <c r="B12" s="10" t="s">
        <v>32</v>
      </c>
      <c r="C12" s="10" t="s">
        <v>33</v>
      </c>
      <c r="D12" s="15">
        <v>304.17</v>
      </c>
      <c r="E12" s="4" t="s">
        <v>11</v>
      </c>
      <c r="F12" s="5">
        <v>0.25</v>
      </c>
    </row>
    <row r="13" spans="1:6" x14ac:dyDescent="0.25">
      <c r="A13" s="9">
        <f t="shared" si="0"/>
        <v>8</v>
      </c>
      <c r="B13" s="10" t="s">
        <v>34</v>
      </c>
      <c r="C13" s="11" t="s">
        <v>35</v>
      </c>
      <c r="D13" s="15">
        <v>809</v>
      </c>
      <c r="E13" s="4" t="s">
        <v>11</v>
      </c>
      <c r="F13" s="5">
        <v>0.25</v>
      </c>
    </row>
    <row r="14" spans="1:6" ht="25.5" x14ac:dyDescent="0.25">
      <c r="A14" s="9">
        <f>A13+1</f>
        <v>9</v>
      </c>
      <c r="B14" s="10" t="s">
        <v>136</v>
      </c>
      <c r="C14" s="10" t="s">
        <v>37</v>
      </c>
      <c r="D14" s="15">
        <v>500</v>
      </c>
      <c r="E14" s="4" t="s">
        <v>11</v>
      </c>
      <c r="F14" s="5">
        <v>0.25</v>
      </c>
    </row>
    <row r="15" spans="1:6" ht="25.5" x14ac:dyDescent="0.25">
      <c r="A15" s="9">
        <f t="shared" si="0"/>
        <v>10</v>
      </c>
      <c r="B15" s="10" t="s">
        <v>38</v>
      </c>
      <c r="C15" s="10" t="s">
        <v>39</v>
      </c>
      <c r="D15" s="15">
        <v>775</v>
      </c>
      <c r="E15" s="4" t="s">
        <v>11</v>
      </c>
      <c r="F15" s="5">
        <v>0.25</v>
      </c>
    </row>
    <row r="16" spans="1:6" ht="22.5" x14ac:dyDescent="0.25">
      <c r="A16" s="9">
        <f t="shared" si="0"/>
        <v>11</v>
      </c>
      <c r="B16" s="10" t="s">
        <v>40</v>
      </c>
      <c r="C16" s="12" t="s">
        <v>41</v>
      </c>
      <c r="D16" s="15">
        <f>304.17+40</f>
        <v>344.17</v>
      </c>
      <c r="E16" s="4" t="s">
        <v>11</v>
      </c>
      <c r="F16" s="5">
        <v>0.25</v>
      </c>
    </row>
    <row r="17" spans="1:6" x14ac:dyDescent="0.25">
      <c r="A17" s="9">
        <f t="shared" si="0"/>
        <v>12</v>
      </c>
      <c r="B17" s="10" t="s">
        <v>42</v>
      </c>
      <c r="C17" s="11" t="s">
        <v>43</v>
      </c>
      <c r="D17" s="15">
        <v>390</v>
      </c>
      <c r="E17" s="4" t="s">
        <v>11</v>
      </c>
      <c r="F17" s="5">
        <v>0.25</v>
      </c>
    </row>
    <row r="18" spans="1:6" ht="25.5" x14ac:dyDescent="0.25">
      <c r="A18" s="9">
        <f t="shared" si="0"/>
        <v>13</v>
      </c>
      <c r="B18" s="10" t="s">
        <v>44</v>
      </c>
      <c r="C18" s="10" t="s">
        <v>45</v>
      </c>
      <c r="D18" s="15">
        <f>304.17+40</f>
        <v>344.17</v>
      </c>
      <c r="E18" s="4" t="s">
        <v>11</v>
      </c>
      <c r="F18" s="5">
        <v>0.25</v>
      </c>
    </row>
    <row r="19" spans="1:6" x14ac:dyDescent="0.25">
      <c r="A19" s="9">
        <f t="shared" si="0"/>
        <v>14</v>
      </c>
      <c r="B19" s="10" t="s">
        <v>46</v>
      </c>
      <c r="C19" s="11" t="s">
        <v>47</v>
      </c>
      <c r="D19" s="15">
        <v>652.92999999999995</v>
      </c>
      <c r="E19" s="4" t="s">
        <v>11</v>
      </c>
      <c r="F19" s="5">
        <v>0.25</v>
      </c>
    </row>
    <row r="20" spans="1:6" ht="36" x14ac:dyDescent="0.25">
      <c r="A20" s="9">
        <f t="shared" si="0"/>
        <v>15</v>
      </c>
      <c r="B20" s="10" t="s">
        <v>48</v>
      </c>
      <c r="C20" s="13" t="s">
        <v>49</v>
      </c>
      <c r="D20" s="15">
        <v>630</v>
      </c>
      <c r="E20" s="4" t="s">
        <v>11</v>
      </c>
      <c r="F20" s="5">
        <v>0.25</v>
      </c>
    </row>
    <row r="21" spans="1:6" ht="25.5" x14ac:dyDescent="0.25">
      <c r="A21" s="9">
        <f t="shared" si="0"/>
        <v>16</v>
      </c>
      <c r="B21" s="10" t="s">
        <v>50</v>
      </c>
      <c r="C21" s="10" t="s">
        <v>51</v>
      </c>
      <c r="D21" s="15">
        <v>0</v>
      </c>
      <c r="E21" s="4" t="s">
        <v>11</v>
      </c>
      <c r="F21" s="5">
        <v>0.25</v>
      </c>
    </row>
    <row r="22" spans="1:6" ht="25.5" x14ac:dyDescent="0.25">
      <c r="A22" s="9">
        <f t="shared" si="0"/>
        <v>17</v>
      </c>
      <c r="B22" s="10" t="s">
        <v>52</v>
      </c>
      <c r="C22" s="10" t="s">
        <v>53</v>
      </c>
      <c r="D22" s="15">
        <f>562.5</f>
        <v>562.5</v>
      </c>
      <c r="E22" s="4" t="s">
        <v>11</v>
      </c>
      <c r="F22" s="5">
        <v>0.25</v>
      </c>
    </row>
    <row r="23" spans="1:6" ht="25.5" x14ac:dyDescent="0.25">
      <c r="A23" s="9">
        <f t="shared" si="0"/>
        <v>18</v>
      </c>
      <c r="B23" s="10" t="s">
        <v>54</v>
      </c>
      <c r="C23" s="10" t="s">
        <v>55</v>
      </c>
      <c r="D23" s="15">
        <v>365</v>
      </c>
      <c r="E23" s="4" t="s">
        <v>11</v>
      </c>
      <c r="F23" s="5">
        <v>0.25</v>
      </c>
    </row>
    <row r="24" spans="1:6" ht="25.5" x14ac:dyDescent="0.25">
      <c r="A24" s="9">
        <f t="shared" si="0"/>
        <v>19</v>
      </c>
      <c r="B24" s="10" t="s">
        <v>56</v>
      </c>
      <c r="C24" s="10" t="s">
        <v>57</v>
      </c>
      <c r="D24" s="15">
        <v>450</v>
      </c>
      <c r="E24" s="4" t="s">
        <v>11</v>
      </c>
      <c r="F24" s="5">
        <v>0.25</v>
      </c>
    </row>
    <row r="25" spans="1:6" ht="25.5" x14ac:dyDescent="0.25">
      <c r="A25" s="9">
        <f t="shared" si="0"/>
        <v>20</v>
      </c>
      <c r="B25" s="10" t="s">
        <v>58</v>
      </c>
      <c r="C25" s="10" t="s">
        <v>59</v>
      </c>
      <c r="D25" s="15">
        <v>562.5</v>
      </c>
      <c r="E25" s="4" t="s">
        <v>11</v>
      </c>
      <c r="F25" s="5">
        <v>0.25</v>
      </c>
    </row>
    <row r="26" spans="1:6" ht="38.25" x14ac:dyDescent="0.25">
      <c r="A26" s="9">
        <f t="shared" si="0"/>
        <v>21</v>
      </c>
      <c r="B26" s="10" t="s">
        <v>60</v>
      </c>
      <c r="C26" s="10" t="s">
        <v>61</v>
      </c>
      <c r="D26" s="15">
        <v>500</v>
      </c>
      <c r="E26" s="4" t="s">
        <v>11</v>
      </c>
      <c r="F26" s="5">
        <v>0.25</v>
      </c>
    </row>
    <row r="27" spans="1:6" ht="38.25" x14ac:dyDescent="0.25">
      <c r="A27" s="9">
        <f t="shared" si="0"/>
        <v>22</v>
      </c>
      <c r="B27" s="14" t="s">
        <v>62</v>
      </c>
      <c r="C27" s="10" t="s">
        <v>63</v>
      </c>
      <c r="D27" s="15">
        <v>550</v>
      </c>
      <c r="E27" s="4" t="s">
        <v>11</v>
      </c>
      <c r="F27" s="5">
        <v>0.25</v>
      </c>
    </row>
    <row r="28" spans="1:6" ht="25.5" x14ac:dyDescent="0.25">
      <c r="A28" s="9">
        <f t="shared" si="0"/>
        <v>23</v>
      </c>
      <c r="B28" s="14" t="s">
        <v>64</v>
      </c>
      <c r="C28" s="10" t="s">
        <v>65</v>
      </c>
      <c r="D28" s="15">
        <v>465</v>
      </c>
      <c r="E28" s="4" t="s">
        <v>11</v>
      </c>
      <c r="F28" s="5">
        <v>0.25</v>
      </c>
    </row>
    <row r="29" spans="1:6" ht="25.5" x14ac:dyDescent="0.25">
      <c r="A29" s="9">
        <f t="shared" si="0"/>
        <v>24</v>
      </c>
      <c r="B29" s="14" t="s">
        <v>66</v>
      </c>
      <c r="C29" s="10" t="s">
        <v>67</v>
      </c>
      <c r="D29" s="15">
        <f>325</f>
        <v>325</v>
      </c>
      <c r="E29" s="4" t="s">
        <v>11</v>
      </c>
      <c r="F29" s="5">
        <v>0.25</v>
      </c>
    </row>
    <row r="30" spans="1:6" x14ac:dyDescent="0.25">
      <c r="A30" s="55" t="s">
        <v>8</v>
      </c>
      <c r="B30" s="56"/>
      <c r="C30" s="57"/>
      <c r="D30" s="8">
        <f>SUM(D6:D29)</f>
        <v>16677.64</v>
      </c>
      <c r="E30" s="7"/>
      <c r="F30" s="6"/>
    </row>
  </sheetData>
  <mergeCells count="10">
    <mergeCell ref="A1:F1"/>
    <mergeCell ref="A2:F2"/>
    <mergeCell ref="A3:F3"/>
    <mergeCell ref="A30:C30"/>
    <mergeCell ref="F4:F5"/>
    <mergeCell ref="E4:E5"/>
    <mergeCell ref="D4:D5"/>
    <mergeCell ref="C4:C5"/>
    <mergeCell ref="B4:B5"/>
    <mergeCell ref="A4:A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9"/>
  <sheetViews>
    <sheetView workbookViewId="0">
      <selection activeCell="L7" sqref="L7"/>
    </sheetView>
  </sheetViews>
  <sheetFormatPr baseColWidth="10" defaultRowHeight="15" x14ac:dyDescent="0.25"/>
  <cols>
    <col min="1" max="1" width="3.140625" customWidth="1"/>
    <col min="2" max="2" width="38.7109375" customWidth="1"/>
    <col min="3" max="3" width="23.42578125" customWidth="1"/>
    <col min="4" max="4" width="12.140625" customWidth="1"/>
    <col min="5" max="5" width="12.7109375" customWidth="1"/>
    <col min="6" max="6" width="14.28515625" customWidth="1"/>
    <col min="7" max="7" width="15.7109375" customWidth="1"/>
    <col min="8" max="8" width="9.85546875" customWidth="1"/>
  </cols>
  <sheetData>
    <row r="1" spans="1:8" ht="18.75" x14ac:dyDescent="0.25">
      <c r="A1" s="79" t="s">
        <v>17</v>
      </c>
      <c r="B1" s="79"/>
      <c r="C1" s="79"/>
      <c r="D1" s="79"/>
      <c r="E1" s="79"/>
      <c r="F1" s="79"/>
      <c r="G1" s="79"/>
      <c r="H1" s="79"/>
    </row>
    <row r="2" spans="1:8" ht="15.75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8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8" ht="15.75" x14ac:dyDescent="0.25">
      <c r="A4" s="80" t="s">
        <v>164</v>
      </c>
      <c r="B4" s="80"/>
      <c r="C4" s="80"/>
      <c r="D4" s="80"/>
      <c r="E4" s="80"/>
      <c r="F4" s="80"/>
      <c r="G4" s="80"/>
      <c r="H4" s="80"/>
    </row>
    <row r="5" spans="1:8" ht="25.5" customHeight="1" x14ac:dyDescent="0.25">
      <c r="A5" s="48" t="s">
        <v>18</v>
      </c>
      <c r="B5" s="48" t="s">
        <v>2</v>
      </c>
      <c r="C5" s="48" t="s">
        <v>3</v>
      </c>
      <c r="D5" s="48" t="s">
        <v>22</v>
      </c>
      <c r="E5" s="22" t="s">
        <v>19</v>
      </c>
      <c r="F5" s="48" t="s">
        <v>20</v>
      </c>
      <c r="G5" s="48" t="s">
        <v>13</v>
      </c>
      <c r="H5" s="48" t="s">
        <v>5</v>
      </c>
    </row>
    <row r="6" spans="1:8" ht="30" customHeight="1" x14ac:dyDescent="0.25">
      <c r="A6" s="39">
        <v>1</v>
      </c>
      <c r="B6" s="24" t="s">
        <v>142</v>
      </c>
      <c r="C6" s="38" t="s">
        <v>157</v>
      </c>
      <c r="D6" s="38">
        <v>23</v>
      </c>
      <c r="E6" s="40">
        <v>12</v>
      </c>
      <c r="F6" s="27">
        <f>D6*E6</f>
        <v>276</v>
      </c>
      <c r="G6" s="49" t="s">
        <v>21</v>
      </c>
      <c r="H6" s="28">
        <v>0.75</v>
      </c>
    </row>
    <row r="7" spans="1:8" ht="30" customHeight="1" x14ac:dyDescent="0.25">
      <c r="A7" s="39">
        <v>2</v>
      </c>
      <c r="B7" s="24" t="s">
        <v>143</v>
      </c>
      <c r="C7" s="38" t="s">
        <v>157</v>
      </c>
      <c r="D7" s="38">
        <v>8</v>
      </c>
      <c r="E7" s="40">
        <v>12</v>
      </c>
      <c r="F7" s="27">
        <f t="shared" ref="F7:F16" si="0">D7*E7</f>
        <v>96</v>
      </c>
      <c r="G7" s="49" t="s">
        <v>21</v>
      </c>
      <c r="H7" s="28">
        <v>0.75</v>
      </c>
    </row>
    <row r="8" spans="1:8" ht="30" customHeight="1" x14ac:dyDescent="0.25">
      <c r="A8" s="39">
        <v>3</v>
      </c>
      <c r="B8" s="24" t="s">
        <v>145</v>
      </c>
      <c r="C8" s="38" t="s">
        <v>157</v>
      </c>
      <c r="D8" s="38">
        <v>8</v>
      </c>
      <c r="E8" s="40">
        <v>12</v>
      </c>
      <c r="F8" s="27">
        <f t="shared" si="0"/>
        <v>96</v>
      </c>
      <c r="G8" s="49" t="s">
        <v>21</v>
      </c>
      <c r="H8" s="28">
        <v>0.75</v>
      </c>
    </row>
    <row r="9" spans="1:8" ht="30" customHeight="1" x14ac:dyDescent="0.25">
      <c r="A9" s="39">
        <v>4</v>
      </c>
      <c r="B9" s="24" t="s">
        <v>148</v>
      </c>
      <c r="C9" s="38" t="s">
        <v>157</v>
      </c>
      <c r="D9" s="38">
        <v>7</v>
      </c>
      <c r="E9" s="40">
        <v>12</v>
      </c>
      <c r="F9" s="27">
        <f t="shared" si="0"/>
        <v>84</v>
      </c>
      <c r="G9" s="49" t="s">
        <v>21</v>
      </c>
      <c r="H9" s="28">
        <v>0.75</v>
      </c>
    </row>
    <row r="10" spans="1:8" ht="30" customHeight="1" x14ac:dyDescent="0.25">
      <c r="A10" s="39">
        <v>5</v>
      </c>
      <c r="B10" s="24" t="s">
        <v>149</v>
      </c>
      <c r="C10" s="38" t="s">
        <v>157</v>
      </c>
      <c r="D10" s="38">
        <v>23</v>
      </c>
      <c r="E10" s="40">
        <v>12</v>
      </c>
      <c r="F10" s="27">
        <f t="shared" si="0"/>
        <v>276</v>
      </c>
      <c r="G10" s="49" t="s">
        <v>21</v>
      </c>
      <c r="H10" s="28">
        <v>0.75</v>
      </c>
    </row>
    <row r="11" spans="1:8" ht="30" customHeight="1" x14ac:dyDescent="0.25">
      <c r="A11" s="39">
        <v>6</v>
      </c>
      <c r="B11" s="24" t="s">
        <v>150</v>
      </c>
      <c r="C11" s="38" t="s">
        <v>157</v>
      </c>
      <c r="D11" s="38">
        <v>8</v>
      </c>
      <c r="E11" s="40">
        <v>12</v>
      </c>
      <c r="F11" s="27">
        <f t="shared" si="0"/>
        <v>96</v>
      </c>
      <c r="G11" s="49" t="s">
        <v>21</v>
      </c>
      <c r="H11" s="28">
        <v>0.75</v>
      </c>
    </row>
    <row r="12" spans="1:8" ht="30" customHeight="1" x14ac:dyDescent="0.25">
      <c r="A12" s="39">
        <v>7</v>
      </c>
      <c r="B12" s="24" t="s">
        <v>151</v>
      </c>
      <c r="C12" s="38" t="s">
        <v>157</v>
      </c>
      <c r="D12" s="38">
        <v>23</v>
      </c>
      <c r="E12" s="40">
        <v>12</v>
      </c>
      <c r="F12" s="27">
        <f t="shared" si="0"/>
        <v>276</v>
      </c>
      <c r="G12" s="49" t="s">
        <v>21</v>
      </c>
      <c r="H12" s="28">
        <v>0.75</v>
      </c>
    </row>
    <row r="13" spans="1:8" ht="30" customHeight="1" x14ac:dyDescent="0.25">
      <c r="A13" s="39">
        <v>8</v>
      </c>
      <c r="B13" s="24" t="s">
        <v>152</v>
      </c>
      <c r="C13" s="38" t="s">
        <v>157</v>
      </c>
      <c r="D13" s="38">
        <v>23</v>
      </c>
      <c r="E13" s="40">
        <v>12</v>
      </c>
      <c r="F13" s="27">
        <f t="shared" si="0"/>
        <v>276</v>
      </c>
      <c r="G13" s="49" t="s">
        <v>21</v>
      </c>
      <c r="H13" s="28">
        <v>0.75</v>
      </c>
    </row>
    <row r="14" spans="1:8" ht="30" customHeight="1" x14ac:dyDescent="0.25">
      <c r="A14" s="39">
        <v>9</v>
      </c>
      <c r="B14" s="24" t="s">
        <v>153</v>
      </c>
      <c r="C14" s="38" t="s">
        <v>157</v>
      </c>
      <c r="D14" s="38">
        <v>6</v>
      </c>
      <c r="E14" s="40">
        <v>12</v>
      </c>
      <c r="F14" s="27">
        <f t="shared" si="0"/>
        <v>72</v>
      </c>
      <c r="G14" s="49" t="s">
        <v>21</v>
      </c>
      <c r="H14" s="28">
        <v>0.75</v>
      </c>
    </row>
    <row r="15" spans="1:8" ht="30" customHeight="1" x14ac:dyDescent="0.25">
      <c r="A15" s="39">
        <v>10</v>
      </c>
      <c r="B15" s="24" t="s">
        <v>154</v>
      </c>
      <c r="C15" s="38" t="s">
        <v>157</v>
      </c>
      <c r="D15" s="38">
        <v>23</v>
      </c>
      <c r="E15" s="40">
        <v>12</v>
      </c>
      <c r="F15" s="27">
        <f t="shared" si="0"/>
        <v>276</v>
      </c>
      <c r="G15" s="49" t="s">
        <v>21</v>
      </c>
      <c r="H15" s="28">
        <v>0.75</v>
      </c>
    </row>
    <row r="16" spans="1:8" ht="30" customHeight="1" x14ac:dyDescent="0.25">
      <c r="A16" s="39">
        <v>11</v>
      </c>
      <c r="B16" s="24" t="s">
        <v>165</v>
      </c>
      <c r="C16" s="38" t="s">
        <v>157</v>
      </c>
      <c r="D16" s="38">
        <v>23</v>
      </c>
      <c r="E16" s="40">
        <v>12</v>
      </c>
      <c r="F16" s="27">
        <f t="shared" si="0"/>
        <v>276</v>
      </c>
      <c r="G16" s="49" t="s">
        <v>21</v>
      </c>
      <c r="H16" s="28">
        <v>0.75</v>
      </c>
    </row>
    <row r="17" spans="1:8" ht="30" customHeight="1" x14ac:dyDescent="0.25">
      <c r="A17" s="39">
        <v>12</v>
      </c>
      <c r="B17" s="24" t="s">
        <v>166</v>
      </c>
      <c r="C17" s="38" t="s">
        <v>157</v>
      </c>
      <c r="D17" s="38">
        <v>9</v>
      </c>
      <c r="E17" s="40">
        <v>12</v>
      </c>
      <c r="F17" s="27">
        <f>D17*E17</f>
        <v>108</v>
      </c>
      <c r="G17" s="49" t="s">
        <v>21</v>
      </c>
      <c r="H17" s="28">
        <v>0.75</v>
      </c>
    </row>
    <row r="18" spans="1:8" ht="20.25" customHeight="1" x14ac:dyDescent="0.25">
      <c r="A18" s="75" t="s">
        <v>8</v>
      </c>
      <c r="B18" s="76"/>
      <c r="C18" s="76"/>
      <c r="D18" s="76"/>
      <c r="E18" s="77"/>
      <c r="F18" s="45">
        <f>SUM(F6:F17)</f>
        <v>2208</v>
      </c>
      <c r="G18" s="30"/>
      <c r="H18" s="30"/>
    </row>
    <row r="19" spans="1:8" x14ac:dyDescent="0.25">
      <c r="A19" s="50"/>
      <c r="B19" s="50"/>
      <c r="C19" s="50"/>
      <c r="D19" s="50"/>
      <c r="E19" s="50"/>
      <c r="F19" s="50"/>
      <c r="G19" s="50"/>
      <c r="H19" s="50"/>
    </row>
  </sheetData>
  <mergeCells count="5">
    <mergeCell ref="A1:H1"/>
    <mergeCell ref="A2:H2"/>
    <mergeCell ref="A3:H3"/>
    <mergeCell ref="A4:H4"/>
    <mergeCell ref="A18:E18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9"/>
  <sheetViews>
    <sheetView workbookViewId="0">
      <selection activeCell="D10" sqref="D10"/>
    </sheetView>
  </sheetViews>
  <sheetFormatPr baseColWidth="10" defaultRowHeight="15" x14ac:dyDescent="0.25"/>
  <cols>
    <col min="1" max="1" width="4.7109375" customWidth="1"/>
    <col min="2" max="2" width="41.5703125" customWidth="1"/>
    <col min="3" max="3" width="16.42578125" customWidth="1"/>
    <col min="4" max="4" width="11.85546875" customWidth="1"/>
    <col min="5" max="5" width="10.140625" customWidth="1"/>
    <col min="6" max="6" width="13.5703125" customWidth="1"/>
    <col min="7" max="7" width="14" customWidth="1"/>
    <col min="8" max="8" width="13.5703125" customWidth="1"/>
  </cols>
  <sheetData>
    <row r="1" spans="1:8" ht="20.100000000000001" customHeight="1" x14ac:dyDescent="0.25">
      <c r="A1" s="79" t="s">
        <v>17</v>
      </c>
      <c r="B1" s="79"/>
      <c r="C1" s="79"/>
      <c r="D1" s="79"/>
      <c r="E1" s="79"/>
      <c r="F1" s="79"/>
      <c r="G1" s="79"/>
      <c r="H1" s="79"/>
    </row>
    <row r="2" spans="1:8" ht="20.100000000000001" customHeight="1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8" ht="20.100000000000001" customHeight="1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8" ht="20.100000000000001" customHeight="1" x14ac:dyDescent="0.25">
      <c r="A4" s="80" t="s">
        <v>168</v>
      </c>
      <c r="B4" s="80"/>
      <c r="C4" s="80"/>
      <c r="D4" s="80"/>
      <c r="E4" s="80"/>
      <c r="F4" s="80"/>
      <c r="G4" s="80"/>
      <c r="H4" s="80"/>
    </row>
    <row r="5" spans="1:8" ht="22.5" customHeight="1" x14ac:dyDescent="0.25">
      <c r="A5" s="52" t="s">
        <v>18</v>
      </c>
      <c r="B5" s="52" t="s">
        <v>2</v>
      </c>
      <c r="C5" s="52" t="s">
        <v>3</v>
      </c>
      <c r="D5" s="52" t="s">
        <v>22</v>
      </c>
      <c r="E5" s="31" t="s">
        <v>19</v>
      </c>
      <c r="F5" s="52" t="s">
        <v>20</v>
      </c>
      <c r="G5" s="52" t="s">
        <v>13</v>
      </c>
      <c r="H5" s="52" t="s">
        <v>5</v>
      </c>
    </row>
    <row r="6" spans="1:8" ht="30" customHeight="1" x14ac:dyDescent="0.25">
      <c r="A6" s="92">
        <v>1</v>
      </c>
      <c r="B6" s="83" t="s">
        <v>142</v>
      </c>
      <c r="C6" s="99" t="s">
        <v>157</v>
      </c>
      <c r="D6" s="93">
        <v>20</v>
      </c>
      <c r="E6" s="94">
        <v>12</v>
      </c>
      <c r="F6" s="49">
        <f>D6*E6</f>
        <v>240</v>
      </c>
      <c r="G6" s="49" t="s">
        <v>21</v>
      </c>
      <c r="H6" s="86" t="s">
        <v>169</v>
      </c>
    </row>
    <row r="7" spans="1:8" ht="30" customHeight="1" x14ac:dyDescent="0.25">
      <c r="A7" s="92">
        <v>2</v>
      </c>
      <c r="B7" s="83" t="s">
        <v>143</v>
      </c>
      <c r="C7" s="99" t="s">
        <v>157</v>
      </c>
      <c r="D7" s="93">
        <v>10</v>
      </c>
      <c r="E7" s="94">
        <v>12</v>
      </c>
      <c r="F7" s="49">
        <f t="shared" ref="F7:F17" si="0">D7*E7</f>
        <v>120</v>
      </c>
      <c r="G7" s="49" t="s">
        <v>21</v>
      </c>
      <c r="H7" s="86" t="s">
        <v>169</v>
      </c>
    </row>
    <row r="8" spans="1:8" ht="30" customHeight="1" x14ac:dyDescent="0.25">
      <c r="A8" s="92">
        <v>3</v>
      </c>
      <c r="B8" s="83" t="s">
        <v>145</v>
      </c>
      <c r="C8" s="99" t="s">
        <v>157</v>
      </c>
      <c r="D8" s="93">
        <v>10</v>
      </c>
      <c r="E8" s="94">
        <v>12</v>
      </c>
      <c r="F8" s="49">
        <f t="shared" si="0"/>
        <v>120</v>
      </c>
      <c r="G8" s="49" t="s">
        <v>21</v>
      </c>
      <c r="H8" s="86" t="s">
        <v>169</v>
      </c>
    </row>
    <row r="9" spans="1:8" ht="30" customHeight="1" x14ac:dyDescent="0.25">
      <c r="A9" s="92">
        <v>4</v>
      </c>
      <c r="B9" s="83" t="s">
        <v>144</v>
      </c>
      <c r="C9" s="99" t="s">
        <v>157</v>
      </c>
      <c r="D9" s="93">
        <v>10</v>
      </c>
      <c r="E9" s="94">
        <v>12</v>
      </c>
      <c r="F9" s="49">
        <f t="shared" si="0"/>
        <v>120</v>
      </c>
      <c r="G9" s="49" t="s">
        <v>21</v>
      </c>
      <c r="H9" s="86" t="s">
        <v>169</v>
      </c>
    </row>
    <row r="10" spans="1:8" ht="30" customHeight="1" x14ac:dyDescent="0.25">
      <c r="A10" s="92">
        <v>5</v>
      </c>
      <c r="B10" s="83" t="s">
        <v>148</v>
      </c>
      <c r="C10" s="99" t="s">
        <v>157</v>
      </c>
      <c r="D10" s="93">
        <v>10</v>
      </c>
      <c r="E10" s="94">
        <v>12</v>
      </c>
      <c r="F10" s="49">
        <f t="shared" si="0"/>
        <v>120</v>
      </c>
      <c r="G10" s="49" t="s">
        <v>21</v>
      </c>
      <c r="H10" s="86" t="s">
        <v>169</v>
      </c>
    </row>
    <row r="11" spans="1:8" ht="30" customHeight="1" x14ac:dyDescent="0.25">
      <c r="A11" s="92">
        <v>6</v>
      </c>
      <c r="B11" s="83" t="s">
        <v>149</v>
      </c>
      <c r="C11" s="99" t="s">
        <v>157</v>
      </c>
      <c r="D11" s="93">
        <v>21</v>
      </c>
      <c r="E11" s="94">
        <v>12</v>
      </c>
      <c r="F11" s="49">
        <f t="shared" si="0"/>
        <v>252</v>
      </c>
      <c r="G11" s="49" t="s">
        <v>21</v>
      </c>
      <c r="H11" s="86" t="s">
        <v>169</v>
      </c>
    </row>
    <row r="12" spans="1:8" ht="30" customHeight="1" x14ac:dyDescent="0.25">
      <c r="A12" s="92">
        <v>7</v>
      </c>
      <c r="B12" s="83" t="s">
        <v>150</v>
      </c>
      <c r="C12" s="99" t="s">
        <v>157</v>
      </c>
      <c r="D12" s="93">
        <v>10</v>
      </c>
      <c r="E12" s="94">
        <v>12</v>
      </c>
      <c r="F12" s="49">
        <f t="shared" si="0"/>
        <v>120</v>
      </c>
      <c r="G12" s="49" t="s">
        <v>21</v>
      </c>
      <c r="H12" s="86" t="s">
        <v>169</v>
      </c>
    </row>
    <row r="13" spans="1:8" ht="30" customHeight="1" x14ac:dyDescent="0.25">
      <c r="A13" s="92">
        <v>8</v>
      </c>
      <c r="B13" s="83" t="s">
        <v>151</v>
      </c>
      <c r="C13" s="99" t="s">
        <v>157</v>
      </c>
      <c r="D13" s="93">
        <v>21</v>
      </c>
      <c r="E13" s="94">
        <v>12</v>
      </c>
      <c r="F13" s="49">
        <f t="shared" si="0"/>
        <v>252</v>
      </c>
      <c r="G13" s="49" t="s">
        <v>21</v>
      </c>
      <c r="H13" s="86" t="s">
        <v>169</v>
      </c>
    </row>
    <row r="14" spans="1:8" ht="30" customHeight="1" x14ac:dyDescent="0.25">
      <c r="A14" s="92">
        <v>9</v>
      </c>
      <c r="B14" s="83" t="s">
        <v>152</v>
      </c>
      <c r="C14" s="99" t="s">
        <v>157</v>
      </c>
      <c r="D14" s="93">
        <v>21</v>
      </c>
      <c r="E14" s="94">
        <v>12</v>
      </c>
      <c r="F14" s="49">
        <f t="shared" si="0"/>
        <v>252</v>
      </c>
      <c r="G14" s="49" t="s">
        <v>21</v>
      </c>
      <c r="H14" s="86" t="s">
        <v>169</v>
      </c>
    </row>
    <row r="15" spans="1:8" ht="30" customHeight="1" x14ac:dyDescent="0.25">
      <c r="A15" s="92">
        <v>10</v>
      </c>
      <c r="B15" s="83" t="s">
        <v>153</v>
      </c>
      <c r="C15" s="99" t="s">
        <v>157</v>
      </c>
      <c r="D15" s="93">
        <v>10</v>
      </c>
      <c r="E15" s="94">
        <v>12</v>
      </c>
      <c r="F15" s="49">
        <f t="shared" si="0"/>
        <v>120</v>
      </c>
      <c r="G15" s="49" t="s">
        <v>21</v>
      </c>
      <c r="H15" s="86" t="s">
        <v>169</v>
      </c>
    </row>
    <row r="16" spans="1:8" ht="30" customHeight="1" x14ac:dyDescent="0.25">
      <c r="A16" s="92">
        <v>11</v>
      </c>
      <c r="B16" s="83" t="s">
        <v>154</v>
      </c>
      <c r="C16" s="99" t="s">
        <v>157</v>
      </c>
      <c r="D16" s="93">
        <v>21</v>
      </c>
      <c r="E16" s="94">
        <v>12</v>
      </c>
      <c r="F16" s="49">
        <f t="shared" si="0"/>
        <v>252</v>
      </c>
      <c r="G16" s="49" t="s">
        <v>21</v>
      </c>
      <c r="H16" s="86" t="s">
        <v>169</v>
      </c>
    </row>
    <row r="17" spans="1:8" ht="30" customHeight="1" x14ac:dyDescent="0.25">
      <c r="A17" s="92">
        <v>12</v>
      </c>
      <c r="B17" s="83" t="s">
        <v>165</v>
      </c>
      <c r="C17" s="99" t="s">
        <v>157</v>
      </c>
      <c r="D17" s="93">
        <v>21</v>
      </c>
      <c r="E17" s="94">
        <v>12</v>
      </c>
      <c r="F17" s="49">
        <f t="shared" si="0"/>
        <v>252</v>
      </c>
      <c r="G17" s="49" t="s">
        <v>21</v>
      </c>
      <c r="H17" s="86" t="s">
        <v>169</v>
      </c>
    </row>
    <row r="18" spans="1:8" ht="30" customHeight="1" x14ac:dyDescent="0.25">
      <c r="A18" s="92">
        <v>13</v>
      </c>
      <c r="B18" s="83" t="s">
        <v>166</v>
      </c>
      <c r="C18" s="99" t="s">
        <v>157</v>
      </c>
      <c r="D18" s="93">
        <v>12</v>
      </c>
      <c r="E18" s="94">
        <v>12</v>
      </c>
      <c r="F18" s="49">
        <f>D18*E18</f>
        <v>144</v>
      </c>
      <c r="G18" s="49" t="s">
        <v>21</v>
      </c>
      <c r="H18" s="86" t="s">
        <v>169</v>
      </c>
    </row>
    <row r="19" spans="1:8" ht="20.100000000000001" customHeight="1" x14ac:dyDescent="0.25">
      <c r="A19" s="95" t="s">
        <v>8</v>
      </c>
      <c r="B19" s="96"/>
      <c r="C19" s="96"/>
      <c r="D19" s="96"/>
      <c r="E19" s="97"/>
      <c r="F19" s="98">
        <f>SUM(F6:F18)</f>
        <v>2364</v>
      </c>
      <c r="G19" s="91"/>
      <c r="H19" s="91"/>
    </row>
  </sheetData>
  <mergeCells count="5">
    <mergeCell ref="A19:E19"/>
    <mergeCell ref="A1:H1"/>
    <mergeCell ref="A2:H2"/>
    <mergeCell ref="A3:H3"/>
    <mergeCell ref="A4:H4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9"/>
  <sheetViews>
    <sheetView workbookViewId="0">
      <selection activeCell="A2" sqref="A2:H2"/>
    </sheetView>
  </sheetViews>
  <sheetFormatPr baseColWidth="10" defaultRowHeight="15" x14ac:dyDescent="0.25"/>
  <cols>
    <col min="1" max="1" width="3.85546875" customWidth="1"/>
    <col min="2" max="2" width="43.28515625" customWidth="1"/>
    <col min="3" max="3" width="20.5703125" customWidth="1"/>
    <col min="7" max="7" width="12" customWidth="1"/>
  </cols>
  <sheetData>
    <row r="1" spans="1:8" ht="18.75" x14ac:dyDescent="0.25">
      <c r="A1" s="81" t="s">
        <v>17</v>
      </c>
      <c r="B1" s="81"/>
      <c r="C1" s="81"/>
      <c r="D1" s="81"/>
      <c r="E1" s="81"/>
      <c r="F1" s="81"/>
      <c r="G1" s="81"/>
      <c r="H1" s="81"/>
    </row>
    <row r="2" spans="1:8" ht="15.75" customHeight="1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8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8" ht="15.75" x14ac:dyDescent="0.25">
      <c r="A4" s="80" t="s">
        <v>170</v>
      </c>
      <c r="B4" s="80"/>
      <c r="C4" s="80"/>
      <c r="D4" s="80"/>
      <c r="E4" s="80"/>
      <c r="F4" s="80"/>
      <c r="G4" s="80"/>
      <c r="H4" s="80"/>
    </row>
    <row r="5" spans="1:8" ht="25.5" x14ac:dyDescent="0.25">
      <c r="A5" s="51" t="s">
        <v>18</v>
      </c>
      <c r="B5" s="52" t="s">
        <v>2</v>
      </c>
      <c r="C5" s="52" t="s">
        <v>3</v>
      </c>
      <c r="D5" s="52" t="s">
        <v>22</v>
      </c>
      <c r="E5" s="31" t="s">
        <v>19</v>
      </c>
      <c r="F5" s="52" t="s">
        <v>20</v>
      </c>
      <c r="G5" s="52" t="s">
        <v>13</v>
      </c>
      <c r="H5" s="52" t="s">
        <v>5</v>
      </c>
    </row>
    <row r="6" spans="1:8" ht="25.5" x14ac:dyDescent="0.25">
      <c r="A6" s="82">
        <v>1</v>
      </c>
      <c r="B6" s="83" t="s">
        <v>142</v>
      </c>
      <c r="C6" s="99" t="s">
        <v>157</v>
      </c>
      <c r="D6" s="84">
        <v>22</v>
      </c>
      <c r="E6" s="85">
        <v>12</v>
      </c>
      <c r="F6" s="49">
        <f>D6*E6</f>
        <v>264</v>
      </c>
      <c r="G6" s="49" t="s">
        <v>21</v>
      </c>
      <c r="H6" s="86" t="s">
        <v>169</v>
      </c>
    </row>
    <row r="7" spans="1:8" ht="25.5" x14ac:dyDescent="0.25">
      <c r="A7" s="82">
        <v>2</v>
      </c>
      <c r="B7" s="83" t="s">
        <v>143</v>
      </c>
      <c r="C7" s="99" t="s">
        <v>157</v>
      </c>
      <c r="D7" s="84">
        <v>8</v>
      </c>
      <c r="E7" s="85">
        <v>12</v>
      </c>
      <c r="F7" s="49">
        <f t="shared" ref="F7:F17" si="0">D7*E7</f>
        <v>96</v>
      </c>
      <c r="G7" s="49" t="s">
        <v>21</v>
      </c>
      <c r="H7" s="86" t="s">
        <v>169</v>
      </c>
    </row>
    <row r="8" spans="1:8" ht="25.5" x14ac:dyDescent="0.25">
      <c r="A8" s="82">
        <v>3</v>
      </c>
      <c r="B8" s="83" t="s">
        <v>145</v>
      </c>
      <c r="C8" s="99" t="s">
        <v>157</v>
      </c>
      <c r="D8" s="84">
        <v>9</v>
      </c>
      <c r="E8" s="85">
        <v>12</v>
      </c>
      <c r="F8" s="49">
        <f t="shared" si="0"/>
        <v>108</v>
      </c>
      <c r="G8" s="49" t="s">
        <v>21</v>
      </c>
      <c r="H8" s="86" t="s">
        <v>169</v>
      </c>
    </row>
    <row r="9" spans="1:8" ht="25.5" x14ac:dyDescent="0.25">
      <c r="A9" s="82">
        <v>4</v>
      </c>
      <c r="B9" s="83" t="s">
        <v>144</v>
      </c>
      <c r="C9" s="99" t="s">
        <v>157</v>
      </c>
      <c r="D9" s="84">
        <v>8</v>
      </c>
      <c r="E9" s="85">
        <v>12</v>
      </c>
      <c r="F9" s="49">
        <f t="shared" si="0"/>
        <v>96</v>
      </c>
      <c r="G9" s="49" t="s">
        <v>21</v>
      </c>
      <c r="H9" s="86" t="s">
        <v>169</v>
      </c>
    </row>
    <row r="10" spans="1:8" ht="25.5" x14ac:dyDescent="0.25">
      <c r="A10" s="82">
        <v>5</v>
      </c>
      <c r="B10" s="83" t="s">
        <v>148</v>
      </c>
      <c r="C10" s="99" t="s">
        <v>157</v>
      </c>
      <c r="D10" s="84">
        <v>8</v>
      </c>
      <c r="E10" s="85">
        <v>12</v>
      </c>
      <c r="F10" s="49">
        <f t="shared" si="0"/>
        <v>96</v>
      </c>
      <c r="G10" s="49" t="s">
        <v>21</v>
      </c>
      <c r="H10" s="86" t="s">
        <v>169</v>
      </c>
    </row>
    <row r="11" spans="1:8" ht="25.5" x14ac:dyDescent="0.25">
      <c r="A11" s="82">
        <v>6</v>
      </c>
      <c r="B11" s="83" t="s">
        <v>149</v>
      </c>
      <c r="C11" s="99" t="s">
        <v>157</v>
      </c>
      <c r="D11" s="84">
        <v>22</v>
      </c>
      <c r="E11" s="85">
        <v>12</v>
      </c>
      <c r="F11" s="49">
        <f t="shared" si="0"/>
        <v>264</v>
      </c>
      <c r="G11" s="49" t="s">
        <v>21</v>
      </c>
      <c r="H11" s="86" t="s">
        <v>169</v>
      </c>
    </row>
    <row r="12" spans="1:8" ht="25.5" x14ac:dyDescent="0.25">
      <c r="A12" s="82">
        <v>7</v>
      </c>
      <c r="B12" s="83" t="s">
        <v>150</v>
      </c>
      <c r="C12" s="99" t="s">
        <v>157</v>
      </c>
      <c r="D12" s="84">
        <v>8</v>
      </c>
      <c r="E12" s="85">
        <v>12</v>
      </c>
      <c r="F12" s="49">
        <f t="shared" si="0"/>
        <v>96</v>
      </c>
      <c r="G12" s="49" t="s">
        <v>21</v>
      </c>
      <c r="H12" s="86" t="s">
        <v>169</v>
      </c>
    </row>
    <row r="13" spans="1:8" ht="25.5" x14ac:dyDescent="0.25">
      <c r="A13" s="82">
        <v>8</v>
      </c>
      <c r="B13" s="83" t="s">
        <v>151</v>
      </c>
      <c r="C13" s="99" t="s">
        <v>157</v>
      </c>
      <c r="D13" s="84">
        <v>22</v>
      </c>
      <c r="E13" s="85">
        <v>12</v>
      </c>
      <c r="F13" s="49">
        <f t="shared" si="0"/>
        <v>264</v>
      </c>
      <c r="G13" s="49" t="s">
        <v>21</v>
      </c>
      <c r="H13" s="86" t="s">
        <v>169</v>
      </c>
    </row>
    <row r="14" spans="1:8" ht="25.5" x14ac:dyDescent="0.25">
      <c r="A14" s="82">
        <v>9</v>
      </c>
      <c r="B14" s="83" t="s">
        <v>152</v>
      </c>
      <c r="C14" s="99" t="s">
        <v>157</v>
      </c>
      <c r="D14" s="84">
        <v>22</v>
      </c>
      <c r="E14" s="85">
        <v>12</v>
      </c>
      <c r="F14" s="49">
        <f t="shared" si="0"/>
        <v>264</v>
      </c>
      <c r="G14" s="49" t="s">
        <v>21</v>
      </c>
      <c r="H14" s="86" t="s">
        <v>169</v>
      </c>
    </row>
    <row r="15" spans="1:8" ht="25.5" x14ac:dyDescent="0.25">
      <c r="A15" s="82">
        <v>10</v>
      </c>
      <c r="B15" s="83" t="s">
        <v>153</v>
      </c>
      <c r="C15" s="99" t="s">
        <v>157</v>
      </c>
      <c r="D15" s="84">
        <v>7</v>
      </c>
      <c r="E15" s="85">
        <v>12</v>
      </c>
      <c r="F15" s="49">
        <f t="shared" si="0"/>
        <v>84</v>
      </c>
      <c r="G15" s="49" t="s">
        <v>21</v>
      </c>
      <c r="H15" s="86" t="s">
        <v>169</v>
      </c>
    </row>
    <row r="16" spans="1:8" ht="25.5" x14ac:dyDescent="0.25">
      <c r="A16" s="82">
        <v>11</v>
      </c>
      <c r="B16" s="83" t="s">
        <v>154</v>
      </c>
      <c r="C16" s="99" t="s">
        <v>157</v>
      </c>
      <c r="D16" s="84">
        <v>22</v>
      </c>
      <c r="E16" s="85">
        <v>12</v>
      </c>
      <c r="F16" s="49">
        <f t="shared" si="0"/>
        <v>264</v>
      </c>
      <c r="G16" s="49" t="s">
        <v>21</v>
      </c>
      <c r="H16" s="86" t="s">
        <v>169</v>
      </c>
    </row>
    <row r="17" spans="1:8" ht="25.5" x14ac:dyDescent="0.25">
      <c r="A17" s="82">
        <v>12</v>
      </c>
      <c r="B17" s="83" t="s">
        <v>165</v>
      </c>
      <c r="C17" s="99" t="s">
        <v>157</v>
      </c>
      <c r="D17" s="84">
        <v>22</v>
      </c>
      <c r="E17" s="85">
        <v>12</v>
      </c>
      <c r="F17" s="49">
        <f t="shared" si="0"/>
        <v>264</v>
      </c>
      <c r="G17" s="49" t="s">
        <v>21</v>
      </c>
      <c r="H17" s="86" t="s">
        <v>169</v>
      </c>
    </row>
    <row r="18" spans="1:8" ht="25.5" x14ac:dyDescent="0.25">
      <c r="A18" s="82">
        <v>13</v>
      </c>
      <c r="B18" s="83" t="s">
        <v>166</v>
      </c>
      <c r="C18" s="99" t="s">
        <v>157</v>
      </c>
      <c r="D18" s="84">
        <v>8</v>
      </c>
      <c r="E18" s="85">
        <v>12</v>
      </c>
      <c r="F18" s="49">
        <f>D18*E18</f>
        <v>96</v>
      </c>
      <c r="G18" s="49" t="s">
        <v>21</v>
      </c>
      <c r="H18" s="86" t="s">
        <v>169</v>
      </c>
    </row>
    <row r="19" spans="1:8" x14ac:dyDescent="0.25">
      <c r="A19" s="87" t="s">
        <v>8</v>
      </c>
      <c r="B19" s="88"/>
      <c r="C19" s="88"/>
      <c r="D19" s="88"/>
      <c r="E19" s="89"/>
      <c r="F19" s="90">
        <f>SUM(F6:F18)</f>
        <v>2256</v>
      </c>
      <c r="G19" s="91"/>
      <c r="H19" s="91"/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"/>
  <sheetViews>
    <sheetView workbookViewId="0">
      <selection activeCell="C5" sqref="C5:C18"/>
    </sheetView>
  </sheetViews>
  <sheetFormatPr baseColWidth="10" defaultRowHeight="15" x14ac:dyDescent="0.25"/>
  <cols>
    <col min="1" max="1" width="3.85546875" customWidth="1"/>
    <col min="2" max="2" width="42" customWidth="1"/>
    <col min="3" max="3" width="20" customWidth="1"/>
    <col min="7" max="7" width="16.28515625" customWidth="1"/>
    <col min="8" max="8" width="14.140625" customWidth="1"/>
  </cols>
  <sheetData>
    <row r="1" spans="1:8" ht="18.75" x14ac:dyDescent="0.25">
      <c r="A1" s="81" t="s">
        <v>17</v>
      </c>
      <c r="B1" s="81"/>
      <c r="C1" s="81"/>
      <c r="D1" s="81"/>
      <c r="E1" s="81"/>
      <c r="F1" s="81"/>
      <c r="G1" s="81"/>
      <c r="H1" s="81"/>
    </row>
    <row r="2" spans="1:8" ht="15.75" customHeight="1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8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8" ht="15.75" x14ac:dyDescent="0.25">
      <c r="A4" s="80" t="s">
        <v>171</v>
      </c>
      <c r="B4" s="80"/>
      <c r="C4" s="80"/>
      <c r="D4" s="80"/>
      <c r="E4" s="80"/>
      <c r="F4" s="80"/>
      <c r="G4" s="80"/>
      <c r="H4" s="80"/>
    </row>
    <row r="5" spans="1:8" ht="25.5" x14ac:dyDescent="0.25">
      <c r="A5" s="51" t="s">
        <v>18</v>
      </c>
      <c r="B5" s="52" t="s">
        <v>2</v>
      </c>
      <c r="C5" s="52" t="s">
        <v>3</v>
      </c>
      <c r="D5" s="52" t="s">
        <v>22</v>
      </c>
      <c r="E5" s="31" t="s">
        <v>19</v>
      </c>
      <c r="F5" s="52" t="s">
        <v>20</v>
      </c>
      <c r="G5" s="52" t="s">
        <v>13</v>
      </c>
      <c r="H5" s="52" t="s">
        <v>5</v>
      </c>
    </row>
    <row r="6" spans="1:8" ht="25.5" x14ac:dyDescent="0.25">
      <c r="A6" s="82">
        <v>1</v>
      </c>
      <c r="B6" s="83" t="s">
        <v>142</v>
      </c>
      <c r="C6" s="99" t="s">
        <v>157</v>
      </c>
      <c r="D6" s="84">
        <v>22</v>
      </c>
      <c r="E6" s="85">
        <v>12</v>
      </c>
      <c r="F6" s="49">
        <f>D6*E6</f>
        <v>264</v>
      </c>
      <c r="G6" s="49" t="s">
        <v>21</v>
      </c>
      <c r="H6" s="86" t="s">
        <v>169</v>
      </c>
    </row>
    <row r="7" spans="1:8" ht="25.5" x14ac:dyDescent="0.25">
      <c r="A7" s="82">
        <v>2</v>
      </c>
      <c r="B7" s="83" t="s">
        <v>143</v>
      </c>
      <c r="C7" s="99" t="s">
        <v>157</v>
      </c>
      <c r="D7" s="84">
        <v>9</v>
      </c>
      <c r="E7" s="85">
        <v>12</v>
      </c>
      <c r="F7" s="49">
        <f t="shared" ref="F7:F17" si="0">D7*E7</f>
        <v>108</v>
      </c>
      <c r="G7" s="49" t="s">
        <v>21</v>
      </c>
      <c r="H7" s="86" t="s">
        <v>169</v>
      </c>
    </row>
    <row r="8" spans="1:8" ht="25.5" x14ac:dyDescent="0.25">
      <c r="A8" s="82">
        <v>3</v>
      </c>
      <c r="B8" s="83" t="s">
        <v>145</v>
      </c>
      <c r="C8" s="99" t="s">
        <v>157</v>
      </c>
      <c r="D8" s="84">
        <v>9</v>
      </c>
      <c r="E8" s="85">
        <v>12</v>
      </c>
      <c r="F8" s="49">
        <f t="shared" si="0"/>
        <v>108</v>
      </c>
      <c r="G8" s="49" t="s">
        <v>21</v>
      </c>
      <c r="H8" s="86" t="s">
        <v>169</v>
      </c>
    </row>
    <row r="9" spans="1:8" ht="25.5" x14ac:dyDescent="0.25">
      <c r="A9" s="82">
        <v>4</v>
      </c>
      <c r="B9" s="83" t="s">
        <v>144</v>
      </c>
      <c r="C9" s="99" t="s">
        <v>157</v>
      </c>
      <c r="D9" s="84">
        <v>9</v>
      </c>
      <c r="E9" s="85">
        <v>12</v>
      </c>
      <c r="F9" s="49">
        <f t="shared" si="0"/>
        <v>108</v>
      </c>
      <c r="G9" s="49" t="s">
        <v>21</v>
      </c>
      <c r="H9" s="86" t="s">
        <v>169</v>
      </c>
    </row>
    <row r="10" spans="1:8" ht="25.5" x14ac:dyDescent="0.25">
      <c r="A10" s="82">
        <v>5</v>
      </c>
      <c r="B10" s="83" t="s">
        <v>148</v>
      </c>
      <c r="C10" s="99" t="s">
        <v>157</v>
      </c>
      <c r="D10" s="84">
        <v>9</v>
      </c>
      <c r="E10" s="85">
        <v>12</v>
      </c>
      <c r="F10" s="49">
        <f t="shared" si="0"/>
        <v>108</v>
      </c>
      <c r="G10" s="49" t="s">
        <v>21</v>
      </c>
      <c r="H10" s="86" t="s">
        <v>169</v>
      </c>
    </row>
    <row r="11" spans="1:8" ht="25.5" x14ac:dyDescent="0.25">
      <c r="A11" s="82">
        <v>6</v>
      </c>
      <c r="B11" s="83" t="s">
        <v>149</v>
      </c>
      <c r="C11" s="99" t="s">
        <v>157</v>
      </c>
      <c r="D11" s="84">
        <v>22</v>
      </c>
      <c r="E11" s="85">
        <v>12</v>
      </c>
      <c r="F11" s="49">
        <f t="shared" si="0"/>
        <v>264</v>
      </c>
      <c r="G11" s="49" t="s">
        <v>21</v>
      </c>
      <c r="H11" s="86" t="s">
        <v>169</v>
      </c>
    </row>
    <row r="12" spans="1:8" ht="25.5" x14ac:dyDescent="0.25">
      <c r="A12" s="82">
        <v>7</v>
      </c>
      <c r="B12" s="83" t="s">
        <v>150</v>
      </c>
      <c r="C12" s="99" t="s">
        <v>157</v>
      </c>
      <c r="D12" s="84">
        <v>9</v>
      </c>
      <c r="E12" s="85">
        <v>12</v>
      </c>
      <c r="F12" s="49">
        <f t="shared" si="0"/>
        <v>108</v>
      </c>
      <c r="G12" s="49" t="s">
        <v>21</v>
      </c>
      <c r="H12" s="86" t="s">
        <v>169</v>
      </c>
    </row>
    <row r="13" spans="1:8" ht="25.5" x14ac:dyDescent="0.25">
      <c r="A13" s="82">
        <v>8</v>
      </c>
      <c r="B13" s="83" t="s">
        <v>151</v>
      </c>
      <c r="C13" s="99" t="s">
        <v>157</v>
      </c>
      <c r="D13" s="84">
        <v>22</v>
      </c>
      <c r="E13" s="85">
        <v>12</v>
      </c>
      <c r="F13" s="49">
        <f t="shared" si="0"/>
        <v>264</v>
      </c>
      <c r="G13" s="49" t="s">
        <v>21</v>
      </c>
      <c r="H13" s="86" t="s">
        <v>169</v>
      </c>
    </row>
    <row r="14" spans="1:8" ht="25.5" x14ac:dyDescent="0.25">
      <c r="A14" s="82">
        <v>9</v>
      </c>
      <c r="B14" s="83" t="s">
        <v>152</v>
      </c>
      <c r="C14" s="99" t="s">
        <v>157</v>
      </c>
      <c r="D14" s="84">
        <v>22</v>
      </c>
      <c r="E14" s="85">
        <v>12</v>
      </c>
      <c r="F14" s="49">
        <f t="shared" si="0"/>
        <v>264</v>
      </c>
      <c r="G14" s="49" t="s">
        <v>21</v>
      </c>
      <c r="H14" s="86" t="s">
        <v>169</v>
      </c>
    </row>
    <row r="15" spans="1:8" ht="25.5" x14ac:dyDescent="0.25">
      <c r="A15" s="82">
        <v>10</v>
      </c>
      <c r="B15" s="83" t="s">
        <v>153</v>
      </c>
      <c r="C15" s="99" t="s">
        <v>157</v>
      </c>
      <c r="D15" s="84">
        <v>7</v>
      </c>
      <c r="E15" s="85">
        <v>12</v>
      </c>
      <c r="F15" s="49">
        <f t="shared" si="0"/>
        <v>84</v>
      </c>
      <c r="G15" s="49" t="s">
        <v>21</v>
      </c>
      <c r="H15" s="86" t="s">
        <v>169</v>
      </c>
    </row>
    <row r="16" spans="1:8" ht="25.5" x14ac:dyDescent="0.25">
      <c r="A16" s="82">
        <v>11</v>
      </c>
      <c r="B16" s="83" t="s">
        <v>154</v>
      </c>
      <c r="C16" s="99" t="s">
        <v>157</v>
      </c>
      <c r="D16" s="84">
        <v>22</v>
      </c>
      <c r="E16" s="85">
        <v>12</v>
      </c>
      <c r="F16" s="49">
        <f t="shared" si="0"/>
        <v>264</v>
      </c>
      <c r="G16" s="49" t="s">
        <v>21</v>
      </c>
      <c r="H16" s="86" t="s">
        <v>169</v>
      </c>
    </row>
    <row r="17" spans="1:8" ht="25.5" x14ac:dyDescent="0.25">
      <c r="A17" s="82">
        <v>12</v>
      </c>
      <c r="B17" s="83" t="s">
        <v>165</v>
      </c>
      <c r="C17" s="99" t="s">
        <v>157</v>
      </c>
      <c r="D17" s="84">
        <v>21</v>
      </c>
      <c r="E17" s="85">
        <v>12</v>
      </c>
      <c r="F17" s="49">
        <f t="shared" si="0"/>
        <v>252</v>
      </c>
      <c r="G17" s="49" t="s">
        <v>21</v>
      </c>
      <c r="H17" s="86" t="s">
        <v>169</v>
      </c>
    </row>
    <row r="18" spans="1:8" ht="25.5" x14ac:dyDescent="0.25">
      <c r="A18" s="82">
        <v>13</v>
      </c>
      <c r="B18" s="83" t="s">
        <v>166</v>
      </c>
      <c r="C18" s="99" t="s">
        <v>157</v>
      </c>
      <c r="D18" s="84">
        <v>9</v>
      </c>
      <c r="E18" s="85">
        <v>12</v>
      </c>
      <c r="F18" s="49">
        <f>D18*E18</f>
        <v>108</v>
      </c>
      <c r="G18" s="49" t="s">
        <v>21</v>
      </c>
      <c r="H18" s="86" t="s">
        <v>169</v>
      </c>
    </row>
    <row r="19" spans="1:8" x14ac:dyDescent="0.25">
      <c r="A19" s="87" t="s">
        <v>8</v>
      </c>
      <c r="B19" s="88"/>
      <c r="C19" s="88"/>
      <c r="D19" s="88"/>
      <c r="E19" s="89"/>
      <c r="F19" s="90">
        <f>SUM(F6:F18)</f>
        <v>2304</v>
      </c>
      <c r="G19" s="91"/>
      <c r="H19" s="91"/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9"/>
  <sheetViews>
    <sheetView tabSelected="1" topLeftCell="A4" workbookViewId="0">
      <selection activeCell="C8" sqref="C8"/>
    </sheetView>
  </sheetViews>
  <sheetFormatPr baseColWidth="10" defaultRowHeight="15" x14ac:dyDescent="0.25"/>
  <cols>
    <col min="1" max="1" width="3.85546875" customWidth="1"/>
    <col min="2" max="2" width="45" customWidth="1"/>
    <col min="3" max="3" width="18.28515625" customWidth="1"/>
  </cols>
  <sheetData>
    <row r="1" spans="1:8" ht="18.75" x14ac:dyDescent="0.25">
      <c r="A1" s="79" t="s">
        <v>17</v>
      </c>
      <c r="B1" s="79"/>
      <c r="C1" s="79"/>
      <c r="D1" s="79"/>
      <c r="E1" s="79"/>
      <c r="F1" s="79"/>
      <c r="G1" s="79"/>
      <c r="H1" s="79"/>
    </row>
    <row r="2" spans="1:8" ht="15.75" x14ac:dyDescent="0.25">
      <c r="A2" s="69" t="s">
        <v>167</v>
      </c>
      <c r="B2" s="70"/>
      <c r="C2" s="70"/>
      <c r="D2" s="70"/>
      <c r="E2" s="70"/>
      <c r="F2" s="70"/>
      <c r="G2" s="70"/>
      <c r="H2" s="70"/>
    </row>
    <row r="3" spans="1:8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8" ht="15.75" x14ac:dyDescent="0.25">
      <c r="A4" s="80" t="s">
        <v>172</v>
      </c>
      <c r="B4" s="80"/>
      <c r="C4" s="80"/>
      <c r="D4" s="80"/>
      <c r="E4" s="80"/>
      <c r="F4" s="80"/>
      <c r="G4" s="80"/>
      <c r="H4" s="80"/>
    </row>
    <row r="5" spans="1:8" ht="25.5" x14ac:dyDescent="0.25">
      <c r="A5" s="52" t="s">
        <v>18</v>
      </c>
      <c r="B5" s="52" t="s">
        <v>2</v>
      </c>
      <c r="C5" s="52" t="s">
        <v>3</v>
      </c>
      <c r="D5" s="52" t="s">
        <v>22</v>
      </c>
      <c r="E5" s="31" t="s">
        <v>19</v>
      </c>
      <c r="F5" s="52" t="s">
        <v>20</v>
      </c>
      <c r="G5" s="52" t="s">
        <v>13</v>
      </c>
      <c r="H5" s="52" t="s">
        <v>5</v>
      </c>
    </row>
    <row r="6" spans="1:8" ht="25.5" x14ac:dyDescent="0.25">
      <c r="A6" s="92">
        <v>1</v>
      </c>
      <c r="B6" s="83" t="s">
        <v>142</v>
      </c>
      <c r="C6" s="99" t="s">
        <v>157</v>
      </c>
      <c r="D6" s="93">
        <v>20</v>
      </c>
      <c r="E6" s="94">
        <v>12</v>
      </c>
      <c r="F6" s="49">
        <f>D6*E6</f>
        <v>240</v>
      </c>
      <c r="G6" s="49" t="s">
        <v>21</v>
      </c>
      <c r="H6" s="86" t="s">
        <v>169</v>
      </c>
    </row>
    <row r="7" spans="1:8" ht="25.5" x14ac:dyDescent="0.25">
      <c r="A7" s="92">
        <v>2</v>
      </c>
      <c r="B7" s="83" t="s">
        <v>143</v>
      </c>
      <c r="C7" s="99" t="s">
        <v>157</v>
      </c>
      <c r="D7" s="93">
        <v>9</v>
      </c>
      <c r="E7" s="94">
        <v>12</v>
      </c>
      <c r="F7" s="49">
        <f t="shared" ref="F7:F17" si="0">D7*E7</f>
        <v>108</v>
      </c>
      <c r="G7" s="49" t="s">
        <v>21</v>
      </c>
      <c r="H7" s="86" t="s">
        <v>169</v>
      </c>
    </row>
    <row r="8" spans="1:8" ht="25.5" x14ac:dyDescent="0.25">
      <c r="A8" s="92">
        <v>3</v>
      </c>
      <c r="B8" s="83" t="s">
        <v>145</v>
      </c>
      <c r="C8" s="99" t="s">
        <v>157</v>
      </c>
      <c r="D8" s="93">
        <v>9</v>
      </c>
      <c r="E8" s="94">
        <v>12</v>
      </c>
      <c r="F8" s="49">
        <f t="shared" si="0"/>
        <v>108</v>
      </c>
      <c r="G8" s="49" t="s">
        <v>21</v>
      </c>
      <c r="H8" s="86" t="s">
        <v>169</v>
      </c>
    </row>
    <row r="9" spans="1:8" ht="25.5" x14ac:dyDescent="0.25">
      <c r="A9" s="92">
        <v>4</v>
      </c>
      <c r="B9" s="83" t="s">
        <v>144</v>
      </c>
      <c r="C9" s="99" t="s">
        <v>157</v>
      </c>
      <c r="D9" s="93">
        <v>9</v>
      </c>
      <c r="E9" s="94">
        <v>12</v>
      </c>
      <c r="F9" s="49">
        <f t="shared" si="0"/>
        <v>108</v>
      </c>
      <c r="G9" s="49" t="s">
        <v>21</v>
      </c>
      <c r="H9" s="86" t="s">
        <v>169</v>
      </c>
    </row>
    <row r="10" spans="1:8" ht="25.5" x14ac:dyDescent="0.25">
      <c r="A10" s="92">
        <v>5</v>
      </c>
      <c r="B10" s="83" t="s">
        <v>148</v>
      </c>
      <c r="C10" s="99" t="s">
        <v>157</v>
      </c>
      <c r="D10" s="93">
        <v>10</v>
      </c>
      <c r="E10" s="94">
        <v>12</v>
      </c>
      <c r="F10" s="49">
        <f t="shared" si="0"/>
        <v>120</v>
      </c>
      <c r="G10" s="49" t="s">
        <v>21</v>
      </c>
      <c r="H10" s="86" t="s">
        <v>169</v>
      </c>
    </row>
    <row r="11" spans="1:8" ht="25.5" x14ac:dyDescent="0.25">
      <c r="A11" s="92">
        <v>6</v>
      </c>
      <c r="B11" s="83" t="s">
        <v>149</v>
      </c>
      <c r="C11" s="99" t="s">
        <v>157</v>
      </c>
      <c r="D11" s="93">
        <v>21</v>
      </c>
      <c r="E11" s="94">
        <v>12</v>
      </c>
      <c r="F11" s="49">
        <f t="shared" si="0"/>
        <v>252</v>
      </c>
      <c r="G11" s="49" t="s">
        <v>21</v>
      </c>
      <c r="H11" s="86" t="s">
        <v>169</v>
      </c>
    </row>
    <row r="12" spans="1:8" ht="25.5" x14ac:dyDescent="0.25">
      <c r="A12" s="92">
        <v>7</v>
      </c>
      <c r="B12" s="83" t="s">
        <v>150</v>
      </c>
      <c r="C12" s="99" t="s">
        <v>157</v>
      </c>
      <c r="D12" s="93">
        <v>9</v>
      </c>
      <c r="E12" s="94">
        <v>12</v>
      </c>
      <c r="F12" s="49">
        <f t="shared" si="0"/>
        <v>108</v>
      </c>
      <c r="G12" s="49" t="s">
        <v>21</v>
      </c>
      <c r="H12" s="86" t="s">
        <v>169</v>
      </c>
    </row>
    <row r="13" spans="1:8" ht="25.5" x14ac:dyDescent="0.25">
      <c r="A13" s="92">
        <v>8</v>
      </c>
      <c r="B13" s="83" t="s">
        <v>151</v>
      </c>
      <c r="C13" s="99" t="s">
        <v>157</v>
      </c>
      <c r="D13" s="93">
        <v>21</v>
      </c>
      <c r="E13" s="94">
        <v>12</v>
      </c>
      <c r="F13" s="49">
        <f t="shared" si="0"/>
        <v>252</v>
      </c>
      <c r="G13" s="49" t="s">
        <v>21</v>
      </c>
      <c r="H13" s="86" t="s">
        <v>169</v>
      </c>
    </row>
    <row r="14" spans="1:8" ht="25.5" x14ac:dyDescent="0.25">
      <c r="A14" s="92">
        <v>9</v>
      </c>
      <c r="B14" s="83" t="s">
        <v>152</v>
      </c>
      <c r="C14" s="99" t="s">
        <v>157</v>
      </c>
      <c r="D14" s="93">
        <v>21</v>
      </c>
      <c r="E14" s="94">
        <v>12</v>
      </c>
      <c r="F14" s="49">
        <f t="shared" si="0"/>
        <v>252</v>
      </c>
      <c r="G14" s="49" t="s">
        <v>21</v>
      </c>
      <c r="H14" s="86" t="s">
        <v>169</v>
      </c>
    </row>
    <row r="15" spans="1:8" ht="25.5" x14ac:dyDescent="0.25">
      <c r="A15" s="92">
        <v>10</v>
      </c>
      <c r="B15" s="83" t="s">
        <v>153</v>
      </c>
      <c r="C15" s="99" t="s">
        <v>157</v>
      </c>
      <c r="D15" s="93">
        <v>7</v>
      </c>
      <c r="E15" s="94">
        <v>12</v>
      </c>
      <c r="F15" s="49">
        <f t="shared" si="0"/>
        <v>84</v>
      </c>
      <c r="G15" s="49" t="s">
        <v>21</v>
      </c>
      <c r="H15" s="86" t="s">
        <v>169</v>
      </c>
    </row>
    <row r="16" spans="1:8" ht="25.5" x14ac:dyDescent="0.25">
      <c r="A16" s="92">
        <v>11</v>
      </c>
      <c r="B16" s="83" t="s">
        <v>154</v>
      </c>
      <c r="C16" s="99" t="s">
        <v>157</v>
      </c>
      <c r="D16" s="93">
        <v>23</v>
      </c>
      <c r="E16" s="94">
        <v>12</v>
      </c>
      <c r="F16" s="49">
        <f t="shared" si="0"/>
        <v>276</v>
      </c>
      <c r="G16" s="49" t="s">
        <v>21</v>
      </c>
      <c r="H16" s="86" t="s">
        <v>169</v>
      </c>
    </row>
    <row r="17" spans="1:8" ht="25.5" x14ac:dyDescent="0.25">
      <c r="A17" s="92">
        <v>12</v>
      </c>
      <c r="B17" s="83" t="s">
        <v>165</v>
      </c>
      <c r="C17" s="99" t="s">
        <v>157</v>
      </c>
      <c r="D17" s="93">
        <v>20</v>
      </c>
      <c r="E17" s="94">
        <v>12</v>
      </c>
      <c r="F17" s="49">
        <f t="shared" si="0"/>
        <v>240</v>
      </c>
      <c r="G17" s="49" t="s">
        <v>21</v>
      </c>
      <c r="H17" s="86" t="s">
        <v>169</v>
      </c>
    </row>
    <row r="18" spans="1:8" ht="25.5" x14ac:dyDescent="0.25">
      <c r="A18" s="92">
        <v>13</v>
      </c>
      <c r="B18" s="83" t="s">
        <v>166</v>
      </c>
      <c r="C18" s="99" t="s">
        <v>157</v>
      </c>
      <c r="D18" s="93">
        <v>10</v>
      </c>
      <c r="E18" s="94">
        <v>12</v>
      </c>
      <c r="F18" s="49">
        <f>D18*E18</f>
        <v>120</v>
      </c>
      <c r="G18" s="49" t="s">
        <v>21</v>
      </c>
      <c r="H18" s="86" t="s">
        <v>169</v>
      </c>
    </row>
    <row r="19" spans="1:8" x14ac:dyDescent="0.25">
      <c r="A19" s="95" t="s">
        <v>8</v>
      </c>
      <c r="B19" s="96"/>
      <c r="C19" s="96"/>
      <c r="D19" s="96"/>
      <c r="E19" s="97"/>
      <c r="F19" s="98">
        <f>SUM(F6:F18)</f>
        <v>2268</v>
      </c>
      <c r="G19" s="91"/>
      <c r="H19" s="91"/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37"/>
  <sheetViews>
    <sheetView topLeftCell="A23" workbookViewId="0">
      <selection activeCell="A41" sqref="A41"/>
    </sheetView>
  </sheetViews>
  <sheetFormatPr baseColWidth="10" defaultRowHeight="15" x14ac:dyDescent="0.25"/>
  <cols>
    <col min="1" max="1" width="4.85546875" customWidth="1"/>
    <col min="2" max="2" width="31" customWidth="1"/>
    <col min="3" max="3" width="18.42578125" customWidth="1"/>
  </cols>
  <sheetData>
    <row r="1" spans="1:6" ht="18.75" x14ac:dyDescent="0.25">
      <c r="A1" s="53" t="s">
        <v>0</v>
      </c>
      <c r="B1" s="53"/>
      <c r="C1" s="53"/>
      <c r="D1" s="53"/>
      <c r="E1" s="53"/>
      <c r="F1" s="53"/>
    </row>
    <row r="2" spans="1:6" ht="15.75" x14ac:dyDescent="0.25">
      <c r="A2" s="54" t="s">
        <v>9</v>
      </c>
      <c r="B2" s="54"/>
      <c r="C2" s="54"/>
      <c r="D2" s="54"/>
      <c r="E2" s="54"/>
      <c r="F2" s="54"/>
    </row>
    <row r="3" spans="1:6" ht="15.75" x14ac:dyDescent="0.25">
      <c r="A3" s="54" t="s">
        <v>135</v>
      </c>
      <c r="B3" s="54"/>
      <c r="C3" s="54"/>
      <c r="D3" s="54"/>
      <c r="E3" s="54"/>
      <c r="F3" s="54"/>
    </row>
    <row r="4" spans="1:6" x14ac:dyDescent="0.25">
      <c r="A4" s="62" t="s">
        <v>1</v>
      </c>
      <c r="B4" s="62" t="s">
        <v>2</v>
      </c>
      <c r="C4" s="62" t="s">
        <v>3</v>
      </c>
      <c r="D4" s="60" t="s">
        <v>4</v>
      </c>
      <c r="E4" s="58" t="s">
        <v>10</v>
      </c>
      <c r="F4" s="58" t="s">
        <v>5</v>
      </c>
    </row>
    <row r="5" spans="1:6" x14ac:dyDescent="0.25">
      <c r="A5" s="63"/>
      <c r="B5" s="63"/>
      <c r="C5" s="63"/>
      <c r="D5" s="61"/>
      <c r="E5" s="59"/>
      <c r="F5" s="59"/>
    </row>
    <row r="6" spans="1:6" ht="25.5" x14ac:dyDescent="0.25">
      <c r="A6" s="9">
        <v>1</v>
      </c>
      <c r="B6" s="10" t="s">
        <v>68</v>
      </c>
      <c r="C6" s="10" t="s">
        <v>69</v>
      </c>
      <c r="D6" s="15">
        <v>500</v>
      </c>
      <c r="E6" s="4" t="s">
        <v>11</v>
      </c>
      <c r="F6" s="5" t="s">
        <v>16</v>
      </c>
    </row>
    <row r="7" spans="1:6" ht="24" x14ac:dyDescent="0.25">
      <c r="A7" s="9">
        <f t="shared" ref="A7:A36" si="0">A6+1</f>
        <v>2</v>
      </c>
      <c r="B7" s="10" t="s">
        <v>15</v>
      </c>
      <c r="C7" s="10" t="s">
        <v>88</v>
      </c>
      <c r="D7" s="15">
        <f>475</f>
        <v>475</v>
      </c>
      <c r="E7" s="4" t="s">
        <v>11</v>
      </c>
      <c r="F7" s="5" t="s">
        <v>16</v>
      </c>
    </row>
    <row r="8" spans="1:6" ht="25.5" x14ac:dyDescent="0.25">
      <c r="A8" s="9">
        <f t="shared" si="0"/>
        <v>3</v>
      </c>
      <c r="B8" s="10" t="s">
        <v>89</v>
      </c>
      <c r="C8" s="10" t="s">
        <v>90</v>
      </c>
      <c r="D8" s="15">
        <v>375</v>
      </c>
      <c r="E8" s="4" t="s">
        <v>11</v>
      </c>
      <c r="F8" s="5" t="s">
        <v>16</v>
      </c>
    </row>
    <row r="9" spans="1:6" ht="38.25" x14ac:dyDescent="0.25">
      <c r="A9" s="9">
        <f t="shared" si="0"/>
        <v>4</v>
      </c>
      <c r="B9" s="10" t="s">
        <v>91</v>
      </c>
      <c r="C9" s="10" t="s">
        <v>92</v>
      </c>
      <c r="D9" s="15">
        <v>600</v>
      </c>
      <c r="E9" s="4" t="s">
        <v>11</v>
      </c>
      <c r="F9" s="5" t="s">
        <v>16</v>
      </c>
    </row>
    <row r="10" spans="1:6" ht="25.5" x14ac:dyDescent="0.25">
      <c r="A10" s="9">
        <f t="shared" si="0"/>
        <v>5</v>
      </c>
      <c r="B10" s="10" t="s">
        <v>93</v>
      </c>
      <c r="C10" s="10" t="s">
        <v>94</v>
      </c>
      <c r="D10" s="15">
        <f>385</f>
        <v>385</v>
      </c>
      <c r="E10" s="4" t="s">
        <v>11</v>
      </c>
      <c r="F10" s="5" t="s">
        <v>16</v>
      </c>
    </row>
    <row r="11" spans="1:6" ht="25.5" x14ac:dyDescent="0.25">
      <c r="A11" s="9">
        <f t="shared" si="0"/>
        <v>6</v>
      </c>
      <c r="B11" s="10" t="s">
        <v>95</v>
      </c>
      <c r="C11" s="10" t="s">
        <v>96</v>
      </c>
      <c r="D11" s="15">
        <f>652.93</f>
        <v>652.92999999999995</v>
      </c>
      <c r="E11" s="4" t="s">
        <v>11</v>
      </c>
      <c r="F11" s="5" t="s">
        <v>16</v>
      </c>
    </row>
    <row r="12" spans="1:6" ht="25.5" x14ac:dyDescent="0.25">
      <c r="A12" s="9">
        <f t="shared" si="0"/>
        <v>7</v>
      </c>
      <c r="B12" s="10" t="s">
        <v>97</v>
      </c>
      <c r="C12" s="10" t="s">
        <v>98</v>
      </c>
      <c r="D12" s="15">
        <v>535.98</v>
      </c>
      <c r="E12" s="4" t="s">
        <v>11</v>
      </c>
      <c r="F12" s="5" t="s">
        <v>16</v>
      </c>
    </row>
    <row r="13" spans="1:6" ht="25.5" x14ac:dyDescent="0.25">
      <c r="A13" s="9">
        <f t="shared" si="0"/>
        <v>8</v>
      </c>
      <c r="B13" s="10" t="s">
        <v>99</v>
      </c>
      <c r="C13" s="10" t="s">
        <v>98</v>
      </c>
      <c r="D13" s="15">
        <v>304.17</v>
      </c>
      <c r="E13" s="4" t="s">
        <v>11</v>
      </c>
      <c r="F13" s="5" t="s">
        <v>16</v>
      </c>
    </row>
    <row r="14" spans="1:6" ht="25.5" x14ac:dyDescent="0.25">
      <c r="A14" s="9">
        <f t="shared" si="0"/>
        <v>9</v>
      </c>
      <c r="B14" s="10" t="s">
        <v>134</v>
      </c>
      <c r="C14" s="10" t="s">
        <v>98</v>
      </c>
      <c r="D14" s="15">
        <v>304.17</v>
      </c>
      <c r="E14" s="4" t="s">
        <v>11</v>
      </c>
      <c r="F14" s="5" t="s">
        <v>16</v>
      </c>
    </row>
    <row r="15" spans="1:6" ht="38.25" x14ac:dyDescent="0.25">
      <c r="A15" s="9">
        <f t="shared" si="0"/>
        <v>10</v>
      </c>
      <c r="B15" s="10" t="s">
        <v>100</v>
      </c>
      <c r="C15" s="10" t="s">
        <v>101</v>
      </c>
      <c r="D15" s="15">
        <f>520</f>
        <v>520</v>
      </c>
      <c r="E15" s="4" t="s">
        <v>11</v>
      </c>
      <c r="F15" s="5" t="s">
        <v>16</v>
      </c>
    </row>
    <row r="16" spans="1:6" ht="25.5" x14ac:dyDescent="0.25">
      <c r="A16" s="9">
        <f t="shared" si="0"/>
        <v>11</v>
      </c>
      <c r="B16" s="10" t="s">
        <v>102</v>
      </c>
      <c r="C16" s="11" t="s">
        <v>103</v>
      </c>
      <c r="D16" s="15">
        <v>304.17</v>
      </c>
      <c r="E16" s="4" t="s">
        <v>11</v>
      </c>
      <c r="F16" s="5" t="s">
        <v>16</v>
      </c>
    </row>
    <row r="17" spans="1:6" ht="25.5" x14ac:dyDescent="0.25">
      <c r="A17" s="9">
        <f t="shared" si="0"/>
        <v>12</v>
      </c>
      <c r="B17" s="10" t="s">
        <v>104</v>
      </c>
      <c r="C17" s="10" t="s">
        <v>137</v>
      </c>
      <c r="D17" s="15">
        <f>450</f>
        <v>450</v>
      </c>
      <c r="E17" s="4" t="s">
        <v>11</v>
      </c>
      <c r="F17" s="5" t="s">
        <v>16</v>
      </c>
    </row>
    <row r="18" spans="1:6" ht="25.5" x14ac:dyDescent="0.25">
      <c r="A18" s="9">
        <f t="shared" si="0"/>
        <v>13</v>
      </c>
      <c r="B18" s="10" t="s">
        <v>70</v>
      </c>
      <c r="C18" s="10" t="s">
        <v>138</v>
      </c>
      <c r="D18" s="15">
        <f>450</f>
        <v>450</v>
      </c>
      <c r="E18" s="4" t="s">
        <v>11</v>
      </c>
      <c r="F18" s="5" t="s">
        <v>16</v>
      </c>
    </row>
    <row r="19" spans="1:6" ht="25.5" x14ac:dyDescent="0.25">
      <c r="A19" s="9">
        <f t="shared" si="0"/>
        <v>14</v>
      </c>
      <c r="B19" s="10" t="s">
        <v>105</v>
      </c>
      <c r="C19" s="10" t="s">
        <v>106</v>
      </c>
      <c r="D19" s="15">
        <f>325+40</f>
        <v>365</v>
      </c>
      <c r="E19" s="4" t="s">
        <v>11</v>
      </c>
      <c r="F19" s="5" t="s">
        <v>16</v>
      </c>
    </row>
    <row r="20" spans="1:6" ht="25.5" x14ac:dyDescent="0.25">
      <c r="A20" s="9">
        <f t="shared" si="0"/>
        <v>15</v>
      </c>
      <c r="B20" s="10" t="s">
        <v>107</v>
      </c>
      <c r="C20" s="10" t="s">
        <v>132</v>
      </c>
      <c r="D20" s="15">
        <f>304.17+25</f>
        <v>329.17</v>
      </c>
      <c r="E20" s="4" t="s">
        <v>11</v>
      </c>
      <c r="F20" s="5" t="s">
        <v>16</v>
      </c>
    </row>
    <row r="21" spans="1:6" ht="51" x14ac:dyDescent="0.25">
      <c r="A21" s="9">
        <f t="shared" si="0"/>
        <v>16</v>
      </c>
      <c r="B21" s="10" t="s">
        <v>108</v>
      </c>
      <c r="C21" s="10" t="s">
        <v>109</v>
      </c>
      <c r="D21" s="15">
        <v>428.56</v>
      </c>
      <c r="E21" s="4" t="s">
        <v>11</v>
      </c>
      <c r="F21" s="5" t="s">
        <v>16</v>
      </c>
    </row>
    <row r="22" spans="1:6" ht="25.5" x14ac:dyDescent="0.25">
      <c r="A22" s="9">
        <f t="shared" si="0"/>
        <v>17</v>
      </c>
      <c r="B22" s="10" t="s">
        <v>110</v>
      </c>
      <c r="C22" s="10" t="s">
        <v>111</v>
      </c>
      <c r="D22" s="15">
        <v>354.17</v>
      </c>
      <c r="E22" s="4" t="s">
        <v>11</v>
      </c>
      <c r="F22" s="5" t="s">
        <v>16</v>
      </c>
    </row>
    <row r="23" spans="1:6" ht="38.25" x14ac:dyDescent="0.25">
      <c r="A23" s="9">
        <f t="shared" si="0"/>
        <v>18</v>
      </c>
      <c r="B23" s="10" t="s">
        <v>112</v>
      </c>
      <c r="C23" s="10" t="s">
        <v>113</v>
      </c>
      <c r="D23" s="15">
        <f>304.17</f>
        <v>304.17</v>
      </c>
      <c r="E23" s="4" t="s">
        <v>11</v>
      </c>
      <c r="F23" s="5" t="s">
        <v>16</v>
      </c>
    </row>
    <row r="24" spans="1:6" ht="25.5" x14ac:dyDescent="0.25">
      <c r="A24" s="9">
        <f t="shared" si="0"/>
        <v>19</v>
      </c>
      <c r="B24" s="10" t="s">
        <v>114</v>
      </c>
      <c r="C24" s="10" t="s">
        <v>98</v>
      </c>
      <c r="D24" s="15">
        <f>304.17</f>
        <v>304.17</v>
      </c>
      <c r="E24" s="4" t="s">
        <v>11</v>
      </c>
      <c r="F24" s="5" t="s">
        <v>16</v>
      </c>
    </row>
    <row r="25" spans="1:6" ht="25.5" x14ac:dyDescent="0.25">
      <c r="A25" s="9">
        <f t="shared" si="0"/>
        <v>20</v>
      </c>
      <c r="B25" s="10" t="s">
        <v>115</v>
      </c>
      <c r="C25" s="10" t="s">
        <v>116</v>
      </c>
      <c r="D25" s="15">
        <v>344.17</v>
      </c>
      <c r="E25" s="4" t="s">
        <v>11</v>
      </c>
      <c r="F25" s="5" t="s">
        <v>16</v>
      </c>
    </row>
    <row r="26" spans="1:6" ht="25.5" x14ac:dyDescent="0.25">
      <c r="A26" s="9">
        <f t="shared" si="0"/>
        <v>21</v>
      </c>
      <c r="B26" s="10" t="s">
        <v>117</v>
      </c>
      <c r="C26" s="10" t="s">
        <v>116</v>
      </c>
      <c r="D26" s="15">
        <f>344.17</f>
        <v>344.17</v>
      </c>
      <c r="E26" s="4" t="s">
        <v>11</v>
      </c>
      <c r="F26" s="5" t="s">
        <v>16</v>
      </c>
    </row>
    <row r="27" spans="1:6" x14ac:dyDescent="0.25">
      <c r="A27" s="9">
        <f t="shared" si="0"/>
        <v>22</v>
      </c>
      <c r="B27" s="10" t="s">
        <v>118</v>
      </c>
      <c r="C27" s="11" t="s">
        <v>119</v>
      </c>
      <c r="D27" s="15">
        <f>304.17+25</f>
        <v>329.17</v>
      </c>
      <c r="E27" s="4" t="s">
        <v>11</v>
      </c>
      <c r="F27" s="5" t="s">
        <v>16</v>
      </c>
    </row>
    <row r="28" spans="1:6" x14ac:dyDescent="0.25">
      <c r="A28" s="9">
        <f t="shared" si="0"/>
        <v>23</v>
      </c>
      <c r="B28" s="10" t="s">
        <v>120</v>
      </c>
      <c r="C28" s="10" t="s">
        <v>119</v>
      </c>
      <c r="D28" s="15">
        <f>304.17+25</f>
        <v>329.17</v>
      </c>
      <c r="E28" s="4" t="s">
        <v>11</v>
      </c>
      <c r="F28" s="5" t="s">
        <v>16</v>
      </c>
    </row>
    <row r="29" spans="1:6" x14ac:dyDescent="0.25">
      <c r="A29" s="9">
        <f t="shared" si="0"/>
        <v>24</v>
      </c>
      <c r="B29" s="10" t="s">
        <v>121</v>
      </c>
      <c r="C29" s="10" t="s">
        <v>119</v>
      </c>
      <c r="D29" s="15">
        <f>304.17</f>
        <v>304.17</v>
      </c>
      <c r="E29" s="4" t="s">
        <v>11</v>
      </c>
      <c r="F29" s="5" t="s">
        <v>16</v>
      </c>
    </row>
    <row r="30" spans="1:6" ht="25.5" x14ac:dyDescent="0.25">
      <c r="A30" s="9">
        <f t="shared" si="0"/>
        <v>25</v>
      </c>
      <c r="B30" s="10" t="s">
        <v>122</v>
      </c>
      <c r="C30" s="10" t="s">
        <v>133</v>
      </c>
      <c r="D30" s="17">
        <f>304.17</f>
        <v>304.17</v>
      </c>
      <c r="E30" s="4" t="s">
        <v>11</v>
      </c>
      <c r="F30" s="5" t="s">
        <v>16</v>
      </c>
    </row>
    <row r="31" spans="1:6" ht="25.5" x14ac:dyDescent="0.25">
      <c r="A31" s="9">
        <f t="shared" si="0"/>
        <v>26</v>
      </c>
      <c r="B31" s="10" t="s">
        <v>123</v>
      </c>
      <c r="C31" s="10" t="s">
        <v>124</v>
      </c>
      <c r="D31" s="15">
        <f>325+40</f>
        <v>365</v>
      </c>
      <c r="E31" s="4" t="s">
        <v>11</v>
      </c>
      <c r="F31" s="5" t="s">
        <v>16</v>
      </c>
    </row>
    <row r="32" spans="1:6" x14ac:dyDescent="0.25">
      <c r="A32" s="9">
        <f t="shared" si="0"/>
        <v>27</v>
      </c>
      <c r="B32" s="10" t="s">
        <v>125</v>
      </c>
      <c r="C32" s="11" t="s">
        <v>126</v>
      </c>
      <c r="D32" s="15">
        <v>304.17</v>
      </c>
      <c r="E32" s="4" t="s">
        <v>11</v>
      </c>
      <c r="F32" s="5" t="s">
        <v>16</v>
      </c>
    </row>
    <row r="33" spans="1:6" ht="25.5" x14ac:dyDescent="0.25">
      <c r="A33" s="9">
        <f t="shared" si="0"/>
        <v>28</v>
      </c>
      <c r="B33" s="10" t="s">
        <v>127</v>
      </c>
      <c r="C33" s="10" t="s">
        <v>98</v>
      </c>
      <c r="D33" s="15">
        <v>304.17</v>
      </c>
      <c r="E33" s="4" t="s">
        <v>11</v>
      </c>
      <c r="F33" s="5" t="s">
        <v>16</v>
      </c>
    </row>
    <row r="34" spans="1:6" ht="25.5" x14ac:dyDescent="0.25">
      <c r="A34" s="9">
        <f t="shared" si="0"/>
        <v>29</v>
      </c>
      <c r="B34" s="10" t="s">
        <v>128</v>
      </c>
      <c r="C34" s="10" t="s">
        <v>129</v>
      </c>
      <c r="D34" s="15">
        <v>304.17</v>
      </c>
      <c r="E34" s="4" t="s">
        <v>11</v>
      </c>
      <c r="F34" s="5" t="s">
        <v>16</v>
      </c>
    </row>
    <row r="35" spans="1:6" ht="25.5" x14ac:dyDescent="0.25">
      <c r="A35" s="9">
        <f t="shared" si="0"/>
        <v>30</v>
      </c>
      <c r="B35" s="10" t="s">
        <v>130</v>
      </c>
      <c r="C35" s="10" t="s">
        <v>131</v>
      </c>
      <c r="D35" s="15">
        <f>304.17</f>
        <v>304.17</v>
      </c>
      <c r="E35" s="4" t="s">
        <v>11</v>
      </c>
      <c r="F35" s="5" t="s">
        <v>16</v>
      </c>
    </row>
    <row r="36" spans="1:6" ht="38.25" x14ac:dyDescent="0.25">
      <c r="A36" s="9">
        <f t="shared" si="0"/>
        <v>31</v>
      </c>
      <c r="B36" s="11" t="s">
        <v>87</v>
      </c>
      <c r="C36" s="10" t="s">
        <v>139</v>
      </c>
      <c r="D36" s="15">
        <f>304.17</f>
        <v>304.17</v>
      </c>
      <c r="E36" s="4" t="s">
        <v>11</v>
      </c>
      <c r="F36" s="5" t="s">
        <v>16</v>
      </c>
    </row>
    <row r="37" spans="1:6" x14ac:dyDescent="0.25">
      <c r="A37" s="55" t="s">
        <v>8</v>
      </c>
      <c r="B37" s="56"/>
      <c r="C37" s="57"/>
      <c r="D37" s="8">
        <f>SUM(D6:D36)</f>
        <v>11782.53</v>
      </c>
      <c r="E37" s="7"/>
      <c r="F37" s="6"/>
    </row>
  </sheetData>
  <mergeCells count="10">
    <mergeCell ref="A37:C37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"/>
  <sheetViews>
    <sheetView workbookViewId="0">
      <selection activeCell="A19" sqref="A19"/>
    </sheetView>
  </sheetViews>
  <sheetFormatPr baseColWidth="10" defaultRowHeight="15" x14ac:dyDescent="0.25"/>
  <cols>
    <col min="1" max="1" width="5.85546875" customWidth="1"/>
    <col min="2" max="2" width="32.28515625" customWidth="1"/>
    <col min="3" max="3" width="18.7109375" customWidth="1"/>
  </cols>
  <sheetData>
    <row r="1" spans="1:6" ht="18.75" x14ac:dyDescent="0.25">
      <c r="A1" s="53" t="s">
        <v>0</v>
      </c>
      <c r="B1" s="53"/>
      <c r="C1" s="53"/>
      <c r="D1" s="53"/>
      <c r="E1" s="53"/>
      <c r="F1" s="53"/>
    </row>
    <row r="2" spans="1:6" ht="15.75" x14ac:dyDescent="0.25">
      <c r="A2" s="54" t="s">
        <v>12</v>
      </c>
      <c r="B2" s="54"/>
      <c r="C2" s="54"/>
      <c r="D2" s="54"/>
      <c r="E2" s="54"/>
      <c r="F2" s="54"/>
    </row>
    <row r="3" spans="1:6" ht="15.75" x14ac:dyDescent="0.25">
      <c r="A3" s="54" t="s">
        <v>135</v>
      </c>
      <c r="B3" s="54"/>
      <c r="C3" s="54"/>
      <c r="D3" s="54"/>
      <c r="E3" s="54"/>
      <c r="F3" s="54"/>
    </row>
    <row r="4" spans="1:6" x14ac:dyDescent="0.25">
      <c r="A4" s="64" t="s">
        <v>1</v>
      </c>
      <c r="B4" s="64" t="s">
        <v>2</v>
      </c>
      <c r="C4" s="64" t="s">
        <v>3</v>
      </c>
      <c r="D4" s="65" t="s">
        <v>4</v>
      </c>
      <c r="E4" s="66" t="s">
        <v>13</v>
      </c>
      <c r="F4" s="66" t="s">
        <v>5</v>
      </c>
    </row>
    <row r="5" spans="1:6" x14ac:dyDescent="0.25">
      <c r="A5" s="64"/>
      <c r="B5" s="64"/>
      <c r="C5" s="64"/>
      <c r="D5" s="65"/>
      <c r="E5" s="66"/>
      <c r="F5" s="66"/>
    </row>
    <row r="6" spans="1:6" ht="22.5" x14ac:dyDescent="0.25">
      <c r="A6" s="1">
        <v>1</v>
      </c>
      <c r="B6" s="2" t="s">
        <v>140</v>
      </c>
      <c r="C6" s="16" t="s">
        <v>141</v>
      </c>
      <c r="D6" s="3">
        <v>425</v>
      </c>
      <c r="E6" s="4" t="s">
        <v>11</v>
      </c>
      <c r="F6" s="5" t="s">
        <v>14</v>
      </c>
    </row>
    <row r="7" spans="1:6" ht="22.5" x14ac:dyDescent="0.25">
      <c r="A7" s="1">
        <f t="shared" ref="A7:A14" si="0">A6+1</f>
        <v>2</v>
      </c>
      <c r="B7" s="2" t="s">
        <v>71</v>
      </c>
      <c r="C7" s="16" t="s">
        <v>72</v>
      </c>
      <c r="D7" s="3">
        <v>375</v>
      </c>
      <c r="E7" s="4" t="s">
        <v>11</v>
      </c>
      <c r="F7" s="5" t="s">
        <v>14</v>
      </c>
    </row>
    <row r="8" spans="1:6" ht="25.5" x14ac:dyDescent="0.25">
      <c r="A8" s="1">
        <f t="shared" si="0"/>
        <v>3</v>
      </c>
      <c r="B8" s="2" t="s">
        <v>73</v>
      </c>
      <c r="C8" s="2" t="s">
        <v>74</v>
      </c>
      <c r="D8" s="3">
        <v>375</v>
      </c>
      <c r="E8" s="4" t="s">
        <v>11</v>
      </c>
      <c r="F8" s="5" t="s">
        <v>14</v>
      </c>
    </row>
    <row r="9" spans="1:6" ht="25.5" x14ac:dyDescent="0.25">
      <c r="A9" s="1">
        <f t="shared" si="0"/>
        <v>4</v>
      </c>
      <c r="B9" s="2" t="s">
        <v>75</v>
      </c>
      <c r="C9" s="2" t="s">
        <v>76</v>
      </c>
      <c r="D9" s="3">
        <v>375</v>
      </c>
      <c r="E9" s="4" t="s">
        <v>11</v>
      </c>
      <c r="F9" s="5" t="s">
        <v>14</v>
      </c>
    </row>
    <row r="10" spans="1:6" ht="22.5" x14ac:dyDescent="0.25">
      <c r="A10" s="1">
        <f t="shared" si="0"/>
        <v>5</v>
      </c>
      <c r="B10" s="2" t="s">
        <v>86</v>
      </c>
      <c r="C10" s="16" t="s">
        <v>77</v>
      </c>
      <c r="D10" s="3">
        <v>375</v>
      </c>
      <c r="E10" s="4" t="s">
        <v>11</v>
      </c>
      <c r="F10" s="5" t="s">
        <v>14</v>
      </c>
    </row>
    <row r="11" spans="1:6" ht="25.5" x14ac:dyDescent="0.25">
      <c r="A11" s="1">
        <f t="shared" si="0"/>
        <v>6</v>
      </c>
      <c r="B11" s="2" t="s">
        <v>78</v>
      </c>
      <c r="C11" s="2" t="s">
        <v>79</v>
      </c>
      <c r="D11" s="3">
        <v>345</v>
      </c>
      <c r="E11" s="4" t="s">
        <v>11</v>
      </c>
      <c r="F11" s="5" t="s">
        <v>14</v>
      </c>
    </row>
    <row r="12" spans="1:6" ht="25.5" x14ac:dyDescent="0.25">
      <c r="A12" s="1">
        <f t="shared" si="0"/>
        <v>7</v>
      </c>
      <c r="B12" s="2" t="s">
        <v>80</v>
      </c>
      <c r="C12" s="2" t="s">
        <v>81</v>
      </c>
      <c r="D12" s="3">
        <v>345</v>
      </c>
      <c r="E12" s="4" t="s">
        <v>11</v>
      </c>
      <c r="F12" s="5" t="s">
        <v>14</v>
      </c>
    </row>
    <row r="13" spans="1:6" ht="22.5" x14ac:dyDescent="0.25">
      <c r="A13" s="1">
        <f t="shared" si="0"/>
        <v>8</v>
      </c>
      <c r="B13" s="2" t="s">
        <v>82</v>
      </c>
      <c r="C13" s="16" t="s">
        <v>83</v>
      </c>
      <c r="D13" s="3">
        <v>345</v>
      </c>
      <c r="E13" s="4" t="s">
        <v>11</v>
      </c>
      <c r="F13" s="5" t="s">
        <v>14</v>
      </c>
    </row>
    <row r="14" spans="1:6" ht="33.75" x14ac:dyDescent="0.25">
      <c r="A14" s="1">
        <f t="shared" si="0"/>
        <v>9</v>
      </c>
      <c r="B14" s="2" t="s">
        <v>84</v>
      </c>
      <c r="C14" s="16" t="s">
        <v>85</v>
      </c>
      <c r="D14" s="3">
        <v>345</v>
      </c>
      <c r="E14" s="4" t="s">
        <v>11</v>
      </c>
      <c r="F14" s="5" t="s">
        <v>14</v>
      </c>
    </row>
    <row r="15" spans="1:6" x14ac:dyDescent="0.25">
      <c r="A15" s="55" t="s">
        <v>8</v>
      </c>
      <c r="B15" s="56"/>
      <c r="C15" s="57"/>
      <c r="D15" s="8">
        <f>SUM(D6:D14)</f>
        <v>3305</v>
      </c>
      <c r="E15" s="7"/>
      <c r="F15" s="6"/>
    </row>
  </sheetData>
  <mergeCells count="10">
    <mergeCell ref="A15:C15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2"/>
  <sheetViews>
    <sheetView workbookViewId="0">
      <selection activeCell="B18" sqref="B18"/>
    </sheetView>
  </sheetViews>
  <sheetFormatPr baseColWidth="10" defaultRowHeight="15" x14ac:dyDescent="0.25"/>
  <cols>
    <col min="1" max="1" width="5.28515625" customWidth="1"/>
    <col min="2" max="2" width="36" customWidth="1"/>
    <col min="3" max="3" width="23.140625" customWidth="1"/>
    <col min="4" max="4" width="13.7109375" customWidth="1"/>
    <col min="7" max="7" width="18.5703125" customWidth="1"/>
  </cols>
  <sheetData>
    <row r="1" spans="1:12" ht="15.75" x14ac:dyDescent="0.25">
      <c r="A1" s="68" t="s">
        <v>17</v>
      </c>
      <c r="B1" s="68"/>
      <c r="C1" s="68"/>
      <c r="D1" s="68"/>
      <c r="E1" s="68"/>
      <c r="F1" s="68"/>
      <c r="G1" s="68"/>
      <c r="H1" s="68"/>
    </row>
    <row r="2" spans="1:12" ht="15.75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12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12" ht="15.75" customHeight="1" x14ac:dyDescent="0.25">
      <c r="A4" s="71" t="s">
        <v>161</v>
      </c>
      <c r="B4" s="71"/>
      <c r="C4" s="71"/>
      <c r="D4" s="71"/>
      <c r="E4" s="71"/>
      <c r="F4" s="71"/>
      <c r="G4" s="71"/>
      <c r="H4" s="71"/>
      <c r="I4" s="36"/>
      <c r="J4" s="36"/>
      <c r="K4" s="36"/>
      <c r="L4" s="36"/>
    </row>
    <row r="5" spans="1:12" ht="30" x14ac:dyDescent="0.25">
      <c r="A5" s="20" t="s">
        <v>18</v>
      </c>
      <c r="B5" s="21" t="s">
        <v>2</v>
      </c>
      <c r="C5" s="20" t="s">
        <v>3</v>
      </c>
      <c r="D5" s="21" t="s">
        <v>22</v>
      </c>
      <c r="E5" s="22" t="s">
        <v>19</v>
      </c>
      <c r="F5" s="21" t="s">
        <v>20</v>
      </c>
      <c r="G5" s="21" t="s">
        <v>13</v>
      </c>
      <c r="H5" s="21" t="s">
        <v>5</v>
      </c>
    </row>
    <row r="6" spans="1:12" ht="30" x14ac:dyDescent="0.25">
      <c r="A6" s="23">
        <v>1</v>
      </c>
      <c r="B6" s="24" t="s">
        <v>142</v>
      </c>
      <c r="C6" s="38" t="s">
        <v>157</v>
      </c>
      <c r="D6" s="25">
        <v>23</v>
      </c>
      <c r="E6" s="26">
        <v>10</v>
      </c>
      <c r="F6" s="27">
        <f>D6*E6</f>
        <v>230</v>
      </c>
      <c r="G6" s="27" t="s">
        <v>21</v>
      </c>
      <c r="H6" s="28">
        <v>0.75</v>
      </c>
    </row>
    <row r="7" spans="1:12" ht="30" x14ac:dyDescent="0.25">
      <c r="A7" s="23">
        <v>2</v>
      </c>
      <c r="B7" s="24" t="s">
        <v>143</v>
      </c>
      <c r="C7" s="38" t="s">
        <v>157</v>
      </c>
      <c r="D7" s="25">
        <v>8</v>
      </c>
      <c r="E7" s="26">
        <v>10</v>
      </c>
      <c r="F7" s="27">
        <f t="shared" ref="F7:F18" si="0">D7*E7</f>
        <v>80</v>
      </c>
      <c r="G7" s="27" t="s">
        <v>21</v>
      </c>
      <c r="H7" s="28">
        <v>0.75</v>
      </c>
    </row>
    <row r="8" spans="1:12" ht="30" x14ac:dyDescent="0.25">
      <c r="A8" s="23">
        <v>3</v>
      </c>
      <c r="B8" s="24" t="s">
        <v>144</v>
      </c>
      <c r="C8" s="38" t="s">
        <v>157</v>
      </c>
      <c r="D8" s="25">
        <v>8</v>
      </c>
      <c r="E8" s="26">
        <v>10</v>
      </c>
      <c r="F8" s="27">
        <f t="shared" si="0"/>
        <v>80</v>
      </c>
      <c r="G8" s="27" t="s">
        <v>21</v>
      </c>
      <c r="H8" s="28">
        <v>0.75</v>
      </c>
    </row>
    <row r="9" spans="1:12" ht="30" x14ac:dyDescent="0.25">
      <c r="A9" s="23">
        <f>A8+1</f>
        <v>4</v>
      </c>
      <c r="B9" s="24" t="s">
        <v>145</v>
      </c>
      <c r="C9" s="38" t="s">
        <v>157</v>
      </c>
      <c r="D9" s="25">
        <v>8</v>
      </c>
      <c r="E9" s="26">
        <v>10</v>
      </c>
      <c r="F9" s="27">
        <f t="shared" si="0"/>
        <v>80</v>
      </c>
      <c r="G9" s="27" t="s">
        <v>21</v>
      </c>
      <c r="H9" s="28">
        <v>0.75</v>
      </c>
    </row>
    <row r="10" spans="1:12" ht="30" x14ac:dyDescent="0.25">
      <c r="A10" s="23">
        <f>A9+1</f>
        <v>5</v>
      </c>
      <c r="B10" s="24" t="s">
        <v>146</v>
      </c>
      <c r="C10" s="38" t="s">
        <v>157</v>
      </c>
      <c r="D10" s="25">
        <v>8</v>
      </c>
      <c r="E10" s="26">
        <v>10</v>
      </c>
      <c r="F10" s="27">
        <f t="shared" si="0"/>
        <v>80</v>
      </c>
      <c r="G10" s="27" t="s">
        <v>21</v>
      </c>
      <c r="H10" s="28">
        <v>0.75</v>
      </c>
    </row>
    <row r="11" spans="1:12" ht="30" x14ac:dyDescent="0.25">
      <c r="A11" s="23">
        <f>A10+1</f>
        <v>6</v>
      </c>
      <c r="B11" s="24" t="s">
        <v>147</v>
      </c>
      <c r="C11" s="38" t="s">
        <v>157</v>
      </c>
      <c r="D11" s="25">
        <v>23</v>
      </c>
      <c r="E11" s="26">
        <v>10</v>
      </c>
      <c r="F11" s="27">
        <f t="shared" si="0"/>
        <v>230</v>
      </c>
      <c r="G11" s="27" t="s">
        <v>21</v>
      </c>
      <c r="H11" s="28">
        <v>0.75</v>
      </c>
    </row>
    <row r="12" spans="1:12" ht="30" x14ac:dyDescent="0.25">
      <c r="A12" s="23">
        <f>A11+1</f>
        <v>7</v>
      </c>
      <c r="B12" s="24" t="s">
        <v>148</v>
      </c>
      <c r="C12" s="38" t="s">
        <v>157</v>
      </c>
      <c r="D12" s="25">
        <v>10</v>
      </c>
      <c r="E12" s="26">
        <v>10</v>
      </c>
      <c r="F12" s="27">
        <f t="shared" si="0"/>
        <v>100</v>
      </c>
      <c r="G12" s="27" t="s">
        <v>21</v>
      </c>
      <c r="H12" s="28">
        <v>0.75</v>
      </c>
    </row>
    <row r="13" spans="1:12" ht="30" x14ac:dyDescent="0.25">
      <c r="A13" s="23">
        <v>8</v>
      </c>
      <c r="B13" s="24" t="s">
        <v>149</v>
      </c>
      <c r="C13" s="38" t="s">
        <v>157</v>
      </c>
      <c r="D13" s="25">
        <v>23</v>
      </c>
      <c r="E13" s="26">
        <v>10</v>
      </c>
      <c r="F13" s="27">
        <f t="shared" si="0"/>
        <v>230</v>
      </c>
      <c r="G13" s="27" t="s">
        <v>21</v>
      </c>
      <c r="H13" s="28">
        <v>0.75</v>
      </c>
    </row>
    <row r="14" spans="1:12" ht="21.75" customHeight="1" x14ac:dyDescent="0.25">
      <c r="A14" s="23">
        <v>9</v>
      </c>
      <c r="B14" s="24" t="s">
        <v>150</v>
      </c>
      <c r="C14" s="38" t="s">
        <v>157</v>
      </c>
      <c r="D14" s="25">
        <v>8</v>
      </c>
      <c r="E14" s="26">
        <v>10</v>
      </c>
      <c r="F14" s="27">
        <f t="shared" si="0"/>
        <v>80</v>
      </c>
      <c r="G14" s="27" t="s">
        <v>21</v>
      </c>
      <c r="H14" s="28">
        <v>0.75</v>
      </c>
    </row>
    <row r="15" spans="1:12" ht="30" x14ac:dyDescent="0.25">
      <c r="A15" s="23">
        <v>10</v>
      </c>
      <c r="B15" s="24" t="s">
        <v>151</v>
      </c>
      <c r="C15" s="38" t="s">
        <v>157</v>
      </c>
      <c r="D15" s="25">
        <v>23</v>
      </c>
      <c r="E15" s="26">
        <v>10</v>
      </c>
      <c r="F15" s="27">
        <f t="shared" si="0"/>
        <v>230</v>
      </c>
      <c r="G15" s="27" t="s">
        <v>21</v>
      </c>
      <c r="H15" s="28">
        <v>0.75</v>
      </c>
    </row>
    <row r="16" spans="1:12" ht="30" x14ac:dyDescent="0.25">
      <c r="A16" s="23">
        <v>11</v>
      </c>
      <c r="B16" s="24" t="s">
        <v>152</v>
      </c>
      <c r="C16" s="38" t="s">
        <v>157</v>
      </c>
      <c r="D16" s="25">
        <v>23</v>
      </c>
      <c r="E16" s="26">
        <v>10</v>
      </c>
      <c r="F16" s="27">
        <f t="shared" si="0"/>
        <v>230</v>
      </c>
      <c r="G16" s="27" t="s">
        <v>21</v>
      </c>
      <c r="H16" s="28">
        <v>0.75</v>
      </c>
    </row>
    <row r="17" spans="1:8" ht="30" x14ac:dyDescent="0.25">
      <c r="A17" s="23">
        <v>12</v>
      </c>
      <c r="B17" s="24" t="s">
        <v>153</v>
      </c>
      <c r="C17" s="38" t="s">
        <v>157</v>
      </c>
      <c r="D17" s="25">
        <v>8</v>
      </c>
      <c r="E17" s="26">
        <v>10</v>
      </c>
      <c r="F17" s="27">
        <f t="shared" ref="F17" si="1">D17*E17</f>
        <v>80</v>
      </c>
      <c r="G17" s="27" t="s">
        <v>21</v>
      </c>
      <c r="H17" s="28">
        <v>0.75</v>
      </c>
    </row>
    <row r="18" spans="1:8" ht="30" x14ac:dyDescent="0.25">
      <c r="A18" s="23">
        <v>13</v>
      </c>
      <c r="B18" s="24" t="s">
        <v>154</v>
      </c>
      <c r="C18" s="38" t="s">
        <v>157</v>
      </c>
      <c r="D18" s="25">
        <v>23</v>
      </c>
      <c r="E18" s="26">
        <v>10</v>
      </c>
      <c r="F18" s="27">
        <f t="shared" si="0"/>
        <v>230</v>
      </c>
      <c r="G18" s="27" t="s">
        <v>21</v>
      </c>
      <c r="H18" s="28">
        <v>0.75</v>
      </c>
    </row>
    <row r="19" spans="1:8" x14ac:dyDescent="0.25">
      <c r="A19" s="55" t="s">
        <v>8</v>
      </c>
      <c r="B19" s="56"/>
      <c r="C19" s="56"/>
      <c r="D19" s="56"/>
      <c r="E19" s="57"/>
      <c r="F19" s="29">
        <f>SUM(F6:F18)</f>
        <v>1960</v>
      </c>
      <c r="G19" s="30"/>
      <c r="H19" s="30"/>
    </row>
    <row r="22" spans="1:8" x14ac:dyDescent="0.25">
      <c r="B22" s="67"/>
      <c r="C22" s="67"/>
      <c r="D22" s="67"/>
      <c r="E22" s="67"/>
      <c r="F22" s="67"/>
    </row>
  </sheetData>
  <mergeCells count="6">
    <mergeCell ref="B22:F22"/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"/>
  <sheetViews>
    <sheetView workbookViewId="0">
      <selection activeCell="G9" sqref="G9"/>
    </sheetView>
  </sheetViews>
  <sheetFormatPr baseColWidth="10" defaultRowHeight="15" x14ac:dyDescent="0.25"/>
  <cols>
    <col min="1" max="1" width="4.140625" customWidth="1"/>
    <col min="2" max="2" width="33.140625" customWidth="1"/>
    <col min="3" max="3" width="24.42578125" customWidth="1"/>
    <col min="7" max="7" width="19" customWidth="1"/>
  </cols>
  <sheetData>
    <row r="1" spans="1:12" ht="15.75" x14ac:dyDescent="0.25">
      <c r="A1" s="68" t="s">
        <v>17</v>
      </c>
      <c r="B1" s="68"/>
      <c r="C1" s="68"/>
      <c r="D1" s="68"/>
      <c r="E1" s="68"/>
      <c r="F1" s="68"/>
      <c r="G1" s="68"/>
      <c r="H1" s="68"/>
    </row>
    <row r="2" spans="1:12" ht="15.75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12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12" ht="15.75" customHeight="1" x14ac:dyDescent="0.25">
      <c r="A4" s="71" t="s">
        <v>160</v>
      </c>
      <c r="B4" s="71"/>
      <c r="C4" s="71"/>
      <c r="D4" s="71"/>
      <c r="E4" s="71"/>
      <c r="F4" s="71"/>
      <c r="G4" s="71"/>
      <c r="H4" s="71"/>
      <c r="I4" s="36"/>
      <c r="J4" s="36"/>
      <c r="K4" s="36"/>
      <c r="L4" s="36"/>
    </row>
    <row r="5" spans="1:12" ht="25.5" x14ac:dyDescent="0.25">
      <c r="A5" s="18" t="s">
        <v>18</v>
      </c>
      <c r="B5" s="19" t="s">
        <v>2</v>
      </c>
      <c r="C5" s="20" t="s">
        <v>3</v>
      </c>
      <c r="D5" s="19" t="s">
        <v>22</v>
      </c>
      <c r="E5" s="31" t="s">
        <v>19</v>
      </c>
      <c r="F5" s="19" t="s">
        <v>20</v>
      </c>
      <c r="G5" s="19" t="s">
        <v>13</v>
      </c>
      <c r="H5" s="19" t="s">
        <v>5</v>
      </c>
    </row>
    <row r="6" spans="1:12" ht="30" customHeight="1" x14ac:dyDescent="0.25">
      <c r="A6" s="41">
        <v>1</v>
      </c>
      <c r="B6" s="32" t="s">
        <v>142</v>
      </c>
      <c r="C6" s="38" t="s">
        <v>157</v>
      </c>
      <c r="D6" s="42">
        <v>20</v>
      </c>
      <c r="E6" s="43">
        <v>12</v>
      </c>
      <c r="F6" s="33">
        <f>D6*E6</f>
        <v>240</v>
      </c>
      <c r="G6" s="33" t="s">
        <v>21</v>
      </c>
      <c r="H6" s="34">
        <v>0.75</v>
      </c>
    </row>
    <row r="7" spans="1:12" ht="30" customHeight="1" x14ac:dyDescent="0.25">
      <c r="A7" s="41">
        <v>2</v>
      </c>
      <c r="B7" s="32" t="s">
        <v>143</v>
      </c>
      <c r="C7" s="38" t="s">
        <v>157</v>
      </c>
      <c r="D7" s="42">
        <v>9</v>
      </c>
      <c r="E7" s="43">
        <v>12</v>
      </c>
      <c r="F7" s="33">
        <f t="shared" ref="F7:F18" si="0">D7*E7</f>
        <v>108</v>
      </c>
      <c r="G7" s="33" t="s">
        <v>21</v>
      </c>
      <c r="H7" s="34">
        <v>0.75</v>
      </c>
    </row>
    <row r="8" spans="1:12" ht="30" customHeight="1" x14ac:dyDescent="0.25">
      <c r="A8" s="41">
        <v>3</v>
      </c>
      <c r="B8" s="32" t="s">
        <v>144</v>
      </c>
      <c r="C8" s="38" t="s">
        <v>157</v>
      </c>
      <c r="D8" s="42">
        <v>9</v>
      </c>
      <c r="E8" s="43">
        <v>12</v>
      </c>
      <c r="F8" s="33">
        <f t="shared" si="0"/>
        <v>108</v>
      </c>
      <c r="G8" s="33" t="s">
        <v>21</v>
      </c>
      <c r="H8" s="34">
        <v>0.75</v>
      </c>
    </row>
    <row r="9" spans="1:12" ht="30" customHeight="1" x14ac:dyDescent="0.25">
      <c r="A9" s="41">
        <f>A8+1</f>
        <v>4</v>
      </c>
      <c r="B9" s="32" t="s">
        <v>145</v>
      </c>
      <c r="C9" s="38" t="s">
        <v>157</v>
      </c>
      <c r="D9" s="42">
        <v>9</v>
      </c>
      <c r="E9" s="43">
        <v>12</v>
      </c>
      <c r="F9" s="33">
        <f t="shared" si="0"/>
        <v>108</v>
      </c>
      <c r="G9" s="33" t="s">
        <v>21</v>
      </c>
      <c r="H9" s="34">
        <v>0.75</v>
      </c>
    </row>
    <row r="10" spans="1:12" ht="30" customHeight="1" x14ac:dyDescent="0.25">
      <c r="A10" s="41">
        <f>A9+1</f>
        <v>5</v>
      </c>
      <c r="B10" s="32" t="s">
        <v>146</v>
      </c>
      <c r="C10" s="38" t="s">
        <v>157</v>
      </c>
      <c r="D10" s="42">
        <v>9</v>
      </c>
      <c r="E10" s="43">
        <v>12</v>
      </c>
      <c r="F10" s="33">
        <f t="shared" si="0"/>
        <v>108</v>
      </c>
      <c r="G10" s="33" t="s">
        <v>21</v>
      </c>
      <c r="H10" s="34">
        <v>0.75</v>
      </c>
    </row>
    <row r="11" spans="1:12" ht="30" customHeight="1" x14ac:dyDescent="0.25">
      <c r="A11" s="41">
        <f>A10+1</f>
        <v>6</v>
      </c>
      <c r="B11" s="32" t="s">
        <v>147</v>
      </c>
      <c r="C11" s="38" t="s">
        <v>157</v>
      </c>
      <c r="D11" s="42">
        <v>20</v>
      </c>
      <c r="E11" s="43">
        <v>12</v>
      </c>
      <c r="F11" s="33">
        <f t="shared" si="0"/>
        <v>240</v>
      </c>
      <c r="G11" s="33" t="s">
        <v>21</v>
      </c>
      <c r="H11" s="34">
        <v>0.75</v>
      </c>
    </row>
    <row r="12" spans="1:12" ht="30" customHeight="1" x14ac:dyDescent="0.25">
      <c r="A12" s="41">
        <f>A11+1</f>
        <v>7</v>
      </c>
      <c r="B12" s="32" t="s">
        <v>148</v>
      </c>
      <c r="C12" s="38" t="s">
        <v>157</v>
      </c>
      <c r="D12" s="42">
        <v>9</v>
      </c>
      <c r="E12" s="43">
        <v>12</v>
      </c>
      <c r="F12" s="33">
        <f t="shared" si="0"/>
        <v>108</v>
      </c>
      <c r="G12" s="33" t="s">
        <v>21</v>
      </c>
      <c r="H12" s="34">
        <v>0.75</v>
      </c>
    </row>
    <row r="13" spans="1:12" ht="30" customHeight="1" x14ac:dyDescent="0.25">
      <c r="A13" s="41">
        <v>8</v>
      </c>
      <c r="B13" s="32" t="s">
        <v>149</v>
      </c>
      <c r="C13" s="38" t="s">
        <v>157</v>
      </c>
      <c r="D13" s="42">
        <v>20</v>
      </c>
      <c r="E13" s="43">
        <v>12</v>
      </c>
      <c r="F13" s="33">
        <f t="shared" si="0"/>
        <v>240</v>
      </c>
      <c r="G13" s="33" t="s">
        <v>21</v>
      </c>
      <c r="H13" s="34">
        <v>0.75</v>
      </c>
    </row>
    <row r="14" spans="1:12" ht="30" customHeight="1" x14ac:dyDescent="0.25">
      <c r="A14" s="41">
        <v>9</v>
      </c>
      <c r="B14" s="32" t="s">
        <v>150</v>
      </c>
      <c r="C14" s="38" t="s">
        <v>157</v>
      </c>
      <c r="D14" s="42">
        <v>9</v>
      </c>
      <c r="E14" s="43">
        <v>12</v>
      </c>
      <c r="F14" s="33">
        <f t="shared" si="0"/>
        <v>108</v>
      </c>
      <c r="G14" s="33" t="s">
        <v>21</v>
      </c>
      <c r="H14" s="34">
        <v>0.75</v>
      </c>
    </row>
    <row r="15" spans="1:12" ht="30" customHeight="1" x14ac:dyDescent="0.25">
      <c r="A15" s="41">
        <v>10</v>
      </c>
      <c r="B15" s="32" t="s">
        <v>151</v>
      </c>
      <c r="C15" s="38" t="s">
        <v>157</v>
      </c>
      <c r="D15" s="42">
        <v>20</v>
      </c>
      <c r="E15" s="43">
        <v>12</v>
      </c>
      <c r="F15" s="33">
        <f t="shared" si="0"/>
        <v>240</v>
      </c>
      <c r="G15" s="33" t="s">
        <v>21</v>
      </c>
      <c r="H15" s="34">
        <v>0.75</v>
      </c>
    </row>
    <row r="16" spans="1:12" ht="30" customHeight="1" x14ac:dyDescent="0.25">
      <c r="A16" s="41">
        <v>11</v>
      </c>
      <c r="B16" s="32" t="s">
        <v>152</v>
      </c>
      <c r="C16" s="38" t="s">
        <v>157</v>
      </c>
      <c r="D16" s="42">
        <v>19</v>
      </c>
      <c r="E16" s="43">
        <v>12</v>
      </c>
      <c r="F16" s="33">
        <f t="shared" si="0"/>
        <v>228</v>
      </c>
      <c r="G16" s="33" t="s">
        <v>21</v>
      </c>
      <c r="H16" s="34">
        <v>0.75</v>
      </c>
    </row>
    <row r="17" spans="1:8" ht="30" customHeight="1" x14ac:dyDescent="0.25">
      <c r="A17" s="41">
        <v>12</v>
      </c>
      <c r="B17" s="32" t="s">
        <v>153</v>
      </c>
      <c r="C17" s="38" t="s">
        <v>157</v>
      </c>
      <c r="D17" s="42">
        <v>7</v>
      </c>
      <c r="E17" s="43">
        <v>12</v>
      </c>
      <c r="F17" s="33">
        <f t="shared" si="0"/>
        <v>84</v>
      </c>
      <c r="G17" s="33" t="s">
        <v>21</v>
      </c>
      <c r="H17" s="34">
        <v>0.75</v>
      </c>
    </row>
    <row r="18" spans="1:8" ht="30" customHeight="1" x14ac:dyDescent="0.25">
      <c r="A18" s="41">
        <v>13</v>
      </c>
      <c r="B18" s="32" t="s">
        <v>154</v>
      </c>
      <c r="C18" s="42" t="s">
        <v>157</v>
      </c>
      <c r="D18" s="42">
        <v>20</v>
      </c>
      <c r="E18" s="43">
        <v>12</v>
      </c>
      <c r="F18" s="33">
        <f t="shared" si="0"/>
        <v>240</v>
      </c>
      <c r="G18" s="33" t="s">
        <v>21</v>
      </c>
      <c r="H18" s="34">
        <v>0.75</v>
      </c>
    </row>
    <row r="19" spans="1:8" ht="30" customHeight="1" x14ac:dyDescent="0.25">
      <c r="A19" s="72" t="s">
        <v>8</v>
      </c>
      <c r="B19" s="73"/>
      <c r="C19" s="73"/>
      <c r="D19" s="73"/>
      <c r="E19" s="74"/>
      <c r="F19" s="45">
        <f>SUM(F6:F18)</f>
        <v>2160</v>
      </c>
      <c r="G19" s="35"/>
      <c r="H19" s="35"/>
    </row>
  </sheetData>
  <mergeCells count="5">
    <mergeCell ref="A1:H1"/>
    <mergeCell ref="A2:H2"/>
    <mergeCell ref="A3:H3"/>
    <mergeCell ref="A4:H4"/>
    <mergeCell ref="A19:E19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workbookViewId="0">
      <selection activeCell="G12" sqref="G12"/>
    </sheetView>
  </sheetViews>
  <sheetFormatPr baseColWidth="10" defaultRowHeight="15" x14ac:dyDescent="0.25"/>
  <cols>
    <col min="1" max="1" width="3.5703125" customWidth="1"/>
    <col min="2" max="2" width="38.28515625" customWidth="1"/>
    <col min="3" max="3" width="23.5703125" customWidth="1"/>
    <col min="5" max="5" width="13.7109375" customWidth="1"/>
    <col min="6" max="6" width="14" customWidth="1"/>
    <col min="7" max="7" width="16.28515625" customWidth="1"/>
  </cols>
  <sheetData>
    <row r="1" spans="1:12" ht="15.75" x14ac:dyDescent="0.25">
      <c r="A1" s="68" t="s">
        <v>17</v>
      </c>
      <c r="B1" s="68"/>
      <c r="C1" s="68"/>
      <c r="D1" s="68"/>
      <c r="E1" s="68"/>
      <c r="F1" s="68"/>
      <c r="G1" s="68"/>
      <c r="H1" s="68"/>
    </row>
    <row r="2" spans="1:12" ht="22.5" customHeight="1" x14ac:dyDescent="0.25">
      <c r="A2" s="69" t="s">
        <v>155</v>
      </c>
      <c r="B2" s="70"/>
      <c r="C2" s="70"/>
      <c r="D2" s="70"/>
      <c r="E2" s="70"/>
      <c r="F2" s="70"/>
      <c r="G2" s="70"/>
      <c r="H2" s="70"/>
    </row>
    <row r="3" spans="1:12" ht="15.75" x14ac:dyDescent="0.25">
      <c r="A3" s="69" t="s">
        <v>156</v>
      </c>
      <c r="B3" s="70"/>
      <c r="C3" s="70"/>
      <c r="D3" s="70"/>
      <c r="E3" s="70"/>
      <c r="F3" s="70"/>
      <c r="G3" s="70"/>
      <c r="H3" s="70"/>
    </row>
    <row r="4" spans="1:12" ht="15.75" customHeight="1" x14ac:dyDescent="0.25">
      <c r="A4" s="71" t="s">
        <v>159</v>
      </c>
      <c r="B4" s="71"/>
      <c r="C4" s="71"/>
      <c r="D4" s="71"/>
      <c r="E4" s="71"/>
      <c r="F4" s="71"/>
      <c r="G4" s="71"/>
      <c r="H4" s="71"/>
      <c r="I4" s="36"/>
      <c r="J4" s="36"/>
      <c r="K4" s="36"/>
      <c r="L4" s="36"/>
    </row>
    <row r="5" spans="1:12" ht="30" x14ac:dyDescent="0.25">
      <c r="A5" s="21" t="s">
        <v>18</v>
      </c>
      <c r="B5" s="21" t="s">
        <v>2</v>
      </c>
      <c r="C5" s="21" t="s">
        <v>3</v>
      </c>
      <c r="D5" s="21" t="s">
        <v>22</v>
      </c>
      <c r="E5" s="22" t="s">
        <v>19</v>
      </c>
      <c r="F5" s="21" t="s">
        <v>20</v>
      </c>
      <c r="G5" s="21" t="s">
        <v>13</v>
      </c>
      <c r="H5" s="21" t="s">
        <v>5</v>
      </c>
    </row>
    <row r="6" spans="1:12" ht="25.5" x14ac:dyDescent="0.25">
      <c r="A6" s="39">
        <v>1</v>
      </c>
      <c r="B6" s="24" t="s">
        <v>142</v>
      </c>
      <c r="C6" s="38" t="s">
        <v>157</v>
      </c>
      <c r="D6" s="38">
        <v>22</v>
      </c>
      <c r="E6" s="40">
        <v>12</v>
      </c>
      <c r="F6" s="27">
        <v>264</v>
      </c>
      <c r="G6" s="49" t="s">
        <v>21</v>
      </c>
      <c r="H6" s="28">
        <v>0.75</v>
      </c>
    </row>
    <row r="7" spans="1:12" ht="25.5" x14ac:dyDescent="0.25">
      <c r="A7" s="39">
        <v>2</v>
      </c>
      <c r="B7" s="24" t="s">
        <v>143</v>
      </c>
      <c r="C7" s="38" t="s">
        <v>157</v>
      </c>
      <c r="D7" s="38">
        <v>9</v>
      </c>
      <c r="E7" s="40">
        <v>12</v>
      </c>
      <c r="F7" s="27">
        <v>108</v>
      </c>
      <c r="G7" s="49" t="s">
        <v>21</v>
      </c>
      <c r="H7" s="28">
        <v>0.75</v>
      </c>
    </row>
    <row r="8" spans="1:12" ht="25.5" x14ac:dyDescent="0.25">
      <c r="A8" s="39">
        <v>3</v>
      </c>
      <c r="B8" s="24" t="s">
        <v>144</v>
      </c>
      <c r="C8" s="38" t="s">
        <v>157</v>
      </c>
      <c r="D8" s="38">
        <v>9</v>
      </c>
      <c r="E8" s="40">
        <v>12</v>
      </c>
      <c r="F8" s="27">
        <v>108</v>
      </c>
      <c r="G8" s="49" t="s">
        <v>21</v>
      </c>
      <c r="H8" s="28">
        <v>0.75</v>
      </c>
    </row>
    <row r="9" spans="1:12" ht="25.5" x14ac:dyDescent="0.25">
      <c r="A9" s="39">
        <v>4</v>
      </c>
      <c r="B9" s="24" t="s">
        <v>145</v>
      </c>
      <c r="C9" s="38" t="s">
        <v>157</v>
      </c>
      <c r="D9" s="38">
        <v>9</v>
      </c>
      <c r="E9" s="40">
        <v>12</v>
      </c>
      <c r="F9" s="27">
        <v>108</v>
      </c>
      <c r="G9" s="49" t="s">
        <v>21</v>
      </c>
      <c r="H9" s="28">
        <v>0.75</v>
      </c>
    </row>
    <row r="10" spans="1:12" ht="25.5" x14ac:dyDescent="0.25">
      <c r="A10" s="39">
        <v>5</v>
      </c>
      <c r="B10" s="24" t="s">
        <v>146</v>
      </c>
      <c r="C10" s="38" t="s">
        <v>157</v>
      </c>
      <c r="D10" s="38">
        <v>9</v>
      </c>
      <c r="E10" s="40">
        <v>12</v>
      </c>
      <c r="F10" s="27">
        <v>108</v>
      </c>
      <c r="G10" s="49" t="s">
        <v>21</v>
      </c>
      <c r="H10" s="28">
        <v>0.75</v>
      </c>
    </row>
    <row r="11" spans="1:12" ht="25.5" x14ac:dyDescent="0.25">
      <c r="A11" s="39">
        <v>6</v>
      </c>
      <c r="B11" s="24" t="s">
        <v>147</v>
      </c>
      <c r="C11" s="38" t="s">
        <v>157</v>
      </c>
      <c r="D11" s="38">
        <v>22</v>
      </c>
      <c r="E11" s="40">
        <v>12</v>
      </c>
      <c r="F11" s="27">
        <v>264</v>
      </c>
      <c r="G11" s="49" t="s">
        <v>21</v>
      </c>
      <c r="H11" s="28">
        <v>0.75</v>
      </c>
    </row>
    <row r="12" spans="1:12" ht="25.5" x14ac:dyDescent="0.25">
      <c r="A12" s="39">
        <v>7</v>
      </c>
      <c r="B12" s="24" t="s">
        <v>148</v>
      </c>
      <c r="C12" s="38" t="s">
        <v>157</v>
      </c>
      <c r="D12" s="38">
        <v>9</v>
      </c>
      <c r="E12" s="40">
        <v>12</v>
      </c>
      <c r="F12" s="27">
        <v>108</v>
      </c>
      <c r="G12" s="49" t="s">
        <v>21</v>
      </c>
      <c r="H12" s="28">
        <v>0.75</v>
      </c>
    </row>
    <row r="13" spans="1:12" ht="25.5" x14ac:dyDescent="0.25">
      <c r="A13" s="39">
        <v>8</v>
      </c>
      <c r="B13" s="24" t="s">
        <v>149</v>
      </c>
      <c r="C13" s="38" t="s">
        <v>157</v>
      </c>
      <c r="D13" s="38">
        <v>22</v>
      </c>
      <c r="E13" s="40">
        <v>12</v>
      </c>
      <c r="F13" s="27">
        <v>264</v>
      </c>
      <c r="G13" s="49" t="s">
        <v>21</v>
      </c>
      <c r="H13" s="28">
        <v>0.75</v>
      </c>
    </row>
    <row r="14" spans="1:12" ht="25.5" x14ac:dyDescent="0.25">
      <c r="A14" s="39">
        <v>9</v>
      </c>
      <c r="B14" s="24" t="s">
        <v>150</v>
      </c>
      <c r="C14" s="38" t="s">
        <v>157</v>
      </c>
      <c r="D14" s="38">
        <v>9</v>
      </c>
      <c r="E14" s="40">
        <v>12</v>
      </c>
      <c r="F14" s="27">
        <v>108</v>
      </c>
      <c r="G14" s="49" t="s">
        <v>21</v>
      </c>
      <c r="H14" s="28">
        <v>0.75</v>
      </c>
    </row>
    <row r="15" spans="1:12" ht="25.5" x14ac:dyDescent="0.25">
      <c r="A15" s="39">
        <v>10</v>
      </c>
      <c r="B15" s="24" t="s">
        <v>151</v>
      </c>
      <c r="C15" s="38" t="s">
        <v>157</v>
      </c>
      <c r="D15" s="38">
        <v>22</v>
      </c>
      <c r="E15" s="40">
        <v>12</v>
      </c>
      <c r="F15" s="27">
        <v>264</v>
      </c>
      <c r="G15" s="49" t="s">
        <v>21</v>
      </c>
      <c r="H15" s="28">
        <v>0.75</v>
      </c>
    </row>
    <row r="16" spans="1:12" ht="25.5" x14ac:dyDescent="0.25">
      <c r="A16" s="39">
        <v>11</v>
      </c>
      <c r="B16" s="24" t="s">
        <v>152</v>
      </c>
      <c r="C16" s="38" t="s">
        <v>157</v>
      </c>
      <c r="D16" s="38">
        <v>26</v>
      </c>
      <c r="E16" s="40">
        <v>12</v>
      </c>
      <c r="F16" s="27">
        <v>312</v>
      </c>
      <c r="G16" s="49" t="s">
        <v>21</v>
      </c>
      <c r="H16" s="28">
        <v>0.75</v>
      </c>
    </row>
    <row r="17" spans="1:8" ht="30" x14ac:dyDescent="0.25">
      <c r="A17" s="39">
        <v>12</v>
      </c>
      <c r="B17" s="24" t="s">
        <v>153</v>
      </c>
      <c r="C17" s="38" t="s">
        <v>157</v>
      </c>
      <c r="D17" s="38">
        <v>16</v>
      </c>
      <c r="E17" s="40">
        <v>12</v>
      </c>
      <c r="F17" s="27">
        <v>192</v>
      </c>
      <c r="G17" s="49" t="s">
        <v>21</v>
      </c>
      <c r="H17" s="28">
        <v>0.75</v>
      </c>
    </row>
    <row r="18" spans="1:8" ht="25.5" x14ac:dyDescent="0.25">
      <c r="A18" s="39">
        <v>13</v>
      </c>
      <c r="B18" s="24" t="s">
        <v>154</v>
      </c>
      <c r="C18" s="38" t="s">
        <v>157</v>
      </c>
      <c r="D18" s="38">
        <v>26</v>
      </c>
      <c r="E18" s="40">
        <v>12</v>
      </c>
      <c r="F18" s="27">
        <v>312</v>
      </c>
      <c r="G18" s="49" t="s">
        <v>21</v>
      </c>
      <c r="H18" s="28">
        <v>0.75</v>
      </c>
    </row>
    <row r="19" spans="1:8" ht="18.75" customHeight="1" x14ac:dyDescent="0.25">
      <c r="A19" s="75" t="s">
        <v>8</v>
      </c>
      <c r="B19" s="76"/>
      <c r="C19" s="76"/>
      <c r="D19" s="76"/>
      <c r="E19" s="77"/>
      <c r="F19" s="45">
        <v>2520</v>
      </c>
      <c r="G19" s="30"/>
      <c r="H19" s="30"/>
    </row>
    <row r="20" spans="1:8" x14ac:dyDescent="0.25">
      <c r="A20" s="46"/>
      <c r="B20" s="46"/>
      <c r="C20" s="46"/>
      <c r="D20" s="46"/>
      <c r="E20" s="46"/>
      <c r="F20" s="46"/>
      <c r="G20" s="46"/>
      <c r="H20" s="46"/>
    </row>
    <row r="21" spans="1:8" x14ac:dyDescent="0.25">
      <c r="A21" s="46"/>
      <c r="B21" s="46"/>
      <c r="C21" s="46"/>
      <c r="D21" s="46"/>
      <c r="E21" s="46"/>
      <c r="F21" s="46"/>
      <c r="G21" s="46"/>
      <c r="H21" s="46"/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2"/>
  <sheetViews>
    <sheetView workbookViewId="0">
      <selection activeCell="G6" sqref="G6:G18"/>
    </sheetView>
  </sheetViews>
  <sheetFormatPr baseColWidth="10" defaultRowHeight="15" x14ac:dyDescent="0.25"/>
  <cols>
    <col min="1" max="1" width="4.42578125" customWidth="1"/>
    <col min="2" max="2" width="36.5703125" customWidth="1"/>
    <col min="3" max="3" width="22.7109375" customWidth="1"/>
    <col min="4" max="5" width="11.5703125" bestFit="1" customWidth="1"/>
    <col min="6" max="6" width="11.85546875" bestFit="1" customWidth="1"/>
    <col min="7" max="7" width="13.85546875" customWidth="1"/>
  </cols>
  <sheetData>
    <row r="1" spans="1:8" ht="15.75" x14ac:dyDescent="0.25">
      <c r="A1" s="68" t="s">
        <v>17</v>
      </c>
      <c r="B1" s="68"/>
      <c r="C1" s="68"/>
      <c r="D1" s="68"/>
      <c r="E1" s="68"/>
      <c r="F1" s="68"/>
      <c r="G1" s="68"/>
      <c r="H1" s="68"/>
    </row>
    <row r="2" spans="1:8" ht="15.75" x14ac:dyDescent="0.25">
      <c r="A2" s="69" t="s">
        <v>155</v>
      </c>
      <c r="B2" s="69"/>
      <c r="C2" s="69"/>
      <c r="D2" s="69"/>
      <c r="E2" s="69"/>
      <c r="F2" s="69"/>
      <c r="G2" s="69"/>
      <c r="H2" s="69"/>
    </row>
    <row r="3" spans="1:8" ht="15.75" x14ac:dyDescent="0.25">
      <c r="A3" s="69" t="s">
        <v>156</v>
      </c>
      <c r="B3" s="69"/>
      <c r="C3" s="69"/>
      <c r="D3" s="69"/>
      <c r="E3" s="69"/>
      <c r="F3" s="69"/>
      <c r="G3" s="69"/>
      <c r="H3" s="69"/>
    </row>
    <row r="4" spans="1:8" ht="15.75" customHeight="1" x14ac:dyDescent="0.25">
      <c r="A4" s="71" t="s">
        <v>158</v>
      </c>
      <c r="B4" s="71"/>
      <c r="C4" s="71"/>
      <c r="D4" s="71"/>
      <c r="E4" s="71"/>
      <c r="F4" s="71"/>
      <c r="G4" s="71"/>
      <c r="H4" s="71"/>
    </row>
    <row r="5" spans="1:8" ht="30" customHeight="1" x14ac:dyDescent="0.25">
      <c r="A5" s="21" t="s">
        <v>18</v>
      </c>
      <c r="B5" s="21" t="s">
        <v>2</v>
      </c>
      <c r="C5" s="21" t="s">
        <v>3</v>
      </c>
      <c r="D5" s="21" t="s">
        <v>22</v>
      </c>
      <c r="E5" s="22" t="s">
        <v>19</v>
      </c>
      <c r="F5" s="21" t="s">
        <v>20</v>
      </c>
      <c r="G5" s="21" t="s">
        <v>13</v>
      </c>
      <c r="H5" s="21" t="s">
        <v>5</v>
      </c>
    </row>
    <row r="6" spans="1:8" ht="30" customHeight="1" x14ac:dyDescent="0.25">
      <c r="A6" s="39">
        <v>1</v>
      </c>
      <c r="B6" s="24" t="s">
        <v>142</v>
      </c>
      <c r="C6" s="38" t="s">
        <v>157</v>
      </c>
      <c r="D6" s="38">
        <v>22</v>
      </c>
      <c r="E6" s="40">
        <v>12</v>
      </c>
      <c r="F6" s="27">
        <f t="shared" ref="F6:F18" si="0">D6*E6</f>
        <v>264</v>
      </c>
      <c r="G6" s="49" t="s">
        <v>21</v>
      </c>
      <c r="H6" s="28">
        <v>0.75</v>
      </c>
    </row>
    <row r="7" spans="1:8" ht="30" customHeight="1" x14ac:dyDescent="0.25">
      <c r="A7" s="39">
        <v>2</v>
      </c>
      <c r="B7" s="24" t="s">
        <v>143</v>
      </c>
      <c r="C7" s="38" t="s">
        <v>157</v>
      </c>
      <c r="D7" s="38">
        <v>8</v>
      </c>
      <c r="E7" s="40">
        <v>12</v>
      </c>
      <c r="F7" s="27">
        <f t="shared" si="0"/>
        <v>96</v>
      </c>
      <c r="G7" s="49" t="s">
        <v>21</v>
      </c>
      <c r="H7" s="28">
        <v>0.75</v>
      </c>
    </row>
    <row r="8" spans="1:8" ht="30" customHeight="1" x14ac:dyDescent="0.25">
      <c r="A8" s="39">
        <v>3</v>
      </c>
      <c r="B8" s="24" t="s">
        <v>144</v>
      </c>
      <c r="C8" s="38" t="s">
        <v>157</v>
      </c>
      <c r="D8" s="38">
        <v>8</v>
      </c>
      <c r="E8" s="40">
        <v>12</v>
      </c>
      <c r="F8" s="27">
        <f t="shared" si="0"/>
        <v>96</v>
      </c>
      <c r="G8" s="49" t="s">
        <v>21</v>
      </c>
      <c r="H8" s="28">
        <v>0.75</v>
      </c>
    </row>
    <row r="9" spans="1:8" ht="30" customHeight="1" x14ac:dyDescent="0.25">
      <c r="A9" s="39">
        <f>A8+1</f>
        <v>4</v>
      </c>
      <c r="B9" s="24" t="s">
        <v>145</v>
      </c>
      <c r="C9" s="38" t="s">
        <v>157</v>
      </c>
      <c r="D9" s="38">
        <v>8</v>
      </c>
      <c r="E9" s="40">
        <v>12</v>
      </c>
      <c r="F9" s="27">
        <f t="shared" si="0"/>
        <v>96</v>
      </c>
      <c r="G9" s="49" t="s">
        <v>21</v>
      </c>
      <c r="H9" s="28">
        <v>0.75</v>
      </c>
    </row>
    <row r="10" spans="1:8" ht="30" customHeight="1" x14ac:dyDescent="0.25">
      <c r="A10" s="39">
        <f>A9+1</f>
        <v>5</v>
      </c>
      <c r="B10" s="24" t="s">
        <v>146</v>
      </c>
      <c r="C10" s="38" t="s">
        <v>157</v>
      </c>
      <c r="D10" s="38">
        <v>8</v>
      </c>
      <c r="E10" s="40">
        <v>12</v>
      </c>
      <c r="F10" s="27">
        <f t="shared" si="0"/>
        <v>96</v>
      </c>
      <c r="G10" s="49" t="s">
        <v>21</v>
      </c>
      <c r="H10" s="28">
        <v>0.75</v>
      </c>
    </row>
    <row r="11" spans="1:8" ht="30" customHeight="1" x14ac:dyDescent="0.25">
      <c r="A11" s="39">
        <f>A10+1</f>
        <v>6</v>
      </c>
      <c r="B11" s="24" t="s">
        <v>147</v>
      </c>
      <c r="C11" s="38" t="s">
        <v>157</v>
      </c>
      <c r="D11" s="38">
        <v>22</v>
      </c>
      <c r="E11" s="40">
        <v>12</v>
      </c>
      <c r="F11" s="27">
        <f t="shared" si="0"/>
        <v>264</v>
      </c>
      <c r="G11" s="49" t="s">
        <v>21</v>
      </c>
      <c r="H11" s="28">
        <v>0.75</v>
      </c>
    </row>
    <row r="12" spans="1:8" ht="30" customHeight="1" x14ac:dyDescent="0.25">
      <c r="A12" s="39">
        <f>A11+1</f>
        <v>7</v>
      </c>
      <c r="B12" s="24" t="s">
        <v>148</v>
      </c>
      <c r="C12" s="38" t="s">
        <v>157</v>
      </c>
      <c r="D12" s="38">
        <v>8</v>
      </c>
      <c r="E12" s="40">
        <v>12</v>
      </c>
      <c r="F12" s="27">
        <f t="shared" si="0"/>
        <v>96</v>
      </c>
      <c r="G12" s="49" t="s">
        <v>21</v>
      </c>
      <c r="H12" s="28">
        <v>0.75</v>
      </c>
    </row>
    <row r="13" spans="1:8" ht="30" customHeight="1" x14ac:dyDescent="0.25">
      <c r="A13" s="39">
        <v>8</v>
      </c>
      <c r="B13" s="24" t="s">
        <v>149</v>
      </c>
      <c r="C13" s="38" t="s">
        <v>157</v>
      </c>
      <c r="D13" s="38">
        <v>22</v>
      </c>
      <c r="E13" s="40">
        <v>12</v>
      </c>
      <c r="F13" s="27">
        <f t="shared" si="0"/>
        <v>264</v>
      </c>
      <c r="G13" s="49" t="s">
        <v>21</v>
      </c>
      <c r="H13" s="28">
        <v>0.75</v>
      </c>
    </row>
    <row r="14" spans="1:8" ht="30" customHeight="1" x14ac:dyDescent="0.25">
      <c r="A14" s="39">
        <v>9</v>
      </c>
      <c r="B14" s="24" t="s">
        <v>150</v>
      </c>
      <c r="C14" s="38" t="s">
        <v>157</v>
      </c>
      <c r="D14" s="38">
        <v>14</v>
      </c>
      <c r="E14" s="40">
        <v>12</v>
      </c>
      <c r="F14" s="27">
        <f t="shared" si="0"/>
        <v>168</v>
      </c>
      <c r="G14" s="49" t="s">
        <v>21</v>
      </c>
      <c r="H14" s="28">
        <v>0.75</v>
      </c>
    </row>
    <row r="15" spans="1:8" ht="30" customHeight="1" x14ac:dyDescent="0.25">
      <c r="A15" s="39">
        <v>10</v>
      </c>
      <c r="B15" s="24" t="s">
        <v>151</v>
      </c>
      <c r="C15" s="38" t="s">
        <v>157</v>
      </c>
      <c r="D15" s="38">
        <v>22</v>
      </c>
      <c r="E15" s="40">
        <v>12</v>
      </c>
      <c r="F15" s="27">
        <f t="shared" si="0"/>
        <v>264</v>
      </c>
      <c r="G15" s="49" t="s">
        <v>21</v>
      </c>
      <c r="H15" s="28">
        <v>0.75</v>
      </c>
    </row>
    <row r="16" spans="1:8" ht="30" customHeight="1" x14ac:dyDescent="0.25">
      <c r="A16" s="39">
        <v>11</v>
      </c>
      <c r="B16" s="24" t="s">
        <v>152</v>
      </c>
      <c r="C16" s="38" t="s">
        <v>157</v>
      </c>
      <c r="D16" s="38">
        <v>30</v>
      </c>
      <c r="E16" s="40">
        <v>12</v>
      </c>
      <c r="F16" s="27">
        <f t="shared" si="0"/>
        <v>360</v>
      </c>
      <c r="G16" s="49" t="s">
        <v>21</v>
      </c>
      <c r="H16" s="28">
        <v>0.75</v>
      </c>
    </row>
    <row r="17" spans="1:8" ht="30" customHeight="1" x14ac:dyDescent="0.25">
      <c r="A17" s="39">
        <v>12</v>
      </c>
      <c r="B17" s="24" t="s">
        <v>153</v>
      </c>
      <c r="C17" s="38" t="s">
        <v>157</v>
      </c>
      <c r="D17" s="38">
        <v>30</v>
      </c>
      <c r="E17" s="40">
        <v>12</v>
      </c>
      <c r="F17" s="27">
        <f t="shared" si="0"/>
        <v>360</v>
      </c>
      <c r="G17" s="49" t="s">
        <v>21</v>
      </c>
      <c r="H17" s="28">
        <v>0.75</v>
      </c>
    </row>
    <row r="18" spans="1:8" ht="30" customHeight="1" x14ac:dyDescent="0.25">
      <c r="A18" s="39">
        <v>13</v>
      </c>
      <c r="B18" s="24" t="s">
        <v>154</v>
      </c>
      <c r="C18" s="38" t="s">
        <v>157</v>
      </c>
      <c r="D18" s="38">
        <v>30</v>
      </c>
      <c r="E18" s="40">
        <v>12</v>
      </c>
      <c r="F18" s="27">
        <f t="shared" si="0"/>
        <v>360</v>
      </c>
      <c r="G18" s="49" t="s">
        <v>21</v>
      </c>
      <c r="H18" s="28">
        <v>0.75</v>
      </c>
    </row>
    <row r="19" spans="1:8" ht="30" customHeight="1" x14ac:dyDescent="0.25">
      <c r="A19" s="78" t="s">
        <v>8</v>
      </c>
      <c r="B19" s="78"/>
      <c r="C19" s="78"/>
      <c r="D19" s="78"/>
      <c r="E19" s="78"/>
      <c r="F19" s="30">
        <f>SUM(F6:F18)</f>
        <v>2784</v>
      </c>
    </row>
    <row r="20" spans="1:8" x14ac:dyDescent="0.25">
      <c r="A20" s="37"/>
      <c r="B20" s="37"/>
      <c r="C20" s="37"/>
      <c r="D20" s="37"/>
      <c r="E20" s="37"/>
      <c r="F20" s="37"/>
    </row>
    <row r="21" spans="1:8" x14ac:dyDescent="0.25">
      <c r="A21" s="37"/>
      <c r="B21" s="37"/>
      <c r="C21" s="37"/>
      <c r="D21" s="37"/>
      <c r="E21" s="37"/>
      <c r="F21" s="37"/>
    </row>
    <row r="22" spans="1:8" x14ac:dyDescent="0.25">
      <c r="A22" s="37"/>
      <c r="B22" s="37"/>
      <c r="C22" s="37"/>
      <c r="D22" s="37"/>
      <c r="E22" s="37"/>
      <c r="F22" s="37"/>
    </row>
  </sheetData>
  <mergeCells count="5">
    <mergeCell ref="A2:H2"/>
    <mergeCell ref="A3:H3"/>
    <mergeCell ref="A4:H4"/>
    <mergeCell ref="A19:E19"/>
    <mergeCell ref="A1:H1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9"/>
  <sheetViews>
    <sheetView workbookViewId="0">
      <selection activeCell="G10" sqref="G10"/>
    </sheetView>
  </sheetViews>
  <sheetFormatPr baseColWidth="10" defaultRowHeight="15" x14ac:dyDescent="0.25"/>
  <cols>
    <col min="1" max="1" width="5.5703125" customWidth="1"/>
    <col min="2" max="2" width="33" customWidth="1"/>
    <col min="3" max="3" width="19.28515625" customWidth="1"/>
    <col min="7" max="7" width="15.5703125" customWidth="1"/>
  </cols>
  <sheetData>
    <row r="1" spans="1:8" ht="15.75" x14ac:dyDescent="0.25">
      <c r="A1" s="68" t="s">
        <v>17</v>
      </c>
      <c r="B1" s="68"/>
      <c r="C1" s="68"/>
      <c r="D1" s="68"/>
      <c r="E1" s="68"/>
      <c r="F1" s="68"/>
      <c r="G1" s="68"/>
      <c r="H1" s="68"/>
    </row>
    <row r="2" spans="1:8" ht="15.75" x14ac:dyDescent="0.25">
      <c r="A2" s="69" t="s">
        <v>155</v>
      </c>
      <c r="B2" s="69"/>
      <c r="C2" s="69"/>
      <c r="D2" s="69"/>
      <c r="E2" s="69"/>
      <c r="F2" s="69"/>
      <c r="G2" s="69"/>
      <c r="H2" s="69"/>
    </row>
    <row r="3" spans="1:8" ht="15.75" x14ac:dyDescent="0.25">
      <c r="A3" s="69" t="s">
        <v>156</v>
      </c>
      <c r="B3" s="69"/>
      <c r="C3" s="69"/>
      <c r="D3" s="69"/>
      <c r="E3" s="69"/>
      <c r="F3" s="69"/>
      <c r="G3" s="69"/>
      <c r="H3" s="69"/>
    </row>
    <row r="4" spans="1:8" ht="15.75" x14ac:dyDescent="0.25">
      <c r="A4" s="71" t="s">
        <v>162</v>
      </c>
      <c r="B4" s="71"/>
      <c r="C4" s="71"/>
      <c r="D4" s="71"/>
      <c r="E4" s="71"/>
      <c r="F4" s="71"/>
      <c r="G4" s="71"/>
      <c r="H4" s="71"/>
    </row>
    <row r="5" spans="1:8" ht="30" x14ac:dyDescent="0.25">
      <c r="A5" s="44" t="s">
        <v>18</v>
      </c>
      <c r="B5" s="44" t="s">
        <v>2</v>
      </c>
      <c r="C5" s="44" t="s">
        <v>3</v>
      </c>
      <c r="D5" s="44" t="s">
        <v>22</v>
      </c>
      <c r="E5" s="22" t="s">
        <v>19</v>
      </c>
      <c r="F5" s="44" t="s">
        <v>20</v>
      </c>
      <c r="G5" s="44" t="s">
        <v>13</v>
      </c>
      <c r="H5" s="44" t="s">
        <v>5</v>
      </c>
    </row>
    <row r="6" spans="1:8" ht="30" x14ac:dyDescent="0.25">
      <c r="A6" s="39">
        <v>1</v>
      </c>
      <c r="B6" s="24" t="s">
        <v>142</v>
      </c>
      <c r="C6" s="38" t="s">
        <v>157</v>
      </c>
      <c r="D6" s="25">
        <v>21</v>
      </c>
      <c r="E6" s="40">
        <v>12</v>
      </c>
      <c r="F6" s="27">
        <f t="shared" ref="F6:F18" si="0">D6*E6</f>
        <v>252</v>
      </c>
      <c r="G6" s="49" t="s">
        <v>21</v>
      </c>
      <c r="H6" s="28">
        <v>0.75</v>
      </c>
    </row>
    <row r="7" spans="1:8" ht="30" x14ac:dyDescent="0.25">
      <c r="A7" s="39">
        <v>2</v>
      </c>
      <c r="B7" s="24" t="s">
        <v>143</v>
      </c>
      <c r="C7" s="38" t="s">
        <v>157</v>
      </c>
      <c r="D7" s="25">
        <v>10</v>
      </c>
      <c r="E7" s="40">
        <v>12</v>
      </c>
      <c r="F7" s="27">
        <f t="shared" si="0"/>
        <v>120</v>
      </c>
      <c r="G7" s="49" t="s">
        <v>21</v>
      </c>
      <c r="H7" s="28">
        <v>0.75</v>
      </c>
    </row>
    <row r="8" spans="1:8" ht="30" x14ac:dyDescent="0.25">
      <c r="A8" s="39">
        <v>3</v>
      </c>
      <c r="B8" s="24" t="s">
        <v>144</v>
      </c>
      <c r="C8" s="38" t="s">
        <v>157</v>
      </c>
      <c r="D8" s="25">
        <v>10</v>
      </c>
      <c r="E8" s="40">
        <v>12</v>
      </c>
      <c r="F8" s="27">
        <f t="shared" si="0"/>
        <v>120</v>
      </c>
      <c r="G8" s="49" t="s">
        <v>21</v>
      </c>
      <c r="H8" s="28">
        <v>0.75</v>
      </c>
    </row>
    <row r="9" spans="1:8" ht="30" x14ac:dyDescent="0.25">
      <c r="A9" s="39">
        <f>A8+1</f>
        <v>4</v>
      </c>
      <c r="B9" s="24" t="s">
        <v>145</v>
      </c>
      <c r="C9" s="38" t="s">
        <v>157</v>
      </c>
      <c r="D9" s="25">
        <v>12</v>
      </c>
      <c r="E9" s="40">
        <v>12</v>
      </c>
      <c r="F9" s="27">
        <f t="shared" si="0"/>
        <v>144</v>
      </c>
      <c r="G9" s="49" t="s">
        <v>21</v>
      </c>
      <c r="H9" s="28">
        <v>0.75</v>
      </c>
    </row>
    <row r="10" spans="1:8" ht="30" x14ac:dyDescent="0.25">
      <c r="A10" s="39">
        <f>A9+1</f>
        <v>5</v>
      </c>
      <c r="B10" s="24" t="s">
        <v>146</v>
      </c>
      <c r="C10" s="38" t="s">
        <v>157</v>
      </c>
      <c r="D10" s="25">
        <v>10</v>
      </c>
      <c r="E10" s="40">
        <v>12</v>
      </c>
      <c r="F10" s="27">
        <f t="shared" si="0"/>
        <v>120</v>
      </c>
      <c r="G10" s="49" t="s">
        <v>21</v>
      </c>
      <c r="H10" s="28">
        <v>0.75</v>
      </c>
    </row>
    <row r="11" spans="1:8" ht="30" x14ac:dyDescent="0.25">
      <c r="A11" s="39">
        <f>A10+1</f>
        <v>6</v>
      </c>
      <c r="B11" s="24" t="s">
        <v>147</v>
      </c>
      <c r="C11" s="38" t="s">
        <v>157</v>
      </c>
      <c r="D11" s="25">
        <v>21</v>
      </c>
      <c r="E11" s="40">
        <v>12</v>
      </c>
      <c r="F11" s="27">
        <f t="shared" si="0"/>
        <v>252</v>
      </c>
      <c r="G11" s="49" t="s">
        <v>21</v>
      </c>
      <c r="H11" s="28">
        <v>0.75</v>
      </c>
    </row>
    <row r="12" spans="1:8" ht="30" x14ac:dyDescent="0.25">
      <c r="A12" s="39">
        <f>A11+1</f>
        <v>7</v>
      </c>
      <c r="B12" s="24" t="s">
        <v>148</v>
      </c>
      <c r="C12" s="38" t="s">
        <v>157</v>
      </c>
      <c r="D12" s="25">
        <v>10</v>
      </c>
      <c r="E12" s="40">
        <v>12</v>
      </c>
      <c r="F12" s="27">
        <f t="shared" si="0"/>
        <v>120</v>
      </c>
      <c r="G12" s="49" t="s">
        <v>21</v>
      </c>
      <c r="H12" s="28">
        <v>0.75</v>
      </c>
    </row>
    <row r="13" spans="1:8" ht="30" x14ac:dyDescent="0.25">
      <c r="A13" s="39">
        <v>8</v>
      </c>
      <c r="B13" s="24" t="s">
        <v>149</v>
      </c>
      <c r="C13" s="38" t="s">
        <v>157</v>
      </c>
      <c r="D13" s="25">
        <v>21</v>
      </c>
      <c r="E13" s="40">
        <v>12</v>
      </c>
      <c r="F13" s="27">
        <f t="shared" si="0"/>
        <v>252</v>
      </c>
      <c r="G13" s="49" t="s">
        <v>21</v>
      </c>
      <c r="H13" s="28">
        <v>0.75</v>
      </c>
    </row>
    <row r="14" spans="1:8" ht="30" x14ac:dyDescent="0.25">
      <c r="A14" s="39">
        <v>9</v>
      </c>
      <c r="B14" s="24" t="s">
        <v>150</v>
      </c>
      <c r="C14" s="38" t="s">
        <v>157</v>
      </c>
      <c r="D14" s="25">
        <v>30</v>
      </c>
      <c r="E14" s="40">
        <v>12</v>
      </c>
      <c r="F14" s="27">
        <f t="shared" si="0"/>
        <v>360</v>
      </c>
      <c r="G14" s="49" t="s">
        <v>21</v>
      </c>
      <c r="H14" s="28">
        <v>0.75</v>
      </c>
    </row>
    <row r="15" spans="1:8" ht="30" x14ac:dyDescent="0.25">
      <c r="A15" s="39">
        <v>10</v>
      </c>
      <c r="B15" s="24" t="s">
        <v>151</v>
      </c>
      <c r="C15" s="38" t="s">
        <v>157</v>
      </c>
      <c r="D15" s="25">
        <v>21</v>
      </c>
      <c r="E15" s="40">
        <v>12</v>
      </c>
      <c r="F15" s="27">
        <f t="shared" si="0"/>
        <v>252</v>
      </c>
      <c r="G15" s="49" t="s">
        <v>21</v>
      </c>
      <c r="H15" s="28">
        <v>0.75</v>
      </c>
    </row>
    <row r="16" spans="1:8" ht="30" x14ac:dyDescent="0.25">
      <c r="A16" s="39">
        <v>11</v>
      </c>
      <c r="B16" s="24" t="s">
        <v>152</v>
      </c>
      <c r="C16" s="38" t="s">
        <v>157</v>
      </c>
      <c r="D16" s="25">
        <v>31</v>
      </c>
      <c r="E16" s="40">
        <v>12</v>
      </c>
      <c r="F16" s="27">
        <f t="shared" si="0"/>
        <v>372</v>
      </c>
      <c r="G16" s="49" t="s">
        <v>21</v>
      </c>
      <c r="H16" s="28">
        <v>0.75</v>
      </c>
    </row>
    <row r="17" spans="1:8" ht="30" x14ac:dyDescent="0.25">
      <c r="A17" s="39">
        <v>12</v>
      </c>
      <c r="B17" s="24" t="s">
        <v>153</v>
      </c>
      <c r="C17" s="38" t="s">
        <v>157</v>
      </c>
      <c r="D17" s="25">
        <v>9</v>
      </c>
      <c r="E17" s="40">
        <v>12</v>
      </c>
      <c r="F17" s="27">
        <f t="shared" si="0"/>
        <v>108</v>
      </c>
      <c r="G17" s="49" t="s">
        <v>21</v>
      </c>
      <c r="H17" s="28">
        <v>0.75</v>
      </c>
    </row>
    <row r="18" spans="1:8" ht="30" x14ac:dyDescent="0.25">
      <c r="A18" s="39">
        <v>13</v>
      </c>
      <c r="B18" s="24" t="s">
        <v>154</v>
      </c>
      <c r="C18" s="38" t="s">
        <v>157</v>
      </c>
      <c r="D18" s="25">
        <v>30</v>
      </c>
      <c r="E18" s="40">
        <v>12</v>
      </c>
      <c r="F18" s="27">
        <f t="shared" si="0"/>
        <v>360</v>
      </c>
      <c r="G18" s="49" t="s">
        <v>21</v>
      </c>
      <c r="H18" s="28">
        <v>0.75</v>
      </c>
    </row>
    <row r="19" spans="1:8" x14ac:dyDescent="0.25">
      <c r="A19" s="78" t="s">
        <v>8</v>
      </c>
      <c r="B19" s="78"/>
      <c r="C19" s="78"/>
      <c r="D19" s="78"/>
      <c r="E19" s="78"/>
      <c r="F19" s="30">
        <f>SUM(F6:F18)</f>
        <v>2832</v>
      </c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19"/>
  <sheetViews>
    <sheetView workbookViewId="0">
      <selection activeCell="C11" sqref="C11"/>
    </sheetView>
  </sheetViews>
  <sheetFormatPr baseColWidth="10" defaultRowHeight="15" x14ac:dyDescent="0.25"/>
  <cols>
    <col min="1" max="1" width="4" customWidth="1"/>
    <col min="2" max="2" width="37.140625" customWidth="1"/>
    <col min="3" max="3" width="20.85546875" customWidth="1"/>
    <col min="5" max="5" width="12.5703125" customWidth="1"/>
    <col min="7" max="7" width="15.85546875" customWidth="1"/>
  </cols>
  <sheetData>
    <row r="1" spans="1:8" ht="15.75" x14ac:dyDescent="0.25">
      <c r="A1" s="69" t="s">
        <v>17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69" t="s">
        <v>155</v>
      </c>
      <c r="B2" s="69"/>
      <c r="C2" s="69"/>
      <c r="D2" s="69"/>
      <c r="E2" s="69"/>
      <c r="F2" s="69"/>
      <c r="G2" s="69"/>
      <c r="H2" s="69"/>
    </row>
    <row r="3" spans="1:8" ht="15.75" x14ac:dyDescent="0.25">
      <c r="A3" s="69" t="s">
        <v>156</v>
      </c>
      <c r="B3" s="69"/>
      <c r="C3" s="69"/>
      <c r="D3" s="69"/>
      <c r="E3" s="69"/>
      <c r="F3" s="69"/>
      <c r="G3" s="69"/>
      <c r="H3" s="69"/>
    </row>
    <row r="4" spans="1:8" ht="15.75" x14ac:dyDescent="0.25">
      <c r="A4" s="71" t="s">
        <v>163</v>
      </c>
      <c r="B4" s="71"/>
      <c r="C4" s="71"/>
      <c r="D4" s="71"/>
      <c r="E4" s="71"/>
      <c r="F4" s="71"/>
      <c r="G4" s="71"/>
      <c r="H4" s="71"/>
    </row>
    <row r="5" spans="1:8" ht="30" x14ac:dyDescent="0.25">
      <c r="A5" s="47" t="s">
        <v>18</v>
      </c>
      <c r="B5" s="47" t="s">
        <v>2</v>
      </c>
      <c r="C5" s="47" t="s">
        <v>3</v>
      </c>
      <c r="D5" s="47" t="s">
        <v>22</v>
      </c>
      <c r="E5" s="22" t="s">
        <v>19</v>
      </c>
      <c r="F5" s="47" t="s">
        <v>20</v>
      </c>
      <c r="G5" s="47" t="s">
        <v>13</v>
      </c>
      <c r="H5" s="47" t="s">
        <v>5</v>
      </c>
    </row>
    <row r="6" spans="1:8" ht="25.5" x14ac:dyDescent="0.25">
      <c r="A6" s="39">
        <v>1</v>
      </c>
      <c r="B6" s="24" t="s">
        <v>142</v>
      </c>
      <c r="C6" s="38" t="s">
        <v>157</v>
      </c>
      <c r="D6" s="25">
        <v>22</v>
      </c>
      <c r="E6" s="26">
        <v>12</v>
      </c>
      <c r="F6" s="27">
        <f t="shared" ref="F6:F18" si="0">D6*E6</f>
        <v>264</v>
      </c>
      <c r="G6" s="49" t="s">
        <v>21</v>
      </c>
      <c r="H6" s="28">
        <v>0.75</v>
      </c>
    </row>
    <row r="7" spans="1:8" ht="25.5" x14ac:dyDescent="0.25">
      <c r="A7" s="39">
        <v>2</v>
      </c>
      <c r="B7" s="24" t="s">
        <v>143</v>
      </c>
      <c r="C7" s="38" t="s">
        <v>157</v>
      </c>
      <c r="D7" s="25">
        <v>8</v>
      </c>
      <c r="E7" s="26">
        <v>12</v>
      </c>
      <c r="F7" s="27">
        <f t="shared" si="0"/>
        <v>96</v>
      </c>
      <c r="G7" s="49" t="s">
        <v>21</v>
      </c>
      <c r="H7" s="28">
        <v>0.75</v>
      </c>
    </row>
    <row r="8" spans="1:8" ht="25.5" x14ac:dyDescent="0.25">
      <c r="A8" s="39">
        <v>3</v>
      </c>
      <c r="B8" s="24" t="s">
        <v>144</v>
      </c>
      <c r="C8" s="38" t="s">
        <v>157</v>
      </c>
      <c r="D8" s="25">
        <v>8</v>
      </c>
      <c r="E8" s="26">
        <v>12</v>
      </c>
      <c r="F8" s="27">
        <f t="shared" si="0"/>
        <v>96</v>
      </c>
      <c r="G8" s="49" t="s">
        <v>21</v>
      </c>
      <c r="H8" s="28">
        <v>0.75</v>
      </c>
    </row>
    <row r="9" spans="1:8" ht="25.5" x14ac:dyDescent="0.25">
      <c r="A9" s="39">
        <f>A8+1</f>
        <v>4</v>
      </c>
      <c r="B9" s="24" t="s">
        <v>145</v>
      </c>
      <c r="C9" s="38" t="s">
        <v>157</v>
      </c>
      <c r="D9" s="25">
        <v>8</v>
      </c>
      <c r="E9" s="26">
        <v>12</v>
      </c>
      <c r="F9" s="27">
        <f t="shared" si="0"/>
        <v>96</v>
      </c>
      <c r="G9" s="49" t="s">
        <v>21</v>
      </c>
      <c r="H9" s="28">
        <v>0.75</v>
      </c>
    </row>
    <row r="10" spans="1:8" ht="25.5" x14ac:dyDescent="0.25">
      <c r="A10" s="39">
        <f>A9+1</f>
        <v>5</v>
      </c>
      <c r="B10" s="24" t="s">
        <v>146</v>
      </c>
      <c r="C10" s="38" t="s">
        <v>157</v>
      </c>
      <c r="D10" s="25">
        <v>4</v>
      </c>
      <c r="E10" s="26">
        <v>12</v>
      </c>
      <c r="F10" s="27">
        <f t="shared" si="0"/>
        <v>48</v>
      </c>
      <c r="G10" s="49" t="s">
        <v>21</v>
      </c>
      <c r="H10" s="28">
        <v>0.75</v>
      </c>
    </row>
    <row r="11" spans="1:8" ht="25.5" x14ac:dyDescent="0.25">
      <c r="A11" s="39">
        <f>A10+1</f>
        <v>6</v>
      </c>
      <c r="B11" s="24" t="s">
        <v>147</v>
      </c>
      <c r="C11" s="38" t="s">
        <v>157</v>
      </c>
      <c r="D11" s="25">
        <v>13</v>
      </c>
      <c r="E11" s="26">
        <v>12</v>
      </c>
      <c r="F11" s="27">
        <f t="shared" si="0"/>
        <v>156</v>
      </c>
      <c r="G11" s="49" t="s">
        <v>21</v>
      </c>
      <c r="H11" s="28">
        <v>0.75</v>
      </c>
    </row>
    <row r="12" spans="1:8" ht="25.5" x14ac:dyDescent="0.25">
      <c r="A12" s="39">
        <f>A11+1</f>
        <v>7</v>
      </c>
      <c r="B12" s="24" t="s">
        <v>148</v>
      </c>
      <c r="C12" s="38" t="s">
        <v>157</v>
      </c>
      <c r="D12" s="25">
        <v>8</v>
      </c>
      <c r="E12" s="26">
        <v>12</v>
      </c>
      <c r="F12" s="27">
        <f t="shared" si="0"/>
        <v>96</v>
      </c>
      <c r="G12" s="49" t="s">
        <v>21</v>
      </c>
      <c r="H12" s="28">
        <v>0.75</v>
      </c>
    </row>
    <row r="13" spans="1:8" ht="25.5" x14ac:dyDescent="0.25">
      <c r="A13" s="39">
        <v>8</v>
      </c>
      <c r="B13" s="24" t="s">
        <v>149</v>
      </c>
      <c r="C13" s="38" t="s">
        <v>157</v>
      </c>
      <c r="D13" s="25">
        <v>22</v>
      </c>
      <c r="E13" s="26">
        <v>12</v>
      </c>
      <c r="F13" s="27">
        <f t="shared" si="0"/>
        <v>264</v>
      </c>
      <c r="G13" s="49" t="s">
        <v>21</v>
      </c>
      <c r="H13" s="28">
        <v>0.75</v>
      </c>
    </row>
    <row r="14" spans="1:8" ht="25.5" x14ac:dyDescent="0.25">
      <c r="A14" s="39">
        <v>9</v>
      </c>
      <c r="B14" s="24" t="s">
        <v>150</v>
      </c>
      <c r="C14" s="38" t="s">
        <v>157</v>
      </c>
      <c r="D14" s="25">
        <v>20</v>
      </c>
      <c r="E14" s="26">
        <v>12</v>
      </c>
      <c r="F14" s="27">
        <f t="shared" si="0"/>
        <v>240</v>
      </c>
      <c r="G14" s="49" t="s">
        <v>21</v>
      </c>
      <c r="H14" s="28">
        <v>0.75</v>
      </c>
    </row>
    <row r="15" spans="1:8" ht="25.5" x14ac:dyDescent="0.25">
      <c r="A15" s="39">
        <v>10</v>
      </c>
      <c r="B15" s="24" t="s">
        <v>151</v>
      </c>
      <c r="C15" s="38" t="s">
        <v>157</v>
      </c>
      <c r="D15" s="25">
        <v>22</v>
      </c>
      <c r="E15" s="26">
        <v>12</v>
      </c>
      <c r="F15" s="27">
        <f t="shared" si="0"/>
        <v>264</v>
      </c>
      <c r="G15" s="49" t="s">
        <v>21</v>
      </c>
      <c r="H15" s="28">
        <v>0.75</v>
      </c>
    </row>
    <row r="16" spans="1:8" ht="25.5" x14ac:dyDescent="0.25">
      <c r="A16" s="39">
        <v>11</v>
      </c>
      <c r="B16" s="24" t="s">
        <v>152</v>
      </c>
      <c r="C16" s="38" t="s">
        <v>157</v>
      </c>
      <c r="D16" s="25">
        <v>25</v>
      </c>
      <c r="E16" s="26">
        <v>12</v>
      </c>
      <c r="F16" s="27">
        <f t="shared" si="0"/>
        <v>300</v>
      </c>
      <c r="G16" s="49" t="s">
        <v>21</v>
      </c>
      <c r="H16" s="28">
        <v>0.75</v>
      </c>
    </row>
    <row r="17" spans="1:8" ht="30" x14ac:dyDescent="0.25">
      <c r="A17" s="39">
        <v>12</v>
      </c>
      <c r="B17" s="24" t="s">
        <v>153</v>
      </c>
      <c r="C17" s="38" t="s">
        <v>157</v>
      </c>
      <c r="D17" s="25">
        <v>7</v>
      </c>
      <c r="E17" s="26">
        <v>12</v>
      </c>
      <c r="F17" s="27">
        <f t="shared" si="0"/>
        <v>84</v>
      </c>
      <c r="G17" s="49" t="s">
        <v>21</v>
      </c>
      <c r="H17" s="28">
        <v>0.75</v>
      </c>
    </row>
    <row r="18" spans="1:8" ht="25.5" x14ac:dyDescent="0.25">
      <c r="A18" s="39">
        <v>13</v>
      </c>
      <c r="B18" s="24" t="s">
        <v>154</v>
      </c>
      <c r="C18" s="38" t="s">
        <v>157</v>
      </c>
      <c r="D18" s="25">
        <v>30</v>
      </c>
      <c r="E18" s="26">
        <v>12</v>
      </c>
      <c r="F18" s="27">
        <f t="shared" si="0"/>
        <v>360</v>
      </c>
      <c r="G18" s="49" t="s">
        <v>21</v>
      </c>
      <c r="H18" s="28">
        <v>0.75</v>
      </c>
    </row>
    <row r="19" spans="1:8" ht="21" customHeight="1" x14ac:dyDescent="0.25">
      <c r="A19" s="78" t="s">
        <v>8</v>
      </c>
      <c r="B19" s="78"/>
      <c r="C19" s="78"/>
      <c r="D19" s="78"/>
      <c r="E19" s="78"/>
      <c r="F19" s="30">
        <f>SUM(F6:F18)</f>
        <v>2364</v>
      </c>
      <c r="G19" s="46"/>
      <c r="H19" s="46"/>
    </row>
  </sheetData>
  <mergeCells count="5">
    <mergeCell ref="A1:H1"/>
    <mergeCell ref="A2:H2"/>
    <mergeCell ref="A3:H3"/>
    <mergeCell ref="A4:H4"/>
    <mergeCell ref="A19:E19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LCAM 25%ene</vt:lpstr>
      <vt:lpstr>LCAM FP ene</vt:lpstr>
      <vt:lpstr>PARQUE REC.ene</vt:lpstr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oct. 2020</vt:lpstr>
      <vt:lpstr>nov.2020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2020-12-02T20:19:51Z</cp:lastPrinted>
  <dcterms:created xsi:type="dcterms:W3CDTF">2019-04-25T14:56:05Z</dcterms:created>
  <dcterms:modified xsi:type="dcterms:W3CDTF">2020-12-02T20:20:07Z</dcterms:modified>
</cp:coreProperties>
</file>