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ocuments\ORGANIZACIÓN 2019\MARCO PRESUPUESTARIO 2019\Remunieraciones 2019\"/>
    </mc:Choice>
  </mc:AlternateContent>
  <bookViews>
    <workbookView xWindow="0" yWindow="0" windowWidth="20490" windowHeight="7755" activeTab="5"/>
  </bookViews>
  <sheets>
    <sheet name="MARZO 2019" sheetId="1" r:id="rId1"/>
    <sheet name="JUNIO 2019" sheetId="2" r:id="rId2"/>
    <sheet name="SEPTIEMBRE 2019" sheetId="3" r:id="rId3"/>
    <sheet name="OCT. 2019" sheetId="4" r:id="rId4"/>
    <sheet name="NOV. 2019" sheetId="5" r:id="rId5"/>
    <sheet name="DIC. 2019" sheetId="6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6" l="1"/>
  <c r="D28" i="6"/>
  <c r="D27" i="6"/>
  <c r="D26" i="6"/>
  <c r="D25" i="6"/>
  <c r="D24" i="6"/>
  <c r="D23" i="6"/>
  <c r="D21" i="6"/>
  <c r="D20" i="6"/>
  <c r="D17" i="6"/>
  <c r="D16" i="6"/>
  <c r="D15" i="6"/>
  <c r="D13" i="6"/>
  <c r="D10" i="6"/>
  <c r="D9" i="6"/>
  <c r="A7" i="6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D6" i="6"/>
  <c r="D33" i="6" s="1"/>
  <c r="D32" i="5"/>
  <c r="D28" i="5"/>
  <c r="D27" i="5"/>
  <c r="D26" i="5"/>
  <c r="D25" i="5"/>
  <c r="D24" i="5"/>
  <c r="D23" i="5"/>
  <c r="D21" i="5"/>
  <c r="D20" i="5"/>
  <c r="D17" i="5"/>
  <c r="D16" i="5"/>
  <c r="D15" i="5"/>
  <c r="D13" i="5"/>
  <c r="D10" i="5"/>
  <c r="D9" i="5"/>
  <c r="A7" i="5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D6" i="5"/>
  <c r="D33" i="5" s="1"/>
  <c r="D32" i="4"/>
  <c r="D28" i="4"/>
  <c r="D27" i="4"/>
  <c r="D26" i="4"/>
  <c r="D25" i="4"/>
  <c r="D24" i="4"/>
  <c r="D23" i="4"/>
  <c r="D21" i="4"/>
  <c r="D20" i="4"/>
  <c r="D17" i="4"/>
  <c r="D16" i="4"/>
  <c r="D15" i="4"/>
  <c r="D13" i="4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D6" i="4"/>
  <c r="D33" i="4" s="1"/>
  <c r="D32" i="3" l="1"/>
  <c r="D28" i="3"/>
  <c r="D27" i="3"/>
  <c r="D26" i="3"/>
  <c r="D25" i="3"/>
  <c r="D24" i="3"/>
  <c r="D23" i="3"/>
  <c r="D21" i="3"/>
  <c r="D20" i="3"/>
  <c r="D17" i="3"/>
  <c r="D16" i="3"/>
  <c r="D15" i="3"/>
  <c r="D13" i="3"/>
  <c r="A7" i="3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D6" i="3"/>
  <c r="D33" i="3" s="1"/>
  <c r="D28" i="2" l="1"/>
  <c r="D26" i="2"/>
  <c r="D25" i="2"/>
  <c r="D24" i="2"/>
  <c r="D23" i="2"/>
  <c r="D21" i="2"/>
  <c r="D20" i="2"/>
  <c r="D17" i="2"/>
  <c r="D16" i="2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7" i="2"/>
  <c r="D6" i="2"/>
  <c r="D31" i="2" l="1"/>
  <c r="D28" i="1"/>
  <c r="D26" i="1"/>
  <c r="D25" i="1"/>
  <c r="D24" i="1"/>
  <c r="D23" i="1"/>
  <c r="D21" i="1"/>
  <c r="D20" i="1"/>
  <c r="D17" i="1"/>
  <c r="D16" i="1"/>
  <c r="D15" i="1"/>
  <c r="D7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D6" i="1"/>
  <c r="D31" i="1" l="1"/>
</calcChain>
</file>

<file path=xl/sharedStrings.xml><?xml version="1.0" encoding="utf-8"?>
<sst xmlns="http://schemas.openxmlformats.org/spreadsheetml/2006/main" count="690" uniqueCount="77">
  <si>
    <t>ALCALDIA MUNICIPAL DE SAN PABLO TACACHICO.</t>
  </si>
  <si>
    <t>N°</t>
  </si>
  <si>
    <t>NOMBRE</t>
  </si>
  <si>
    <t>CARGO</t>
  </si>
  <si>
    <t>SUELDO BASE</t>
  </si>
  <si>
    <t>CONCEPTO</t>
  </si>
  <si>
    <t>FONDO</t>
  </si>
  <si>
    <t>JORGE ANTONIO MEJIA HERNANDEZ</t>
  </si>
  <si>
    <t>F.P.</t>
  </si>
  <si>
    <t>JAIME VEGA MEDINA</t>
  </si>
  <si>
    <t>MOTORISTA  SERVICIOS VARIOS</t>
  </si>
  <si>
    <t>PEDRO ANTONIO TRIGUEROS OLIVAR</t>
  </si>
  <si>
    <t>ENCARGADO  MTTO. SERVICIOS MUNICIPALES</t>
  </si>
  <si>
    <t>EZEQUIEL JONATAN GALVEZ VALDIZON</t>
  </si>
  <si>
    <t>MOTORISTA CAMION CISTERNA</t>
  </si>
  <si>
    <t xml:space="preserve">LUIS ANTONIO MEJIA </t>
  </si>
  <si>
    <t>MOTORISTA TREN DE ASEO</t>
  </si>
  <si>
    <t xml:space="preserve">ROBERTO ANTONIO ESCOBAR </t>
  </si>
  <si>
    <t>RECOLECTOR DE DESECHOS SOLIDOS</t>
  </si>
  <si>
    <t>JUAN ALFARO</t>
  </si>
  <si>
    <t>WILIAN ALEXANDER VALLE RAMIREZ</t>
  </si>
  <si>
    <t>ENCARGADO  MTTO. DE ALUMBRADO PUBLICO</t>
  </si>
  <si>
    <t>EDGARDO FRANCISCO MEJIA CASTANEDA</t>
  </si>
  <si>
    <t>EDECAN</t>
  </si>
  <si>
    <t>OSCAR ERNESTO LARA RODRIGUEZ</t>
  </si>
  <si>
    <t>LUIS ALFONSO AGREDA DURAN</t>
  </si>
  <si>
    <t>SOLDADOR DE OBRA DE BANCO</t>
  </si>
  <si>
    <t>JUAN ANGEL GARCIA ARITA</t>
  </si>
  <si>
    <t>ENCARGADO CEMENTERIO Nº 2</t>
  </si>
  <si>
    <t>JUAN FRANCISCO AGUILAR PORTILLO</t>
  </si>
  <si>
    <t>ENCARGADO DE SERVICIOS SANITARIOS CONCHA ACUSTICA</t>
  </si>
  <si>
    <t>JOSE HUMBERTO ALAS CARTAGENA</t>
  </si>
  <si>
    <t>BARRENDERO DE CALLES</t>
  </si>
  <si>
    <t>OSCAR ARMANDO GARCIA LARA</t>
  </si>
  <si>
    <t>ENCARGADO DE CANCHAS MUNICIPALES</t>
  </si>
  <si>
    <t>JUAN JOSE AVILA PINEDA</t>
  </si>
  <si>
    <t>WILLIAN ERNESTO TEJADA</t>
  </si>
  <si>
    <t>LOCUTOR DE RADIO MUNICIPAL</t>
  </si>
  <si>
    <t>NESTOR OSWALDO MEJIA RIVERA</t>
  </si>
  <si>
    <t>ANA BEATRIZ CALLEJAS CASTILLO</t>
  </si>
  <si>
    <t>ORDENANZA</t>
  </si>
  <si>
    <t>MARTA LILIAN MARTINEZ MELGARES</t>
  </si>
  <si>
    <t>BLANCA LETICIA ESCOBAR MELGAR</t>
  </si>
  <si>
    <t>FELIX GONZALEZ HERNANDEZ</t>
  </si>
  <si>
    <t>BODEGUERO</t>
  </si>
  <si>
    <t>RAMON MORALES</t>
  </si>
  <si>
    <t>ALBAÑIL DE OBRAS PEQUEÑAS</t>
  </si>
  <si>
    <t>CAROLINA ESMERALDA FIGUEROA</t>
  </si>
  <si>
    <t>JARDINERA</t>
  </si>
  <si>
    <t>VICTOR MANUEL RIVAS MARQUEZ</t>
  </si>
  <si>
    <t>LCAM</t>
  </si>
  <si>
    <t>CORRESPONDIENTE AL MES DE:  MARZO  DE  2019</t>
  </si>
  <si>
    <t>MOTORISTA ADMINISTRATIVO</t>
  </si>
  <si>
    <t>ADMINISTRADOR DEL MERCADO MUNICIPAL</t>
  </si>
  <si>
    <t>REMUNERACIONES   A EMPLEADOS MUNICIPALES.</t>
  </si>
  <si>
    <t>FONDOS PROPIOS</t>
  </si>
  <si>
    <t xml:space="preserve">                                                                                                              </t>
  </si>
  <si>
    <t xml:space="preserve">                                                                                   </t>
  </si>
  <si>
    <t>PLANILLA  DE  SUELDOS A EMPLEADOS MUNICIPALES.</t>
  </si>
  <si>
    <r>
      <t xml:space="preserve">MOTORISTA </t>
    </r>
    <r>
      <rPr>
        <sz val="8"/>
        <rFont val="Calibri"/>
        <family val="2"/>
        <scheme val="minor"/>
      </rPr>
      <t>ADMINISTRATIVO</t>
    </r>
  </si>
  <si>
    <r>
      <rPr>
        <sz val="8"/>
        <rFont val="Calibri"/>
        <family val="2"/>
        <scheme val="minor"/>
      </rPr>
      <t>ADMINISTRADOR</t>
    </r>
    <r>
      <rPr>
        <sz val="10"/>
        <rFont val="Calibri"/>
        <family val="2"/>
        <scheme val="minor"/>
      </rPr>
      <t xml:space="preserve"> DEL MERCADO MUNICIPAL</t>
    </r>
  </si>
  <si>
    <t>TOTAL</t>
  </si>
  <si>
    <t>CORRESPONDIENTE AL MES DE:  JUNIO  DE  2019</t>
  </si>
  <si>
    <t>REMUNERACIONES   DE  SUELDOS A EMPLEADOS MUNICIPALES.</t>
  </si>
  <si>
    <t>CORRESPONDIENTE AL MES DE:  SEPTIEMBRE  2019</t>
  </si>
  <si>
    <t>MODALIDAD</t>
  </si>
  <si>
    <r>
      <t xml:space="preserve">MOTORISTA </t>
    </r>
    <r>
      <rPr>
        <sz val="8"/>
        <color rgb="FF002060"/>
        <rFont val="Calibri"/>
        <family val="2"/>
        <scheme val="minor"/>
      </rPr>
      <t>ADMINISTRATIVO</t>
    </r>
  </si>
  <si>
    <r>
      <rPr>
        <sz val="8"/>
        <color rgb="FF002060"/>
        <rFont val="Calibri"/>
        <family val="2"/>
        <scheme val="minor"/>
      </rPr>
      <t>ADMINISTRADOR</t>
    </r>
    <r>
      <rPr>
        <sz val="10"/>
        <color rgb="FF002060"/>
        <rFont val="Calibri"/>
        <family val="2"/>
        <scheme val="minor"/>
      </rPr>
      <t xml:space="preserve"> DEL MERCADO MUNICIPAL</t>
    </r>
  </si>
  <si>
    <t>CUSTODIO DE CEMENTERIO Nº 2</t>
  </si>
  <si>
    <t>CUSTODIO DE CEMENTERIO Nº 1</t>
  </si>
  <si>
    <t>DANIEL ERNESTO GONZALEZ SERRANO</t>
  </si>
  <si>
    <t>BODEGUERO BODEGA GENERAL</t>
  </si>
  <si>
    <t>ALEXIS BALMORE RAMOS MAGAÑA</t>
  </si>
  <si>
    <t>ORDENANZA  MERCADO MUNICIPAL</t>
  </si>
  <si>
    <t>CORRESPONDIENTE AL MES DE OCTUBRE  2019</t>
  </si>
  <si>
    <t>CORRESPONDIENTE AL MES DE:  NOVIEMBRE  2019</t>
  </si>
  <si>
    <t>CORRESPONDIENTE AL MES DE  DICIEMBRE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</si>
</sst>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.00_);_(&quot;$&quot;* \(#,##0.00\);_(&quot;$&quot;* &quot;-&quot;?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2060"/>
      <name val="Calibri"/>
      <family val="2"/>
      <scheme val="minor"/>
    </font>
    <font>
      <sz val="8"/>
      <color rgb="FF00206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3" fillId="2" borderId="1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44" fontId="3" fillId="2" borderId="1" xfId="1" applyFont="1" applyFill="1" applyBorder="1" applyAlignment="1">
      <alignment horizontal="center"/>
    </xf>
    <xf numFmtId="9" fontId="3" fillId="2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44" fontId="3" fillId="2" borderId="1" xfId="1" applyFont="1" applyFill="1" applyBorder="1" applyAlignment="1">
      <alignment horizontal="center" vertical="center"/>
    </xf>
    <xf numFmtId="44" fontId="2" fillId="0" borderId="0" xfId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4" fontId="2" fillId="3" borderId="1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44" fontId="3" fillId="2" borderId="1" xfId="1" applyFont="1" applyFill="1" applyBorder="1" applyAlignment="1">
      <alignment vertical="center"/>
    </xf>
    <xf numFmtId="9" fontId="4" fillId="2" borderId="1" xfId="1" applyNumberFormat="1" applyFont="1" applyFill="1" applyBorder="1" applyAlignment="1">
      <alignment horizontal="center"/>
    </xf>
    <xf numFmtId="4" fontId="8" fillId="0" borderId="0" xfId="0" applyNumberFormat="1" applyFont="1" applyAlignment="1">
      <alignment vertical="center"/>
    </xf>
    <xf numFmtId="44" fontId="10" fillId="0" borderId="0" xfId="1" applyFont="1" applyAlignment="1">
      <alignment vertical="center"/>
    </xf>
    <xf numFmtId="44" fontId="2" fillId="3" borderId="1" xfId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2" fillId="3" borderId="5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44" fontId="12" fillId="2" borderId="1" xfId="1" applyFont="1" applyFill="1" applyBorder="1" applyAlignment="1">
      <alignment vertical="center" wrapText="1"/>
    </xf>
    <xf numFmtId="44" fontId="4" fillId="2" borderId="1" xfId="1" applyFont="1" applyFill="1" applyBorder="1" applyAlignment="1">
      <alignment horizontal="center" wrapText="1"/>
    </xf>
    <xf numFmtId="9" fontId="4" fillId="2" borderId="1" xfId="1" applyNumberFormat="1" applyFont="1" applyFill="1" applyBorder="1" applyAlignment="1">
      <alignment horizontal="center" wrapText="1"/>
    </xf>
    <xf numFmtId="164" fontId="12" fillId="2" borderId="1" xfId="0" applyNumberFormat="1" applyFont="1" applyFill="1" applyBorder="1" applyAlignment="1">
      <alignment vertical="center" wrapText="1"/>
    </xf>
    <xf numFmtId="44" fontId="2" fillId="3" borderId="1" xfId="1" applyFont="1" applyFill="1" applyBorder="1" applyAlignment="1">
      <alignment vertical="center" wrapText="1"/>
    </xf>
    <xf numFmtId="44" fontId="10" fillId="0" borderId="0" xfId="1" applyFont="1" applyAlignment="1">
      <alignment vertical="center" wrapText="1"/>
    </xf>
    <xf numFmtId="4" fontId="8" fillId="0" borderId="0" xfId="0" applyNumberFormat="1" applyFont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4" fontId="8" fillId="3" borderId="5" xfId="0" applyNumberFormat="1" applyFont="1" applyFill="1" applyBorder="1" applyAlignment="1">
      <alignment horizontal="center" vertical="center"/>
    </xf>
    <xf numFmtId="4" fontId="8" fillId="3" borderId="6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" fontId="8" fillId="3" borderId="5" xfId="0" applyNumberFormat="1" applyFont="1" applyFill="1" applyBorder="1" applyAlignment="1">
      <alignment horizontal="center" vertical="center" wrapText="1"/>
    </xf>
    <xf numFmtId="4" fontId="8" fillId="3" borderId="6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/>
    </xf>
    <xf numFmtId="4" fontId="2" fillId="3" borderId="5" xfId="0" applyNumberFormat="1" applyFont="1" applyFill="1" applyBorder="1" applyAlignment="1">
      <alignment horizontal="center" vertical="center"/>
    </xf>
    <xf numFmtId="4" fontId="2" fillId="3" borderId="6" xfId="0" applyNumberFormat="1" applyFont="1" applyFill="1" applyBorder="1" applyAlignment="1">
      <alignment horizontal="center" vertical="center"/>
    </xf>
    <xf numFmtId="44" fontId="2" fillId="0" borderId="0" xfId="1" applyFont="1" applyAlignment="1">
      <alignment vertical="center"/>
    </xf>
    <xf numFmtId="4" fontId="2" fillId="0" borderId="0" xfId="0" applyNumberFormat="1" applyFont="1" applyAlignment="1">
      <alignment vertical="center"/>
    </xf>
    <xf numFmtId="44" fontId="3" fillId="2" borderId="1" xfId="1" applyFont="1" applyFill="1" applyBorder="1" applyAlignment="1">
      <alignment horizontal="center" wrapText="1"/>
    </xf>
    <xf numFmtId="9" fontId="3" fillId="2" borderId="1" xfId="1" applyNumberFormat="1" applyFont="1" applyFill="1" applyBorder="1" applyAlignment="1">
      <alignment horizontal="center" wrapText="1"/>
    </xf>
    <xf numFmtId="0" fontId="2" fillId="3" borderId="6" xfId="0" applyFont="1" applyFill="1" applyBorder="1" applyAlignment="1">
      <alignment vertical="center"/>
    </xf>
    <xf numFmtId="4" fontId="2" fillId="3" borderId="6" xfId="0" applyNumberFormat="1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4" fontId="2" fillId="3" borderId="5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44" fontId="3" fillId="2" borderId="1" xfId="1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vertical="center"/>
    </xf>
    <xf numFmtId="0" fontId="14" fillId="0" borderId="0" xfId="0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3</xdr:row>
      <xdr:rowOff>257175</xdr:rowOff>
    </xdr:from>
    <xdr:ext cx="184731" cy="264560"/>
    <xdr:sp macro="" textlink="">
      <xdr:nvSpPr>
        <xdr:cNvPr id="2" name="1 CuadroTexto"/>
        <xdr:cNvSpPr txBox="1"/>
      </xdr:nvSpPr>
      <xdr:spPr>
        <a:xfrm>
          <a:off x="676275" y="86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2</xdr:row>
      <xdr:rowOff>257175</xdr:rowOff>
    </xdr:from>
    <xdr:ext cx="184731" cy="264560"/>
    <xdr:sp macro="" textlink="">
      <xdr:nvSpPr>
        <xdr:cNvPr id="2" name="1 CuadroTexto"/>
        <xdr:cNvSpPr txBox="1"/>
      </xdr:nvSpPr>
      <xdr:spPr>
        <a:xfrm>
          <a:off x="676275" y="86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2</xdr:row>
      <xdr:rowOff>257175</xdr:rowOff>
    </xdr:from>
    <xdr:ext cx="184731" cy="264560"/>
    <xdr:sp macro="" textlink="">
      <xdr:nvSpPr>
        <xdr:cNvPr id="2" name="1 CuadroTexto"/>
        <xdr:cNvSpPr txBox="1"/>
      </xdr:nvSpPr>
      <xdr:spPr>
        <a:xfrm>
          <a:off x="7334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2</xdr:row>
      <xdr:rowOff>257175</xdr:rowOff>
    </xdr:from>
    <xdr:ext cx="184731" cy="264560"/>
    <xdr:sp macro="" textlink="">
      <xdr:nvSpPr>
        <xdr:cNvPr id="3" name="1 CuadroTexto"/>
        <xdr:cNvSpPr txBox="1"/>
      </xdr:nvSpPr>
      <xdr:spPr>
        <a:xfrm>
          <a:off x="7334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2</xdr:row>
      <xdr:rowOff>257175</xdr:rowOff>
    </xdr:from>
    <xdr:ext cx="184731" cy="264560"/>
    <xdr:sp macro="" textlink="">
      <xdr:nvSpPr>
        <xdr:cNvPr id="2" name="1 CuadroTexto"/>
        <xdr:cNvSpPr txBox="1"/>
      </xdr:nvSpPr>
      <xdr:spPr>
        <a:xfrm>
          <a:off x="7334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2</xdr:row>
      <xdr:rowOff>257175</xdr:rowOff>
    </xdr:from>
    <xdr:ext cx="184731" cy="264560"/>
    <xdr:sp macro="" textlink="">
      <xdr:nvSpPr>
        <xdr:cNvPr id="2" name="1 CuadroTexto"/>
        <xdr:cNvSpPr txBox="1"/>
      </xdr:nvSpPr>
      <xdr:spPr>
        <a:xfrm>
          <a:off x="7334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35"/>
  <sheetViews>
    <sheetView workbookViewId="0">
      <selection activeCell="C12" sqref="C12"/>
    </sheetView>
  </sheetViews>
  <sheetFormatPr baseColWidth="10" defaultRowHeight="15" x14ac:dyDescent="0.25"/>
  <cols>
    <col min="1" max="1" width="3.7109375" customWidth="1"/>
    <col min="2" max="2" width="30" customWidth="1"/>
    <col min="3" max="3" width="18" customWidth="1"/>
    <col min="4" max="4" width="14.42578125" customWidth="1"/>
    <col min="5" max="5" width="11.7109375" customWidth="1"/>
    <col min="6" max="6" width="9.5703125" customWidth="1"/>
  </cols>
  <sheetData>
    <row r="1" spans="1:6" ht="18.75" x14ac:dyDescent="0.25">
      <c r="A1" s="36" t="s">
        <v>0</v>
      </c>
      <c r="B1" s="36"/>
      <c r="C1" s="36"/>
      <c r="D1" s="36"/>
      <c r="E1" s="36"/>
      <c r="F1" s="36"/>
    </row>
    <row r="2" spans="1:6" ht="15.75" x14ac:dyDescent="0.25">
      <c r="A2" s="35" t="s">
        <v>54</v>
      </c>
      <c r="B2" s="35"/>
      <c r="C2" s="35"/>
      <c r="D2" s="35"/>
      <c r="E2" s="35"/>
      <c r="F2" s="35"/>
    </row>
    <row r="3" spans="1:6" ht="15.75" x14ac:dyDescent="0.25">
      <c r="A3" s="35" t="s">
        <v>55</v>
      </c>
      <c r="B3" s="35"/>
      <c r="C3" s="35"/>
      <c r="D3" s="35"/>
      <c r="E3" s="35"/>
      <c r="F3" s="35"/>
    </row>
    <row r="4" spans="1:6" x14ac:dyDescent="0.25">
      <c r="A4" s="37" t="s">
        <v>51</v>
      </c>
      <c r="B4" s="37"/>
      <c r="C4" s="37"/>
      <c r="D4" s="37"/>
      <c r="E4" s="37"/>
      <c r="F4" s="37"/>
    </row>
    <row r="5" spans="1:6" ht="27" customHeight="1" x14ac:dyDescent="0.25">
      <c r="A5" s="5" t="s">
        <v>1</v>
      </c>
      <c r="B5" s="5" t="s">
        <v>2</v>
      </c>
      <c r="C5" s="5" t="s">
        <v>3</v>
      </c>
      <c r="D5" s="6" t="s">
        <v>4</v>
      </c>
      <c r="E5" s="7" t="s">
        <v>5</v>
      </c>
      <c r="F5" s="7" t="s">
        <v>6</v>
      </c>
    </row>
    <row r="6" spans="1:6" ht="25.5" x14ac:dyDescent="0.25">
      <c r="A6" s="1">
        <v>1</v>
      </c>
      <c r="B6" s="12" t="s">
        <v>7</v>
      </c>
      <c r="C6" s="13" t="s">
        <v>52</v>
      </c>
      <c r="D6" s="8">
        <f>475</f>
        <v>475</v>
      </c>
      <c r="E6" s="3" t="s">
        <v>50</v>
      </c>
      <c r="F6" s="4" t="s">
        <v>8</v>
      </c>
    </row>
    <row r="7" spans="1:6" ht="24" x14ac:dyDescent="0.25">
      <c r="A7" s="1">
        <f t="shared" ref="A7:A28" si="0">A6+1</f>
        <v>2</v>
      </c>
      <c r="B7" s="12" t="s">
        <v>9</v>
      </c>
      <c r="C7" s="13" t="s">
        <v>10</v>
      </c>
      <c r="D7" s="8">
        <f>350+25</f>
        <v>375</v>
      </c>
      <c r="E7" s="3" t="s">
        <v>50</v>
      </c>
      <c r="F7" s="4" t="s">
        <v>8</v>
      </c>
    </row>
    <row r="8" spans="1:6" ht="36" x14ac:dyDescent="0.25">
      <c r="A8" s="1">
        <f t="shared" si="0"/>
        <v>3</v>
      </c>
      <c r="B8" s="12" t="s">
        <v>11</v>
      </c>
      <c r="C8" s="13" t="s">
        <v>12</v>
      </c>
      <c r="D8" s="8">
        <v>525</v>
      </c>
      <c r="E8" s="3" t="s">
        <v>50</v>
      </c>
      <c r="F8" s="4" t="s">
        <v>8</v>
      </c>
    </row>
    <row r="9" spans="1:6" ht="25.5" x14ac:dyDescent="0.25">
      <c r="A9" s="1">
        <f t="shared" si="0"/>
        <v>4</v>
      </c>
      <c r="B9" s="12" t="s">
        <v>13</v>
      </c>
      <c r="C9" s="13" t="s">
        <v>14</v>
      </c>
      <c r="D9" s="8">
        <v>325</v>
      </c>
      <c r="E9" s="3" t="s">
        <v>50</v>
      </c>
      <c r="F9" s="4" t="s">
        <v>8</v>
      </c>
    </row>
    <row r="10" spans="1:6" ht="24" x14ac:dyDescent="0.25">
      <c r="A10" s="1">
        <f t="shared" si="0"/>
        <v>5</v>
      </c>
      <c r="B10" s="12" t="s">
        <v>15</v>
      </c>
      <c r="C10" s="13" t="s">
        <v>16</v>
      </c>
      <c r="D10" s="8">
        <v>652.92999999999995</v>
      </c>
      <c r="E10" s="3" t="s">
        <v>50</v>
      </c>
      <c r="F10" s="4" t="s">
        <v>8</v>
      </c>
    </row>
    <row r="11" spans="1:6" ht="36" x14ac:dyDescent="0.25">
      <c r="A11" s="1">
        <f t="shared" si="0"/>
        <v>6</v>
      </c>
      <c r="B11" s="12" t="s">
        <v>17</v>
      </c>
      <c r="C11" s="13" t="s">
        <v>18</v>
      </c>
      <c r="D11" s="8">
        <v>535.98</v>
      </c>
      <c r="E11" s="3" t="s">
        <v>50</v>
      </c>
      <c r="F11" s="4" t="s">
        <v>8</v>
      </c>
    </row>
    <row r="12" spans="1:6" ht="36" x14ac:dyDescent="0.25">
      <c r="A12" s="1">
        <f t="shared" si="0"/>
        <v>7</v>
      </c>
      <c r="B12" s="12" t="s">
        <v>19</v>
      </c>
      <c r="C12" s="13" t="s">
        <v>18</v>
      </c>
      <c r="D12" s="8">
        <v>304.17</v>
      </c>
      <c r="E12" s="3" t="s">
        <v>50</v>
      </c>
      <c r="F12" s="4" t="s">
        <v>8</v>
      </c>
    </row>
    <row r="13" spans="1:6" ht="48" x14ac:dyDescent="0.25">
      <c r="A13" s="1">
        <f t="shared" si="0"/>
        <v>8</v>
      </c>
      <c r="B13" s="12" t="s">
        <v>20</v>
      </c>
      <c r="C13" s="13" t="s">
        <v>21</v>
      </c>
      <c r="D13" s="8">
        <v>520</v>
      </c>
      <c r="E13" s="3" t="s">
        <v>50</v>
      </c>
      <c r="F13" s="4" t="s">
        <v>8</v>
      </c>
    </row>
    <row r="14" spans="1:6" ht="25.5" x14ac:dyDescent="0.25">
      <c r="A14" s="1">
        <f t="shared" si="0"/>
        <v>9</v>
      </c>
      <c r="B14" s="12" t="s">
        <v>22</v>
      </c>
      <c r="C14" s="14" t="s">
        <v>23</v>
      </c>
      <c r="D14" s="8">
        <v>304.17</v>
      </c>
      <c r="E14" s="3" t="s">
        <v>50</v>
      </c>
      <c r="F14" s="4" t="s">
        <v>8</v>
      </c>
    </row>
    <row r="15" spans="1:6" ht="24" x14ac:dyDescent="0.25">
      <c r="A15" s="1">
        <f t="shared" si="0"/>
        <v>10</v>
      </c>
      <c r="B15" s="12" t="s">
        <v>24</v>
      </c>
      <c r="C15" s="13" t="s">
        <v>53</v>
      </c>
      <c r="D15" s="8">
        <f>450</f>
        <v>450</v>
      </c>
      <c r="E15" s="3" t="s">
        <v>50</v>
      </c>
      <c r="F15" s="4" t="s">
        <v>8</v>
      </c>
    </row>
    <row r="16" spans="1:6" ht="24" x14ac:dyDescent="0.25">
      <c r="A16" s="1">
        <f t="shared" si="0"/>
        <v>11</v>
      </c>
      <c r="B16" s="12" t="s">
        <v>25</v>
      </c>
      <c r="C16" s="13" t="s">
        <v>26</v>
      </c>
      <c r="D16" s="8">
        <f>325+40</f>
        <v>365</v>
      </c>
      <c r="E16" s="3" t="s">
        <v>50</v>
      </c>
      <c r="F16" s="4" t="s">
        <v>8</v>
      </c>
    </row>
    <row r="17" spans="1:6" ht="24" x14ac:dyDescent="0.25">
      <c r="A17" s="1">
        <f t="shared" si="0"/>
        <v>12</v>
      </c>
      <c r="B17" s="12" t="s">
        <v>27</v>
      </c>
      <c r="C17" s="13" t="s">
        <v>28</v>
      </c>
      <c r="D17" s="8">
        <f>304.17+25</f>
        <v>329.17</v>
      </c>
      <c r="E17" s="3" t="s">
        <v>50</v>
      </c>
      <c r="F17" s="4" t="s">
        <v>8</v>
      </c>
    </row>
    <row r="18" spans="1:6" ht="48" x14ac:dyDescent="0.25">
      <c r="A18" s="1">
        <f t="shared" si="0"/>
        <v>13</v>
      </c>
      <c r="B18" s="12" t="s">
        <v>29</v>
      </c>
      <c r="C18" s="13" t="s">
        <v>30</v>
      </c>
      <c r="D18" s="8">
        <v>428.56</v>
      </c>
      <c r="E18" s="3" t="s">
        <v>50</v>
      </c>
      <c r="F18" s="4" t="s">
        <v>8</v>
      </c>
    </row>
    <row r="19" spans="1:6" ht="24" x14ac:dyDescent="0.25">
      <c r="A19" s="1">
        <f t="shared" si="0"/>
        <v>14</v>
      </c>
      <c r="B19" s="12" t="s">
        <v>31</v>
      </c>
      <c r="C19" s="13" t="s">
        <v>32</v>
      </c>
      <c r="D19" s="8">
        <v>304.17</v>
      </c>
      <c r="E19" s="3" t="s">
        <v>50</v>
      </c>
      <c r="F19" s="4" t="s">
        <v>8</v>
      </c>
    </row>
    <row r="20" spans="1:6" ht="36" x14ac:dyDescent="0.25">
      <c r="A20" s="1">
        <f t="shared" si="0"/>
        <v>15</v>
      </c>
      <c r="B20" s="12" t="s">
        <v>33</v>
      </c>
      <c r="C20" s="13" t="s">
        <v>34</v>
      </c>
      <c r="D20" s="8">
        <f>304.17</f>
        <v>304.17</v>
      </c>
      <c r="E20" s="3" t="s">
        <v>50</v>
      </c>
      <c r="F20" s="4" t="s">
        <v>8</v>
      </c>
    </row>
    <row r="21" spans="1:6" ht="24" x14ac:dyDescent="0.25">
      <c r="A21" s="1">
        <f t="shared" si="0"/>
        <v>16</v>
      </c>
      <c r="B21" s="12" t="s">
        <v>35</v>
      </c>
      <c r="C21" s="13" t="s">
        <v>18</v>
      </c>
      <c r="D21" s="8">
        <f>304.17</f>
        <v>304.17</v>
      </c>
      <c r="E21" s="3" t="s">
        <v>50</v>
      </c>
      <c r="F21" s="4" t="s">
        <v>8</v>
      </c>
    </row>
    <row r="22" spans="1:6" ht="24" x14ac:dyDescent="0.25">
      <c r="A22" s="1">
        <f t="shared" si="0"/>
        <v>17</v>
      </c>
      <c r="B22" s="12" t="s">
        <v>36</v>
      </c>
      <c r="C22" s="13" t="s">
        <v>37</v>
      </c>
      <c r="D22" s="8">
        <v>344.17</v>
      </c>
      <c r="E22" s="3" t="s">
        <v>50</v>
      </c>
      <c r="F22" s="4" t="s">
        <v>8</v>
      </c>
    </row>
    <row r="23" spans="1:6" ht="24" x14ac:dyDescent="0.25">
      <c r="A23" s="1">
        <f t="shared" si="0"/>
        <v>18</v>
      </c>
      <c r="B23" s="12" t="s">
        <v>38</v>
      </c>
      <c r="C23" s="13" t="s">
        <v>37</v>
      </c>
      <c r="D23" s="8">
        <f>344.17</f>
        <v>344.17</v>
      </c>
      <c r="E23" s="3" t="s">
        <v>50</v>
      </c>
      <c r="F23" s="4" t="s">
        <v>8</v>
      </c>
    </row>
    <row r="24" spans="1:6" x14ac:dyDescent="0.25">
      <c r="A24" s="1">
        <f t="shared" si="0"/>
        <v>19</v>
      </c>
      <c r="B24" s="12" t="s">
        <v>39</v>
      </c>
      <c r="C24" s="14" t="s">
        <v>40</v>
      </c>
      <c r="D24" s="8">
        <f>304.17+25</f>
        <v>329.17</v>
      </c>
      <c r="E24" s="3" t="s">
        <v>50</v>
      </c>
      <c r="F24" s="4" t="s">
        <v>8</v>
      </c>
    </row>
    <row r="25" spans="1:6" x14ac:dyDescent="0.25">
      <c r="A25" s="1">
        <f t="shared" si="0"/>
        <v>20</v>
      </c>
      <c r="B25" s="12" t="s">
        <v>41</v>
      </c>
      <c r="C25" s="13" t="s">
        <v>40</v>
      </c>
      <c r="D25" s="8">
        <f>304.17+25</f>
        <v>329.17</v>
      </c>
      <c r="E25" s="3" t="s">
        <v>50</v>
      </c>
      <c r="F25" s="4" t="s">
        <v>8</v>
      </c>
    </row>
    <row r="26" spans="1:6" x14ac:dyDescent="0.25">
      <c r="A26" s="1">
        <f t="shared" si="0"/>
        <v>21</v>
      </c>
      <c r="B26" s="12" t="s">
        <v>42</v>
      </c>
      <c r="C26" s="13" t="s">
        <v>40</v>
      </c>
      <c r="D26" s="8">
        <f>304.17</f>
        <v>304.17</v>
      </c>
      <c r="E26" s="3" t="s">
        <v>50</v>
      </c>
      <c r="F26" s="4" t="s">
        <v>8</v>
      </c>
    </row>
    <row r="27" spans="1:6" x14ac:dyDescent="0.25">
      <c r="A27" s="1">
        <f t="shared" si="0"/>
        <v>22</v>
      </c>
      <c r="B27" s="12" t="s">
        <v>43</v>
      </c>
      <c r="C27" s="13" t="s">
        <v>44</v>
      </c>
      <c r="D27" s="8">
        <v>304.17</v>
      </c>
      <c r="E27" s="3" t="s">
        <v>50</v>
      </c>
      <c r="F27" s="4" t="s">
        <v>8</v>
      </c>
    </row>
    <row r="28" spans="1:6" ht="24" x14ac:dyDescent="0.25">
      <c r="A28" s="1">
        <f t="shared" si="0"/>
        <v>23</v>
      </c>
      <c r="B28" s="12" t="s">
        <v>45</v>
      </c>
      <c r="C28" s="13" t="s">
        <v>46</v>
      </c>
      <c r="D28" s="8">
        <f>325+40</f>
        <v>365</v>
      </c>
      <c r="E28" s="3" t="s">
        <v>50</v>
      </c>
      <c r="F28" s="4" t="s">
        <v>8</v>
      </c>
    </row>
    <row r="29" spans="1:6" x14ac:dyDescent="0.25">
      <c r="A29" s="2">
        <v>24</v>
      </c>
      <c r="B29" s="12" t="s">
        <v>47</v>
      </c>
      <c r="C29" s="14" t="s">
        <v>48</v>
      </c>
      <c r="D29" s="8">
        <v>304.17</v>
      </c>
      <c r="E29" s="3" t="s">
        <v>50</v>
      </c>
      <c r="F29" s="4" t="s">
        <v>8</v>
      </c>
    </row>
    <row r="30" spans="1:6" ht="24" x14ac:dyDescent="0.25">
      <c r="A30" s="1">
        <v>25</v>
      </c>
      <c r="B30" s="12" t="s">
        <v>49</v>
      </c>
      <c r="C30" s="13" t="s">
        <v>18</v>
      </c>
      <c r="D30" s="8">
        <v>304.17</v>
      </c>
      <c r="E30" s="3" t="s">
        <v>50</v>
      </c>
      <c r="F30" s="4" t="s">
        <v>8</v>
      </c>
    </row>
    <row r="31" spans="1:6" x14ac:dyDescent="0.25">
      <c r="A31" s="32" t="s">
        <v>56</v>
      </c>
      <c r="B31" s="33"/>
      <c r="C31" s="34"/>
      <c r="D31" s="11">
        <f>SUM(D6:D30)</f>
        <v>9430.85</v>
      </c>
      <c r="E31" s="9"/>
      <c r="F31" s="10"/>
    </row>
    <row r="34" spans="4:5" x14ac:dyDescent="0.25">
      <c r="D34">
        <v>13</v>
      </c>
    </row>
    <row r="35" spans="4:5" x14ac:dyDescent="0.25">
      <c r="E35" t="s">
        <v>57</v>
      </c>
    </row>
  </sheetData>
  <mergeCells count="5">
    <mergeCell ref="A31:C31"/>
    <mergeCell ref="A3:F3"/>
    <mergeCell ref="A1:F1"/>
    <mergeCell ref="A2:F2"/>
    <mergeCell ref="A4:F4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F31"/>
  <sheetViews>
    <sheetView workbookViewId="0">
      <selection activeCell="D29" sqref="D29"/>
    </sheetView>
  </sheetViews>
  <sheetFormatPr baseColWidth="10" defaultRowHeight="15" x14ac:dyDescent="0.25"/>
  <cols>
    <col min="1" max="1" width="3.42578125" customWidth="1"/>
    <col min="2" max="2" width="32.85546875" customWidth="1"/>
    <col min="3" max="3" width="19.7109375" customWidth="1"/>
    <col min="6" max="6" width="9.140625" customWidth="1"/>
  </cols>
  <sheetData>
    <row r="1" spans="1:6" ht="18.75" x14ac:dyDescent="0.25">
      <c r="A1" s="38" t="s">
        <v>0</v>
      </c>
      <c r="B1" s="38"/>
      <c r="C1" s="38"/>
      <c r="D1" s="38"/>
      <c r="E1" s="38"/>
      <c r="F1" s="38"/>
    </row>
    <row r="2" spans="1:6" ht="15.75" x14ac:dyDescent="0.25">
      <c r="A2" s="35" t="s">
        <v>58</v>
      </c>
      <c r="B2" s="35"/>
      <c r="C2" s="35"/>
      <c r="D2" s="35"/>
      <c r="E2" s="35"/>
      <c r="F2" s="35"/>
    </row>
    <row r="3" spans="1:6" ht="15.75" x14ac:dyDescent="0.25">
      <c r="A3" s="35" t="s">
        <v>62</v>
      </c>
      <c r="B3" s="35"/>
      <c r="C3" s="35"/>
      <c r="D3" s="35"/>
      <c r="E3" s="35"/>
      <c r="F3" s="35"/>
    </row>
    <row r="4" spans="1:6" x14ac:dyDescent="0.25">
      <c r="A4" s="46" t="s">
        <v>1</v>
      </c>
      <c r="B4" s="46" t="s">
        <v>2</v>
      </c>
      <c r="C4" s="46" t="s">
        <v>3</v>
      </c>
      <c r="D4" s="44" t="s">
        <v>4</v>
      </c>
      <c r="E4" s="42" t="s">
        <v>5</v>
      </c>
      <c r="F4" s="42" t="s">
        <v>6</v>
      </c>
    </row>
    <row r="5" spans="1:6" x14ac:dyDescent="0.25">
      <c r="A5" s="47"/>
      <c r="B5" s="47"/>
      <c r="C5" s="47"/>
      <c r="D5" s="45"/>
      <c r="E5" s="43"/>
      <c r="F5" s="43"/>
    </row>
    <row r="6" spans="1:6" ht="24" x14ac:dyDescent="0.25">
      <c r="A6" s="1">
        <v>1</v>
      </c>
      <c r="B6" s="15" t="s">
        <v>7</v>
      </c>
      <c r="C6" s="15" t="s">
        <v>59</v>
      </c>
      <c r="D6" s="16">
        <f>475</f>
        <v>475</v>
      </c>
      <c r="E6" s="3" t="s">
        <v>50</v>
      </c>
      <c r="F6" s="17" t="s">
        <v>8</v>
      </c>
    </row>
    <row r="7" spans="1:6" ht="25.5" x14ac:dyDescent="0.25">
      <c r="A7" s="1">
        <f t="shared" ref="A7:A28" si="0">A6+1</f>
        <v>2</v>
      </c>
      <c r="B7" s="15" t="s">
        <v>9</v>
      </c>
      <c r="C7" s="15" t="s">
        <v>10</v>
      </c>
      <c r="D7" s="16">
        <v>375</v>
      </c>
      <c r="E7" s="3" t="s">
        <v>50</v>
      </c>
      <c r="F7" s="17" t="s">
        <v>8</v>
      </c>
    </row>
    <row r="8" spans="1:6" ht="38.25" x14ac:dyDescent="0.25">
      <c r="A8" s="1">
        <f t="shared" si="0"/>
        <v>3</v>
      </c>
      <c r="B8" s="15" t="s">
        <v>11</v>
      </c>
      <c r="C8" s="15" t="s">
        <v>12</v>
      </c>
      <c r="D8" s="16">
        <v>525</v>
      </c>
      <c r="E8" s="3" t="s">
        <v>50</v>
      </c>
      <c r="F8" s="17" t="s">
        <v>8</v>
      </c>
    </row>
    <row r="9" spans="1:6" ht="25.5" x14ac:dyDescent="0.25">
      <c r="A9" s="1">
        <f t="shared" si="0"/>
        <v>4</v>
      </c>
      <c r="B9" s="15" t="s">
        <v>13</v>
      </c>
      <c r="C9" s="15" t="s">
        <v>14</v>
      </c>
      <c r="D9" s="16">
        <v>325</v>
      </c>
      <c r="E9" s="3" t="s">
        <v>50</v>
      </c>
      <c r="F9" s="17" t="s">
        <v>8</v>
      </c>
    </row>
    <row r="10" spans="1:6" ht="25.5" x14ac:dyDescent="0.25">
      <c r="A10" s="1">
        <f t="shared" si="0"/>
        <v>5</v>
      </c>
      <c r="B10" s="15" t="s">
        <v>15</v>
      </c>
      <c r="C10" s="15" t="s">
        <v>16</v>
      </c>
      <c r="D10" s="16">
        <v>652.92999999999995</v>
      </c>
      <c r="E10" s="3" t="s">
        <v>50</v>
      </c>
      <c r="F10" s="17" t="s">
        <v>8</v>
      </c>
    </row>
    <row r="11" spans="1:6" ht="25.5" x14ac:dyDescent="0.25">
      <c r="A11" s="1">
        <f t="shared" si="0"/>
        <v>6</v>
      </c>
      <c r="B11" s="15" t="s">
        <v>17</v>
      </c>
      <c r="C11" s="15" t="s">
        <v>18</v>
      </c>
      <c r="D11" s="16">
        <v>535.98</v>
      </c>
      <c r="E11" s="3" t="s">
        <v>50</v>
      </c>
      <c r="F11" s="17" t="s">
        <v>8</v>
      </c>
    </row>
    <row r="12" spans="1:6" ht="25.5" x14ac:dyDescent="0.25">
      <c r="A12" s="1">
        <f t="shared" si="0"/>
        <v>7</v>
      </c>
      <c r="B12" s="15" t="s">
        <v>19</v>
      </c>
      <c r="C12" s="15" t="s">
        <v>18</v>
      </c>
      <c r="D12" s="16">
        <v>304.17</v>
      </c>
      <c r="E12" s="3" t="s">
        <v>50</v>
      </c>
      <c r="F12" s="17" t="s">
        <v>8</v>
      </c>
    </row>
    <row r="13" spans="1:6" ht="25.5" x14ac:dyDescent="0.25">
      <c r="A13" s="1">
        <f>A12+1</f>
        <v>8</v>
      </c>
      <c r="B13" s="15" t="s">
        <v>20</v>
      </c>
      <c r="C13" s="15" t="s">
        <v>21</v>
      </c>
      <c r="D13" s="16">
        <v>520</v>
      </c>
      <c r="E13" s="3" t="s">
        <v>50</v>
      </c>
      <c r="F13" s="17" t="s">
        <v>8</v>
      </c>
    </row>
    <row r="14" spans="1:6" x14ac:dyDescent="0.25">
      <c r="A14" s="1">
        <f t="shared" si="0"/>
        <v>9</v>
      </c>
      <c r="B14" s="15" t="s">
        <v>22</v>
      </c>
      <c r="C14" s="21" t="s">
        <v>23</v>
      </c>
      <c r="D14" s="16">
        <v>304.17</v>
      </c>
      <c r="E14" s="3" t="s">
        <v>50</v>
      </c>
      <c r="F14" s="17" t="s">
        <v>8</v>
      </c>
    </row>
    <row r="15" spans="1:6" ht="25.5" x14ac:dyDescent="0.25">
      <c r="A15" s="1">
        <f t="shared" si="0"/>
        <v>10</v>
      </c>
      <c r="B15" s="15" t="s">
        <v>24</v>
      </c>
      <c r="C15" s="15" t="s">
        <v>60</v>
      </c>
      <c r="D15" s="16">
        <v>0</v>
      </c>
      <c r="E15" s="3" t="s">
        <v>50</v>
      </c>
      <c r="F15" s="17" t="s">
        <v>8</v>
      </c>
    </row>
    <row r="16" spans="1:6" ht="25.5" x14ac:dyDescent="0.25">
      <c r="A16" s="1">
        <f t="shared" si="0"/>
        <v>11</v>
      </c>
      <c r="B16" s="15" t="s">
        <v>25</v>
      </c>
      <c r="C16" s="15" t="s">
        <v>26</v>
      </c>
      <c r="D16" s="16">
        <f>325+40</f>
        <v>365</v>
      </c>
      <c r="E16" s="3" t="s">
        <v>50</v>
      </c>
      <c r="F16" s="17" t="s">
        <v>8</v>
      </c>
    </row>
    <row r="17" spans="1:6" ht="25.5" x14ac:dyDescent="0.25">
      <c r="A17" s="1">
        <f t="shared" si="0"/>
        <v>12</v>
      </c>
      <c r="B17" s="15" t="s">
        <v>27</v>
      </c>
      <c r="C17" s="15" t="s">
        <v>28</v>
      </c>
      <c r="D17" s="16">
        <f>304.17+25</f>
        <v>329.17</v>
      </c>
      <c r="E17" s="3" t="s">
        <v>50</v>
      </c>
      <c r="F17" s="17" t="s">
        <v>8</v>
      </c>
    </row>
    <row r="18" spans="1:6" ht="38.25" x14ac:dyDescent="0.25">
      <c r="A18" s="1">
        <f t="shared" si="0"/>
        <v>13</v>
      </c>
      <c r="B18" s="15" t="s">
        <v>29</v>
      </c>
      <c r="C18" s="15" t="s">
        <v>30</v>
      </c>
      <c r="D18" s="16">
        <v>428.56</v>
      </c>
      <c r="E18" s="3" t="s">
        <v>50</v>
      </c>
      <c r="F18" s="17" t="s">
        <v>8</v>
      </c>
    </row>
    <row r="19" spans="1:6" x14ac:dyDescent="0.25">
      <c r="A19" s="1">
        <f t="shared" si="0"/>
        <v>14</v>
      </c>
      <c r="B19" s="15" t="s">
        <v>31</v>
      </c>
      <c r="C19" s="15" t="s">
        <v>32</v>
      </c>
      <c r="D19" s="16">
        <v>304.17</v>
      </c>
      <c r="E19" s="3" t="s">
        <v>50</v>
      </c>
      <c r="F19" s="17" t="s">
        <v>8</v>
      </c>
    </row>
    <row r="20" spans="1:6" ht="25.5" x14ac:dyDescent="0.25">
      <c r="A20" s="1">
        <f t="shared" si="0"/>
        <v>15</v>
      </c>
      <c r="B20" s="15" t="s">
        <v>33</v>
      </c>
      <c r="C20" s="15" t="s">
        <v>34</v>
      </c>
      <c r="D20" s="16">
        <f>304.17</f>
        <v>304.17</v>
      </c>
      <c r="E20" s="3" t="s">
        <v>50</v>
      </c>
      <c r="F20" s="17" t="s">
        <v>8</v>
      </c>
    </row>
    <row r="21" spans="1:6" ht="25.5" x14ac:dyDescent="0.25">
      <c r="A21" s="1">
        <f t="shared" si="0"/>
        <v>16</v>
      </c>
      <c r="B21" s="15" t="s">
        <v>35</v>
      </c>
      <c r="C21" s="15" t="s">
        <v>18</v>
      </c>
      <c r="D21" s="16">
        <f>304.17</f>
        <v>304.17</v>
      </c>
      <c r="E21" s="3" t="s">
        <v>50</v>
      </c>
      <c r="F21" s="17" t="s">
        <v>8</v>
      </c>
    </row>
    <row r="22" spans="1:6" ht="25.5" x14ac:dyDescent="0.25">
      <c r="A22" s="1">
        <f t="shared" si="0"/>
        <v>17</v>
      </c>
      <c r="B22" s="15" t="s">
        <v>36</v>
      </c>
      <c r="C22" s="15" t="s">
        <v>37</v>
      </c>
      <c r="D22" s="16">
        <v>344.17</v>
      </c>
      <c r="E22" s="3" t="s">
        <v>50</v>
      </c>
      <c r="F22" s="17" t="s">
        <v>8</v>
      </c>
    </row>
    <row r="23" spans="1:6" ht="25.5" x14ac:dyDescent="0.25">
      <c r="A23" s="1">
        <f t="shared" si="0"/>
        <v>18</v>
      </c>
      <c r="B23" s="15" t="s">
        <v>38</v>
      </c>
      <c r="C23" s="15" t="s">
        <v>37</v>
      </c>
      <c r="D23" s="16">
        <f>344.17</f>
        <v>344.17</v>
      </c>
      <c r="E23" s="3" t="s">
        <v>50</v>
      </c>
      <c r="F23" s="17" t="s">
        <v>8</v>
      </c>
    </row>
    <row r="24" spans="1:6" x14ac:dyDescent="0.25">
      <c r="A24" s="1">
        <f t="shared" si="0"/>
        <v>19</v>
      </c>
      <c r="B24" s="15" t="s">
        <v>39</v>
      </c>
      <c r="C24" s="21" t="s">
        <v>40</v>
      </c>
      <c r="D24" s="16">
        <f>304.17+25</f>
        <v>329.17</v>
      </c>
      <c r="E24" s="3" t="s">
        <v>50</v>
      </c>
      <c r="F24" s="17" t="s">
        <v>8</v>
      </c>
    </row>
    <row r="25" spans="1:6" x14ac:dyDescent="0.25">
      <c r="A25" s="1">
        <f t="shared" si="0"/>
        <v>20</v>
      </c>
      <c r="B25" s="15" t="s">
        <v>41</v>
      </c>
      <c r="C25" s="15" t="s">
        <v>40</v>
      </c>
      <c r="D25" s="16">
        <f>304.17+25</f>
        <v>329.17</v>
      </c>
      <c r="E25" s="3" t="s">
        <v>50</v>
      </c>
      <c r="F25" s="17" t="s">
        <v>8</v>
      </c>
    </row>
    <row r="26" spans="1:6" x14ac:dyDescent="0.25">
      <c r="A26" s="1">
        <f t="shared" si="0"/>
        <v>21</v>
      </c>
      <c r="B26" s="15" t="s">
        <v>42</v>
      </c>
      <c r="C26" s="15" t="s">
        <v>40</v>
      </c>
      <c r="D26" s="16">
        <f>304.17</f>
        <v>304.17</v>
      </c>
      <c r="E26" s="3" t="s">
        <v>50</v>
      </c>
      <c r="F26" s="17" t="s">
        <v>8</v>
      </c>
    </row>
    <row r="27" spans="1:6" x14ac:dyDescent="0.25">
      <c r="A27" s="1">
        <f t="shared" si="0"/>
        <v>22</v>
      </c>
      <c r="B27" s="15" t="s">
        <v>43</v>
      </c>
      <c r="C27" s="15" t="s">
        <v>44</v>
      </c>
      <c r="D27" s="16">
        <v>0</v>
      </c>
      <c r="E27" s="3" t="s">
        <v>50</v>
      </c>
      <c r="F27" s="17" t="s">
        <v>8</v>
      </c>
    </row>
    <row r="28" spans="1:6" ht="25.5" x14ac:dyDescent="0.25">
      <c r="A28" s="1">
        <f t="shared" si="0"/>
        <v>23</v>
      </c>
      <c r="B28" s="15" t="s">
        <v>45</v>
      </c>
      <c r="C28" s="15" t="s">
        <v>46</v>
      </c>
      <c r="D28" s="16">
        <f>325+40</f>
        <v>365</v>
      </c>
      <c r="E28" s="3" t="s">
        <v>50</v>
      </c>
      <c r="F28" s="17" t="s">
        <v>8</v>
      </c>
    </row>
    <row r="29" spans="1:6" x14ac:dyDescent="0.25">
      <c r="A29" s="2">
        <v>24</v>
      </c>
      <c r="B29" s="15" t="s">
        <v>47</v>
      </c>
      <c r="C29" s="21" t="s">
        <v>48</v>
      </c>
      <c r="D29" s="16">
        <v>304.17</v>
      </c>
      <c r="E29" s="3" t="s">
        <v>50</v>
      </c>
      <c r="F29" s="17" t="s">
        <v>8</v>
      </c>
    </row>
    <row r="30" spans="1:6" ht="25.5" x14ac:dyDescent="0.25">
      <c r="A30" s="1">
        <v>25</v>
      </c>
      <c r="B30" s="15" t="s">
        <v>49</v>
      </c>
      <c r="C30" s="15" t="s">
        <v>18</v>
      </c>
      <c r="D30" s="16">
        <v>304.17</v>
      </c>
      <c r="E30" s="3" t="s">
        <v>50</v>
      </c>
      <c r="F30" s="17" t="s">
        <v>8</v>
      </c>
    </row>
    <row r="31" spans="1:6" ht="20.25" customHeight="1" x14ac:dyDescent="0.25">
      <c r="A31" s="39" t="s">
        <v>61</v>
      </c>
      <c r="B31" s="40"/>
      <c r="C31" s="41"/>
      <c r="D31" s="20">
        <f>SUM(D6:D30)</f>
        <v>8676.68</v>
      </c>
      <c r="E31" s="19"/>
      <c r="F31" s="18"/>
    </row>
  </sheetData>
  <mergeCells count="10">
    <mergeCell ref="A1:F1"/>
    <mergeCell ref="A2:F2"/>
    <mergeCell ref="A3:F3"/>
    <mergeCell ref="A31:C31"/>
    <mergeCell ref="F4:F5"/>
    <mergeCell ref="E4:E5"/>
    <mergeCell ref="D4:D5"/>
    <mergeCell ref="C4:C5"/>
    <mergeCell ref="B4:B5"/>
    <mergeCell ref="A4:A5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33"/>
  <sheetViews>
    <sheetView workbookViewId="0">
      <selection activeCell="E13" sqref="E13"/>
    </sheetView>
  </sheetViews>
  <sheetFormatPr baseColWidth="10" defaultRowHeight="15" x14ac:dyDescent="0.25"/>
  <cols>
    <col min="1" max="1" width="4.140625" customWidth="1"/>
    <col min="2" max="2" width="30.140625" customWidth="1"/>
    <col min="3" max="3" width="19.42578125" customWidth="1"/>
  </cols>
  <sheetData>
    <row r="1" spans="1:6" ht="18.75" x14ac:dyDescent="0.25">
      <c r="A1" s="51" t="s">
        <v>0</v>
      </c>
      <c r="B1" s="51"/>
      <c r="C1" s="51"/>
      <c r="D1" s="51"/>
      <c r="E1" s="51"/>
      <c r="F1" s="51"/>
    </row>
    <row r="2" spans="1:6" ht="15.75" x14ac:dyDescent="0.25">
      <c r="A2" s="52" t="s">
        <v>63</v>
      </c>
      <c r="B2" s="52"/>
      <c r="C2" s="52"/>
      <c r="D2" s="52"/>
      <c r="E2" s="52"/>
      <c r="F2" s="52"/>
    </row>
    <row r="3" spans="1:6" ht="15.75" x14ac:dyDescent="0.25">
      <c r="A3" s="52" t="s">
        <v>64</v>
      </c>
      <c r="B3" s="52"/>
      <c r="C3" s="52"/>
      <c r="D3" s="52"/>
      <c r="E3" s="52"/>
      <c r="F3" s="52"/>
    </row>
    <row r="4" spans="1:6" x14ac:dyDescent="0.25">
      <c r="A4" s="44" t="s">
        <v>1</v>
      </c>
      <c r="B4" s="44" t="s">
        <v>2</v>
      </c>
      <c r="C4" s="44" t="s">
        <v>3</v>
      </c>
      <c r="D4" s="44" t="s">
        <v>4</v>
      </c>
      <c r="E4" s="53" t="s">
        <v>65</v>
      </c>
      <c r="F4" s="53" t="s">
        <v>6</v>
      </c>
    </row>
    <row r="5" spans="1:6" x14ac:dyDescent="0.25">
      <c r="A5" s="45"/>
      <c r="B5" s="45"/>
      <c r="C5" s="45"/>
      <c r="D5" s="45"/>
      <c r="E5" s="54"/>
      <c r="F5" s="54"/>
    </row>
    <row r="6" spans="1:6" ht="24" x14ac:dyDescent="0.25">
      <c r="A6" s="24">
        <v>1</v>
      </c>
      <c r="B6" s="23" t="s">
        <v>7</v>
      </c>
      <c r="C6" s="23" t="s">
        <v>66</v>
      </c>
      <c r="D6" s="25">
        <f>475/30*12</f>
        <v>190</v>
      </c>
      <c r="E6" s="26" t="s">
        <v>50</v>
      </c>
      <c r="F6" s="27" t="s">
        <v>8</v>
      </c>
    </row>
    <row r="7" spans="1:6" ht="25.5" x14ac:dyDescent="0.25">
      <c r="A7" s="24">
        <f t="shared" ref="A7:A32" si="0">A6+1</f>
        <v>2</v>
      </c>
      <c r="B7" s="23" t="s">
        <v>9</v>
      </c>
      <c r="C7" s="23" t="s">
        <v>10</v>
      </c>
      <c r="D7" s="25">
        <v>375</v>
      </c>
      <c r="E7" s="26" t="s">
        <v>50</v>
      </c>
      <c r="F7" s="27" t="s">
        <v>8</v>
      </c>
    </row>
    <row r="8" spans="1:6" ht="38.25" x14ac:dyDescent="0.25">
      <c r="A8" s="24">
        <f t="shared" si="0"/>
        <v>3</v>
      </c>
      <c r="B8" s="23" t="s">
        <v>11</v>
      </c>
      <c r="C8" s="23" t="s">
        <v>12</v>
      </c>
      <c r="D8" s="25">
        <v>525</v>
      </c>
      <c r="E8" s="26" t="s">
        <v>50</v>
      </c>
      <c r="F8" s="27" t="s">
        <v>8</v>
      </c>
    </row>
    <row r="9" spans="1:6" ht="25.5" x14ac:dyDescent="0.25">
      <c r="A9" s="24">
        <f t="shared" si="0"/>
        <v>4</v>
      </c>
      <c r="B9" s="23" t="s">
        <v>13</v>
      </c>
      <c r="C9" s="23" t="s">
        <v>14</v>
      </c>
      <c r="D9" s="25">
        <v>325</v>
      </c>
      <c r="E9" s="26" t="s">
        <v>50</v>
      </c>
      <c r="F9" s="27" t="s">
        <v>8</v>
      </c>
    </row>
    <row r="10" spans="1:6" ht="25.5" x14ac:dyDescent="0.25">
      <c r="A10" s="24">
        <f t="shared" si="0"/>
        <v>5</v>
      </c>
      <c r="B10" s="23" t="s">
        <v>15</v>
      </c>
      <c r="C10" s="23" t="s">
        <v>16</v>
      </c>
      <c r="D10" s="25">
        <v>0</v>
      </c>
      <c r="E10" s="26" t="s">
        <v>50</v>
      </c>
      <c r="F10" s="27" t="s">
        <v>8</v>
      </c>
    </row>
    <row r="11" spans="1:6" ht="25.5" x14ac:dyDescent="0.25">
      <c r="A11" s="24">
        <f t="shared" si="0"/>
        <v>6</v>
      </c>
      <c r="B11" s="23" t="s">
        <v>17</v>
      </c>
      <c r="C11" s="23" t="s">
        <v>18</v>
      </c>
      <c r="D11" s="25">
        <v>535.98</v>
      </c>
      <c r="E11" s="26" t="s">
        <v>50</v>
      </c>
      <c r="F11" s="27" t="s">
        <v>8</v>
      </c>
    </row>
    <row r="12" spans="1:6" ht="25.5" x14ac:dyDescent="0.25">
      <c r="A12" s="24">
        <f t="shared" si="0"/>
        <v>7</v>
      </c>
      <c r="B12" s="23" t="s">
        <v>19</v>
      </c>
      <c r="C12" s="23" t="s">
        <v>18</v>
      </c>
      <c r="D12" s="25">
        <v>304.17</v>
      </c>
      <c r="E12" s="26" t="s">
        <v>50</v>
      </c>
      <c r="F12" s="27" t="s">
        <v>8</v>
      </c>
    </row>
    <row r="13" spans="1:6" ht="25.5" x14ac:dyDescent="0.25">
      <c r="A13" s="24">
        <f>A12+1</f>
        <v>8</v>
      </c>
      <c r="B13" s="23" t="s">
        <v>20</v>
      </c>
      <c r="C13" s="23" t="s">
        <v>21</v>
      </c>
      <c r="D13" s="25">
        <f>520/30*26</f>
        <v>450.66666666666663</v>
      </c>
      <c r="E13" s="26" t="s">
        <v>50</v>
      </c>
      <c r="F13" s="27" t="s">
        <v>8</v>
      </c>
    </row>
    <row r="14" spans="1:6" ht="33" customHeight="1" x14ac:dyDescent="0.25">
      <c r="A14" s="24">
        <f t="shared" si="0"/>
        <v>9</v>
      </c>
      <c r="B14" s="23" t="s">
        <v>22</v>
      </c>
      <c r="C14" s="23" t="s">
        <v>23</v>
      </c>
      <c r="D14" s="25">
        <v>304.17</v>
      </c>
      <c r="E14" s="26" t="s">
        <v>50</v>
      </c>
      <c r="F14" s="27" t="s">
        <v>8</v>
      </c>
    </row>
    <row r="15" spans="1:6" ht="25.5" x14ac:dyDescent="0.25">
      <c r="A15" s="24">
        <f t="shared" si="0"/>
        <v>10</v>
      </c>
      <c r="B15" s="23" t="s">
        <v>24</v>
      </c>
      <c r="C15" s="23" t="s">
        <v>67</v>
      </c>
      <c r="D15" s="25">
        <f>450</f>
        <v>450</v>
      </c>
      <c r="E15" s="26" t="s">
        <v>50</v>
      </c>
      <c r="F15" s="27" t="s">
        <v>8</v>
      </c>
    </row>
    <row r="16" spans="1:6" ht="25.5" x14ac:dyDescent="0.25">
      <c r="A16" s="24">
        <f t="shared" si="0"/>
        <v>11</v>
      </c>
      <c r="B16" s="23" t="s">
        <v>25</v>
      </c>
      <c r="C16" s="23" t="s">
        <v>26</v>
      </c>
      <c r="D16" s="25">
        <f>325+40</f>
        <v>365</v>
      </c>
      <c r="E16" s="26" t="s">
        <v>50</v>
      </c>
      <c r="F16" s="27" t="s">
        <v>8</v>
      </c>
    </row>
    <row r="17" spans="1:6" ht="25.5" x14ac:dyDescent="0.25">
      <c r="A17" s="24">
        <f t="shared" si="0"/>
        <v>12</v>
      </c>
      <c r="B17" s="23" t="s">
        <v>27</v>
      </c>
      <c r="C17" s="23" t="s">
        <v>68</v>
      </c>
      <c r="D17" s="25">
        <f>304.17+25</f>
        <v>329.17</v>
      </c>
      <c r="E17" s="26" t="s">
        <v>50</v>
      </c>
      <c r="F17" s="27" t="s">
        <v>8</v>
      </c>
    </row>
    <row r="18" spans="1:6" ht="38.25" x14ac:dyDescent="0.25">
      <c r="A18" s="24">
        <f t="shared" si="0"/>
        <v>13</v>
      </c>
      <c r="B18" s="23" t="s">
        <v>29</v>
      </c>
      <c r="C18" s="23" t="s">
        <v>30</v>
      </c>
      <c r="D18" s="25">
        <v>428.56</v>
      </c>
      <c r="E18" s="26" t="s">
        <v>50</v>
      </c>
      <c r="F18" s="27" t="s">
        <v>8</v>
      </c>
    </row>
    <row r="19" spans="1:6" x14ac:dyDescent="0.25">
      <c r="A19" s="24">
        <f t="shared" si="0"/>
        <v>14</v>
      </c>
      <c r="B19" s="23" t="s">
        <v>31</v>
      </c>
      <c r="C19" s="23" t="s">
        <v>32</v>
      </c>
      <c r="D19" s="25">
        <v>354.17</v>
      </c>
      <c r="E19" s="26" t="s">
        <v>50</v>
      </c>
      <c r="F19" s="27" t="s">
        <v>8</v>
      </c>
    </row>
    <row r="20" spans="1:6" ht="25.5" x14ac:dyDescent="0.25">
      <c r="A20" s="24">
        <f t="shared" si="0"/>
        <v>15</v>
      </c>
      <c r="B20" s="23" t="s">
        <v>33</v>
      </c>
      <c r="C20" s="23" t="s">
        <v>34</v>
      </c>
      <c r="D20" s="25">
        <f>304.17</f>
        <v>304.17</v>
      </c>
      <c r="E20" s="26" t="s">
        <v>50</v>
      </c>
      <c r="F20" s="27" t="s">
        <v>8</v>
      </c>
    </row>
    <row r="21" spans="1:6" ht="25.5" x14ac:dyDescent="0.25">
      <c r="A21" s="24">
        <f t="shared" si="0"/>
        <v>16</v>
      </c>
      <c r="B21" s="23" t="s">
        <v>35</v>
      </c>
      <c r="C21" s="23" t="s">
        <v>18</v>
      </c>
      <c r="D21" s="25">
        <f>304.17</f>
        <v>304.17</v>
      </c>
      <c r="E21" s="26" t="s">
        <v>50</v>
      </c>
      <c r="F21" s="27" t="s">
        <v>8</v>
      </c>
    </row>
    <row r="22" spans="1:6" ht="25.5" x14ac:dyDescent="0.25">
      <c r="A22" s="24">
        <f t="shared" si="0"/>
        <v>17</v>
      </c>
      <c r="B22" s="23" t="s">
        <v>36</v>
      </c>
      <c r="C22" s="23" t="s">
        <v>37</v>
      </c>
      <c r="D22" s="25">
        <v>344.17</v>
      </c>
      <c r="E22" s="26" t="s">
        <v>50</v>
      </c>
      <c r="F22" s="27" t="s">
        <v>8</v>
      </c>
    </row>
    <row r="23" spans="1:6" ht="25.5" x14ac:dyDescent="0.25">
      <c r="A23" s="24">
        <f t="shared" si="0"/>
        <v>18</v>
      </c>
      <c r="B23" s="23" t="s">
        <v>38</v>
      </c>
      <c r="C23" s="23" t="s">
        <v>37</v>
      </c>
      <c r="D23" s="25">
        <f>344.17</f>
        <v>344.17</v>
      </c>
      <c r="E23" s="26" t="s">
        <v>50</v>
      </c>
      <c r="F23" s="27" t="s">
        <v>8</v>
      </c>
    </row>
    <row r="24" spans="1:6" x14ac:dyDescent="0.25">
      <c r="A24" s="24">
        <f t="shared" si="0"/>
        <v>19</v>
      </c>
      <c r="B24" s="23" t="s">
        <v>39</v>
      </c>
      <c r="C24" s="23" t="s">
        <v>40</v>
      </c>
      <c r="D24" s="25">
        <f>304.17+25</f>
        <v>329.17</v>
      </c>
      <c r="E24" s="26" t="s">
        <v>50</v>
      </c>
      <c r="F24" s="27" t="s">
        <v>8</v>
      </c>
    </row>
    <row r="25" spans="1:6" x14ac:dyDescent="0.25">
      <c r="A25" s="24">
        <f t="shared" si="0"/>
        <v>20</v>
      </c>
      <c r="B25" s="23" t="s">
        <v>41</v>
      </c>
      <c r="C25" s="23" t="s">
        <v>40</v>
      </c>
      <c r="D25" s="25">
        <f>304.17+25</f>
        <v>329.17</v>
      </c>
      <c r="E25" s="26" t="s">
        <v>50</v>
      </c>
      <c r="F25" s="27" t="s">
        <v>8</v>
      </c>
    </row>
    <row r="26" spans="1:6" x14ac:dyDescent="0.25">
      <c r="A26" s="24">
        <f t="shared" si="0"/>
        <v>21</v>
      </c>
      <c r="B26" s="23" t="s">
        <v>42</v>
      </c>
      <c r="C26" s="23" t="s">
        <v>40</v>
      </c>
      <c r="D26" s="25">
        <f>304.17</f>
        <v>304.17</v>
      </c>
      <c r="E26" s="26" t="s">
        <v>50</v>
      </c>
      <c r="F26" s="27" t="s">
        <v>8</v>
      </c>
    </row>
    <row r="27" spans="1:6" ht="25.5" x14ac:dyDescent="0.25">
      <c r="A27" s="24">
        <f t="shared" si="0"/>
        <v>22</v>
      </c>
      <c r="B27" s="23" t="s">
        <v>43</v>
      </c>
      <c r="C27" s="23" t="s">
        <v>69</v>
      </c>
      <c r="D27" s="28">
        <f>304.17/30*22</f>
        <v>223.05800000000002</v>
      </c>
      <c r="E27" s="26" t="s">
        <v>50</v>
      </c>
      <c r="F27" s="27" t="s">
        <v>8</v>
      </c>
    </row>
    <row r="28" spans="1:6" ht="25.5" x14ac:dyDescent="0.25">
      <c r="A28" s="24">
        <f t="shared" si="0"/>
        <v>23</v>
      </c>
      <c r="B28" s="23" t="s">
        <v>45</v>
      </c>
      <c r="C28" s="23" t="s">
        <v>46</v>
      </c>
      <c r="D28" s="25">
        <f>325+40</f>
        <v>365</v>
      </c>
      <c r="E28" s="26" t="s">
        <v>50</v>
      </c>
      <c r="F28" s="27" t="s">
        <v>8</v>
      </c>
    </row>
    <row r="29" spans="1:6" x14ac:dyDescent="0.25">
      <c r="A29" s="24">
        <f t="shared" si="0"/>
        <v>24</v>
      </c>
      <c r="B29" s="23" t="s">
        <v>47</v>
      </c>
      <c r="C29" s="23" t="s">
        <v>48</v>
      </c>
      <c r="D29" s="25">
        <v>304.17</v>
      </c>
      <c r="E29" s="26" t="s">
        <v>50</v>
      </c>
      <c r="F29" s="27" t="s">
        <v>8</v>
      </c>
    </row>
    <row r="30" spans="1:6" ht="25.5" x14ac:dyDescent="0.25">
      <c r="A30" s="24">
        <f t="shared" si="0"/>
        <v>25</v>
      </c>
      <c r="B30" s="23" t="s">
        <v>49</v>
      </c>
      <c r="C30" s="23" t="s">
        <v>18</v>
      </c>
      <c r="D30" s="25">
        <v>304.17</v>
      </c>
      <c r="E30" s="26" t="s">
        <v>50</v>
      </c>
      <c r="F30" s="27" t="s">
        <v>8</v>
      </c>
    </row>
    <row r="31" spans="1:6" ht="25.5" x14ac:dyDescent="0.25">
      <c r="A31" s="24">
        <f t="shared" si="0"/>
        <v>26</v>
      </c>
      <c r="B31" s="23" t="s">
        <v>70</v>
      </c>
      <c r="C31" s="23" t="s">
        <v>71</v>
      </c>
      <c r="D31" s="25">
        <v>304.17</v>
      </c>
      <c r="E31" s="26" t="s">
        <v>50</v>
      </c>
      <c r="F31" s="27" t="s">
        <v>8</v>
      </c>
    </row>
    <row r="32" spans="1:6" ht="25.5" x14ac:dyDescent="0.25">
      <c r="A32" s="24">
        <f t="shared" si="0"/>
        <v>27</v>
      </c>
      <c r="B32" s="23" t="s">
        <v>72</v>
      </c>
      <c r="C32" s="23" t="s">
        <v>73</v>
      </c>
      <c r="D32" s="25">
        <f>304.17</f>
        <v>304.17</v>
      </c>
      <c r="E32" s="26" t="s">
        <v>50</v>
      </c>
      <c r="F32" s="27" t="s">
        <v>8</v>
      </c>
    </row>
    <row r="33" spans="1:6" x14ac:dyDescent="0.25">
      <c r="A33" s="48" t="s">
        <v>61</v>
      </c>
      <c r="B33" s="49"/>
      <c r="C33" s="50"/>
      <c r="D33" s="29">
        <f>SUM(D6:D32)</f>
        <v>9000.8146666666671</v>
      </c>
      <c r="E33" s="30"/>
      <c r="F33" s="31"/>
    </row>
  </sheetData>
  <mergeCells count="10">
    <mergeCell ref="A33:C33"/>
    <mergeCell ref="A1:F1"/>
    <mergeCell ref="A2:F2"/>
    <mergeCell ref="A3:F3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5"/>
  <sheetViews>
    <sheetView workbookViewId="0">
      <selection activeCell="E9" sqref="E9"/>
    </sheetView>
  </sheetViews>
  <sheetFormatPr baseColWidth="10" defaultRowHeight="15" x14ac:dyDescent="0.25"/>
  <cols>
    <col min="1" max="1" width="4" customWidth="1"/>
    <col min="2" max="2" width="27.5703125" customWidth="1"/>
    <col min="3" max="3" width="25.5703125" customWidth="1"/>
    <col min="6" max="6" width="8.28515625" customWidth="1"/>
  </cols>
  <sheetData>
    <row r="1" spans="1:6" ht="18.75" x14ac:dyDescent="0.25">
      <c r="A1" s="36" t="s">
        <v>0</v>
      </c>
      <c r="B1" s="36"/>
      <c r="C1" s="36"/>
      <c r="D1" s="36"/>
      <c r="E1" s="36"/>
      <c r="F1" s="36"/>
    </row>
    <row r="2" spans="1:6" ht="15.75" x14ac:dyDescent="0.25">
      <c r="A2" s="35" t="s">
        <v>63</v>
      </c>
      <c r="B2" s="35"/>
      <c r="C2" s="35"/>
      <c r="D2" s="35"/>
      <c r="E2" s="35"/>
      <c r="F2" s="35"/>
    </row>
    <row r="3" spans="1:6" ht="15.75" x14ac:dyDescent="0.25">
      <c r="A3" s="35" t="s">
        <v>74</v>
      </c>
      <c r="B3" s="35"/>
      <c r="C3" s="35"/>
      <c r="D3" s="35"/>
      <c r="E3" s="35"/>
      <c r="F3" s="35"/>
    </row>
    <row r="4" spans="1:6" x14ac:dyDescent="0.25">
      <c r="A4" s="22" t="s">
        <v>1</v>
      </c>
      <c r="B4" s="22" t="s">
        <v>2</v>
      </c>
      <c r="C4" s="22" t="s">
        <v>3</v>
      </c>
      <c r="D4" s="22" t="s">
        <v>4</v>
      </c>
      <c r="E4" s="66" t="s">
        <v>65</v>
      </c>
      <c r="F4" s="66" t="s">
        <v>6</v>
      </c>
    </row>
    <row r="5" spans="1:6" x14ac:dyDescent="0.25">
      <c r="A5" s="62"/>
      <c r="B5" s="62"/>
      <c r="C5" s="62"/>
      <c r="D5" s="62"/>
      <c r="E5" s="63"/>
      <c r="F5" s="63"/>
    </row>
    <row r="6" spans="1:6" ht="25.5" x14ac:dyDescent="0.25">
      <c r="A6" s="55">
        <v>1</v>
      </c>
      <c r="B6" s="15" t="s">
        <v>7</v>
      </c>
      <c r="C6" s="13" t="s">
        <v>52</v>
      </c>
      <c r="D6" s="68">
        <f>475</f>
        <v>475</v>
      </c>
      <c r="E6" s="60" t="s">
        <v>50</v>
      </c>
      <c r="F6" s="61" t="s">
        <v>8</v>
      </c>
    </row>
    <row r="7" spans="1:6" x14ac:dyDescent="0.25">
      <c r="A7" s="55">
        <f t="shared" ref="A7:A32" si="0">A6+1</f>
        <v>2</v>
      </c>
      <c r="B7" s="15" t="s">
        <v>9</v>
      </c>
      <c r="C7" s="13" t="s">
        <v>10</v>
      </c>
      <c r="D7" s="68">
        <v>375</v>
      </c>
      <c r="E7" s="60" t="s">
        <v>50</v>
      </c>
      <c r="F7" s="61" t="s">
        <v>8</v>
      </c>
    </row>
    <row r="8" spans="1:6" ht="25.5" x14ac:dyDescent="0.25">
      <c r="A8" s="55">
        <f t="shared" si="0"/>
        <v>3</v>
      </c>
      <c r="B8" s="15" t="s">
        <v>11</v>
      </c>
      <c r="C8" s="13" t="s">
        <v>12</v>
      </c>
      <c r="D8" s="68">
        <v>525</v>
      </c>
      <c r="E8" s="60" t="s">
        <v>50</v>
      </c>
      <c r="F8" s="61" t="s">
        <v>8</v>
      </c>
    </row>
    <row r="9" spans="1:6" ht="25.5" x14ac:dyDescent="0.25">
      <c r="A9" s="55">
        <f t="shared" si="0"/>
        <v>4</v>
      </c>
      <c r="B9" s="15" t="s">
        <v>13</v>
      </c>
      <c r="C9" s="13" t="s">
        <v>14</v>
      </c>
      <c r="D9" s="68">
        <v>325</v>
      </c>
      <c r="E9" s="60" t="s">
        <v>50</v>
      </c>
      <c r="F9" s="61" t="s">
        <v>8</v>
      </c>
    </row>
    <row r="10" spans="1:6" x14ac:dyDescent="0.25">
      <c r="A10" s="55">
        <f t="shared" si="0"/>
        <v>5</v>
      </c>
      <c r="B10" s="15" t="s">
        <v>15</v>
      </c>
      <c r="C10" s="13" t="s">
        <v>16</v>
      </c>
      <c r="D10" s="68">
        <v>0</v>
      </c>
      <c r="E10" s="60" t="s">
        <v>50</v>
      </c>
      <c r="F10" s="61" t="s">
        <v>8</v>
      </c>
    </row>
    <row r="11" spans="1:6" ht="24" x14ac:dyDescent="0.25">
      <c r="A11" s="55">
        <f t="shared" si="0"/>
        <v>6</v>
      </c>
      <c r="B11" s="15" t="s">
        <v>17</v>
      </c>
      <c r="C11" s="13" t="s">
        <v>18</v>
      </c>
      <c r="D11" s="68">
        <v>535.98</v>
      </c>
      <c r="E11" s="60" t="s">
        <v>50</v>
      </c>
      <c r="F11" s="61" t="s">
        <v>8</v>
      </c>
    </row>
    <row r="12" spans="1:6" ht="24" x14ac:dyDescent="0.25">
      <c r="A12" s="55">
        <f t="shared" si="0"/>
        <v>7</v>
      </c>
      <c r="B12" s="15" t="s">
        <v>19</v>
      </c>
      <c r="C12" s="13" t="s">
        <v>18</v>
      </c>
      <c r="D12" s="68">
        <v>304.17</v>
      </c>
      <c r="E12" s="60" t="s">
        <v>50</v>
      </c>
      <c r="F12" s="61" t="s">
        <v>8</v>
      </c>
    </row>
    <row r="13" spans="1:6" ht="25.5" x14ac:dyDescent="0.25">
      <c r="A13" s="55">
        <f>A12+1</f>
        <v>8</v>
      </c>
      <c r="B13" s="15" t="s">
        <v>20</v>
      </c>
      <c r="C13" s="13" t="s">
        <v>21</v>
      </c>
      <c r="D13" s="68">
        <f>520</f>
        <v>520</v>
      </c>
      <c r="E13" s="60" t="s">
        <v>50</v>
      </c>
      <c r="F13" s="61" t="s">
        <v>8</v>
      </c>
    </row>
    <row r="14" spans="1:6" ht="25.5" x14ac:dyDescent="0.25">
      <c r="A14" s="55">
        <f t="shared" si="0"/>
        <v>9</v>
      </c>
      <c r="B14" s="15" t="s">
        <v>22</v>
      </c>
      <c r="C14" s="13" t="s">
        <v>23</v>
      </c>
      <c r="D14" s="68">
        <v>304.17</v>
      </c>
      <c r="E14" s="60" t="s">
        <v>50</v>
      </c>
      <c r="F14" s="61" t="s">
        <v>8</v>
      </c>
    </row>
    <row r="15" spans="1:6" ht="24" x14ac:dyDescent="0.25">
      <c r="A15" s="55">
        <f t="shared" si="0"/>
        <v>10</v>
      </c>
      <c r="B15" s="15" t="s">
        <v>24</v>
      </c>
      <c r="C15" s="13" t="s">
        <v>53</v>
      </c>
      <c r="D15" s="68">
        <f>450/30*26</f>
        <v>390</v>
      </c>
      <c r="E15" s="60" t="s">
        <v>50</v>
      </c>
      <c r="F15" s="61" t="s">
        <v>8</v>
      </c>
    </row>
    <row r="16" spans="1:6" x14ac:dyDescent="0.25">
      <c r="A16" s="55">
        <f t="shared" si="0"/>
        <v>11</v>
      </c>
      <c r="B16" s="15" t="s">
        <v>25</v>
      </c>
      <c r="C16" s="13" t="s">
        <v>26</v>
      </c>
      <c r="D16" s="68">
        <f>325+40</f>
        <v>365</v>
      </c>
      <c r="E16" s="60" t="s">
        <v>50</v>
      </c>
      <c r="F16" s="61" t="s">
        <v>8</v>
      </c>
    </row>
    <row r="17" spans="1:6" x14ac:dyDescent="0.25">
      <c r="A17" s="55">
        <f t="shared" si="0"/>
        <v>12</v>
      </c>
      <c r="B17" s="15" t="s">
        <v>27</v>
      </c>
      <c r="C17" s="13" t="s">
        <v>68</v>
      </c>
      <c r="D17" s="68">
        <f>304.17+25</f>
        <v>329.17</v>
      </c>
      <c r="E17" s="60" t="s">
        <v>50</v>
      </c>
      <c r="F17" s="61" t="s">
        <v>8</v>
      </c>
    </row>
    <row r="18" spans="1:6" ht="25.5" x14ac:dyDescent="0.25">
      <c r="A18" s="55">
        <f t="shared" si="0"/>
        <v>13</v>
      </c>
      <c r="B18" s="15" t="s">
        <v>29</v>
      </c>
      <c r="C18" s="13" t="s">
        <v>30</v>
      </c>
      <c r="D18" s="68">
        <v>428.56</v>
      </c>
      <c r="E18" s="60" t="s">
        <v>50</v>
      </c>
      <c r="F18" s="61" t="s">
        <v>8</v>
      </c>
    </row>
    <row r="19" spans="1:6" ht="25.5" x14ac:dyDescent="0.25">
      <c r="A19" s="55">
        <f t="shared" si="0"/>
        <v>14</v>
      </c>
      <c r="B19" s="15" t="s">
        <v>31</v>
      </c>
      <c r="C19" s="13" t="s">
        <v>32</v>
      </c>
      <c r="D19" s="68">
        <v>354.17</v>
      </c>
      <c r="E19" s="60" t="s">
        <v>50</v>
      </c>
      <c r="F19" s="61" t="s">
        <v>8</v>
      </c>
    </row>
    <row r="20" spans="1:6" ht="24" x14ac:dyDescent="0.25">
      <c r="A20" s="55">
        <f t="shared" si="0"/>
        <v>15</v>
      </c>
      <c r="B20" s="15" t="s">
        <v>33</v>
      </c>
      <c r="C20" s="13" t="s">
        <v>34</v>
      </c>
      <c r="D20" s="68">
        <f>304.17</f>
        <v>304.17</v>
      </c>
      <c r="E20" s="60" t="s">
        <v>50</v>
      </c>
      <c r="F20" s="61" t="s">
        <v>8</v>
      </c>
    </row>
    <row r="21" spans="1:6" ht="24" x14ac:dyDescent="0.25">
      <c r="A21" s="55">
        <f t="shared" si="0"/>
        <v>16</v>
      </c>
      <c r="B21" s="15" t="s">
        <v>35</v>
      </c>
      <c r="C21" s="13" t="s">
        <v>18</v>
      </c>
      <c r="D21" s="68">
        <f>304.17</f>
        <v>304.17</v>
      </c>
      <c r="E21" s="60" t="s">
        <v>50</v>
      </c>
      <c r="F21" s="61" t="s">
        <v>8</v>
      </c>
    </row>
    <row r="22" spans="1:6" x14ac:dyDescent="0.25">
      <c r="A22" s="55">
        <f t="shared" si="0"/>
        <v>17</v>
      </c>
      <c r="B22" s="15" t="s">
        <v>36</v>
      </c>
      <c r="C22" s="13" t="s">
        <v>37</v>
      </c>
      <c r="D22" s="68">
        <v>344.17</v>
      </c>
      <c r="E22" s="60" t="s">
        <v>50</v>
      </c>
      <c r="F22" s="61" t="s">
        <v>8</v>
      </c>
    </row>
    <row r="23" spans="1:6" x14ac:dyDescent="0.25">
      <c r="A23" s="55">
        <f t="shared" si="0"/>
        <v>18</v>
      </c>
      <c r="B23" s="15" t="s">
        <v>38</v>
      </c>
      <c r="C23" s="13" t="s">
        <v>37</v>
      </c>
      <c r="D23" s="68">
        <f>344.17</f>
        <v>344.17</v>
      </c>
      <c r="E23" s="60" t="s">
        <v>50</v>
      </c>
      <c r="F23" s="61" t="s">
        <v>8</v>
      </c>
    </row>
    <row r="24" spans="1:6" x14ac:dyDescent="0.25">
      <c r="A24" s="55">
        <f t="shared" si="0"/>
        <v>19</v>
      </c>
      <c r="B24" s="15" t="s">
        <v>39</v>
      </c>
      <c r="C24" s="13" t="s">
        <v>40</v>
      </c>
      <c r="D24" s="68">
        <f>304.17+25</f>
        <v>329.17</v>
      </c>
      <c r="E24" s="60" t="s">
        <v>50</v>
      </c>
      <c r="F24" s="61" t="s">
        <v>8</v>
      </c>
    </row>
    <row r="25" spans="1:6" ht="25.5" x14ac:dyDescent="0.25">
      <c r="A25" s="55">
        <f t="shared" si="0"/>
        <v>20</v>
      </c>
      <c r="B25" s="15" t="s">
        <v>41</v>
      </c>
      <c r="C25" s="13" t="s">
        <v>40</v>
      </c>
      <c r="D25" s="68">
        <f>304.17+25</f>
        <v>329.17</v>
      </c>
      <c r="E25" s="60" t="s">
        <v>50</v>
      </c>
      <c r="F25" s="61" t="s">
        <v>8</v>
      </c>
    </row>
    <row r="26" spans="1:6" x14ac:dyDescent="0.25">
      <c r="A26" s="55">
        <f t="shared" si="0"/>
        <v>21</v>
      </c>
      <c r="B26" s="15" t="s">
        <v>42</v>
      </c>
      <c r="C26" s="13" t="s">
        <v>40</v>
      </c>
      <c r="D26" s="68">
        <f>304.17</f>
        <v>304.17</v>
      </c>
      <c r="E26" s="60" t="s">
        <v>50</v>
      </c>
      <c r="F26" s="61" t="s">
        <v>8</v>
      </c>
    </row>
    <row r="27" spans="1:6" x14ac:dyDescent="0.25">
      <c r="A27" s="55">
        <f t="shared" si="0"/>
        <v>22</v>
      </c>
      <c r="B27" s="15" t="s">
        <v>43</v>
      </c>
      <c r="C27" s="13" t="s">
        <v>69</v>
      </c>
      <c r="D27" s="69">
        <f>304.17</f>
        <v>304.17</v>
      </c>
      <c r="E27" s="60" t="s">
        <v>50</v>
      </c>
      <c r="F27" s="61" t="s">
        <v>8</v>
      </c>
    </row>
    <row r="28" spans="1:6" x14ac:dyDescent="0.25">
      <c r="A28" s="55">
        <f t="shared" si="0"/>
        <v>23</v>
      </c>
      <c r="B28" s="15" t="s">
        <v>45</v>
      </c>
      <c r="C28" s="13" t="s">
        <v>46</v>
      </c>
      <c r="D28" s="68">
        <f>325+40</f>
        <v>365</v>
      </c>
      <c r="E28" s="60" t="s">
        <v>50</v>
      </c>
      <c r="F28" s="61" t="s">
        <v>8</v>
      </c>
    </row>
    <row r="29" spans="1:6" x14ac:dyDescent="0.25">
      <c r="A29" s="55">
        <f t="shared" si="0"/>
        <v>24</v>
      </c>
      <c r="B29" s="15" t="s">
        <v>47</v>
      </c>
      <c r="C29" s="13" t="s">
        <v>48</v>
      </c>
      <c r="D29" s="68">
        <v>304.17</v>
      </c>
      <c r="E29" s="60" t="s">
        <v>50</v>
      </c>
      <c r="F29" s="61" t="s">
        <v>8</v>
      </c>
    </row>
    <row r="30" spans="1:6" ht="24" x14ac:dyDescent="0.25">
      <c r="A30" s="55">
        <f t="shared" si="0"/>
        <v>25</v>
      </c>
      <c r="B30" s="15" t="s">
        <v>49</v>
      </c>
      <c r="C30" s="13" t="s">
        <v>18</v>
      </c>
      <c r="D30" s="68">
        <v>304.17</v>
      </c>
      <c r="E30" s="60" t="s">
        <v>50</v>
      </c>
      <c r="F30" s="61" t="s">
        <v>8</v>
      </c>
    </row>
    <row r="31" spans="1:6" ht="25.5" x14ac:dyDescent="0.25">
      <c r="A31" s="55">
        <f t="shared" si="0"/>
        <v>26</v>
      </c>
      <c r="B31" s="15" t="s">
        <v>70</v>
      </c>
      <c r="C31" s="13" t="s">
        <v>71</v>
      </c>
      <c r="D31" s="68">
        <v>304.17</v>
      </c>
      <c r="E31" s="60" t="s">
        <v>50</v>
      </c>
      <c r="F31" s="61" t="s">
        <v>8</v>
      </c>
    </row>
    <row r="32" spans="1:6" ht="25.5" x14ac:dyDescent="0.25">
      <c r="A32" s="55">
        <f t="shared" si="0"/>
        <v>27</v>
      </c>
      <c r="B32" s="15" t="s">
        <v>72</v>
      </c>
      <c r="C32" s="13" t="s">
        <v>73</v>
      </c>
      <c r="D32" s="68">
        <f>304.17</f>
        <v>304.17</v>
      </c>
      <c r="E32" s="60" t="s">
        <v>50</v>
      </c>
      <c r="F32" s="61" t="s">
        <v>8</v>
      </c>
    </row>
    <row r="33" spans="1:6" x14ac:dyDescent="0.25">
      <c r="A33" s="64" t="s">
        <v>61</v>
      </c>
      <c r="B33" s="65"/>
      <c r="C33" s="67"/>
      <c r="D33" s="20">
        <f>SUM(D6:D32)</f>
        <v>9376.26</v>
      </c>
      <c r="E33" s="58"/>
      <c r="F33" s="59"/>
    </row>
    <row r="34" spans="1:6" ht="24.95" customHeight="1" x14ac:dyDescent="0.25"/>
    <row r="35" spans="1:6" ht="24.95" customHeight="1" x14ac:dyDescent="0.25"/>
  </sheetData>
  <mergeCells count="3">
    <mergeCell ref="A1:F1"/>
    <mergeCell ref="A2:F2"/>
    <mergeCell ref="A3:F3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F34"/>
  <sheetViews>
    <sheetView workbookViewId="0">
      <selection activeCell="D9" sqref="D9"/>
    </sheetView>
  </sheetViews>
  <sheetFormatPr baseColWidth="10" defaultRowHeight="15" x14ac:dyDescent="0.25"/>
  <cols>
    <col min="1" max="1" width="4.7109375" customWidth="1"/>
    <col min="2" max="2" width="31.7109375" customWidth="1"/>
    <col min="3" max="3" width="21.28515625" customWidth="1"/>
    <col min="6" max="6" width="8" customWidth="1"/>
  </cols>
  <sheetData>
    <row r="1" spans="1:6" ht="18.75" x14ac:dyDescent="0.25">
      <c r="A1" s="36" t="s">
        <v>0</v>
      </c>
      <c r="B1" s="36"/>
      <c r="C1" s="36"/>
      <c r="D1" s="36"/>
      <c r="E1" s="36"/>
      <c r="F1" s="36"/>
    </row>
    <row r="2" spans="1:6" ht="15.75" x14ac:dyDescent="0.25">
      <c r="A2" s="35" t="s">
        <v>63</v>
      </c>
      <c r="B2" s="35"/>
      <c r="C2" s="35"/>
      <c r="D2" s="35"/>
      <c r="E2" s="35"/>
      <c r="F2" s="35"/>
    </row>
    <row r="3" spans="1:6" ht="15.75" x14ac:dyDescent="0.25">
      <c r="A3" s="35" t="s">
        <v>75</v>
      </c>
      <c r="B3" s="35"/>
      <c r="C3" s="35"/>
      <c r="D3" s="35"/>
      <c r="E3" s="35"/>
      <c r="F3" s="35"/>
    </row>
    <row r="4" spans="1:6" x14ac:dyDescent="0.25">
      <c r="A4" s="46" t="s">
        <v>1</v>
      </c>
      <c r="B4" s="46" t="s">
        <v>2</v>
      </c>
      <c r="C4" s="46" t="s">
        <v>3</v>
      </c>
      <c r="D4" s="44" t="s">
        <v>4</v>
      </c>
      <c r="E4" s="56" t="s">
        <v>65</v>
      </c>
      <c r="F4" s="56" t="s">
        <v>6</v>
      </c>
    </row>
    <row r="5" spans="1:6" x14ac:dyDescent="0.25">
      <c r="A5" s="47"/>
      <c r="B5" s="47"/>
      <c r="C5" s="47"/>
      <c r="D5" s="45"/>
      <c r="E5" s="57"/>
      <c r="F5" s="57"/>
    </row>
    <row r="6" spans="1:6" x14ac:dyDescent="0.25">
      <c r="A6" s="1">
        <v>1</v>
      </c>
      <c r="B6" s="15" t="s">
        <v>7</v>
      </c>
      <c r="C6" s="70" t="s">
        <v>52</v>
      </c>
      <c r="D6" s="16">
        <f>475</f>
        <v>475</v>
      </c>
      <c r="E6" s="3" t="s">
        <v>50</v>
      </c>
      <c r="F6" s="4" t="s">
        <v>8</v>
      </c>
    </row>
    <row r="7" spans="1:6" ht="22.5" x14ac:dyDescent="0.25">
      <c r="A7" s="1">
        <f t="shared" ref="A7:A32" si="0">A6+1</f>
        <v>2</v>
      </c>
      <c r="B7" s="15" t="s">
        <v>9</v>
      </c>
      <c r="C7" s="70" t="s">
        <v>10</v>
      </c>
      <c r="D7" s="16">
        <v>375</v>
      </c>
      <c r="E7" s="3" t="s">
        <v>50</v>
      </c>
      <c r="F7" s="4" t="s">
        <v>8</v>
      </c>
    </row>
    <row r="8" spans="1:6" ht="22.5" x14ac:dyDescent="0.25">
      <c r="A8" s="1">
        <f t="shared" si="0"/>
        <v>3</v>
      </c>
      <c r="B8" s="15" t="s">
        <v>11</v>
      </c>
      <c r="C8" s="70" t="s">
        <v>12</v>
      </c>
      <c r="D8" s="16">
        <v>600</v>
      </c>
      <c r="E8" s="3" t="s">
        <v>50</v>
      </c>
      <c r="F8" s="4" t="s">
        <v>8</v>
      </c>
    </row>
    <row r="9" spans="1:6" ht="22.5" x14ac:dyDescent="0.25">
      <c r="A9" s="1">
        <f t="shared" si="0"/>
        <v>4</v>
      </c>
      <c r="B9" s="15" t="s">
        <v>13</v>
      </c>
      <c r="C9" s="70" t="s">
        <v>14</v>
      </c>
      <c r="D9" s="16">
        <f>385/30*29</f>
        <v>372.16666666666669</v>
      </c>
      <c r="E9" s="3" t="s">
        <v>50</v>
      </c>
      <c r="F9" s="4" t="s">
        <v>8</v>
      </c>
    </row>
    <row r="10" spans="1:6" x14ac:dyDescent="0.25">
      <c r="A10" s="1">
        <f t="shared" si="0"/>
        <v>5</v>
      </c>
      <c r="B10" s="15" t="s">
        <v>15</v>
      </c>
      <c r="C10" s="70" t="s">
        <v>16</v>
      </c>
      <c r="D10" s="16">
        <f>652.93/30*27</f>
        <v>587.63699999999994</v>
      </c>
      <c r="E10" s="3" t="s">
        <v>50</v>
      </c>
      <c r="F10" s="4" t="s">
        <v>8</v>
      </c>
    </row>
    <row r="11" spans="1:6" ht="22.5" x14ac:dyDescent="0.25">
      <c r="A11" s="1">
        <f t="shared" si="0"/>
        <v>6</v>
      </c>
      <c r="B11" s="15" t="s">
        <v>17</v>
      </c>
      <c r="C11" s="70" t="s">
        <v>18</v>
      </c>
      <c r="D11" s="16">
        <v>535.98</v>
      </c>
      <c r="E11" s="3" t="s">
        <v>50</v>
      </c>
      <c r="F11" s="4" t="s">
        <v>8</v>
      </c>
    </row>
    <row r="12" spans="1:6" ht="22.5" x14ac:dyDescent="0.25">
      <c r="A12" s="1">
        <f t="shared" si="0"/>
        <v>7</v>
      </c>
      <c r="B12" s="15" t="s">
        <v>19</v>
      </c>
      <c r="C12" s="70" t="s">
        <v>18</v>
      </c>
      <c r="D12" s="16">
        <v>304.17</v>
      </c>
      <c r="E12" s="3" t="s">
        <v>50</v>
      </c>
      <c r="F12" s="4" t="s">
        <v>8</v>
      </c>
    </row>
    <row r="13" spans="1:6" ht="22.5" x14ac:dyDescent="0.25">
      <c r="A13" s="1">
        <f>A12+1</f>
        <v>8</v>
      </c>
      <c r="B13" s="15" t="s">
        <v>20</v>
      </c>
      <c r="C13" s="70" t="s">
        <v>21</v>
      </c>
      <c r="D13" s="16">
        <f>520</f>
        <v>520</v>
      </c>
      <c r="E13" s="3" t="s">
        <v>50</v>
      </c>
      <c r="F13" s="4" t="s">
        <v>8</v>
      </c>
    </row>
    <row r="14" spans="1:6" ht="25.5" x14ac:dyDescent="0.25">
      <c r="A14" s="1">
        <f t="shared" si="0"/>
        <v>9</v>
      </c>
      <c r="B14" s="15" t="s">
        <v>22</v>
      </c>
      <c r="C14" s="71" t="s">
        <v>23</v>
      </c>
      <c r="D14" s="16">
        <v>304.17</v>
      </c>
      <c r="E14" s="3" t="s">
        <v>50</v>
      </c>
      <c r="F14" s="4" t="s">
        <v>8</v>
      </c>
    </row>
    <row r="15" spans="1:6" ht="22.5" x14ac:dyDescent="0.25">
      <c r="A15" s="1">
        <f t="shared" si="0"/>
        <v>10</v>
      </c>
      <c r="B15" s="15" t="s">
        <v>24</v>
      </c>
      <c r="C15" s="70" t="s">
        <v>53</v>
      </c>
      <c r="D15" s="16">
        <f>450/30*25</f>
        <v>375</v>
      </c>
      <c r="E15" s="3" t="s">
        <v>50</v>
      </c>
      <c r="F15" s="4" t="s">
        <v>8</v>
      </c>
    </row>
    <row r="16" spans="1:6" ht="22.5" x14ac:dyDescent="0.25">
      <c r="A16" s="1">
        <f t="shared" si="0"/>
        <v>11</v>
      </c>
      <c r="B16" s="15" t="s">
        <v>25</v>
      </c>
      <c r="C16" s="70" t="s">
        <v>26</v>
      </c>
      <c r="D16" s="16">
        <f>325+40</f>
        <v>365</v>
      </c>
      <c r="E16" s="3" t="s">
        <v>50</v>
      </c>
      <c r="F16" s="4" t="s">
        <v>8</v>
      </c>
    </row>
    <row r="17" spans="1:6" ht="22.5" x14ac:dyDescent="0.25">
      <c r="A17" s="1">
        <f t="shared" si="0"/>
        <v>12</v>
      </c>
      <c r="B17" s="15" t="s">
        <v>27</v>
      </c>
      <c r="C17" s="70" t="s">
        <v>68</v>
      </c>
      <c r="D17" s="16">
        <f>304.17+25</f>
        <v>329.17</v>
      </c>
      <c r="E17" s="3" t="s">
        <v>50</v>
      </c>
      <c r="F17" s="4" t="s">
        <v>8</v>
      </c>
    </row>
    <row r="18" spans="1:6" ht="33.75" x14ac:dyDescent="0.25">
      <c r="A18" s="1">
        <f t="shared" si="0"/>
        <v>13</v>
      </c>
      <c r="B18" s="15" t="s">
        <v>29</v>
      </c>
      <c r="C18" s="70" t="s">
        <v>30</v>
      </c>
      <c r="D18" s="16">
        <v>428.56</v>
      </c>
      <c r="E18" s="3" t="s">
        <v>50</v>
      </c>
      <c r="F18" s="4" t="s">
        <v>8</v>
      </c>
    </row>
    <row r="19" spans="1:6" x14ac:dyDescent="0.25">
      <c r="A19" s="1">
        <f t="shared" si="0"/>
        <v>14</v>
      </c>
      <c r="B19" s="15" t="s">
        <v>31</v>
      </c>
      <c r="C19" s="70" t="s">
        <v>32</v>
      </c>
      <c r="D19" s="16">
        <v>354.17</v>
      </c>
      <c r="E19" s="3" t="s">
        <v>50</v>
      </c>
      <c r="F19" s="4" t="s">
        <v>8</v>
      </c>
    </row>
    <row r="20" spans="1:6" ht="22.5" x14ac:dyDescent="0.25">
      <c r="A20" s="1">
        <f t="shared" si="0"/>
        <v>15</v>
      </c>
      <c r="B20" s="15" t="s">
        <v>33</v>
      </c>
      <c r="C20" s="70" t="s">
        <v>34</v>
      </c>
      <c r="D20" s="16">
        <f>304.17</f>
        <v>304.17</v>
      </c>
      <c r="E20" s="3" t="s">
        <v>50</v>
      </c>
      <c r="F20" s="4" t="s">
        <v>8</v>
      </c>
    </row>
    <row r="21" spans="1:6" ht="22.5" x14ac:dyDescent="0.25">
      <c r="A21" s="1">
        <f t="shared" si="0"/>
        <v>16</v>
      </c>
      <c r="B21" s="15" t="s">
        <v>35</v>
      </c>
      <c r="C21" s="70" t="s">
        <v>18</v>
      </c>
      <c r="D21" s="16">
        <f>304.17</f>
        <v>304.17</v>
      </c>
      <c r="E21" s="3" t="s">
        <v>50</v>
      </c>
      <c r="F21" s="4" t="s">
        <v>8</v>
      </c>
    </row>
    <row r="22" spans="1:6" ht="22.5" x14ac:dyDescent="0.25">
      <c r="A22" s="1">
        <f t="shared" si="0"/>
        <v>17</v>
      </c>
      <c r="B22" s="15" t="s">
        <v>36</v>
      </c>
      <c r="C22" s="70" t="s">
        <v>37</v>
      </c>
      <c r="D22" s="16">
        <v>344.17</v>
      </c>
      <c r="E22" s="3" t="s">
        <v>50</v>
      </c>
      <c r="F22" s="4" t="s">
        <v>8</v>
      </c>
    </row>
    <row r="23" spans="1:6" ht="22.5" x14ac:dyDescent="0.25">
      <c r="A23" s="1">
        <f t="shared" si="0"/>
        <v>18</v>
      </c>
      <c r="B23" s="15" t="s">
        <v>38</v>
      </c>
      <c r="C23" s="70" t="s">
        <v>37</v>
      </c>
      <c r="D23" s="16">
        <f>344.17</f>
        <v>344.17</v>
      </c>
      <c r="E23" s="3" t="s">
        <v>50</v>
      </c>
      <c r="F23" s="4" t="s">
        <v>8</v>
      </c>
    </row>
    <row r="24" spans="1:6" x14ac:dyDescent="0.25">
      <c r="A24" s="1">
        <f t="shared" si="0"/>
        <v>19</v>
      </c>
      <c r="B24" s="15" t="s">
        <v>39</v>
      </c>
      <c r="C24" s="71" t="s">
        <v>40</v>
      </c>
      <c r="D24" s="16">
        <f>304.17+25</f>
        <v>329.17</v>
      </c>
      <c r="E24" s="3" t="s">
        <v>50</v>
      </c>
      <c r="F24" s="4" t="s">
        <v>8</v>
      </c>
    </row>
    <row r="25" spans="1:6" x14ac:dyDescent="0.25">
      <c r="A25" s="1">
        <f t="shared" si="0"/>
        <v>20</v>
      </c>
      <c r="B25" s="15" t="s">
        <v>41</v>
      </c>
      <c r="C25" s="70" t="s">
        <v>40</v>
      </c>
      <c r="D25" s="16">
        <f>304.17+25</f>
        <v>329.17</v>
      </c>
      <c r="E25" s="3" t="s">
        <v>50</v>
      </c>
      <c r="F25" s="4" t="s">
        <v>8</v>
      </c>
    </row>
    <row r="26" spans="1:6" x14ac:dyDescent="0.25">
      <c r="A26" s="1">
        <f t="shared" si="0"/>
        <v>21</v>
      </c>
      <c r="B26" s="15" t="s">
        <v>42</v>
      </c>
      <c r="C26" s="70" t="s">
        <v>40</v>
      </c>
      <c r="D26" s="16">
        <f>304.17</f>
        <v>304.17</v>
      </c>
      <c r="E26" s="3"/>
      <c r="F26" s="4"/>
    </row>
    <row r="27" spans="1:6" ht="22.5" x14ac:dyDescent="0.25">
      <c r="A27" s="1">
        <f t="shared" si="0"/>
        <v>22</v>
      </c>
      <c r="B27" s="15" t="s">
        <v>43</v>
      </c>
      <c r="C27" s="70" t="s">
        <v>69</v>
      </c>
      <c r="D27" s="72">
        <f>304.17</f>
        <v>304.17</v>
      </c>
      <c r="E27" s="3"/>
      <c r="F27" s="4"/>
    </row>
    <row r="28" spans="1:6" ht="22.5" x14ac:dyDescent="0.25">
      <c r="A28" s="1">
        <f t="shared" si="0"/>
        <v>23</v>
      </c>
      <c r="B28" s="15" t="s">
        <v>45</v>
      </c>
      <c r="C28" s="70" t="s">
        <v>46</v>
      </c>
      <c r="D28" s="16">
        <f>325+40</f>
        <v>365</v>
      </c>
      <c r="E28" s="3" t="s">
        <v>50</v>
      </c>
      <c r="F28" s="4" t="s">
        <v>8</v>
      </c>
    </row>
    <row r="29" spans="1:6" x14ac:dyDescent="0.25">
      <c r="A29" s="1">
        <f t="shared" si="0"/>
        <v>24</v>
      </c>
      <c r="B29" s="15" t="s">
        <v>47</v>
      </c>
      <c r="C29" s="71" t="s">
        <v>48</v>
      </c>
      <c r="D29" s="16">
        <v>304.17</v>
      </c>
      <c r="E29" s="3" t="s">
        <v>50</v>
      </c>
      <c r="F29" s="4" t="s">
        <v>8</v>
      </c>
    </row>
    <row r="30" spans="1:6" ht="22.5" x14ac:dyDescent="0.25">
      <c r="A30" s="1">
        <f t="shared" si="0"/>
        <v>25</v>
      </c>
      <c r="B30" s="15" t="s">
        <v>49</v>
      </c>
      <c r="C30" s="70" t="s">
        <v>18</v>
      </c>
      <c r="D30" s="16">
        <v>304.17</v>
      </c>
      <c r="E30" s="3" t="s">
        <v>50</v>
      </c>
      <c r="F30" s="4" t="s">
        <v>8</v>
      </c>
    </row>
    <row r="31" spans="1:6" ht="22.5" x14ac:dyDescent="0.25">
      <c r="A31" s="1">
        <f t="shared" si="0"/>
        <v>26</v>
      </c>
      <c r="B31" s="15" t="s">
        <v>70</v>
      </c>
      <c r="C31" s="70" t="s">
        <v>71</v>
      </c>
      <c r="D31" s="16">
        <v>304.17</v>
      </c>
      <c r="E31" s="3" t="s">
        <v>50</v>
      </c>
      <c r="F31" s="4" t="s">
        <v>8</v>
      </c>
    </row>
    <row r="32" spans="1:6" ht="22.5" x14ac:dyDescent="0.25">
      <c r="A32" s="1">
        <f t="shared" si="0"/>
        <v>27</v>
      </c>
      <c r="B32" s="15" t="s">
        <v>72</v>
      </c>
      <c r="C32" s="70" t="s">
        <v>73</v>
      </c>
      <c r="D32" s="16">
        <f>304.17</f>
        <v>304.17</v>
      </c>
      <c r="E32" s="3" t="s">
        <v>50</v>
      </c>
      <c r="F32" s="4" t="s">
        <v>8</v>
      </c>
    </row>
    <row r="33" spans="1:6" x14ac:dyDescent="0.25">
      <c r="A33" s="39" t="s">
        <v>61</v>
      </c>
      <c r="B33" s="40"/>
      <c r="C33" s="41"/>
      <c r="D33" s="20">
        <f>SUM(D6:D32)</f>
        <v>10071.063666666667</v>
      </c>
      <c r="E33" s="19"/>
      <c r="F33" s="18"/>
    </row>
    <row r="34" spans="1:6" x14ac:dyDescent="0.25">
      <c r="A34" s="73"/>
      <c r="B34" s="73"/>
      <c r="C34" s="73"/>
      <c r="D34" s="73"/>
      <c r="E34" s="73"/>
      <c r="F34" s="73"/>
    </row>
  </sheetData>
  <mergeCells count="10">
    <mergeCell ref="A33:C33"/>
    <mergeCell ref="A1:F1"/>
    <mergeCell ref="A2:F2"/>
    <mergeCell ref="A3:F3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F36"/>
  <sheetViews>
    <sheetView tabSelected="1" workbookViewId="0">
      <selection activeCell="D47" sqref="D47"/>
    </sheetView>
  </sheetViews>
  <sheetFormatPr baseColWidth="10" defaultRowHeight="15" x14ac:dyDescent="0.25"/>
  <cols>
    <col min="1" max="1" width="4" customWidth="1"/>
    <col min="2" max="2" width="30.42578125" customWidth="1"/>
    <col min="3" max="3" width="21.140625" customWidth="1"/>
    <col min="6" max="6" width="8.5703125" customWidth="1"/>
  </cols>
  <sheetData>
    <row r="1" spans="1:6" ht="18.75" x14ac:dyDescent="0.25">
      <c r="A1" s="36" t="s">
        <v>0</v>
      </c>
      <c r="B1" s="36"/>
      <c r="C1" s="36"/>
      <c r="D1" s="36"/>
      <c r="E1" s="36"/>
      <c r="F1" s="36"/>
    </row>
    <row r="2" spans="1:6" ht="15.75" x14ac:dyDescent="0.25">
      <c r="A2" s="35" t="s">
        <v>63</v>
      </c>
      <c r="B2" s="35"/>
      <c r="C2" s="35"/>
      <c r="D2" s="35"/>
      <c r="E2" s="35"/>
      <c r="F2" s="35"/>
    </row>
    <row r="3" spans="1:6" ht="15.75" x14ac:dyDescent="0.25">
      <c r="A3" s="35" t="s">
        <v>76</v>
      </c>
      <c r="B3" s="35"/>
      <c r="C3" s="35"/>
      <c r="D3" s="35"/>
      <c r="E3" s="35"/>
      <c r="F3" s="35"/>
    </row>
    <row r="4" spans="1:6" x14ac:dyDescent="0.25">
      <c r="A4" s="46" t="s">
        <v>1</v>
      </c>
      <c r="B4" s="46" t="s">
        <v>2</v>
      </c>
      <c r="C4" s="46" t="s">
        <v>3</v>
      </c>
      <c r="D4" s="44" t="s">
        <v>4</v>
      </c>
      <c r="E4" s="56" t="s">
        <v>65</v>
      </c>
      <c r="F4" s="56" t="s">
        <v>6</v>
      </c>
    </row>
    <row r="5" spans="1:6" x14ac:dyDescent="0.25">
      <c r="A5" s="47"/>
      <c r="B5" s="47"/>
      <c r="C5" s="47"/>
      <c r="D5" s="45"/>
      <c r="E5" s="57"/>
      <c r="F5" s="57"/>
    </row>
    <row r="6" spans="1:6" x14ac:dyDescent="0.25">
      <c r="A6" s="1">
        <v>1</v>
      </c>
      <c r="B6" s="15" t="s">
        <v>7</v>
      </c>
      <c r="C6" s="70" t="s">
        <v>52</v>
      </c>
      <c r="D6" s="16">
        <f>475</f>
        <v>475</v>
      </c>
      <c r="E6" s="3" t="s">
        <v>50</v>
      </c>
      <c r="F6" s="4" t="s">
        <v>8</v>
      </c>
    </row>
    <row r="7" spans="1:6" x14ac:dyDescent="0.25">
      <c r="A7" s="1">
        <f t="shared" ref="A7:A32" si="0">A6+1</f>
        <v>2</v>
      </c>
      <c r="B7" s="15" t="s">
        <v>9</v>
      </c>
      <c r="C7" s="70" t="s">
        <v>10</v>
      </c>
      <c r="D7" s="16">
        <v>375</v>
      </c>
      <c r="E7" s="3" t="s">
        <v>50</v>
      </c>
      <c r="F7" s="4" t="s">
        <v>8</v>
      </c>
    </row>
    <row r="8" spans="1:6" ht="22.5" x14ac:dyDescent="0.25">
      <c r="A8" s="1">
        <f t="shared" si="0"/>
        <v>3</v>
      </c>
      <c r="B8" s="15" t="s">
        <v>11</v>
      </c>
      <c r="C8" s="70" t="s">
        <v>12</v>
      </c>
      <c r="D8" s="16">
        <v>600</v>
      </c>
      <c r="E8" s="3" t="s">
        <v>50</v>
      </c>
      <c r="F8" s="4" t="s">
        <v>8</v>
      </c>
    </row>
    <row r="9" spans="1:6" x14ac:dyDescent="0.25">
      <c r="A9" s="1">
        <f t="shared" si="0"/>
        <v>4</v>
      </c>
      <c r="B9" s="15" t="s">
        <v>13</v>
      </c>
      <c r="C9" s="70" t="s">
        <v>14</v>
      </c>
      <c r="D9" s="16">
        <f>385</f>
        <v>385</v>
      </c>
      <c r="E9" s="3" t="s">
        <v>50</v>
      </c>
      <c r="F9" s="4" t="s">
        <v>8</v>
      </c>
    </row>
    <row r="10" spans="1:6" x14ac:dyDescent="0.25">
      <c r="A10" s="1">
        <f t="shared" si="0"/>
        <v>5</v>
      </c>
      <c r="B10" s="15" t="s">
        <v>15</v>
      </c>
      <c r="C10" s="70" t="s">
        <v>16</v>
      </c>
      <c r="D10" s="16">
        <f>652.93</f>
        <v>652.92999999999995</v>
      </c>
      <c r="E10" s="3" t="s">
        <v>50</v>
      </c>
      <c r="F10" s="4" t="s">
        <v>8</v>
      </c>
    </row>
    <row r="11" spans="1:6" ht="22.5" x14ac:dyDescent="0.25">
      <c r="A11" s="1">
        <f t="shared" si="0"/>
        <v>6</v>
      </c>
      <c r="B11" s="15" t="s">
        <v>17</v>
      </c>
      <c r="C11" s="70" t="s">
        <v>18</v>
      </c>
      <c r="D11" s="16">
        <v>535.98</v>
      </c>
      <c r="E11" s="3" t="s">
        <v>50</v>
      </c>
      <c r="F11" s="4" t="s">
        <v>8</v>
      </c>
    </row>
    <row r="12" spans="1:6" ht="22.5" x14ac:dyDescent="0.25">
      <c r="A12" s="1">
        <f t="shared" si="0"/>
        <v>7</v>
      </c>
      <c r="B12" s="15" t="s">
        <v>19</v>
      </c>
      <c r="C12" s="70" t="s">
        <v>18</v>
      </c>
      <c r="D12" s="16">
        <v>304.17</v>
      </c>
      <c r="E12" s="3" t="s">
        <v>50</v>
      </c>
      <c r="F12" s="4" t="s">
        <v>8</v>
      </c>
    </row>
    <row r="13" spans="1:6" ht="22.5" x14ac:dyDescent="0.25">
      <c r="A13" s="1">
        <f>A12+1</f>
        <v>8</v>
      </c>
      <c r="B13" s="15" t="s">
        <v>20</v>
      </c>
      <c r="C13" s="70" t="s">
        <v>21</v>
      </c>
      <c r="D13" s="16">
        <f>520</f>
        <v>520</v>
      </c>
      <c r="E13" s="3" t="s">
        <v>50</v>
      </c>
      <c r="F13" s="4" t="s">
        <v>8</v>
      </c>
    </row>
    <row r="14" spans="1:6" ht="25.5" x14ac:dyDescent="0.25">
      <c r="A14" s="1">
        <f t="shared" si="0"/>
        <v>9</v>
      </c>
      <c r="B14" s="15" t="s">
        <v>22</v>
      </c>
      <c r="C14" s="71" t="s">
        <v>23</v>
      </c>
      <c r="D14" s="16">
        <v>304.17</v>
      </c>
      <c r="E14" s="3" t="s">
        <v>50</v>
      </c>
      <c r="F14" s="4" t="s">
        <v>8</v>
      </c>
    </row>
    <row r="15" spans="1:6" ht="22.5" x14ac:dyDescent="0.25">
      <c r="A15" s="1">
        <f t="shared" si="0"/>
        <v>10</v>
      </c>
      <c r="B15" s="15" t="s">
        <v>24</v>
      </c>
      <c r="C15" s="70" t="s">
        <v>53</v>
      </c>
      <c r="D15" s="16">
        <f>450</f>
        <v>450</v>
      </c>
      <c r="E15" s="3" t="s">
        <v>50</v>
      </c>
      <c r="F15" s="4" t="s">
        <v>8</v>
      </c>
    </row>
    <row r="16" spans="1:6" x14ac:dyDescent="0.25">
      <c r="A16" s="1">
        <f t="shared" si="0"/>
        <v>11</v>
      </c>
      <c r="B16" s="15" t="s">
        <v>25</v>
      </c>
      <c r="C16" s="70" t="s">
        <v>26</v>
      </c>
      <c r="D16" s="16">
        <f>325+40</f>
        <v>365</v>
      </c>
      <c r="E16" s="3" t="s">
        <v>50</v>
      </c>
      <c r="F16" s="4" t="s">
        <v>8</v>
      </c>
    </row>
    <row r="17" spans="1:6" ht="22.5" x14ac:dyDescent="0.25">
      <c r="A17" s="1">
        <f t="shared" si="0"/>
        <v>12</v>
      </c>
      <c r="B17" s="15" t="s">
        <v>27</v>
      </c>
      <c r="C17" s="70" t="s">
        <v>68</v>
      </c>
      <c r="D17" s="16">
        <f>304.17+25</f>
        <v>329.17</v>
      </c>
      <c r="E17" s="3" t="s">
        <v>50</v>
      </c>
      <c r="F17" s="4" t="s">
        <v>8</v>
      </c>
    </row>
    <row r="18" spans="1:6" ht="22.5" x14ac:dyDescent="0.25">
      <c r="A18" s="1">
        <f t="shared" si="0"/>
        <v>13</v>
      </c>
      <c r="B18" s="15" t="s">
        <v>29</v>
      </c>
      <c r="C18" s="70" t="s">
        <v>30</v>
      </c>
      <c r="D18" s="16">
        <v>428.56</v>
      </c>
      <c r="E18" s="3" t="s">
        <v>50</v>
      </c>
      <c r="F18" s="4" t="s">
        <v>8</v>
      </c>
    </row>
    <row r="19" spans="1:6" x14ac:dyDescent="0.25">
      <c r="A19" s="1">
        <f t="shared" si="0"/>
        <v>14</v>
      </c>
      <c r="B19" s="15" t="s">
        <v>31</v>
      </c>
      <c r="C19" s="70" t="s">
        <v>32</v>
      </c>
      <c r="D19" s="16">
        <v>354.17</v>
      </c>
      <c r="E19" s="3" t="s">
        <v>50</v>
      </c>
      <c r="F19" s="4" t="s">
        <v>8</v>
      </c>
    </row>
    <row r="20" spans="1:6" ht="22.5" x14ac:dyDescent="0.25">
      <c r="A20" s="1">
        <f t="shared" si="0"/>
        <v>15</v>
      </c>
      <c r="B20" s="15" t="s">
        <v>33</v>
      </c>
      <c r="C20" s="70" t="s">
        <v>34</v>
      </c>
      <c r="D20" s="16">
        <f>304.17/31*29</f>
        <v>284.54612903225808</v>
      </c>
      <c r="E20" s="3" t="s">
        <v>50</v>
      </c>
      <c r="F20" s="4" t="s">
        <v>8</v>
      </c>
    </row>
    <row r="21" spans="1:6" ht="22.5" x14ac:dyDescent="0.25">
      <c r="A21" s="1">
        <f t="shared" si="0"/>
        <v>16</v>
      </c>
      <c r="B21" s="15" t="s">
        <v>35</v>
      </c>
      <c r="C21" s="70" t="s">
        <v>18</v>
      </c>
      <c r="D21" s="16">
        <f>304.17</f>
        <v>304.17</v>
      </c>
      <c r="E21" s="3" t="s">
        <v>50</v>
      </c>
      <c r="F21" s="4" t="s">
        <v>8</v>
      </c>
    </row>
    <row r="22" spans="1:6" ht="22.5" x14ac:dyDescent="0.25">
      <c r="A22" s="1">
        <f t="shared" si="0"/>
        <v>17</v>
      </c>
      <c r="B22" s="15" t="s">
        <v>36</v>
      </c>
      <c r="C22" s="70" t="s">
        <v>37</v>
      </c>
      <c r="D22" s="16">
        <v>344.17</v>
      </c>
      <c r="E22" s="3" t="s">
        <v>50</v>
      </c>
      <c r="F22" s="4" t="s">
        <v>8</v>
      </c>
    </row>
    <row r="23" spans="1:6" ht="22.5" x14ac:dyDescent="0.25">
      <c r="A23" s="1">
        <f t="shared" si="0"/>
        <v>18</v>
      </c>
      <c r="B23" s="15" t="s">
        <v>38</v>
      </c>
      <c r="C23" s="70" t="s">
        <v>37</v>
      </c>
      <c r="D23" s="16">
        <f>344.17</f>
        <v>344.17</v>
      </c>
      <c r="E23" s="3" t="s">
        <v>50</v>
      </c>
      <c r="F23" s="4" t="s">
        <v>8</v>
      </c>
    </row>
    <row r="24" spans="1:6" x14ac:dyDescent="0.25">
      <c r="A24" s="1">
        <f t="shared" si="0"/>
        <v>19</v>
      </c>
      <c r="B24" s="15" t="s">
        <v>39</v>
      </c>
      <c r="C24" s="71" t="s">
        <v>40</v>
      </c>
      <c r="D24" s="16">
        <f>304.17+25</f>
        <v>329.17</v>
      </c>
      <c r="E24" s="3" t="s">
        <v>50</v>
      </c>
      <c r="F24" s="4" t="s">
        <v>8</v>
      </c>
    </row>
    <row r="25" spans="1:6" x14ac:dyDescent="0.25">
      <c r="A25" s="1">
        <f t="shared" si="0"/>
        <v>20</v>
      </c>
      <c r="B25" s="15" t="s">
        <v>41</v>
      </c>
      <c r="C25" s="70" t="s">
        <v>40</v>
      </c>
      <c r="D25" s="16">
        <f>304.17+25</f>
        <v>329.17</v>
      </c>
      <c r="E25" s="3" t="s">
        <v>50</v>
      </c>
      <c r="F25" s="4" t="s">
        <v>8</v>
      </c>
    </row>
    <row r="26" spans="1:6" x14ac:dyDescent="0.25">
      <c r="A26" s="1">
        <f t="shared" si="0"/>
        <v>21</v>
      </c>
      <c r="B26" s="15" t="s">
        <v>42</v>
      </c>
      <c r="C26" s="70" t="s">
        <v>40</v>
      </c>
      <c r="D26" s="16">
        <f>304.17</f>
        <v>304.17</v>
      </c>
      <c r="E26" s="3" t="s">
        <v>50</v>
      </c>
      <c r="F26" s="4" t="s">
        <v>8</v>
      </c>
    </row>
    <row r="27" spans="1:6" ht="22.5" x14ac:dyDescent="0.25">
      <c r="A27" s="1">
        <f t="shared" si="0"/>
        <v>22</v>
      </c>
      <c r="B27" s="15" t="s">
        <v>43</v>
      </c>
      <c r="C27" s="70" t="s">
        <v>69</v>
      </c>
      <c r="D27" s="72">
        <f>304.17</f>
        <v>304.17</v>
      </c>
      <c r="E27" s="3" t="s">
        <v>50</v>
      </c>
      <c r="F27" s="4" t="s">
        <v>8</v>
      </c>
    </row>
    <row r="28" spans="1:6" x14ac:dyDescent="0.25">
      <c r="A28" s="1">
        <f t="shared" si="0"/>
        <v>23</v>
      </c>
      <c r="B28" s="15" t="s">
        <v>45</v>
      </c>
      <c r="C28" s="70" t="s">
        <v>46</v>
      </c>
      <c r="D28" s="16">
        <f>325+40</f>
        <v>365</v>
      </c>
      <c r="E28" s="3" t="s">
        <v>50</v>
      </c>
      <c r="F28" s="4" t="s">
        <v>8</v>
      </c>
    </row>
    <row r="29" spans="1:6" x14ac:dyDescent="0.25">
      <c r="A29" s="1">
        <f t="shared" si="0"/>
        <v>24</v>
      </c>
      <c r="B29" s="15" t="s">
        <v>47</v>
      </c>
      <c r="C29" s="71" t="s">
        <v>48</v>
      </c>
      <c r="D29" s="16">
        <v>304.17</v>
      </c>
      <c r="E29" s="3" t="s">
        <v>50</v>
      </c>
      <c r="F29" s="4" t="s">
        <v>8</v>
      </c>
    </row>
    <row r="30" spans="1:6" ht="22.5" x14ac:dyDescent="0.25">
      <c r="A30" s="1">
        <f t="shared" si="0"/>
        <v>25</v>
      </c>
      <c r="B30" s="15" t="s">
        <v>49</v>
      </c>
      <c r="C30" s="70" t="s">
        <v>18</v>
      </c>
      <c r="D30" s="16">
        <v>304.17</v>
      </c>
      <c r="E30" s="3" t="s">
        <v>50</v>
      </c>
      <c r="F30" s="4" t="s">
        <v>8</v>
      </c>
    </row>
    <row r="31" spans="1:6" x14ac:dyDescent="0.25">
      <c r="A31" s="1">
        <f t="shared" si="0"/>
        <v>26</v>
      </c>
      <c r="B31" s="15" t="s">
        <v>70</v>
      </c>
      <c r="C31" s="70" t="s">
        <v>71</v>
      </c>
      <c r="D31" s="16">
        <v>304.17</v>
      </c>
      <c r="E31" s="3" t="s">
        <v>50</v>
      </c>
      <c r="F31" s="4" t="s">
        <v>8</v>
      </c>
    </row>
    <row r="32" spans="1:6" ht="22.5" x14ac:dyDescent="0.25">
      <c r="A32" s="1">
        <f t="shared" si="0"/>
        <v>27</v>
      </c>
      <c r="B32" s="15" t="s">
        <v>72</v>
      </c>
      <c r="C32" s="70" t="s">
        <v>73</v>
      </c>
      <c r="D32" s="16">
        <f>304.17</f>
        <v>304.17</v>
      </c>
      <c r="E32" s="3" t="s">
        <v>50</v>
      </c>
      <c r="F32" s="4" t="s">
        <v>8</v>
      </c>
    </row>
    <row r="33" spans="1:6" x14ac:dyDescent="0.25">
      <c r="A33" s="32" t="s">
        <v>61</v>
      </c>
      <c r="B33" s="33"/>
      <c r="C33" s="34"/>
      <c r="D33" s="20">
        <f>SUM(D6:D32)</f>
        <v>10204.566129032259</v>
      </c>
      <c r="E33" s="58"/>
      <c r="F33" s="59"/>
    </row>
    <row r="34" spans="1:6" x14ac:dyDescent="0.25">
      <c r="A34" s="73"/>
      <c r="B34" s="73"/>
      <c r="C34" s="73"/>
      <c r="D34" s="73"/>
      <c r="E34" s="73"/>
    </row>
    <row r="35" spans="1:6" x14ac:dyDescent="0.25">
      <c r="A35" s="73"/>
      <c r="B35" s="73"/>
      <c r="C35" s="73"/>
      <c r="D35" s="73"/>
      <c r="E35" s="73"/>
    </row>
    <row r="36" spans="1:6" x14ac:dyDescent="0.25">
      <c r="A36" s="73"/>
      <c r="B36" s="73"/>
      <c r="C36" s="73"/>
      <c r="D36" s="73"/>
      <c r="E36" s="73"/>
    </row>
  </sheetData>
  <mergeCells count="10">
    <mergeCell ref="A33:C33"/>
    <mergeCell ref="A1:F1"/>
    <mergeCell ref="A2:F2"/>
    <mergeCell ref="A3:F3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MARZO 2019</vt:lpstr>
      <vt:lpstr>JUNIO 2019</vt:lpstr>
      <vt:lpstr>SEPTIEMBRE 2019</vt:lpstr>
      <vt:lpstr>OCT. 2019</vt:lpstr>
      <vt:lpstr>NOV. 2019</vt:lpstr>
      <vt:lpstr>DIC.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2020-01-23T14:45:33Z</cp:lastPrinted>
  <dcterms:created xsi:type="dcterms:W3CDTF">2019-04-25T15:02:39Z</dcterms:created>
  <dcterms:modified xsi:type="dcterms:W3CDTF">2020-01-23T14:47:45Z</dcterms:modified>
</cp:coreProperties>
</file>