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sa Morena de Gomez\2016\INF OFICIOSA sept 16\"/>
    </mc:Choice>
  </mc:AlternateContent>
  <bookViews>
    <workbookView xWindow="0" yWindow="0" windowWidth="24000" windowHeight="9735"/>
  </bookViews>
  <sheets>
    <sheet name="Detalle Misiones Ene Jul 2016 " sheetId="1" r:id="rId1"/>
  </sheets>
  <definedNames>
    <definedName name="_xlnm.Print_Area" localSheetId="0">'Detalle Misiones Ene Jul 2016 '!$A$1:$R$36</definedName>
    <definedName name="_xlnm.Print_Titles" localSheetId="0">'Detalle Misiones Ene Jul 2016 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P7" i="1"/>
  <c r="Q32" i="1" l="1"/>
  <c r="R31" i="1"/>
  <c r="Q31" i="1"/>
  <c r="Q30" i="1"/>
  <c r="Q29" i="1"/>
  <c r="M17" i="1"/>
  <c r="M18" i="1"/>
  <c r="M19" i="1"/>
  <c r="M20" i="1"/>
  <c r="M21" i="1"/>
  <c r="M22" i="1"/>
  <c r="M23" i="1"/>
  <c r="M24" i="1"/>
  <c r="M25" i="1"/>
  <c r="M26" i="1"/>
  <c r="M27" i="1"/>
  <c r="M28" i="1"/>
  <c r="M16" i="1"/>
  <c r="Q16" i="1" s="1"/>
  <c r="Q20" i="1"/>
  <c r="Q22" i="1"/>
  <c r="Q28" i="1"/>
  <c r="L28" i="1"/>
  <c r="L27" i="1"/>
  <c r="L26" i="1"/>
  <c r="Q26" i="1" s="1"/>
  <c r="L25" i="1"/>
  <c r="Q25" i="1" s="1"/>
  <c r="L24" i="1"/>
  <c r="Q24" i="1" s="1"/>
  <c r="L23" i="1"/>
  <c r="L22" i="1"/>
  <c r="L21" i="1"/>
  <c r="Q21" i="1" s="1"/>
  <c r="L20" i="1"/>
  <c r="L19" i="1"/>
  <c r="L18" i="1"/>
  <c r="Q18" i="1" s="1"/>
  <c r="L17" i="1"/>
  <c r="Q17" i="1" s="1"/>
  <c r="L16" i="1"/>
  <c r="Q10" i="1"/>
  <c r="Q9" i="1"/>
  <c r="N10" i="1"/>
  <c r="N9" i="1"/>
  <c r="R29" i="1" l="1"/>
  <c r="R32" i="1"/>
  <c r="R9" i="1"/>
  <c r="Q27" i="1"/>
  <c r="Q23" i="1"/>
  <c r="Q19" i="1"/>
  <c r="Q8" i="1"/>
  <c r="R8" i="1" s="1"/>
  <c r="R16" i="1" l="1"/>
  <c r="N14" i="1"/>
  <c r="N13" i="1"/>
  <c r="N12" i="1"/>
  <c r="M15" i="1"/>
  <c r="N15" i="1"/>
  <c r="Q13" i="1"/>
  <c r="Q11" i="1"/>
  <c r="N11" i="1"/>
  <c r="M14" i="1"/>
  <c r="Q14" i="1" s="1"/>
  <c r="M13" i="1"/>
  <c r="M12" i="1"/>
  <c r="Q12" i="1" s="1"/>
  <c r="M11" i="1"/>
  <c r="N7" i="1"/>
  <c r="M7" i="1"/>
  <c r="Q7" i="1"/>
  <c r="R6" i="1" s="1"/>
  <c r="N6" i="1"/>
  <c r="Q6" i="1" s="1"/>
  <c r="Q5" i="1"/>
  <c r="R5" i="1" s="1"/>
  <c r="N5" i="1"/>
  <c r="Q15" i="1" l="1"/>
  <c r="R11" i="1" s="1"/>
</calcChain>
</file>

<file path=xl/sharedStrings.xml><?xml version="1.0" encoding="utf-8"?>
<sst xmlns="http://schemas.openxmlformats.org/spreadsheetml/2006/main" count="140" uniqueCount="97">
  <si>
    <t>REPORTE DE MISIONES OFICIALES AL EXTERIOR</t>
  </si>
  <si>
    <t>No.</t>
  </si>
  <si>
    <t>Misión</t>
  </si>
  <si>
    <t>Acuerdo CD</t>
  </si>
  <si>
    <t>Destino</t>
  </si>
  <si>
    <t>Invitación</t>
  </si>
  <si>
    <t>Aporte de Patrocinador</t>
  </si>
  <si>
    <t>Fecha</t>
  </si>
  <si>
    <t>Duración</t>
  </si>
  <si>
    <t>Nombre del Funcionario</t>
  </si>
  <si>
    <t>Cargo</t>
  </si>
  <si>
    <t>Gastos de Viaje</t>
  </si>
  <si>
    <t>Alojamiento</t>
  </si>
  <si>
    <t>Viaticos</t>
  </si>
  <si>
    <t>Inscripción al Evento</t>
  </si>
  <si>
    <t>Valor                  de Pasaje</t>
  </si>
  <si>
    <t>Valor Individual de la Misión</t>
  </si>
  <si>
    <t>Valor Total</t>
  </si>
  <si>
    <t>MONTO TOTAL</t>
  </si>
  <si>
    <t>Taller: Calidad Academia 4E.</t>
  </si>
  <si>
    <t>1386-03/2016</t>
  </si>
  <si>
    <t>Costa Rica</t>
  </si>
  <si>
    <t>GIZ</t>
  </si>
  <si>
    <t>Boleto Aéreo, impuestos, alojamiento y alimentación</t>
  </si>
  <si>
    <t>17 al 18 Marzo</t>
  </si>
  <si>
    <t>2 dias</t>
  </si>
  <si>
    <t>Ing. Carlos Benjamín Orozco Morán</t>
  </si>
  <si>
    <t>Sub Director Ejecutivo</t>
  </si>
  <si>
    <t>Reunión de Directores de Institutos de Formación Profesional de Centroamérica, Panama y República Dominicana y Reunión Subregional "Hacia un crecimiento inclusivo con mas y mejores empleos".</t>
  </si>
  <si>
    <t>INA</t>
  </si>
  <si>
    <t>Alojamiento, alimentación y traslados internos para 1 participante.</t>
  </si>
  <si>
    <t>20 al 22 Abril</t>
  </si>
  <si>
    <t>3 días</t>
  </si>
  <si>
    <t xml:space="preserve">Lic. Ricardo F. J. Montenegro Palomo </t>
  </si>
  <si>
    <t>Presidente</t>
  </si>
  <si>
    <t>Ing. Carlos Enrique Gómez Benítez</t>
  </si>
  <si>
    <t>Director Ejecutivo</t>
  </si>
  <si>
    <t>XI Congreso Iberoamericano de Ciencia, Tecnología y Género</t>
  </si>
  <si>
    <t>1420-05/2016</t>
  </si>
  <si>
    <t>Costo de Inscripción al Evento para 2 personas</t>
  </si>
  <si>
    <t>26 al 28 Julio</t>
  </si>
  <si>
    <t>Licda. Sonia Cecilia Jule de Rivera</t>
  </si>
  <si>
    <t>Licda. Vilma Sarahí Molina de Huezo</t>
  </si>
  <si>
    <t>Licda. Agustina Beatriz de Paul Flores</t>
  </si>
  <si>
    <t>Ing. José Mario Martínez</t>
  </si>
  <si>
    <t>Directora Consejal</t>
  </si>
  <si>
    <t>Coordinador UPE</t>
  </si>
  <si>
    <t>Taller Presencial Grupo de Trabajo "Scaling Up".</t>
  </si>
  <si>
    <t>23 de Junio</t>
  </si>
  <si>
    <t>1 día</t>
  </si>
  <si>
    <t>Curso sobre el Derecho laboral en Latinoamérica y españa: protección del trabajador y responsabilidad empresarial.</t>
  </si>
  <si>
    <t>Guatemala</t>
  </si>
  <si>
    <t>AECID Guatemala</t>
  </si>
  <si>
    <t>Alojamiento y alimentación</t>
  </si>
  <si>
    <t>27 junio al 01 julio</t>
  </si>
  <si>
    <t>5 días</t>
  </si>
  <si>
    <t>Dr. Jorge Isidoro Nieto Menéndez</t>
  </si>
  <si>
    <t>Licda. Lila Margarita Rosa de Lemus</t>
  </si>
  <si>
    <t>Director Consejal</t>
  </si>
  <si>
    <t>Gerente Legal</t>
  </si>
  <si>
    <t>Visita Oficial de Seguimiento a Becarios escuela de Agricultura El Zamorano.</t>
  </si>
  <si>
    <t>1433-06/2016</t>
  </si>
  <si>
    <t>Honduras</t>
  </si>
  <si>
    <t>INSAFORP</t>
  </si>
  <si>
    <t>Fondos Propios</t>
  </si>
  <si>
    <t>30 junio al 2 julio</t>
  </si>
  <si>
    <t>Ing. Ricardo Andrés Martínez Morales</t>
  </si>
  <si>
    <t>Sr. José Santos García Cordón</t>
  </si>
  <si>
    <t>Sra. María Antonia Rivera Clará</t>
  </si>
  <si>
    <t>Licda. Nora del Carmen López Laínez</t>
  </si>
  <si>
    <t>Lic. René Orlando Gutiérrez Flores</t>
  </si>
  <si>
    <t>Dr. William Ernesto Mejía Figueroa</t>
  </si>
  <si>
    <t>Lic. César Augusto Peña Menjívar</t>
  </si>
  <si>
    <t>Licda. Ana Carolina Solís Escobar</t>
  </si>
  <si>
    <t>Sr. Mario Francisco Rodríguez</t>
  </si>
  <si>
    <t>Vicepresidente</t>
  </si>
  <si>
    <t>Drectora Consejal</t>
  </si>
  <si>
    <t>Auditor Interno</t>
  </si>
  <si>
    <t>Técnico Comunicaciones</t>
  </si>
  <si>
    <t>Reunión de Directores de Institutos de Formación Profesional de Centroamérica, Panama y República Dominicana.</t>
  </si>
  <si>
    <t>1444-06/2016</t>
  </si>
  <si>
    <t>Nicaragua</t>
  </si>
  <si>
    <t>INA e INATEC.</t>
  </si>
  <si>
    <t>06 y 07 julio</t>
  </si>
  <si>
    <t>Taller de Planificación Fase III "Programa Energías Renovables y Eficiencia Energética"</t>
  </si>
  <si>
    <t>25 al 27 julio</t>
  </si>
  <si>
    <t>Curso de Implementación y Desarrollo del Elearning (IDEL)</t>
  </si>
  <si>
    <t>13 al 17 junio</t>
  </si>
  <si>
    <t>Ing. Carlos Eduardo Castillo Bermúdez</t>
  </si>
  <si>
    <t>Técnico Gerencia Técnica</t>
  </si>
  <si>
    <t xml:space="preserve"> </t>
  </si>
  <si>
    <t>1430-05/2016</t>
  </si>
  <si>
    <t>1432-06/2016</t>
  </si>
  <si>
    <t>1438-06/2016</t>
  </si>
  <si>
    <t>1396-03/2016</t>
  </si>
  <si>
    <t>1456-07/2016</t>
  </si>
  <si>
    <t>PERIODO ENERO A JULIO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</si>
</sst>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_(&quot;₡&quot;* #,##0.00_);_(&quot;₡&quot;* \(#,##0.00\);_(&quot;₡&quot;* &quot;-&quot;??_);_(@_)"/>
    <numFmt numFmtId="166" formatCode="&quot;$&quot;#,##0.00;[Red]&quot;$&quot;#,##0.00"/>
  </numFmts>
  <fonts count="11" x14ac:knownFonts="1">
    <font>
      <sz val="10"/>
      <name val="Arial"/>
    </font>
    <font>
      <sz val="10"/>
      <name val="Arial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0" fontId="7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164" fontId="8" fillId="0" borderId="11" xfId="1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 wrapText="1"/>
    </xf>
    <xf numFmtId="164" fontId="8" fillId="0" borderId="15" xfId="0" applyNumberFormat="1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center" vertical="center" wrapText="1"/>
    </xf>
    <xf numFmtId="164" fontId="8" fillId="0" borderId="15" xfId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left" vertical="center" wrapText="1"/>
    </xf>
    <xf numFmtId="164" fontId="8" fillId="0" borderId="18" xfId="0" applyNumberFormat="1" applyFont="1" applyFill="1" applyBorder="1" applyAlignment="1">
      <alignment horizontal="center" vertical="center" wrapText="1"/>
    </xf>
    <xf numFmtId="4" fontId="8" fillId="0" borderId="18" xfId="0" applyNumberFormat="1" applyFont="1" applyFill="1" applyBorder="1" applyAlignment="1">
      <alignment horizontal="center" vertical="center" wrapText="1"/>
    </xf>
    <xf numFmtId="164" fontId="8" fillId="0" borderId="18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164" fontId="8" fillId="0" borderId="6" xfId="1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164" fontId="8" fillId="0" borderId="10" xfId="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center" vertical="center" wrapText="1"/>
    </xf>
    <xf numFmtId="164" fontId="8" fillId="0" borderId="20" xfId="0" applyNumberFormat="1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164" fontId="8" fillId="0" borderId="8" xfId="1" applyNumberFormat="1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164" fontId="8" fillId="0" borderId="19" xfId="1" applyNumberFormat="1" applyFont="1" applyFill="1" applyBorder="1" applyAlignment="1">
      <alignment vertical="center" wrapText="1"/>
    </xf>
    <xf numFmtId="0" fontId="0" fillId="0" borderId="0" xfId="0" applyAlignment="1"/>
    <xf numFmtId="0" fontId="7" fillId="2" borderId="4" xfId="0" applyFont="1" applyFill="1" applyBorder="1" applyAlignment="1">
      <alignment vertical="center"/>
    </xf>
    <xf numFmtId="164" fontId="0" fillId="0" borderId="12" xfId="0" applyNumberForma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6" fontId="1" fillId="0" borderId="0" xfId="0" applyNumberFormat="1" applyFont="1" applyAlignment="1"/>
    <xf numFmtId="0" fontId="1" fillId="0" borderId="0" xfId="0" applyFont="1" applyAlignment="1"/>
    <xf numFmtId="0" fontId="8" fillId="0" borderId="6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8" fillId="0" borderId="8" xfId="1" applyNumberFormat="1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" fontId="8" fillId="0" borderId="6" xfId="0" applyNumberFormat="1" applyFont="1" applyFill="1" applyBorder="1" applyAlignment="1">
      <alignment horizontal="center" vertical="center" wrapText="1"/>
    </xf>
    <xf numFmtId="16" fontId="8" fillId="0" borderId="10" xfId="0" applyNumberFormat="1" applyFont="1" applyFill="1" applyBorder="1" applyAlignment="1">
      <alignment horizontal="center" vertical="center" wrapText="1"/>
    </xf>
    <xf numFmtId="164" fontId="8" fillId="0" borderId="12" xfId="1" applyNumberFormat="1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8" xfId="0" applyNumberFormat="1" applyBorder="1" applyAlignment="1">
      <alignment vertical="center" wrapText="1"/>
    </xf>
    <xf numFmtId="164" fontId="0" fillId="0" borderId="16" xfId="0" applyNumberFormat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10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99"/>
  <sheetViews>
    <sheetView tabSelected="1" view="pageBreakPreview" zoomScale="70" zoomScaleNormal="83" workbookViewId="0">
      <pane ySplit="4" topLeftCell="A20" activePane="bottomLeft" state="frozen"/>
      <selection activeCell="F1" sqref="F1"/>
      <selection pane="bottomLeft" activeCell="J25" sqref="J25"/>
    </sheetView>
  </sheetViews>
  <sheetFormatPr baseColWidth="10" defaultRowHeight="12.75" x14ac:dyDescent="0.2"/>
  <cols>
    <col min="1" max="1" width="1.5703125" customWidth="1"/>
    <col min="2" max="2" width="5.5703125" style="2" customWidth="1"/>
    <col min="3" max="3" width="29.7109375" customWidth="1"/>
    <col min="4" max="4" width="15" style="1" customWidth="1"/>
    <col min="5" max="5" width="15.140625" style="2" customWidth="1"/>
    <col min="6" max="6" width="15.5703125" style="2" customWidth="1"/>
    <col min="7" max="7" width="16.85546875" style="2" customWidth="1"/>
    <col min="8" max="8" width="11.7109375" style="2" bestFit="1" customWidth="1"/>
    <col min="9" max="9" width="10.140625" style="2" bestFit="1" customWidth="1"/>
    <col min="10" max="10" width="51.140625" customWidth="1"/>
    <col min="11" max="11" width="21.7109375" style="2" customWidth="1"/>
    <col min="12" max="12" width="11.28515625" style="2" bestFit="1" customWidth="1"/>
    <col min="13" max="13" width="14.140625" style="2" bestFit="1" customWidth="1"/>
    <col min="14" max="14" width="11.5703125" style="2" customWidth="1"/>
    <col min="15" max="15" width="14.28515625" style="2" bestFit="1" customWidth="1"/>
    <col min="16" max="16" width="12" style="1" customWidth="1"/>
    <col min="17" max="17" width="16.7109375" style="3" bestFit="1" customWidth="1"/>
    <col min="18" max="18" width="14.42578125" style="79" customWidth="1"/>
  </cols>
  <sheetData>
    <row r="1" spans="2:28" ht="23.25" x14ac:dyDescent="0.35">
      <c r="B1" s="105" t="s"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2:28" ht="18" x14ac:dyDescent="0.25">
      <c r="B2" s="106" t="s">
        <v>96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2:28" ht="6" customHeight="1" thickBot="1" x14ac:dyDescent="0.25"/>
    <row r="4" spans="2:28" ht="40.5" customHeight="1" thickBot="1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6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7" t="s">
        <v>16</v>
      </c>
      <c r="R4" s="80" t="s">
        <v>17</v>
      </c>
    </row>
    <row r="5" spans="2:28" ht="65.25" customHeight="1" x14ac:dyDescent="0.2">
      <c r="B5" s="66">
        <v>1</v>
      </c>
      <c r="C5" s="47" t="s">
        <v>19</v>
      </c>
      <c r="D5" s="57" t="s">
        <v>20</v>
      </c>
      <c r="E5" s="57" t="s">
        <v>21</v>
      </c>
      <c r="F5" s="57" t="s">
        <v>22</v>
      </c>
      <c r="G5" s="57" t="s">
        <v>23</v>
      </c>
      <c r="H5" s="57" t="s">
        <v>24</v>
      </c>
      <c r="I5" s="57" t="s">
        <v>25</v>
      </c>
      <c r="J5" s="10" t="s">
        <v>26</v>
      </c>
      <c r="K5" s="11" t="s">
        <v>27</v>
      </c>
      <c r="L5" s="12">
        <v>340</v>
      </c>
      <c r="M5" s="12">
        <v>0</v>
      </c>
      <c r="N5" s="12">
        <f>60+120</f>
        <v>180</v>
      </c>
      <c r="O5" s="12">
        <v>0</v>
      </c>
      <c r="P5" s="13">
        <v>0</v>
      </c>
      <c r="Q5" s="14">
        <f t="shared" ref="Q5:Q11" si="0">SUM(L5:P5)</f>
        <v>520</v>
      </c>
      <c r="R5" s="75">
        <f>SUM(Q5)</f>
        <v>520</v>
      </c>
      <c r="S5" s="8"/>
      <c r="T5" s="8"/>
      <c r="U5" s="9"/>
      <c r="V5" s="9"/>
      <c r="W5" s="9"/>
      <c r="X5" s="9"/>
      <c r="Y5" s="9"/>
      <c r="Z5" s="9"/>
      <c r="AA5" s="9"/>
      <c r="AB5" s="9"/>
    </row>
    <row r="6" spans="2:28" ht="66.75" customHeight="1" x14ac:dyDescent="0.2">
      <c r="B6" s="95">
        <v>2</v>
      </c>
      <c r="C6" s="97" t="s">
        <v>28</v>
      </c>
      <c r="D6" s="85" t="s">
        <v>94</v>
      </c>
      <c r="E6" s="85" t="s">
        <v>21</v>
      </c>
      <c r="F6" s="85" t="s">
        <v>29</v>
      </c>
      <c r="G6" s="85" t="s">
        <v>30</v>
      </c>
      <c r="H6" s="85" t="s">
        <v>31</v>
      </c>
      <c r="I6" s="85" t="s">
        <v>32</v>
      </c>
      <c r="J6" s="48" t="s">
        <v>33</v>
      </c>
      <c r="K6" s="46" t="s">
        <v>34</v>
      </c>
      <c r="L6" s="49">
        <v>380</v>
      </c>
      <c r="M6" s="49">
        <v>0</v>
      </c>
      <c r="N6" s="49">
        <f>50+190+160+100</f>
        <v>500</v>
      </c>
      <c r="O6" s="49">
        <v>0</v>
      </c>
      <c r="P6" s="50">
        <v>425.43</v>
      </c>
      <c r="Q6" s="51">
        <f t="shared" si="0"/>
        <v>1305.43</v>
      </c>
      <c r="R6" s="87">
        <f>SUM(Q6:Q7)</f>
        <v>2480.86</v>
      </c>
      <c r="S6" s="8"/>
      <c r="T6" s="8"/>
      <c r="U6" s="9"/>
      <c r="V6" s="9"/>
      <c r="W6" s="9"/>
      <c r="X6" s="9"/>
      <c r="Y6" s="9"/>
      <c r="Z6" s="9"/>
      <c r="AA6" s="9"/>
      <c r="AB6" s="9"/>
    </row>
    <row r="7" spans="2:28" ht="66" customHeight="1" x14ac:dyDescent="0.2">
      <c r="B7" s="96"/>
      <c r="C7" s="98"/>
      <c r="D7" s="86"/>
      <c r="E7" s="86"/>
      <c r="F7" s="86"/>
      <c r="G7" s="86"/>
      <c r="H7" s="86"/>
      <c r="I7" s="86"/>
      <c r="J7" s="20" t="s">
        <v>35</v>
      </c>
      <c r="K7" s="21" t="s">
        <v>36</v>
      </c>
      <c r="L7" s="22">
        <v>340</v>
      </c>
      <c r="M7" s="22">
        <f>90</f>
        <v>90</v>
      </c>
      <c r="N7" s="22">
        <f>50+90+180</f>
        <v>320</v>
      </c>
      <c r="O7" s="22">
        <v>0</v>
      </c>
      <c r="P7" s="23">
        <f>354.57+70.86</f>
        <v>425.43</v>
      </c>
      <c r="Q7" s="24">
        <f t="shared" si="0"/>
        <v>1175.43</v>
      </c>
      <c r="R7" s="88"/>
      <c r="S7" s="8"/>
      <c r="T7" s="8"/>
      <c r="U7" s="9"/>
      <c r="V7" s="9"/>
      <c r="W7" s="9"/>
      <c r="X7" s="9"/>
      <c r="Y7" s="9"/>
      <c r="Z7" s="9"/>
      <c r="AA7" s="9"/>
      <c r="AB7" s="9"/>
    </row>
    <row r="8" spans="2:28" ht="62.25" customHeight="1" x14ac:dyDescent="0.2">
      <c r="B8" s="68">
        <v>3</v>
      </c>
      <c r="C8" s="64" t="s">
        <v>47</v>
      </c>
      <c r="D8" s="61" t="s">
        <v>93</v>
      </c>
      <c r="E8" s="63" t="s">
        <v>21</v>
      </c>
      <c r="F8" s="63" t="s">
        <v>22</v>
      </c>
      <c r="G8" s="63" t="s">
        <v>23</v>
      </c>
      <c r="H8" s="63" t="s">
        <v>48</v>
      </c>
      <c r="I8" s="63" t="s">
        <v>49</v>
      </c>
      <c r="J8" s="52" t="s">
        <v>26</v>
      </c>
      <c r="K8" s="56" t="s">
        <v>27</v>
      </c>
      <c r="L8" s="54">
        <v>340</v>
      </c>
      <c r="M8" s="54">
        <v>0</v>
      </c>
      <c r="N8" s="54">
        <v>90</v>
      </c>
      <c r="O8" s="54">
        <v>0</v>
      </c>
      <c r="P8" s="55">
        <v>60</v>
      </c>
      <c r="Q8" s="65">
        <f t="shared" si="0"/>
        <v>490</v>
      </c>
      <c r="R8" s="81">
        <f>SUM(Q8)</f>
        <v>490</v>
      </c>
      <c r="S8" s="8"/>
      <c r="T8" s="8"/>
      <c r="U8" s="9"/>
      <c r="V8" s="9"/>
      <c r="W8" s="9"/>
      <c r="X8" s="9"/>
      <c r="Y8" s="9"/>
      <c r="Z8" s="9"/>
      <c r="AA8" s="9"/>
      <c r="AB8" s="9"/>
    </row>
    <row r="9" spans="2:28" ht="41.25" customHeight="1" x14ac:dyDescent="0.2">
      <c r="B9" s="108">
        <v>4</v>
      </c>
      <c r="C9" s="109" t="s">
        <v>50</v>
      </c>
      <c r="D9" s="110" t="s">
        <v>91</v>
      </c>
      <c r="E9" s="99" t="s">
        <v>51</v>
      </c>
      <c r="F9" s="99" t="s">
        <v>52</v>
      </c>
      <c r="G9" s="99" t="s">
        <v>53</v>
      </c>
      <c r="H9" s="99" t="s">
        <v>54</v>
      </c>
      <c r="I9" s="111" t="s">
        <v>55</v>
      </c>
      <c r="J9" s="10" t="s">
        <v>56</v>
      </c>
      <c r="K9" s="11" t="s">
        <v>58</v>
      </c>
      <c r="L9" s="12">
        <v>360</v>
      </c>
      <c r="M9" s="12">
        <v>0</v>
      </c>
      <c r="N9" s="12">
        <f>175+350</f>
        <v>525</v>
      </c>
      <c r="O9" s="12">
        <v>0</v>
      </c>
      <c r="P9" s="13">
        <v>60</v>
      </c>
      <c r="Q9" s="14">
        <f t="shared" si="0"/>
        <v>945</v>
      </c>
      <c r="R9" s="100">
        <f>SUM(Q9:Q10)</f>
        <v>1699</v>
      </c>
      <c r="S9" s="8"/>
      <c r="T9" s="8"/>
      <c r="U9" s="9"/>
      <c r="V9" s="9"/>
      <c r="W9" s="9"/>
      <c r="X9" s="9"/>
      <c r="Y9" s="9"/>
      <c r="Z9" s="9"/>
      <c r="AA9" s="9"/>
      <c r="AB9" s="9"/>
    </row>
    <row r="10" spans="2:28" ht="42" customHeight="1" x14ac:dyDescent="0.2">
      <c r="B10" s="96"/>
      <c r="C10" s="98"/>
      <c r="D10" s="86"/>
      <c r="E10" s="86"/>
      <c r="F10" s="86"/>
      <c r="G10" s="86"/>
      <c r="H10" s="86"/>
      <c r="I10" s="112"/>
      <c r="J10" s="20" t="s">
        <v>57</v>
      </c>
      <c r="K10" s="21" t="s">
        <v>59</v>
      </c>
      <c r="L10" s="22">
        <v>320</v>
      </c>
      <c r="M10" s="22">
        <v>0</v>
      </c>
      <c r="N10" s="22">
        <f>125+250</f>
        <v>375</v>
      </c>
      <c r="O10" s="22">
        <v>0</v>
      </c>
      <c r="P10" s="23">
        <v>59</v>
      </c>
      <c r="Q10" s="24">
        <f t="shared" si="0"/>
        <v>754</v>
      </c>
      <c r="R10" s="101"/>
      <c r="S10" s="8"/>
      <c r="T10" s="8"/>
      <c r="U10" s="9"/>
      <c r="V10" s="9"/>
      <c r="W10" s="9"/>
      <c r="X10" s="9"/>
      <c r="Y10" s="9"/>
      <c r="Z10" s="9"/>
      <c r="AA10" s="9"/>
      <c r="AB10" s="9"/>
    </row>
    <row r="11" spans="2:28" ht="33.75" customHeight="1" x14ac:dyDescent="0.2">
      <c r="B11" s="95">
        <v>5</v>
      </c>
      <c r="C11" s="97" t="s">
        <v>37</v>
      </c>
      <c r="D11" s="85" t="s">
        <v>38</v>
      </c>
      <c r="E11" s="85" t="s">
        <v>21</v>
      </c>
      <c r="F11" s="85" t="s">
        <v>29</v>
      </c>
      <c r="G11" s="85" t="s">
        <v>39</v>
      </c>
      <c r="H11" s="85" t="s">
        <v>40</v>
      </c>
      <c r="I11" s="85" t="s">
        <v>32</v>
      </c>
      <c r="J11" s="10" t="s">
        <v>33</v>
      </c>
      <c r="K11" s="11" t="s">
        <v>34</v>
      </c>
      <c r="L11" s="12">
        <v>380</v>
      </c>
      <c r="M11" s="12">
        <f>90*3</f>
        <v>270</v>
      </c>
      <c r="N11" s="12">
        <f>300+50+240</f>
        <v>590</v>
      </c>
      <c r="O11" s="12">
        <v>200</v>
      </c>
      <c r="P11" s="13">
        <v>321.47000000000003</v>
      </c>
      <c r="Q11" s="14">
        <f t="shared" si="0"/>
        <v>1761.47</v>
      </c>
      <c r="R11" s="87">
        <f>SUM(Q11:Q15)</f>
        <v>7927.35</v>
      </c>
      <c r="S11" s="8"/>
      <c r="T11" s="8"/>
      <c r="U11" s="9"/>
      <c r="V11" s="9"/>
      <c r="W11" s="9"/>
      <c r="X11" s="9"/>
      <c r="Y11" s="9"/>
      <c r="Z11" s="9"/>
      <c r="AA11" s="9"/>
      <c r="AB11" s="9"/>
    </row>
    <row r="12" spans="2:28" ht="33.75" customHeight="1" x14ac:dyDescent="0.2">
      <c r="B12" s="102"/>
      <c r="C12" s="107"/>
      <c r="D12" s="89"/>
      <c r="E12" s="89"/>
      <c r="F12" s="89"/>
      <c r="G12" s="89"/>
      <c r="H12" s="89"/>
      <c r="I12" s="89"/>
      <c r="J12" s="52" t="s">
        <v>41</v>
      </c>
      <c r="K12" s="53" t="s">
        <v>45</v>
      </c>
      <c r="L12" s="54">
        <v>360</v>
      </c>
      <c r="M12" s="54">
        <f>90*3</f>
        <v>270</v>
      </c>
      <c r="N12" s="54">
        <f>50+270+210</f>
        <v>530</v>
      </c>
      <c r="O12" s="54">
        <v>200</v>
      </c>
      <c r="P12" s="55">
        <v>321.47000000000003</v>
      </c>
      <c r="Q12" s="19">
        <f t="shared" ref="Q12:Q28" si="1">SUM(L12:P12)</f>
        <v>1681.47</v>
      </c>
      <c r="R12" s="93"/>
      <c r="S12" s="8"/>
      <c r="T12" s="8"/>
      <c r="U12" s="9"/>
      <c r="V12" s="9"/>
      <c r="W12" s="9"/>
      <c r="X12" s="9"/>
      <c r="Y12" s="9"/>
      <c r="Z12" s="9"/>
      <c r="AA12" s="9"/>
      <c r="AB12" s="9"/>
    </row>
    <row r="13" spans="2:28" ht="33.75" customHeight="1" x14ac:dyDescent="0.2">
      <c r="B13" s="102"/>
      <c r="C13" s="107"/>
      <c r="D13" s="89"/>
      <c r="E13" s="89"/>
      <c r="F13" s="89"/>
      <c r="G13" s="89"/>
      <c r="H13" s="89"/>
      <c r="I13" s="89"/>
      <c r="J13" s="52" t="s">
        <v>42</v>
      </c>
      <c r="K13" s="53" t="s">
        <v>45</v>
      </c>
      <c r="L13" s="54">
        <v>360</v>
      </c>
      <c r="M13" s="54">
        <f>90*3</f>
        <v>270</v>
      </c>
      <c r="N13" s="54">
        <f>50+270+210</f>
        <v>530</v>
      </c>
      <c r="O13" s="54">
        <v>0</v>
      </c>
      <c r="P13" s="55">
        <v>321.47000000000003</v>
      </c>
      <c r="Q13" s="19">
        <f t="shared" si="1"/>
        <v>1481.47</v>
      </c>
      <c r="R13" s="93"/>
      <c r="S13" s="8"/>
      <c r="T13" s="8"/>
      <c r="U13" s="9"/>
      <c r="V13" s="9"/>
      <c r="W13" s="9"/>
      <c r="X13" s="9"/>
      <c r="Y13" s="9"/>
      <c r="Z13" s="9"/>
      <c r="AA13" s="9"/>
      <c r="AB13" s="9"/>
    </row>
    <row r="14" spans="2:28" ht="33.75" customHeight="1" x14ac:dyDescent="0.2">
      <c r="B14" s="102"/>
      <c r="C14" s="107"/>
      <c r="D14" s="89"/>
      <c r="E14" s="89"/>
      <c r="F14" s="89"/>
      <c r="G14" s="89"/>
      <c r="H14" s="89"/>
      <c r="I14" s="89"/>
      <c r="J14" s="52" t="s">
        <v>43</v>
      </c>
      <c r="K14" s="53" t="s">
        <v>45</v>
      </c>
      <c r="L14" s="54">
        <v>360</v>
      </c>
      <c r="M14" s="54">
        <f>90*3</f>
        <v>270</v>
      </c>
      <c r="N14" s="54">
        <f>50+270+210</f>
        <v>530</v>
      </c>
      <c r="O14" s="54">
        <v>200</v>
      </c>
      <c r="P14" s="55">
        <v>321.47000000000003</v>
      </c>
      <c r="Q14" s="19">
        <f t="shared" si="1"/>
        <v>1681.47</v>
      </c>
      <c r="R14" s="93"/>
      <c r="S14" s="8"/>
      <c r="T14" s="8"/>
      <c r="U14" s="9"/>
      <c r="V14" s="9"/>
      <c r="W14" s="9"/>
      <c r="X14" s="9"/>
      <c r="Y14" s="9"/>
      <c r="Z14" s="9"/>
      <c r="AA14" s="9"/>
      <c r="AB14" s="9"/>
    </row>
    <row r="15" spans="2:28" ht="36.75" customHeight="1" x14ac:dyDescent="0.2">
      <c r="B15" s="96"/>
      <c r="C15" s="98"/>
      <c r="D15" s="104"/>
      <c r="E15" s="86"/>
      <c r="F15" s="86"/>
      <c r="G15" s="86"/>
      <c r="H15" s="86"/>
      <c r="I15" s="86"/>
      <c r="J15" s="20" t="s">
        <v>44</v>
      </c>
      <c r="K15" s="21" t="s">
        <v>46</v>
      </c>
      <c r="L15" s="22">
        <v>320</v>
      </c>
      <c r="M15" s="22">
        <f>270</f>
        <v>270</v>
      </c>
      <c r="N15" s="22">
        <f>50+210+150</f>
        <v>410</v>
      </c>
      <c r="O15" s="22">
        <v>0</v>
      </c>
      <c r="P15" s="23">
        <v>321.47000000000003</v>
      </c>
      <c r="Q15" s="24">
        <f t="shared" si="1"/>
        <v>1321.47</v>
      </c>
      <c r="R15" s="88"/>
      <c r="S15" s="8"/>
      <c r="T15" s="8"/>
      <c r="U15" s="9"/>
      <c r="V15" s="9"/>
      <c r="W15" s="9"/>
      <c r="X15" s="9"/>
      <c r="Y15" s="9"/>
      <c r="Z15" s="9"/>
      <c r="AA15" s="9"/>
      <c r="AB15" s="9"/>
    </row>
    <row r="16" spans="2:28" ht="30" customHeight="1" x14ac:dyDescent="0.2">
      <c r="B16" s="95">
        <v>6</v>
      </c>
      <c r="C16" s="97" t="s">
        <v>60</v>
      </c>
      <c r="D16" s="85" t="s">
        <v>61</v>
      </c>
      <c r="E16" s="85" t="s">
        <v>62</v>
      </c>
      <c r="F16" s="85" t="s">
        <v>63</v>
      </c>
      <c r="G16" s="85" t="s">
        <v>64</v>
      </c>
      <c r="H16" s="91" t="s">
        <v>65</v>
      </c>
      <c r="I16" s="85" t="s">
        <v>32</v>
      </c>
      <c r="J16" s="10" t="s">
        <v>33</v>
      </c>
      <c r="K16" s="11" t="s">
        <v>34</v>
      </c>
      <c r="L16" s="54">
        <f>190*2</f>
        <v>380</v>
      </c>
      <c r="M16" s="12">
        <f>90*3</f>
        <v>270</v>
      </c>
      <c r="N16" s="12">
        <v>540</v>
      </c>
      <c r="O16" s="12">
        <v>0</v>
      </c>
      <c r="P16" s="13">
        <v>169.5</v>
      </c>
      <c r="Q16" s="19">
        <f t="shared" si="1"/>
        <v>1359.5</v>
      </c>
      <c r="R16" s="87">
        <f>SUM(Q16:Q28)</f>
        <v>15833.5</v>
      </c>
      <c r="S16" s="8"/>
      <c r="T16" s="8"/>
      <c r="U16" s="9"/>
      <c r="V16" s="9"/>
      <c r="W16" s="9"/>
      <c r="X16" s="9"/>
      <c r="Y16" s="9"/>
      <c r="Z16" s="9"/>
      <c r="AA16" s="9"/>
      <c r="AB16" s="9"/>
    </row>
    <row r="17" spans="2:28" ht="30" customHeight="1" x14ac:dyDescent="0.2">
      <c r="B17" s="102"/>
      <c r="C17" s="107"/>
      <c r="D17" s="89"/>
      <c r="E17" s="89"/>
      <c r="F17" s="89"/>
      <c r="G17" s="89"/>
      <c r="H17" s="92"/>
      <c r="I17" s="89"/>
      <c r="J17" s="70" t="s">
        <v>66</v>
      </c>
      <c r="K17" s="71" t="s">
        <v>75</v>
      </c>
      <c r="L17" s="54">
        <f>190*2</f>
        <v>380</v>
      </c>
      <c r="M17" s="17">
        <f t="shared" ref="M17:M28" si="2">90*3</f>
        <v>270</v>
      </c>
      <c r="N17" s="72">
        <v>540</v>
      </c>
      <c r="O17" s="72">
        <v>0</v>
      </c>
      <c r="P17" s="73">
        <v>169.5</v>
      </c>
      <c r="Q17" s="19">
        <f t="shared" si="1"/>
        <v>1359.5</v>
      </c>
      <c r="R17" s="93"/>
      <c r="S17" s="8"/>
      <c r="T17" s="8"/>
      <c r="U17" s="9"/>
      <c r="V17" s="9"/>
      <c r="W17" s="9"/>
      <c r="X17" s="9"/>
      <c r="Y17" s="9"/>
      <c r="Z17" s="9"/>
      <c r="AA17" s="9"/>
      <c r="AB17" s="9"/>
    </row>
    <row r="18" spans="2:28" ht="30" customHeight="1" x14ac:dyDescent="0.2">
      <c r="B18" s="102"/>
      <c r="C18" s="107"/>
      <c r="D18" s="89"/>
      <c r="E18" s="89"/>
      <c r="F18" s="89"/>
      <c r="G18" s="89"/>
      <c r="H18" s="92"/>
      <c r="I18" s="89"/>
      <c r="J18" s="70" t="s">
        <v>41</v>
      </c>
      <c r="K18" s="71" t="s">
        <v>76</v>
      </c>
      <c r="L18" s="54">
        <f t="shared" ref="L18:L24" si="3">180*2</f>
        <v>360</v>
      </c>
      <c r="M18" s="17">
        <f t="shared" si="2"/>
        <v>270</v>
      </c>
      <c r="N18" s="72">
        <v>480</v>
      </c>
      <c r="O18" s="72">
        <v>0</v>
      </c>
      <c r="P18" s="73">
        <v>169.5</v>
      </c>
      <c r="Q18" s="19">
        <f t="shared" si="1"/>
        <v>1279.5</v>
      </c>
      <c r="R18" s="93"/>
      <c r="S18" s="8"/>
      <c r="T18" s="8"/>
      <c r="U18" s="9"/>
      <c r="V18" s="9"/>
      <c r="W18" s="9"/>
      <c r="X18" s="9"/>
      <c r="Y18" s="9"/>
      <c r="Z18" s="9"/>
      <c r="AA18" s="9"/>
      <c r="AB18" s="9"/>
    </row>
    <row r="19" spans="2:28" ht="30" customHeight="1" x14ac:dyDescent="0.2">
      <c r="B19" s="102"/>
      <c r="C19" s="107"/>
      <c r="D19" s="89"/>
      <c r="E19" s="89"/>
      <c r="F19" s="89"/>
      <c r="G19" s="89"/>
      <c r="H19" s="92"/>
      <c r="I19" s="89"/>
      <c r="J19" s="70" t="s">
        <v>42</v>
      </c>
      <c r="K19" s="71" t="s">
        <v>45</v>
      </c>
      <c r="L19" s="54">
        <f t="shared" si="3"/>
        <v>360</v>
      </c>
      <c r="M19" s="17">
        <f t="shared" si="2"/>
        <v>270</v>
      </c>
      <c r="N19" s="72">
        <v>480</v>
      </c>
      <c r="O19" s="72">
        <v>0</v>
      </c>
      <c r="P19" s="73">
        <v>169.5</v>
      </c>
      <c r="Q19" s="19">
        <f t="shared" si="1"/>
        <v>1279.5</v>
      </c>
      <c r="R19" s="93"/>
      <c r="S19" s="8"/>
      <c r="T19" s="8"/>
      <c r="U19" s="9"/>
      <c r="V19" s="9"/>
      <c r="W19" s="9"/>
      <c r="X19" s="9"/>
      <c r="Y19" s="9"/>
      <c r="Z19" s="9"/>
      <c r="AA19" s="9"/>
      <c r="AB19" s="9"/>
    </row>
    <row r="20" spans="2:28" ht="30" customHeight="1" x14ac:dyDescent="0.2">
      <c r="B20" s="102"/>
      <c r="C20" s="107"/>
      <c r="D20" s="89"/>
      <c r="E20" s="89"/>
      <c r="F20" s="89"/>
      <c r="G20" s="89"/>
      <c r="H20" s="92"/>
      <c r="I20" s="89"/>
      <c r="J20" s="70" t="s">
        <v>67</v>
      </c>
      <c r="K20" s="71" t="s">
        <v>58</v>
      </c>
      <c r="L20" s="54">
        <f t="shared" si="3"/>
        <v>360</v>
      </c>
      <c r="M20" s="17">
        <f t="shared" si="2"/>
        <v>270</v>
      </c>
      <c r="N20" s="72">
        <v>480</v>
      </c>
      <c r="O20" s="72">
        <v>0</v>
      </c>
      <c r="P20" s="73">
        <v>169.5</v>
      </c>
      <c r="Q20" s="19">
        <f t="shared" si="1"/>
        <v>1279.5</v>
      </c>
      <c r="R20" s="93"/>
      <c r="S20" s="8"/>
      <c r="T20" s="8"/>
      <c r="U20" s="9"/>
      <c r="V20" s="9"/>
      <c r="W20" s="9"/>
      <c r="X20" s="9"/>
      <c r="Y20" s="9"/>
      <c r="Z20" s="9"/>
      <c r="AA20" s="9"/>
      <c r="AB20" s="9"/>
    </row>
    <row r="21" spans="2:28" ht="30" customHeight="1" x14ac:dyDescent="0.2">
      <c r="B21" s="102"/>
      <c r="C21" s="107"/>
      <c r="D21" s="89"/>
      <c r="E21" s="89"/>
      <c r="F21" s="89"/>
      <c r="G21" s="89"/>
      <c r="H21" s="92"/>
      <c r="I21" s="89"/>
      <c r="J21" s="70" t="s">
        <v>68</v>
      </c>
      <c r="K21" s="71" t="s">
        <v>45</v>
      </c>
      <c r="L21" s="54">
        <f t="shared" si="3"/>
        <v>360</v>
      </c>
      <c r="M21" s="17">
        <f t="shared" si="2"/>
        <v>270</v>
      </c>
      <c r="N21" s="72">
        <v>480</v>
      </c>
      <c r="O21" s="72">
        <v>0</v>
      </c>
      <c r="P21" s="73">
        <v>169.5</v>
      </c>
      <c r="Q21" s="19">
        <f t="shared" si="1"/>
        <v>1279.5</v>
      </c>
      <c r="R21" s="93"/>
      <c r="S21" s="8"/>
      <c r="T21" s="8"/>
      <c r="U21" s="9"/>
      <c r="V21" s="9"/>
      <c r="W21" s="9"/>
      <c r="X21" s="9"/>
      <c r="Y21" s="9"/>
      <c r="Z21" s="9"/>
      <c r="AA21" s="9"/>
      <c r="AB21" s="9"/>
    </row>
    <row r="22" spans="2:28" ht="30" customHeight="1" x14ac:dyDescent="0.2">
      <c r="B22" s="102"/>
      <c r="C22" s="107"/>
      <c r="D22" s="89"/>
      <c r="E22" s="89"/>
      <c r="F22" s="89"/>
      <c r="G22" s="89"/>
      <c r="H22" s="92"/>
      <c r="I22" s="89"/>
      <c r="J22" s="70" t="s">
        <v>69</v>
      </c>
      <c r="K22" s="71" t="s">
        <v>58</v>
      </c>
      <c r="L22" s="54">
        <f t="shared" si="3"/>
        <v>360</v>
      </c>
      <c r="M22" s="17">
        <f t="shared" si="2"/>
        <v>270</v>
      </c>
      <c r="N22" s="72">
        <v>480</v>
      </c>
      <c r="O22" s="72">
        <v>0</v>
      </c>
      <c r="P22" s="73">
        <v>169.5</v>
      </c>
      <c r="Q22" s="19">
        <f t="shared" si="1"/>
        <v>1279.5</v>
      </c>
      <c r="R22" s="93"/>
      <c r="S22" s="8"/>
      <c r="T22" s="8"/>
      <c r="U22" s="9"/>
      <c r="V22" s="9"/>
      <c r="W22" s="9"/>
      <c r="X22" s="9"/>
      <c r="Y22" s="9"/>
      <c r="Z22" s="9"/>
      <c r="AA22" s="9"/>
      <c r="AB22" s="9"/>
    </row>
    <row r="23" spans="2:28" ht="30" customHeight="1" x14ac:dyDescent="0.2">
      <c r="B23" s="102"/>
      <c r="C23" s="107"/>
      <c r="D23" s="89"/>
      <c r="E23" s="89"/>
      <c r="F23" s="89"/>
      <c r="G23" s="89"/>
      <c r="H23" s="92"/>
      <c r="I23" s="89"/>
      <c r="J23" s="70" t="s">
        <v>70</v>
      </c>
      <c r="K23" s="71" t="s">
        <v>58</v>
      </c>
      <c r="L23" s="54">
        <f t="shared" si="3"/>
        <v>360</v>
      </c>
      <c r="M23" s="17">
        <f t="shared" si="2"/>
        <v>270</v>
      </c>
      <c r="N23" s="72">
        <v>480</v>
      </c>
      <c r="O23" s="72">
        <v>0</v>
      </c>
      <c r="P23" s="73">
        <v>169.5</v>
      </c>
      <c r="Q23" s="19">
        <f t="shared" si="1"/>
        <v>1279.5</v>
      </c>
      <c r="R23" s="93"/>
      <c r="S23" s="8"/>
      <c r="T23" s="8"/>
      <c r="U23" s="9"/>
      <c r="V23" s="9"/>
      <c r="W23" s="9"/>
      <c r="X23" s="9"/>
      <c r="Y23" s="9"/>
      <c r="Z23" s="9"/>
      <c r="AA23" s="9"/>
      <c r="AB23" s="9"/>
    </row>
    <row r="24" spans="2:28" ht="30" customHeight="1" x14ac:dyDescent="0.2">
      <c r="B24" s="102"/>
      <c r="C24" s="107"/>
      <c r="D24" s="89"/>
      <c r="E24" s="89"/>
      <c r="F24" s="89"/>
      <c r="G24" s="89"/>
      <c r="H24" s="92"/>
      <c r="I24" s="89"/>
      <c r="J24" s="70" t="s">
        <v>71</v>
      </c>
      <c r="K24" s="71" t="s">
        <v>58</v>
      </c>
      <c r="L24" s="54">
        <f t="shared" si="3"/>
        <v>360</v>
      </c>
      <c r="M24" s="17">
        <f t="shared" si="2"/>
        <v>270</v>
      </c>
      <c r="N24" s="72">
        <v>480</v>
      </c>
      <c r="O24" s="72">
        <v>0</v>
      </c>
      <c r="P24" s="73">
        <v>169.5</v>
      </c>
      <c r="Q24" s="19">
        <f t="shared" si="1"/>
        <v>1279.5</v>
      </c>
      <c r="R24" s="93"/>
      <c r="S24" s="8"/>
      <c r="T24" s="8"/>
      <c r="U24" s="9"/>
      <c r="V24" s="9"/>
      <c r="W24" s="9"/>
      <c r="X24" s="9"/>
      <c r="Y24" s="9"/>
      <c r="Z24" s="9"/>
      <c r="AA24" s="9"/>
      <c r="AB24" s="9"/>
    </row>
    <row r="25" spans="2:28" ht="30" customHeight="1" x14ac:dyDescent="0.2">
      <c r="B25" s="103"/>
      <c r="C25" s="113"/>
      <c r="D25" s="115"/>
      <c r="E25" s="90"/>
      <c r="F25" s="90"/>
      <c r="G25" s="90"/>
      <c r="H25" s="90"/>
      <c r="I25" s="90"/>
      <c r="J25" s="15" t="s">
        <v>35</v>
      </c>
      <c r="K25" s="16" t="s">
        <v>36</v>
      </c>
      <c r="L25" s="54">
        <f>170*2</f>
        <v>340</v>
      </c>
      <c r="M25" s="17">
        <f t="shared" si="2"/>
        <v>270</v>
      </c>
      <c r="N25" s="17">
        <v>420</v>
      </c>
      <c r="O25" s="17">
        <v>0</v>
      </c>
      <c r="P25" s="18">
        <v>169.5</v>
      </c>
      <c r="Q25" s="19">
        <f t="shared" si="1"/>
        <v>1199.5</v>
      </c>
      <c r="R25" s="94"/>
      <c r="S25" s="8"/>
      <c r="T25" s="8"/>
      <c r="U25" s="9"/>
      <c r="V25" s="9"/>
      <c r="W25" s="9"/>
      <c r="X25" s="9"/>
      <c r="Y25" s="9"/>
      <c r="Z25" s="9"/>
      <c r="AA25" s="9"/>
      <c r="AB25" s="9"/>
    </row>
    <row r="26" spans="2:28" ht="30" customHeight="1" x14ac:dyDescent="0.2">
      <c r="B26" s="103"/>
      <c r="C26" s="113"/>
      <c r="D26" s="115"/>
      <c r="E26" s="90"/>
      <c r="F26" s="90"/>
      <c r="G26" s="90"/>
      <c r="H26" s="90"/>
      <c r="I26" s="90"/>
      <c r="J26" s="15" t="s">
        <v>72</v>
      </c>
      <c r="K26" s="16" t="s">
        <v>77</v>
      </c>
      <c r="L26" s="54">
        <f>160*2</f>
        <v>320</v>
      </c>
      <c r="M26" s="17">
        <f t="shared" si="2"/>
        <v>270</v>
      </c>
      <c r="N26" s="17">
        <v>360</v>
      </c>
      <c r="O26" s="17">
        <v>0</v>
      </c>
      <c r="P26" s="18">
        <v>169.5</v>
      </c>
      <c r="Q26" s="19">
        <f t="shared" si="1"/>
        <v>1119.5</v>
      </c>
      <c r="R26" s="94"/>
      <c r="S26" s="8"/>
      <c r="T26" s="8"/>
      <c r="U26" s="9"/>
      <c r="V26" s="9"/>
      <c r="W26" s="9"/>
      <c r="X26" s="9"/>
      <c r="Y26" s="9"/>
      <c r="Z26" s="9"/>
      <c r="AA26" s="9"/>
      <c r="AB26" s="9"/>
    </row>
    <row r="27" spans="2:28" ht="30" customHeight="1" x14ac:dyDescent="0.2">
      <c r="B27" s="103"/>
      <c r="C27" s="113"/>
      <c r="D27" s="115"/>
      <c r="E27" s="90"/>
      <c r="F27" s="90"/>
      <c r="G27" s="90"/>
      <c r="H27" s="90"/>
      <c r="I27" s="90"/>
      <c r="J27" s="15" t="s">
        <v>73</v>
      </c>
      <c r="K27" s="16" t="s">
        <v>78</v>
      </c>
      <c r="L27" s="54">
        <f>150*2</f>
        <v>300</v>
      </c>
      <c r="M27" s="17">
        <f t="shared" si="2"/>
        <v>270</v>
      </c>
      <c r="N27" s="17">
        <v>180</v>
      </c>
      <c r="O27" s="17">
        <v>0</v>
      </c>
      <c r="P27" s="18">
        <v>169.5</v>
      </c>
      <c r="Q27" s="19">
        <f t="shared" si="1"/>
        <v>919.5</v>
      </c>
      <c r="R27" s="94"/>
      <c r="S27" s="8"/>
      <c r="T27" s="8"/>
      <c r="U27" s="9"/>
      <c r="V27" s="9"/>
      <c r="W27" s="9"/>
      <c r="X27" s="9"/>
      <c r="Y27" s="9"/>
      <c r="Z27" s="9"/>
      <c r="AA27" s="9"/>
      <c r="AB27" s="9"/>
    </row>
    <row r="28" spans="2:28" ht="30" customHeight="1" x14ac:dyDescent="0.2">
      <c r="B28" s="96"/>
      <c r="C28" s="114"/>
      <c r="D28" s="104"/>
      <c r="E28" s="86"/>
      <c r="F28" s="86"/>
      <c r="G28" s="86"/>
      <c r="H28" s="86"/>
      <c r="I28" s="86"/>
      <c r="J28" s="20" t="s">
        <v>74</v>
      </c>
      <c r="K28" s="21" t="s">
        <v>78</v>
      </c>
      <c r="L28" s="54">
        <f>150*2</f>
        <v>300</v>
      </c>
      <c r="M28" s="22">
        <f t="shared" si="2"/>
        <v>270</v>
      </c>
      <c r="N28" s="22">
        <v>180</v>
      </c>
      <c r="O28" s="22">
        <v>0</v>
      </c>
      <c r="P28" s="23">
        <v>169.5</v>
      </c>
      <c r="Q28" s="19">
        <f t="shared" si="1"/>
        <v>919.5</v>
      </c>
      <c r="R28" s="88"/>
      <c r="S28" s="8"/>
      <c r="T28" s="8"/>
      <c r="U28" s="9"/>
      <c r="V28" s="9"/>
      <c r="W28" s="9"/>
      <c r="X28" s="9"/>
      <c r="Y28" s="9"/>
      <c r="Z28" s="9"/>
      <c r="AA28" s="9"/>
      <c r="AB28" s="9"/>
    </row>
    <row r="29" spans="2:28" ht="38.25" customHeight="1" x14ac:dyDescent="0.2">
      <c r="B29" s="95">
        <v>7</v>
      </c>
      <c r="C29" s="97" t="s">
        <v>79</v>
      </c>
      <c r="D29" s="85" t="s">
        <v>80</v>
      </c>
      <c r="E29" s="85" t="s">
        <v>81</v>
      </c>
      <c r="F29" s="85" t="s">
        <v>82</v>
      </c>
      <c r="G29" s="85" t="s">
        <v>53</v>
      </c>
      <c r="H29" s="85" t="s">
        <v>83</v>
      </c>
      <c r="I29" s="85" t="s">
        <v>25</v>
      </c>
      <c r="J29" s="10" t="s">
        <v>33</v>
      </c>
      <c r="K29" s="11" t="s">
        <v>34</v>
      </c>
      <c r="L29" s="12">
        <v>420</v>
      </c>
      <c r="M29" s="12">
        <v>0</v>
      </c>
      <c r="N29" s="12">
        <v>350</v>
      </c>
      <c r="O29" s="12">
        <v>0</v>
      </c>
      <c r="P29" s="13">
        <v>445.88</v>
      </c>
      <c r="Q29" s="51">
        <f>SUM(L29:P29)</f>
        <v>1215.8800000000001</v>
      </c>
      <c r="R29" s="87">
        <f>SUM(Q29:Q30)</f>
        <v>2331.7600000000002</v>
      </c>
      <c r="S29" s="8"/>
      <c r="T29" s="8"/>
      <c r="U29" s="9"/>
      <c r="V29" s="9"/>
      <c r="W29" s="9"/>
      <c r="X29" s="9"/>
      <c r="Y29" s="9"/>
      <c r="Z29" s="9"/>
      <c r="AA29" s="9"/>
      <c r="AB29" s="9"/>
    </row>
    <row r="30" spans="2:28" ht="39.75" customHeight="1" x14ac:dyDescent="0.2">
      <c r="B30" s="96"/>
      <c r="C30" s="98"/>
      <c r="D30" s="104"/>
      <c r="E30" s="86"/>
      <c r="F30" s="86"/>
      <c r="G30" s="86"/>
      <c r="H30" s="86"/>
      <c r="I30" s="86"/>
      <c r="J30" s="20" t="s">
        <v>35</v>
      </c>
      <c r="K30" s="21" t="s">
        <v>36</v>
      </c>
      <c r="L30" s="22">
        <v>380</v>
      </c>
      <c r="M30" s="22">
        <v>0</v>
      </c>
      <c r="N30" s="22">
        <v>290</v>
      </c>
      <c r="O30" s="22">
        <v>0</v>
      </c>
      <c r="P30" s="23">
        <v>445.88</v>
      </c>
      <c r="Q30" s="24">
        <f>SUM(L30:P30)</f>
        <v>1115.8800000000001</v>
      </c>
      <c r="R30" s="88"/>
      <c r="S30" s="8"/>
      <c r="T30" s="8"/>
      <c r="U30" s="9"/>
      <c r="V30" s="9"/>
      <c r="W30" s="9"/>
      <c r="X30" s="9"/>
      <c r="Y30" s="9"/>
      <c r="Z30" s="9"/>
      <c r="AA30" s="9"/>
      <c r="AB30" s="9"/>
    </row>
    <row r="31" spans="2:28" ht="69.75" customHeight="1" x14ac:dyDescent="0.2">
      <c r="B31" s="25">
        <v>8</v>
      </c>
      <c r="C31" s="77" t="s">
        <v>84</v>
      </c>
      <c r="D31" s="26" t="s">
        <v>95</v>
      </c>
      <c r="E31" s="26" t="s">
        <v>81</v>
      </c>
      <c r="F31" s="26" t="s">
        <v>22</v>
      </c>
      <c r="G31" s="26" t="s">
        <v>23</v>
      </c>
      <c r="H31" s="26" t="s">
        <v>85</v>
      </c>
      <c r="I31" s="26" t="s">
        <v>32</v>
      </c>
      <c r="J31" s="27" t="s">
        <v>26</v>
      </c>
      <c r="K31" s="26" t="s">
        <v>27</v>
      </c>
      <c r="L31" s="28">
        <v>380</v>
      </c>
      <c r="M31" s="28">
        <v>0</v>
      </c>
      <c r="N31" s="28">
        <v>360</v>
      </c>
      <c r="O31" s="28">
        <v>0</v>
      </c>
      <c r="P31" s="29">
        <v>0</v>
      </c>
      <c r="Q31" s="30">
        <f>SUM(L31:P31)</f>
        <v>740</v>
      </c>
      <c r="R31" s="78">
        <f>SUM(Q31)</f>
        <v>740</v>
      </c>
      <c r="S31" s="8"/>
      <c r="T31" s="8"/>
      <c r="U31" s="9"/>
      <c r="V31" s="9"/>
      <c r="W31" s="9"/>
      <c r="X31" s="9"/>
      <c r="Y31" s="9"/>
      <c r="Z31" s="9"/>
      <c r="AA31" s="9"/>
      <c r="AB31" s="9"/>
    </row>
    <row r="32" spans="2:28" ht="39.950000000000003" customHeight="1" x14ac:dyDescent="0.2">
      <c r="B32" s="69">
        <v>9</v>
      </c>
      <c r="C32" s="74" t="s">
        <v>86</v>
      </c>
      <c r="D32" s="58" t="s">
        <v>92</v>
      </c>
      <c r="E32" s="58" t="s">
        <v>51</v>
      </c>
      <c r="F32" s="58" t="s">
        <v>22</v>
      </c>
      <c r="G32" s="58" t="s">
        <v>12</v>
      </c>
      <c r="H32" s="58" t="s">
        <v>87</v>
      </c>
      <c r="I32" s="58" t="s">
        <v>55</v>
      </c>
      <c r="J32" s="52" t="s">
        <v>88</v>
      </c>
      <c r="K32" s="58" t="s">
        <v>89</v>
      </c>
      <c r="L32" s="54">
        <v>300</v>
      </c>
      <c r="M32" s="54">
        <v>0</v>
      </c>
      <c r="N32" s="54">
        <v>300</v>
      </c>
      <c r="O32" s="54">
        <v>0</v>
      </c>
      <c r="P32" s="55">
        <v>59</v>
      </c>
      <c r="Q32" s="30">
        <f>SUM(L32:P32)</f>
        <v>659</v>
      </c>
      <c r="R32" s="78">
        <f>SUM(Q32)</f>
        <v>659</v>
      </c>
      <c r="S32" s="8"/>
      <c r="T32" s="8"/>
      <c r="U32" s="9"/>
      <c r="V32" s="9"/>
      <c r="W32" s="9"/>
      <c r="X32" s="9"/>
      <c r="Y32" s="9"/>
      <c r="Z32" s="9"/>
      <c r="AA32" s="9"/>
      <c r="AB32" s="9"/>
    </row>
    <row r="33" spans="2:28" ht="10.5" customHeight="1" thickBot="1" x14ac:dyDescent="0.25">
      <c r="B33" s="67"/>
      <c r="C33" s="60"/>
      <c r="D33" s="62"/>
      <c r="E33" s="59"/>
      <c r="F33" s="59"/>
      <c r="G33" s="59"/>
      <c r="H33" s="59"/>
      <c r="I33" s="59"/>
      <c r="J33" s="20"/>
      <c r="K33" s="21"/>
      <c r="L33" s="22"/>
      <c r="M33" s="22"/>
      <c r="N33" s="22" t="s">
        <v>90</v>
      </c>
      <c r="O33" s="22"/>
      <c r="P33" s="23"/>
      <c r="Q33" s="24"/>
      <c r="R33" s="76"/>
      <c r="S33" s="8"/>
      <c r="T33" s="8"/>
      <c r="U33" s="9"/>
      <c r="V33" s="9"/>
      <c r="W33" s="9"/>
      <c r="X33" s="9"/>
      <c r="Y33" s="9"/>
      <c r="Z33" s="9"/>
      <c r="AA33" s="9"/>
      <c r="AB33" s="9"/>
    </row>
    <row r="34" spans="2:28" ht="35.25" customHeight="1" thickBot="1" x14ac:dyDescent="0.25">
      <c r="B34" s="31"/>
      <c r="C34" s="32" t="s">
        <v>18</v>
      </c>
      <c r="D34" s="33"/>
      <c r="E34" s="34"/>
      <c r="F34" s="34"/>
      <c r="G34" s="34"/>
      <c r="H34" s="34"/>
      <c r="I34" s="34"/>
      <c r="J34" s="35"/>
      <c r="K34" s="34"/>
      <c r="L34" s="36">
        <f>SUM(L5:L33)</f>
        <v>9880</v>
      </c>
      <c r="M34" s="37">
        <f>SUM(M5:M33)</f>
        <v>4950</v>
      </c>
      <c r="N34" s="37">
        <f>SUM(N5:N32)</f>
        <v>11460</v>
      </c>
      <c r="O34" s="37">
        <f>SUM(O5:O32)</f>
        <v>600</v>
      </c>
      <c r="P34" s="38">
        <f>SUM(P5:P32)</f>
        <v>5791.47</v>
      </c>
      <c r="Q34" s="38">
        <f>SUM(Q5:Q32)</f>
        <v>32681.47</v>
      </c>
      <c r="R34" s="82">
        <f>SUM(R5:R32)</f>
        <v>32681.47</v>
      </c>
      <c r="S34" s="39"/>
      <c r="T34" s="39"/>
      <c r="U34" s="39"/>
      <c r="V34" s="39"/>
      <c r="W34" s="39"/>
      <c r="X34" s="39"/>
    </row>
    <row r="35" spans="2:28" x14ac:dyDescent="0.2">
      <c r="B35" s="3"/>
      <c r="C35" s="39"/>
      <c r="E35" s="41"/>
      <c r="F35" s="41"/>
      <c r="G35" s="41"/>
      <c r="H35" s="41"/>
      <c r="I35" s="41"/>
      <c r="J35" s="39"/>
      <c r="K35" s="41"/>
      <c r="L35" s="1"/>
      <c r="M35" s="41"/>
      <c r="N35" s="41"/>
      <c r="O35" s="41"/>
      <c r="Q35" s="42"/>
      <c r="R35" s="83"/>
      <c r="S35" s="39"/>
      <c r="T35" s="39"/>
      <c r="U35" s="39"/>
      <c r="V35" s="39"/>
      <c r="W35" s="39"/>
      <c r="X35" s="39"/>
    </row>
    <row r="36" spans="2:28" x14ac:dyDescent="0.2">
      <c r="B36" s="3"/>
      <c r="C36" s="39"/>
      <c r="E36" s="41"/>
      <c r="F36" s="41"/>
      <c r="G36" s="41"/>
      <c r="H36" s="41"/>
      <c r="I36" s="41"/>
      <c r="J36" s="39"/>
      <c r="K36" s="43"/>
      <c r="L36" s="1"/>
      <c r="M36" s="43"/>
      <c r="N36" s="41"/>
      <c r="O36" s="41"/>
      <c r="R36" s="84"/>
      <c r="S36" s="39"/>
      <c r="T36" s="39"/>
      <c r="U36" s="39"/>
      <c r="V36" s="39"/>
      <c r="W36" s="39"/>
      <c r="X36" s="39"/>
    </row>
    <row r="37" spans="2:28" x14ac:dyDescent="0.2">
      <c r="B37" s="3"/>
      <c r="C37" s="39"/>
      <c r="E37" s="41"/>
      <c r="F37" s="41"/>
      <c r="G37" s="41"/>
      <c r="H37" s="41"/>
      <c r="I37" s="41"/>
      <c r="J37" s="39"/>
      <c r="K37" s="41"/>
      <c r="L37" s="1"/>
      <c r="M37" s="41"/>
      <c r="N37" s="41"/>
      <c r="O37" s="41"/>
      <c r="R37" s="84"/>
      <c r="S37" s="39"/>
      <c r="T37" s="39"/>
      <c r="U37" s="39"/>
      <c r="V37" s="39"/>
      <c r="W37" s="39"/>
      <c r="X37" s="39"/>
    </row>
    <row r="38" spans="2:28" x14ac:dyDescent="0.2">
      <c r="B38" s="3"/>
      <c r="C38" s="39"/>
      <c r="E38" s="41"/>
      <c r="F38" s="41"/>
      <c r="G38" s="41"/>
      <c r="H38" s="41"/>
      <c r="I38" s="41"/>
      <c r="J38" s="39"/>
      <c r="K38" s="41"/>
      <c r="L38" s="1"/>
      <c r="M38" s="41"/>
      <c r="N38" s="41"/>
      <c r="O38" s="41"/>
      <c r="R38" s="84"/>
      <c r="S38" s="39"/>
      <c r="T38" s="39"/>
      <c r="U38" s="39"/>
      <c r="V38" s="39"/>
      <c r="W38" s="39"/>
      <c r="X38" s="39"/>
    </row>
    <row r="39" spans="2:28" ht="15.75" x14ac:dyDescent="0.25">
      <c r="B39" s="3"/>
      <c r="C39" s="39"/>
      <c r="E39" s="41"/>
      <c r="F39" s="41"/>
      <c r="G39" s="41"/>
      <c r="H39" s="41"/>
      <c r="I39" s="41"/>
      <c r="J39" s="39"/>
      <c r="K39" s="41"/>
      <c r="L39" s="1"/>
      <c r="M39" s="44"/>
      <c r="N39" s="43"/>
      <c r="O39" s="41"/>
      <c r="R39" s="84"/>
      <c r="S39" s="39"/>
      <c r="T39" s="39"/>
      <c r="U39" s="39"/>
      <c r="V39" s="39"/>
      <c r="W39" s="39"/>
      <c r="X39" s="39"/>
    </row>
    <row r="40" spans="2:28" x14ac:dyDescent="0.2">
      <c r="B40" s="3"/>
      <c r="C40" s="39"/>
      <c r="E40" s="41"/>
      <c r="F40" s="41"/>
      <c r="G40" s="41"/>
      <c r="H40" s="41"/>
      <c r="I40" s="41"/>
      <c r="J40" s="39"/>
      <c r="K40" s="41"/>
      <c r="L40" s="1"/>
      <c r="M40" s="43"/>
      <c r="N40" s="41"/>
      <c r="O40" s="41"/>
      <c r="R40" s="84"/>
      <c r="S40" s="39"/>
      <c r="T40" s="39"/>
      <c r="U40" s="39"/>
      <c r="V40" s="39"/>
      <c r="W40" s="39"/>
      <c r="X40" s="39"/>
    </row>
    <row r="41" spans="2:28" x14ac:dyDescent="0.2">
      <c r="B41" s="3"/>
      <c r="C41" s="40"/>
      <c r="E41" s="3"/>
      <c r="F41" s="3"/>
      <c r="G41" s="3"/>
      <c r="H41" s="3"/>
      <c r="I41" s="3"/>
      <c r="J41" s="40"/>
      <c r="K41" s="3"/>
      <c r="L41" s="1"/>
      <c r="N41" s="45"/>
    </row>
    <row r="42" spans="2:28" x14ac:dyDescent="0.2">
      <c r="B42" s="3"/>
      <c r="C42" s="40"/>
      <c r="E42" s="3"/>
      <c r="F42" s="3"/>
      <c r="G42" s="3"/>
      <c r="H42" s="3"/>
      <c r="I42" s="3"/>
      <c r="J42" s="40"/>
      <c r="K42" s="42"/>
      <c r="L42" s="3"/>
    </row>
    <row r="43" spans="2:28" x14ac:dyDescent="0.2">
      <c r="B43" s="3"/>
      <c r="C43" s="40"/>
      <c r="E43" s="3"/>
      <c r="F43" s="3"/>
      <c r="G43" s="3"/>
      <c r="H43" s="3"/>
      <c r="I43" s="3"/>
      <c r="J43" s="40"/>
      <c r="K43" s="3"/>
      <c r="L43" s="3"/>
      <c r="M43" s="45"/>
    </row>
    <row r="44" spans="2:28" x14ac:dyDescent="0.2">
      <c r="B44" s="3"/>
      <c r="C44" s="40"/>
      <c r="E44" s="3"/>
      <c r="F44" s="3"/>
      <c r="G44" s="3"/>
      <c r="H44" s="3"/>
      <c r="I44" s="3"/>
      <c r="J44" s="40"/>
      <c r="K44" s="3"/>
      <c r="L44" s="3"/>
    </row>
    <row r="45" spans="2:28" x14ac:dyDescent="0.2">
      <c r="B45" s="3"/>
      <c r="C45" s="40"/>
      <c r="E45" s="3"/>
      <c r="F45" s="3"/>
      <c r="G45" s="3"/>
      <c r="H45" s="3"/>
      <c r="I45" s="3"/>
      <c r="J45" s="40"/>
      <c r="K45" s="3"/>
      <c r="L45" s="3"/>
    </row>
    <row r="46" spans="2:28" x14ac:dyDescent="0.2">
      <c r="B46" s="3"/>
      <c r="C46" s="40"/>
      <c r="E46" s="3"/>
      <c r="F46" s="3"/>
      <c r="G46" s="3"/>
      <c r="H46" s="3"/>
      <c r="I46" s="3"/>
      <c r="J46" s="40"/>
      <c r="K46" s="3"/>
    </row>
    <row r="47" spans="2:28" x14ac:dyDescent="0.2">
      <c r="B47" s="3"/>
      <c r="C47" s="40"/>
      <c r="E47" s="3"/>
      <c r="F47" s="3"/>
      <c r="G47" s="3"/>
      <c r="H47" s="3"/>
      <c r="I47" s="3"/>
      <c r="J47" s="40"/>
      <c r="K47" s="3"/>
    </row>
    <row r="48" spans="2:28" x14ac:dyDescent="0.2">
      <c r="B48" s="3"/>
      <c r="C48" s="40"/>
      <c r="E48" s="3"/>
      <c r="F48" s="3"/>
      <c r="G48" s="3"/>
      <c r="H48" s="3"/>
      <c r="I48" s="3"/>
      <c r="J48" s="40"/>
      <c r="K48" s="3"/>
    </row>
    <row r="49" spans="2:11" x14ac:dyDescent="0.2">
      <c r="B49" s="3"/>
      <c r="C49" s="40"/>
      <c r="E49" s="3"/>
      <c r="F49" s="3"/>
      <c r="G49" s="3"/>
      <c r="H49" s="3"/>
      <c r="I49" s="3"/>
      <c r="J49" s="40"/>
      <c r="K49" s="3"/>
    </row>
    <row r="50" spans="2:11" x14ac:dyDescent="0.2">
      <c r="B50" s="3"/>
      <c r="C50" s="40"/>
      <c r="E50" s="3"/>
      <c r="F50" s="3"/>
      <c r="G50" s="3"/>
      <c r="H50" s="3"/>
      <c r="I50" s="3"/>
      <c r="J50" s="40"/>
      <c r="K50" s="3"/>
    </row>
    <row r="51" spans="2:11" x14ac:dyDescent="0.2">
      <c r="B51" s="3"/>
      <c r="C51" s="40"/>
      <c r="E51" s="3"/>
      <c r="F51" s="3"/>
      <c r="G51" s="3"/>
      <c r="H51" s="3"/>
      <c r="I51" s="3"/>
      <c r="J51" s="40"/>
      <c r="K51" s="3"/>
    </row>
    <row r="52" spans="2:11" x14ac:dyDescent="0.2">
      <c r="B52" s="3"/>
      <c r="C52" s="40"/>
      <c r="E52" s="3"/>
      <c r="F52" s="3"/>
      <c r="G52" s="3"/>
      <c r="H52" s="3"/>
      <c r="I52" s="3"/>
      <c r="J52" s="40"/>
      <c r="K52" s="3"/>
    </row>
    <row r="53" spans="2:11" x14ac:dyDescent="0.2">
      <c r="B53" s="3"/>
      <c r="C53" s="40"/>
      <c r="E53" s="3"/>
      <c r="F53" s="3"/>
      <c r="G53" s="3"/>
      <c r="H53" s="3"/>
      <c r="I53" s="3"/>
      <c r="J53" s="40"/>
      <c r="K53" s="3"/>
    </row>
    <row r="54" spans="2:11" x14ac:dyDescent="0.2">
      <c r="B54" s="3"/>
      <c r="C54" s="40"/>
      <c r="E54" s="3"/>
      <c r="F54" s="3"/>
      <c r="G54" s="3"/>
      <c r="H54" s="3"/>
      <c r="I54" s="3"/>
      <c r="J54" s="40"/>
      <c r="K54" s="3"/>
    </row>
    <row r="55" spans="2:11" x14ac:dyDescent="0.2">
      <c r="B55" s="3"/>
      <c r="C55" s="40"/>
      <c r="E55" s="3"/>
      <c r="F55" s="3"/>
      <c r="G55" s="3"/>
      <c r="H55" s="3"/>
      <c r="I55" s="3"/>
      <c r="J55" s="40"/>
      <c r="K55" s="3"/>
    </row>
    <row r="56" spans="2:11" x14ac:dyDescent="0.2">
      <c r="B56" s="3"/>
      <c r="C56" s="40"/>
      <c r="E56" s="3"/>
      <c r="F56" s="3"/>
      <c r="G56" s="3"/>
      <c r="H56" s="3"/>
      <c r="I56" s="3"/>
      <c r="J56" s="40"/>
      <c r="K56" s="3"/>
    </row>
    <row r="57" spans="2:11" x14ac:dyDescent="0.2">
      <c r="B57" s="3"/>
      <c r="C57" s="40"/>
      <c r="E57" s="3"/>
      <c r="F57" s="3"/>
      <c r="G57" s="3"/>
      <c r="H57" s="3"/>
      <c r="I57" s="3"/>
      <c r="J57" s="40"/>
      <c r="K57" s="3"/>
    </row>
    <row r="58" spans="2:11" x14ac:dyDescent="0.2">
      <c r="B58" s="3"/>
      <c r="C58" s="40"/>
      <c r="E58" s="3"/>
      <c r="F58" s="3"/>
      <c r="G58" s="3"/>
      <c r="H58" s="3"/>
      <c r="I58" s="3"/>
      <c r="J58" s="40"/>
      <c r="K58" s="3"/>
    </row>
    <row r="59" spans="2:11" x14ac:dyDescent="0.2">
      <c r="B59" s="3"/>
      <c r="C59" s="40"/>
      <c r="E59" s="3"/>
      <c r="F59" s="3"/>
      <c r="G59" s="3"/>
      <c r="H59" s="3"/>
      <c r="I59" s="3"/>
      <c r="J59" s="40"/>
      <c r="K59" s="3"/>
    </row>
    <row r="60" spans="2:11" x14ac:dyDescent="0.2">
      <c r="B60" s="3"/>
      <c r="C60" s="40"/>
      <c r="E60" s="3"/>
      <c r="F60" s="3"/>
      <c r="G60" s="3"/>
      <c r="H60" s="3"/>
      <c r="I60" s="3"/>
      <c r="J60" s="40"/>
      <c r="K60" s="3"/>
    </row>
    <row r="61" spans="2:11" x14ac:dyDescent="0.2">
      <c r="B61" s="3"/>
      <c r="C61" s="40"/>
      <c r="E61" s="3"/>
      <c r="F61" s="3"/>
      <c r="G61" s="3"/>
      <c r="H61" s="3"/>
      <c r="I61" s="3"/>
      <c r="J61" s="40"/>
      <c r="K61" s="3"/>
    </row>
    <row r="62" spans="2:11" x14ac:dyDescent="0.2">
      <c r="B62" s="3"/>
      <c r="C62" s="40"/>
      <c r="E62" s="3"/>
      <c r="F62" s="3"/>
      <c r="G62" s="3"/>
      <c r="H62" s="3"/>
      <c r="I62" s="3"/>
      <c r="J62" s="40"/>
      <c r="K62" s="3"/>
    </row>
    <row r="63" spans="2:11" x14ac:dyDescent="0.2">
      <c r="B63" s="3"/>
      <c r="C63" s="40"/>
      <c r="E63" s="3"/>
      <c r="F63" s="3"/>
      <c r="G63" s="3"/>
      <c r="H63" s="3"/>
      <c r="I63" s="3"/>
      <c r="J63" s="40"/>
      <c r="K63" s="3"/>
    </row>
    <row r="64" spans="2:11" x14ac:dyDescent="0.2">
      <c r="B64" s="3"/>
      <c r="C64" s="40"/>
      <c r="E64" s="3"/>
      <c r="F64" s="3"/>
      <c r="G64" s="3"/>
      <c r="H64" s="3"/>
      <c r="I64" s="3"/>
      <c r="J64" s="40"/>
      <c r="K64" s="3"/>
    </row>
    <row r="65" spans="2:11" x14ac:dyDescent="0.2">
      <c r="B65" s="3"/>
      <c r="C65" s="40"/>
      <c r="E65" s="3"/>
      <c r="F65" s="3"/>
      <c r="G65" s="3"/>
      <c r="H65" s="3"/>
      <c r="I65" s="3"/>
      <c r="J65" s="40"/>
      <c r="K65" s="3"/>
    </row>
    <row r="66" spans="2:11" x14ac:dyDescent="0.2">
      <c r="B66" s="3"/>
      <c r="C66" s="40"/>
      <c r="E66" s="3"/>
      <c r="F66" s="3"/>
      <c r="G66" s="3"/>
      <c r="H66" s="3"/>
      <c r="I66" s="3"/>
      <c r="J66" s="40"/>
      <c r="K66" s="3"/>
    </row>
    <row r="67" spans="2:11" x14ac:dyDescent="0.2">
      <c r="B67" s="3"/>
      <c r="C67" s="40"/>
      <c r="E67" s="3"/>
      <c r="F67" s="3"/>
      <c r="G67" s="3"/>
      <c r="H67" s="3"/>
      <c r="I67" s="3"/>
      <c r="J67" s="40"/>
      <c r="K67" s="3"/>
    </row>
    <row r="68" spans="2:11" x14ac:dyDescent="0.2">
      <c r="B68" s="3"/>
      <c r="C68" s="40"/>
      <c r="E68" s="3"/>
      <c r="F68" s="3"/>
      <c r="G68" s="3"/>
      <c r="H68" s="3"/>
      <c r="I68" s="3"/>
      <c r="J68" s="40"/>
      <c r="K68" s="3"/>
    </row>
    <row r="69" spans="2:11" x14ac:dyDescent="0.2">
      <c r="B69" s="3"/>
      <c r="C69" s="40"/>
      <c r="E69" s="3"/>
      <c r="F69" s="3"/>
      <c r="G69" s="3"/>
      <c r="H69" s="3"/>
      <c r="I69" s="3"/>
      <c r="J69" s="40"/>
      <c r="K69" s="3"/>
    </row>
    <row r="70" spans="2:11" x14ac:dyDescent="0.2">
      <c r="B70" s="3"/>
      <c r="C70" s="40"/>
      <c r="E70" s="3"/>
      <c r="F70" s="3"/>
      <c r="G70" s="3"/>
      <c r="H70" s="3"/>
      <c r="I70" s="3"/>
      <c r="J70" s="40"/>
      <c r="K70" s="3"/>
    </row>
    <row r="71" spans="2:11" x14ac:dyDescent="0.2">
      <c r="B71" s="3"/>
      <c r="C71" s="40"/>
      <c r="E71" s="3"/>
      <c r="F71" s="3"/>
      <c r="G71" s="3"/>
      <c r="H71" s="3"/>
      <c r="I71" s="3"/>
      <c r="J71" s="40"/>
      <c r="K71" s="3"/>
    </row>
    <row r="72" spans="2:11" x14ac:dyDescent="0.2">
      <c r="B72" s="3"/>
      <c r="C72" s="40"/>
      <c r="E72" s="3"/>
      <c r="F72" s="3"/>
      <c r="G72" s="3"/>
      <c r="H72" s="3"/>
      <c r="I72" s="3"/>
      <c r="J72" s="40"/>
      <c r="K72" s="3"/>
    </row>
    <row r="73" spans="2:11" x14ac:dyDescent="0.2">
      <c r="B73" s="3"/>
      <c r="C73" s="40"/>
      <c r="E73" s="3"/>
      <c r="F73" s="3"/>
      <c r="G73" s="3"/>
      <c r="H73" s="3"/>
      <c r="I73" s="3"/>
      <c r="J73" s="40"/>
      <c r="K73" s="3"/>
    </row>
    <row r="74" spans="2:11" x14ac:dyDescent="0.2">
      <c r="B74" s="3"/>
      <c r="C74" s="40"/>
      <c r="E74" s="3"/>
      <c r="F74" s="3"/>
      <c r="G74" s="3"/>
      <c r="H74" s="3"/>
      <c r="I74" s="3"/>
      <c r="J74" s="40"/>
      <c r="K74" s="3"/>
    </row>
    <row r="75" spans="2:11" x14ac:dyDescent="0.2">
      <c r="B75" s="3"/>
      <c r="C75" s="40"/>
      <c r="E75" s="3"/>
      <c r="F75" s="3"/>
      <c r="G75" s="3"/>
      <c r="H75" s="3"/>
      <c r="I75" s="3"/>
      <c r="J75" s="40"/>
      <c r="K75" s="3"/>
    </row>
    <row r="76" spans="2:11" x14ac:dyDescent="0.2">
      <c r="B76" s="3"/>
      <c r="C76" s="40"/>
      <c r="E76" s="3"/>
      <c r="F76" s="3"/>
      <c r="G76" s="3"/>
      <c r="H76" s="3"/>
      <c r="I76" s="3"/>
      <c r="J76" s="40"/>
      <c r="K76" s="3"/>
    </row>
    <row r="77" spans="2:11" x14ac:dyDescent="0.2">
      <c r="B77" s="3"/>
      <c r="C77" s="40"/>
      <c r="E77" s="3"/>
      <c r="F77" s="3"/>
      <c r="G77" s="3"/>
      <c r="H77" s="3"/>
      <c r="I77" s="3"/>
      <c r="J77" s="40"/>
      <c r="K77" s="3"/>
    </row>
    <row r="78" spans="2:11" x14ac:dyDescent="0.2">
      <c r="B78" s="3"/>
      <c r="C78" s="40"/>
      <c r="E78" s="3"/>
      <c r="F78" s="3"/>
      <c r="G78" s="3"/>
      <c r="H78" s="3"/>
      <c r="I78" s="3"/>
      <c r="J78" s="40"/>
      <c r="K78" s="3"/>
    </row>
    <row r="79" spans="2:11" x14ac:dyDescent="0.2">
      <c r="B79" s="3"/>
      <c r="C79" s="40"/>
      <c r="E79" s="3"/>
      <c r="F79" s="3"/>
      <c r="G79" s="3"/>
      <c r="H79" s="3"/>
      <c r="I79" s="3"/>
      <c r="J79" s="40"/>
      <c r="K79" s="3"/>
    </row>
    <row r="80" spans="2:11" x14ac:dyDescent="0.2">
      <c r="B80" s="3"/>
      <c r="C80" s="40"/>
      <c r="E80" s="3"/>
      <c r="F80" s="3"/>
      <c r="G80" s="3"/>
      <c r="H80" s="3"/>
      <c r="I80" s="3"/>
      <c r="J80" s="40"/>
      <c r="K80" s="3"/>
    </row>
    <row r="81" spans="2:11" x14ac:dyDescent="0.2">
      <c r="B81" s="3"/>
      <c r="C81" s="40"/>
      <c r="E81" s="3"/>
      <c r="F81" s="3"/>
      <c r="G81" s="3"/>
      <c r="H81" s="3"/>
      <c r="I81" s="3"/>
      <c r="J81" s="40"/>
      <c r="K81" s="3"/>
    </row>
    <row r="82" spans="2:11" x14ac:dyDescent="0.2">
      <c r="B82" s="3"/>
      <c r="C82" s="40"/>
      <c r="E82" s="3"/>
      <c r="F82" s="3"/>
      <c r="G82" s="3"/>
      <c r="H82" s="3"/>
      <c r="I82" s="3"/>
      <c r="J82" s="40"/>
      <c r="K82" s="3"/>
    </row>
    <row r="83" spans="2:11" x14ac:dyDescent="0.2">
      <c r="B83" s="3"/>
      <c r="C83" s="40"/>
      <c r="E83" s="3"/>
      <c r="F83" s="3"/>
      <c r="G83" s="3"/>
      <c r="H83" s="3"/>
      <c r="I83" s="3"/>
      <c r="J83" s="40"/>
      <c r="K83" s="3"/>
    </row>
    <row r="84" spans="2:11" x14ac:dyDescent="0.2">
      <c r="B84" s="3"/>
      <c r="C84" s="40"/>
      <c r="E84" s="3"/>
      <c r="F84" s="3"/>
      <c r="G84" s="3"/>
      <c r="H84" s="3"/>
      <c r="I84" s="3"/>
      <c r="J84" s="40"/>
      <c r="K84" s="3"/>
    </row>
    <row r="85" spans="2:11" x14ac:dyDescent="0.2">
      <c r="B85" s="3"/>
      <c r="C85" s="40"/>
      <c r="E85" s="3"/>
      <c r="F85" s="3"/>
      <c r="G85" s="3"/>
      <c r="H85" s="3"/>
      <c r="I85" s="3"/>
      <c r="J85" s="40"/>
      <c r="K85" s="3"/>
    </row>
    <row r="86" spans="2:11" x14ac:dyDescent="0.2">
      <c r="B86" s="3"/>
      <c r="C86" s="40"/>
      <c r="E86" s="3"/>
      <c r="F86" s="3"/>
      <c r="G86" s="3"/>
      <c r="H86" s="3"/>
      <c r="I86" s="3"/>
      <c r="J86" s="40"/>
      <c r="K86" s="3"/>
    </row>
    <row r="87" spans="2:11" x14ac:dyDescent="0.2">
      <c r="B87" s="3"/>
      <c r="C87" s="40"/>
      <c r="E87" s="3"/>
      <c r="F87" s="3"/>
      <c r="G87" s="3"/>
      <c r="H87" s="3"/>
      <c r="I87" s="3"/>
      <c r="J87" s="40"/>
      <c r="K87" s="3"/>
    </row>
    <row r="88" spans="2:11" x14ac:dyDescent="0.2">
      <c r="B88" s="3"/>
      <c r="C88" s="40"/>
      <c r="E88" s="3"/>
      <c r="F88" s="3"/>
      <c r="G88" s="3"/>
      <c r="H88" s="3"/>
      <c r="I88" s="3"/>
      <c r="J88" s="40"/>
      <c r="K88" s="3"/>
    </row>
    <row r="89" spans="2:11" x14ac:dyDescent="0.2">
      <c r="B89" s="3"/>
      <c r="C89" s="40"/>
      <c r="E89" s="3"/>
      <c r="F89" s="3"/>
      <c r="G89" s="3"/>
      <c r="H89" s="3"/>
      <c r="I89" s="3"/>
      <c r="J89" s="40"/>
      <c r="K89" s="3"/>
    </row>
    <row r="90" spans="2:11" x14ac:dyDescent="0.2">
      <c r="B90" s="3"/>
      <c r="C90" s="40"/>
      <c r="E90" s="3"/>
      <c r="F90" s="3"/>
      <c r="G90" s="3"/>
      <c r="H90" s="3"/>
      <c r="I90" s="3"/>
      <c r="J90" s="40"/>
      <c r="K90" s="3"/>
    </row>
    <row r="91" spans="2:11" x14ac:dyDescent="0.2">
      <c r="B91" s="3"/>
      <c r="C91" s="40"/>
      <c r="E91" s="3"/>
      <c r="F91" s="3"/>
      <c r="G91" s="3"/>
      <c r="H91" s="3"/>
      <c r="I91" s="3"/>
      <c r="J91" s="40"/>
      <c r="K91" s="3"/>
    </row>
    <row r="92" spans="2:11" x14ac:dyDescent="0.2">
      <c r="B92" s="3"/>
      <c r="C92" s="40"/>
      <c r="E92" s="3"/>
      <c r="F92" s="3"/>
      <c r="G92" s="3"/>
      <c r="H92" s="3"/>
      <c r="I92" s="3"/>
      <c r="J92" s="40"/>
      <c r="K92" s="3"/>
    </row>
    <row r="93" spans="2:11" x14ac:dyDescent="0.2">
      <c r="B93" s="3"/>
      <c r="C93" s="40"/>
      <c r="E93" s="3"/>
      <c r="F93" s="3"/>
      <c r="G93" s="3"/>
      <c r="H93" s="3"/>
      <c r="I93" s="3"/>
      <c r="J93" s="40"/>
      <c r="K93" s="3"/>
    </row>
    <row r="94" spans="2:11" x14ac:dyDescent="0.2">
      <c r="B94" s="3"/>
      <c r="C94" s="40"/>
      <c r="E94" s="3"/>
      <c r="F94" s="3"/>
      <c r="G94" s="3"/>
      <c r="H94" s="3"/>
      <c r="I94" s="3"/>
      <c r="J94" s="40"/>
      <c r="K94" s="3"/>
    </row>
    <row r="95" spans="2:11" x14ac:dyDescent="0.2">
      <c r="B95" s="3"/>
      <c r="C95" s="40"/>
      <c r="E95" s="3"/>
      <c r="F95" s="3"/>
      <c r="G95" s="3"/>
      <c r="H95" s="3"/>
      <c r="I95" s="3"/>
      <c r="J95" s="40"/>
      <c r="K95" s="3"/>
    </row>
    <row r="96" spans="2:11" x14ac:dyDescent="0.2">
      <c r="B96" s="3"/>
      <c r="C96" s="40"/>
      <c r="E96" s="3"/>
      <c r="F96" s="3"/>
      <c r="G96" s="3"/>
      <c r="H96" s="3"/>
      <c r="I96" s="3"/>
      <c r="J96" s="40"/>
      <c r="K96" s="3"/>
    </row>
    <row r="97" spans="2:11" x14ac:dyDescent="0.2">
      <c r="B97" s="3"/>
      <c r="C97" s="40"/>
      <c r="E97" s="3"/>
      <c r="F97" s="3"/>
      <c r="G97" s="3"/>
      <c r="H97" s="3"/>
      <c r="I97" s="3"/>
      <c r="J97" s="40"/>
      <c r="K97" s="3"/>
    </row>
    <row r="98" spans="2:11" x14ac:dyDescent="0.2">
      <c r="B98" s="3"/>
      <c r="C98" s="40"/>
      <c r="E98" s="3"/>
      <c r="F98" s="3"/>
      <c r="G98" s="3"/>
      <c r="H98" s="3"/>
      <c r="I98" s="3"/>
      <c r="J98" s="40"/>
      <c r="K98" s="3"/>
    </row>
    <row r="99" spans="2:11" x14ac:dyDescent="0.2">
      <c r="B99" s="3"/>
      <c r="C99" s="40"/>
      <c r="E99" s="3"/>
      <c r="F99" s="3"/>
      <c r="G99" s="3"/>
      <c r="H99" s="3"/>
      <c r="I99" s="3"/>
      <c r="J99" s="40"/>
      <c r="K99" s="3"/>
    </row>
    <row r="100" spans="2:11" x14ac:dyDescent="0.2">
      <c r="B100" s="3"/>
      <c r="C100" s="40"/>
      <c r="E100" s="3"/>
      <c r="F100" s="3"/>
      <c r="G100" s="3"/>
      <c r="H100" s="3"/>
      <c r="I100" s="3"/>
      <c r="J100" s="40"/>
      <c r="K100" s="3"/>
    </row>
    <row r="101" spans="2:11" x14ac:dyDescent="0.2">
      <c r="B101" s="3"/>
      <c r="C101" s="40"/>
      <c r="E101" s="3"/>
      <c r="F101" s="3"/>
      <c r="G101" s="3"/>
      <c r="H101" s="3"/>
      <c r="I101" s="3"/>
      <c r="J101" s="40"/>
      <c r="K101" s="3"/>
    </row>
    <row r="102" spans="2:11" x14ac:dyDescent="0.2">
      <c r="B102" s="3"/>
      <c r="C102" s="40"/>
      <c r="E102" s="3"/>
      <c r="F102" s="3"/>
      <c r="G102" s="3"/>
      <c r="H102" s="3"/>
      <c r="I102" s="3"/>
      <c r="J102" s="40"/>
      <c r="K102" s="3"/>
    </row>
    <row r="103" spans="2:11" x14ac:dyDescent="0.2">
      <c r="B103" s="3"/>
      <c r="C103" s="40"/>
      <c r="E103" s="3"/>
      <c r="F103" s="3"/>
      <c r="G103" s="3"/>
      <c r="H103" s="3"/>
      <c r="I103" s="3"/>
      <c r="J103" s="40"/>
      <c r="K103" s="3"/>
    </row>
    <row r="104" spans="2:11" x14ac:dyDescent="0.2">
      <c r="B104" s="3"/>
      <c r="C104" s="40"/>
      <c r="E104" s="3"/>
      <c r="F104" s="3"/>
      <c r="G104" s="3"/>
      <c r="H104" s="3"/>
      <c r="I104" s="3"/>
      <c r="J104" s="40"/>
      <c r="K104" s="3"/>
    </row>
    <row r="105" spans="2:11" x14ac:dyDescent="0.2">
      <c r="B105" s="3"/>
      <c r="C105" s="40"/>
      <c r="E105" s="3"/>
      <c r="F105" s="3"/>
      <c r="G105" s="3"/>
      <c r="H105" s="3"/>
      <c r="I105" s="3"/>
      <c r="J105" s="40"/>
      <c r="K105" s="3"/>
    </row>
    <row r="106" spans="2:11" x14ac:dyDescent="0.2">
      <c r="B106" s="3"/>
      <c r="C106" s="40"/>
      <c r="E106" s="3"/>
      <c r="F106" s="3"/>
      <c r="G106" s="3"/>
      <c r="H106" s="3"/>
      <c r="I106" s="3"/>
      <c r="J106" s="40"/>
      <c r="K106" s="3"/>
    </row>
    <row r="107" spans="2:11" x14ac:dyDescent="0.2">
      <c r="B107" s="3"/>
      <c r="C107" s="40"/>
      <c r="E107" s="3"/>
      <c r="F107" s="3"/>
      <c r="G107" s="3"/>
      <c r="H107" s="3"/>
      <c r="I107" s="3"/>
      <c r="J107" s="40"/>
      <c r="K107" s="3"/>
    </row>
    <row r="108" spans="2:11" x14ac:dyDescent="0.2">
      <c r="B108" s="3"/>
      <c r="C108" s="40"/>
      <c r="E108" s="3"/>
      <c r="F108" s="3"/>
      <c r="G108" s="3"/>
      <c r="H108" s="3"/>
      <c r="I108" s="3"/>
      <c r="J108" s="40"/>
      <c r="K108" s="3"/>
    </row>
    <row r="109" spans="2:11" x14ac:dyDescent="0.2">
      <c r="B109" s="3"/>
      <c r="C109" s="40"/>
      <c r="E109" s="3"/>
      <c r="F109" s="3"/>
      <c r="G109" s="3"/>
      <c r="H109" s="3"/>
      <c r="I109" s="3"/>
      <c r="J109" s="40"/>
      <c r="K109" s="3"/>
    </row>
    <row r="110" spans="2:11" x14ac:dyDescent="0.2">
      <c r="B110" s="3"/>
      <c r="C110" s="40"/>
      <c r="E110" s="3"/>
      <c r="F110" s="3"/>
      <c r="G110" s="3"/>
      <c r="H110" s="3"/>
      <c r="I110" s="3"/>
      <c r="J110" s="40"/>
      <c r="K110" s="3"/>
    </row>
    <row r="111" spans="2:11" x14ac:dyDescent="0.2">
      <c r="B111" s="3"/>
      <c r="C111" s="40"/>
      <c r="E111" s="3"/>
      <c r="F111" s="3"/>
      <c r="G111" s="3"/>
      <c r="H111" s="3"/>
      <c r="I111" s="3"/>
      <c r="J111" s="40"/>
      <c r="K111" s="3"/>
    </row>
    <row r="112" spans="2:11" x14ac:dyDescent="0.2">
      <c r="B112" s="3"/>
      <c r="C112" s="40"/>
      <c r="E112" s="3"/>
      <c r="F112" s="3"/>
      <c r="G112" s="3"/>
      <c r="H112" s="3"/>
      <c r="I112" s="3"/>
      <c r="J112" s="40"/>
      <c r="K112" s="3"/>
    </row>
    <row r="113" spans="2:11" x14ac:dyDescent="0.2">
      <c r="B113" s="3"/>
      <c r="C113" s="40"/>
      <c r="E113" s="3"/>
      <c r="F113" s="3"/>
      <c r="G113" s="3"/>
      <c r="H113" s="3"/>
      <c r="I113" s="3"/>
      <c r="J113" s="40"/>
      <c r="K113" s="3"/>
    </row>
    <row r="114" spans="2:11" x14ac:dyDescent="0.2">
      <c r="B114" s="3"/>
      <c r="C114" s="40"/>
      <c r="E114" s="3"/>
      <c r="F114" s="3"/>
      <c r="G114" s="3"/>
      <c r="H114" s="3"/>
      <c r="I114" s="3"/>
      <c r="J114" s="40"/>
      <c r="K114" s="3"/>
    </row>
    <row r="115" spans="2:11" x14ac:dyDescent="0.2">
      <c r="B115" s="3"/>
      <c r="C115" s="40"/>
      <c r="E115" s="3"/>
      <c r="F115" s="3"/>
      <c r="G115" s="3"/>
      <c r="H115" s="3"/>
      <c r="I115" s="3"/>
      <c r="J115" s="40"/>
      <c r="K115" s="3"/>
    </row>
    <row r="116" spans="2:11" x14ac:dyDescent="0.2">
      <c r="B116" s="3"/>
      <c r="C116" s="40"/>
      <c r="E116" s="3"/>
      <c r="F116" s="3"/>
      <c r="G116" s="3"/>
      <c r="H116" s="3"/>
      <c r="I116" s="3"/>
      <c r="J116" s="40"/>
      <c r="K116" s="3"/>
    </row>
    <row r="117" spans="2:11" x14ac:dyDescent="0.2">
      <c r="B117" s="3"/>
      <c r="C117" s="40"/>
      <c r="E117" s="3"/>
      <c r="F117" s="3"/>
      <c r="G117" s="3"/>
      <c r="H117" s="3"/>
      <c r="I117" s="3"/>
      <c r="J117" s="40"/>
      <c r="K117" s="3"/>
    </row>
    <row r="118" spans="2:11" x14ac:dyDescent="0.2">
      <c r="B118" s="3"/>
      <c r="C118" s="40"/>
      <c r="E118" s="3"/>
      <c r="F118" s="3"/>
      <c r="G118" s="3"/>
      <c r="H118" s="3"/>
      <c r="I118" s="3"/>
      <c r="J118" s="40"/>
      <c r="K118" s="3"/>
    </row>
    <row r="119" spans="2:11" x14ac:dyDescent="0.2">
      <c r="B119" s="3"/>
      <c r="C119" s="40"/>
      <c r="E119" s="3"/>
      <c r="F119" s="3"/>
      <c r="G119" s="3"/>
      <c r="H119" s="3"/>
      <c r="I119" s="3"/>
      <c r="J119" s="40"/>
      <c r="K119" s="3"/>
    </row>
    <row r="120" spans="2:11" x14ac:dyDescent="0.2">
      <c r="B120" s="3"/>
      <c r="C120" s="40"/>
      <c r="E120" s="3"/>
      <c r="F120" s="3"/>
      <c r="G120" s="3"/>
      <c r="H120" s="3"/>
      <c r="I120" s="3"/>
      <c r="J120" s="40"/>
      <c r="K120" s="3"/>
    </row>
    <row r="121" spans="2:11" x14ac:dyDescent="0.2">
      <c r="B121" s="3"/>
      <c r="C121" s="40"/>
      <c r="E121" s="3"/>
      <c r="F121" s="3"/>
      <c r="G121" s="3"/>
      <c r="H121" s="3"/>
      <c r="I121" s="3"/>
      <c r="J121" s="40"/>
      <c r="K121" s="3"/>
    </row>
    <row r="122" spans="2:11" x14ac:dyDescent="0.2">
      <c r="B122" s="3"/>
      <c r="C122" s="40"/>
      <c r="E122" s="3"/>
      <c r="F122" s="3"/>
      <c r="G122" s="3"/>
      <c r="H122" s="3"/>
      <c r="I122" s="3"/>
      <c r="J122" s="40"/>
      <c r="K122" s="3"/>
    </row>
    <row r="123" spans="2:11" x14ac:dyDescent="0.2">
      <c r="B123" s="3"/>
      <c r="C123" s="40"/>
      <c r="E123" s="3"/>
      <c r="F123" s="3"/>
      <c r="G123" s="3"/>
      <c r="H123" s="3"/>
      <c r="I123" s="3"/>
      <c r="J123" s="40"/>
      <c r="K123" s="3"/>
    </row>
    <row r="124" spans="2:11" x14ac:dyDescent="0.2">
      <c r="B124" s="3"/>
      <c r="C124" s="40"/>
      <c r="E124" s="3"/>
      <c r="F124" s="3"/>
      <c r="G124" s="3"/>
      <c r="H124" s="3"/>
      <c r="I124" s="3"/>
      <c r="J124" s="40"/>
      <c r="K124" s="3"/>
    </row>
    <row r="125" spans="2:11" x14ac:dyDescent="0.2">
      <c r="B125" s="3"/>
      <c r="C125" s="40"/>
      <c r="E125" s="3"/>
      <c r="F125" s="3"/>
      <c r="G125" s="3"/>
      <c r="H125" s="3"/>
      <c r="I125" s="3"/>
      <c r="J125" s="40"/>
      <c r="K125" s="3"/>
    </row>
    <row r="126" spans="2:11" x14ac:dyDescent="0.2">
      <c r="B126" s="3"/>
      <c r="C126" s="40"/>
      <c r="E126" s="3"/>
      <c r="F126" s="3"/>
      <c r="G126" s="3"/>
      <c r="H126" s="3"/>
      <c r="I126" s="3"/>
      <c r="J126" s="40"/>
      <c r="K126" s="3"/>
    </row>
    <row r="127" spans="2:11" x14ac:dyDescent="0.2">
      <c r="B127" s="3"/>
      <c r="C127" s="40"/>
      <c r="E127" s="3"/>
      <c r="F127" s="3"/>
      <c r="G127" s="3"/>
      <c r="H127" s="3"/>
      <c r="I127" s="3"/>
      <c r="J127" s="40"/>
      <c r="K127" s="3"/>
    </row>
    <row r="128" spans="2:11" x14ac:dyDescent="0.2">
      <c r="B128" s="3"/>
      <c r="C128" s="40"/>
      <c r="E128" s="3"/>
      <c r="F128" s="3"/>
      <c r="G128" s="3"/>
      <c r="H128" s="3"/>
      <c r="I128" s="3"/>
      <c r="J128" s="40"/>
      <c r="K128" s="3"/>
    </row>
    <row r="129" spans="2:11" x14ac:dyDescent="0.2">
      <c r="B129" s="3"/>
      <c r="C129" s="40"/>
      <c r="E129" s="3"/>
      <c r="F129" s="3"/>
      <c r="G129" s="3"/>
      <c r="H129" s="3"/>
      <c r="I129" s="3"/>
      <c r="J129" s="40"/>
      <c r="K129" s="3"/>
    </row>
    <row r="130" spans="2:11" x14ac:dyDescent="0.2">
      <c r="B130" s="3"/>
      <c r="C130" s="40"/>
      <c r="E130" s="3"/>
      <c r="F130" s="3"/>
      <c r="G130" s="3"/>
      <c r="H130" s="3"/>
      <c r="I130" s="3"/>
      <c r="J130" s="40"/>
      <c r="K130" s="3"/>
    </row>
    <row r="131" spans="2:11" x14ac:dyDescent="0.2">
      <c r="B131" s="3"/>
      <c r="C131" s="40"/>
      <c r="E131" s="3"/>
      <c r="F131" s="3"/>
      <c r="G131" s="3"/>
      <c r="H131" s="3"/>
      <c r="I131" s="3"/>
      <c r="J131" s="40"/>
      <c r="K131" s="3"/>
    </row>
    <row r="132" spans="2:11" x14ac:dyDescent="0.2">
      <c r="B132" s="3"/>
      <c r="C132" s="40"/>
      <c r="E132" s="3"/>
      <c r="F132" s="3"/>
      <c r="G132" s="3"/>
      <c r="H132" s="3"/>
      <c r="I132" s="3"/>
      <c r="J132" s="40"/>
      <c r="K132" s="3"/>
    </row>
    <row r="133" spans="2:11" x14ac:dyDescent="0.2">
      <c r="B133" s="3"/>
      <c r="C133" s="40"/>
      <c r="E133" s="3"/>
      <c r="F133" s="3"/>
      <c r="G133" s="3"/>
      <c r="H133" s="3"/>
      <c r="I133" s="3"/>
      <c r="J133" s="40"/>
      <c r="K133" s="3"/>
    </row>
    <row r="134" spans="2:11" x14ac:dyDescent="0.2">
      <c r="B134" s="3"/>
      <c r="C134" s="40"/>
      <c r="E134" s="3"/>
      <c r="F134" s="3"/>
      <c r="G134" s="3"/>
      <c r="H134" s="3"/>
      <c r="I134" s="3"/>
      <c r="J134" s="40"/>
      <c r="K134" s="3"/>
    </row>
    <row r="135" spans="2:11" x14ac:dyDescent="0.2">
      <c r="B135" s="3"/>
      <c r="C135" s="40"/>
      <c r="E135" s="3"/>
      <c r="F135" s="3"/>
      <c r="G135" s="3"/>
      <c r="H135" s="3"/>
      <c r="I135" s="3"/>
      <c r="J135" s="40"/>
      <c r="K135" s="3"/>
    </row>
    <row r="136" spans="2:11" x14ac:dyDescent="0.2">
      <c r="B136" s="3"/>
      <c r="C136" s="40"/>
      <c r="E136" s="3"/>
      <c r="F136" s="3"/>
      <c r="G136" s="3"/>
      <c r="H136" s="3"/>
      <c r="I136" s="3"/>
      <c r="J136" s="40"/>
      <c r="K136" s="3"/>
    </row>
    <row r="137" spans="2:11" x14ac:dyDescent="0.2">
      <c r="B137" s="3"/>
      <c r="C137" s="40"/>
      <c r="E137" s="3"/>
      <c r="F137" s="3"/>
      <c r="G137" s="3"/>
      <c r="H137" s="3"/>
      <c r="I137" s="3"/>
      <c r="J137" s="40"/>
      <c r="K137" s="3"/>
    </row>
    <row r="138" spans="2:11" x14ac:dyDescent="0.2">
      <c r="B138" s="3"/>
      <c r="C138" s="40"/>
      <c r="E138" s="3"/>
      <c r="F138" s="3"/>
      <c r="G138" s="3"/>
      <c r="H138" s="3"/>
      <c r="I138" s="3"/>
      <c r="J138" s="40"/>
      <c r="K138" s="3"/>
    </row>
    <row r="139" spans="2:11" x14ac:dyDescent="0.2">
      <c r="B139" s="3"/>
      <c r="C139" s="40"/>
      <c r="E139" s="3"/>
      <c r="F139" s="3"/>
      <c r="G139" s="3"/>
      <c r="H139" s="3"/>
      <c r="I139" s="3"/>
      <c r="J139" s="40"/>
      <c r="K139" s="3"/>
    </row>
    <row r="140" spans="2:11" x14ac:dyDescent="0.2">
      <c r="B140" s="3"/>
      <c r="C140" s="40"/>
      <c r="E140" s="3"/>
      <c r="F140" s="3"/>
      <c r="G140" s="3"/>
      <c r="H140" s="3"/>
      <c r="I140" s="3"/>
      <c r="J140" s="40"/>
      <c r="K140" s="3"/>
    </row>
    <row r="141" spans="2:11" x14ac:dyDescent="0.2">
      <c r="B141" s="3"/>
      <c r="C141" s="40"/>
      <c r="E141" s="3"/>
      <c r="F141" s="3"/>
      <c r="G141" s="3"/>
      <c r="H141" s="3"/>
      <c r="I141" s="3"/>
      <c r="J141" s="40"/>
      <c r="K141" s="3"/>
    </row>
    <row r="142" spans="2:11" x14ac:dyDescent="0.2">
      <c r="B142" s="3"/>
      <c r="C142" s="40"/>
      <c r="E142" s="3"/>
      <c r="F142" s="3"/>
      <c r="G142" s="3"/>
      <c r="H142" s="3"/>
      <c r="I142" s="3"/>
      <c r="J142" s="40"/>
      <c r="K142" s="3"/>
    </row>
    <row r="143" spans="2:11" x14ac:dyDescent="0.2">
      <c r="B143" s="3"/>
      <c r="C143" s="40"/>
      <c r="E143" s="3"/>
      <c r="F143" s="3"/>
      <c r="G143" s="3"/>
      <c r="H143" s="3"/>
      <c r="I143" s="3"/>
      <c r="J143" s="40"/>
      <c r="K143" s="3"/>
    </row>
    <row r="144" spans="2:11" x14ac:dyDescent="0.2">
      <c r="B144" s="3"/>
      <c r="C144" s="40"/>
      <c r="E144" s="3"/>
      <c r="F144" s="3"/>
      <c r="G144" s="3"/>
      <c r="H144" s="3"/>
      <c r="I144" s="3"/>
      <c r="J144" s="40"/>
      <c r="K144" s="3"/>
    </row>
    <row r="145" spans="2:11" x14ac:dyDescent="0.2">
      <c r="B145" s="3"/>
      <c r="C145" s="40"/>
      <c r="E145" s="3"/>
      <c r="F145" s="3"/>
      <c r="G145" s="3"/>
      <c r="H145" s="3"/>
      <c r="I145" s="3"/>
      <c r="J145" s="40"/>
      <c r="K145" s="3"/>
    </row>
    <row r="146" spans="2:11" x14ac:dyDescent="0.2">
      <c r="B146" s="3"/>
      <c r="C146" s="40"/>
      <c r="E146" s="3"/>
      <c r="F146" s="3"/>
      <c r="G146" s="3"/>
      <c r="H146" s="3"/>
      <c r="I146" s="3"/>
      <c r="J146" s="40"/>
      <c r="K146" s="3"/>
    </row>
    <row r="147" spans="2:11" x14ac:dyDescent="0.2">
      <c r="B147" s="3"/>
      <c r="C147" s="40"/>
      <c r="E147" s="3"/>
      <c r="F147" s="3"/>
      <c r="G147" s="3"/>
      <c r="H147" s="3"/>
      <c r="I147" s="3"/>
      <c r="J147" s="40"/>
      <c r="K147" s="3"/>
    </row>
    <row r="148" spans="2:11" x14ac:dyDescent="0.2">
      <c r="B148" s="3"/>
      <c r="C148" s="40"/>
      <c r="E148" s="3"/>
      <c r="F148" s="3"/>
      <c r="G148" s="3"/>
      <c r="H148" s="3"/>
      <c r="I148" s="3"/>
      <c r="J148" s="40"/>
      <c r="K148" s="3"/>
    </row>
    <row r="149" spans="2:11" x14ac:dyDescent="0.2">
      <c r="B149" s="3"/>
      <c r="C149" s="40"/>
      <c r="E149" s="3"/>
      <c r="F149" s="3"/>
      <c r="G149" s="3"/>
      <c r="H149" s="3"/>
      <c r="I149" s="3"/>
      <c r="J149" s="40"/>
      <c r="K149" s="3"/>
    </row>
    <row r="150" spans="2:11" x14ac:dyDescent="0.2">
      <c r="B150" s="3"/>
      <c r="C150" s="40"/>
      <c r="E150" s="3"/>
      <c r="F150" s="3"/>
      <c r="G150" s="3"/>
      <c r="H150" s="3"/>
      <c r="I150" s="3"/>
      <c r="J150" s="40"/>
      <c r="K150" s="3"/>
    </row>
    <row r="151" spans="2:11" x14ac:dyDescent="0.2">
      <c r="B151" s="3"/>
      <c r="C151" s="40"/>
      <c r="E151" s="3"/>
      <c r="F151" s="3"/>
      <c r="G151" s="3"/>
      <c r="H151" s="3"/>
      <c r="I151" s="3"/>
      <c r="J151" s="40"/>
      <c r="K151" s="3"/>
    </row>
    <row r="152" spans="2:11" x14ac:dyDescent="0.2">
      <c r="B152" s="3"/>
      <c r="C152" s="40"/>
      <c r="E152" s="3"/>
      <c r="F152" s="3"/>
      <c r="G152" s="3"/>
      <c r="H152" s="3"/>
      <c r="I152" s="3"/>
      <c r="J152" s="40"/>
      <c r="K152" s="3"/>
    </row>
    <row r="153" spans="2:11" x14ac:dyDescent="0.2">
      <c r="B153" s="3"/>
      <c r="C153" s="40"/>
      <c r="E153" s="3"/>
      <c r="F153" s="3"/>
      <c r="G153" s="3"/>
      <c r="H153" s="3"/>
      <c r="I153" s="3"/>
      <c r="J153" s="40"/>
      <c r="K153" s="3"/>
    </row>
    <row r="154" spans="2:11" x14ac:dyDescent="0.2">
      <c r="B154" s="3"/>
      <c r="C154" s="40"/>
      <c r="E154" s="3"/>
      <c r="F154" s="3"/>
      <c r="G154" s="3"/>
      <c r="H154" s="3"/>
      <c r="I154" s="3"/>
      <c r="J154" s="40"/>
      <c r="K154" s="3"/>
    </row>
    <row r="155" spans="2:11" x14ac:dyDescent="0.2">
      <c r="B155" s="3"/>
      <c r="C155" s="40"/>
      <c r="E155" s="3"/>
      <c r="F155" s="3"/>
      <c r="G155" s="3"/>
      <c r="H155" s="3"/>
      <c r="I155" s="3"/>
      <c r="J155" s="40"/>
      <c r="K155" s="3"/>
    </row>
    <row r="156" spans="2:11" x14ac:dyDescent="0.2">
      <c r="B156" s="3"/>
      <c r="C156" s="40"/>
      <c r="E156" s="3"/>
      <c r="F156" s="3"/>
      <c r="G156" s="3"/>
      <c r="H156" s="3"/>
      <c r="I156" s="3"/>
      <c r="J156" s="40"/>
      <c r="K156" s="3"/>
    </row>
    <row r="157" spans="2:11" x14ac:dyDescent="0.2">
      <c r="B157" s="3"/>
      <c r="C157" s="40"/>
      <c r="E157" s="3"/>
      <c r="F157" s="3"/>
      <c r="G157" s="3"/>
      <c r="H157" s="3"/>
      <c r="I157" s="3"/>
      <c r="J157" s="40"/>
      <c r="K157" s="3"/>
    </row>
    <row r="158" spans="2:11" x14ac:dyDescent="0.2">
      <c r="B158" s="3"/>
      <c r="C158" s="40"/>
      <c r="E158" s="3"/>
      <c r="F158" s="3"/>
      <c r="G158" s="3"/>
      <c r="H158" s="3"/>
      <c r="I158" s="3"/>
      <c r="J158" s="40"/>
      <c r="K158" s="3"/>
    </row>
    <row r="159" spans="2:11" x14ac:dyDescent="0.2">
      <c r="B159" s="3"/>
      <c r="C159" s="40"/>
      <c r="E159" s="3"/>
      <c r="F159" s="3"/>
      <c r="G159" s="3"/>
      <c r="H159" s="3"/>
      <c r="I159" s="3"/>
      <c r="J159" s="40"/>
      <c r="K159" s="3"/>
    </row>
    <row r="160" spans="2:11" x14ac:dyDescent="0.2">
      <c r="B160" s="3"/>
      <c r="C160" s="40"/>
      <c r="E160" s="3"/>
      <c r="F160" s="3"/>
      <c r="G160" s="3"/>
      <c r="H160" s="3"/>
      <c r="I160" s="3"/>
      <c r="J160" s="40"/>
      <c r="K160" s="3"/>
    </row>
    <row r="161" spans="2:11" x14ac:dyDescent="0.2">
      <c r="B161" s="3"/>
      <c r="C161" s="40"/>
      <c r="E161" s="3"/>
      <c r="F161" s="3"/>
      <c r="G161" s="3"/>
      <c r="H161" s="3"/>
      <c r="I161" s="3"/>
      <c r="J161" s="40"/>
      <c r="K161" s="3"/>
    </row>
    <row r="162" spans="2:11" x14ac:dyDescent="0.2">
      <c r="B162" s="3"/>
      <c r="C162" s="40"/>
      <c r="E162" s="3"/>
      <c r="F162" s="3"/>
      <c r="G162" s="3"/>
      <c r="H162" s="3"/>
      <c r="I162" s="3"/>
      <c r="J162" s="40"/>
      <c r="K162" s="3"/>
    </row>
    <row r="163" spans="2:11" x14ac:dyDescent="0.2">
      <c r="B163" s="3"/>
      <c r="C163" s="40"/>
      <c r="E163" s="3"/>
      <c r="F163" s="3"/>
      <c r="G163" s="3"/>
      <c r="H163" s="3"/>
      <c r="I163" s="3"/>
      <c r="J163" s="40"/>
      <c r="K163" s="3"/>
    </row>
    <row r="164" spans="2:11" x14ac:dyDescent="0.2">
      <c r="B164" s="3"/>
      <c r="C164" s="40"/>
      <c r="E164" s="3"/>
      <c r="F164" s="3"/>
      <c r="G164" s="3"/>
      <c r="H164" s="3"/>
      <c r="I164" s="3"/>
      <c r="J164" s="40"/>
      <c r="K164" s="3"/>
    </row>
    <row r="165" spans="2:11" x14ac:dyDescent="0.2">
      <c r="B165" s="3"/>
      <c r="C165" s="40"/>
      <c r="E165" s="3"/>
      <c r="F165" s="3"/>
      <c r="G165" s="3"/>
      <c r="H165" s="3"/>
      <c r="I165" s="3"/>
      <c r="J165" s="40"/>
      <c r="K165" s="3"/>
    </row>
    <row r="166" spans="2:11" x14ac:dyDescent="0.2">
      <c r="B166" s="3"/>
      <c r="C166" s="40"/>
      <c r="E166" s="3"/>
      <c r="F166" s="3"/>
      <c r="G166" s="3"/>
      <c r="H166" s="3"/>
      <c r="I166" s="3"/>
      <c r="J166" s="40"/>
      <c r="K166" s="3"/>
    </row>
    <row r="167" spans="2:11" x14ac:dyDescent="0.2">
      <c r="B167" s="3"/>
      <c r="C167" s="40"/>
      <c r="E167" s="3"/>
      <c r="F167" s="3"/>
      <c r="G167" s="3"/>
      <c r="H167" s="3"/>
      <c r="I167" s="3"/>
      <c r="J167" s="40"/>
      <c r="K167" s="3"/>
    </row>
    <row r="168" spans="2:11" x14ac:dyDescent="0.2">
      <c r="B168" s="3"/>
      <c r="C168" s="40"/>
      <c r="E168" s="3"/>
      <c r="F168" s="3"/>
      <c r="G168" s="3"/>
      <c r="H168" s="3"/>
      <c r="I168" s="3"/>
      <c r="J168" s="40"/>
      <c r="K168" s="3"/>
    </row>
    <row r="169" spans="2:11" x14ac:dyDescent="0.2">
      <c r="B169" s="3"/>
      <c r="C169" s="40"/>
      <c r="E169" s="3"/>
      <c r="F169" s="3"/>
      <c r="G169" s="3"/>
      <c r="H169" s="3"/>
      <c r="I169" s="3"/>
      <c r="J169" s="40"/>
      <c r="K169" s="3"/>
    </row>
    <row r="170" spans="2:11" x14ac:dyDescent="0.2">
      <c r="B170" s="3"/>
      <c r="C170" s="40"/>
      <c r="E170" s="3"/>
      <c r="F170" s="3"/>
      <c r="G170" s="3"/>
      <c r="H170" s="3"/>
      <c r="I170" s="3"/>
      <c r="J170" s="40"/>
      <c r="K170" s="3"/>
    </row>
    <row r="171" spans="2:11" x14ac:dyDescent="0.2">
      <c r="B171" s="3"/>
      <c r="C171" s="40"/>
      <c r="E171" s="3"/>
      <c r="F171" s="3"/>
      <c r="G171" s="3"/>
      <c r="H171" s="3"/>
      <c r="I171" s="3"/>
      <c r="J171" s="40"/>
      <c r="K171" s="3"/>
    </row>
    <row r="172" spans="2:11" x14ac:dyDescent="0.2">
      <c r="B172" s="3"/>
      <c r="C172" s="40"/>
      <c r="E172" s="3"/>
      <c r="F172" s="3"/>
      <c r="G172" s="3"/>
      <c r="H172" s="3"/>
      <c r="I172" s="3"/>
      <c r="J172" s="40"/>
      <c r="K172" s="3"/>
    </row>
    <row r="173" spans="2:11" x14ac:dyDescent="0.2">
      <c r="B173" s="3"/>
      <c r="C173" s="40"/>
      <c r="E173" s="3"/>
      <c r="F173" s="3"/>
      <c r="G173" s="3"/>
      <c r="H173" s="3"/>
      <c r="I173" s="3"/>
      <c r="J173" s="40"/>
      <c r="K173" s="3"/>
    </row>
    <row r="174" spans="2:11" x14ac:dyDescent="0.2">
      <c r="B174" s="3"/>
      <c r="C174" s="40"/>
      <c r="E174" s="3"/>
      <c r="F174" s="3"/>
      <c r="G174" s="3"/>
      <c r="H174" s="3"/>
      <c r="I174" s="3"/>
      <c r="J174" s="40"/>
      <c r="K174" s="3"/>
    </row>
    <row r="175" spans="2:11" x14ac:dyDescent="0.2">
      <c r="B175" s="3"/>
      <c r="C175" s="40"/>
      <c r="E175" s="3"/>
      <c r="F175" s="3"/>
      <c r="G175" s="3"/>
      <c r="H175" s="3"/>
      <c r="I175" s="3"/>
      <c r="J175" s="40"/>
      <c r="K175" s="3"/>
    </row>
    <row r="176" spans="2:11" x14ac:dyDescent="0.2">
      <c r="B176" s="3"/>
      <c r="C176" s="40"/>
      <c r="E176" s="3"/>
      <c r="F176" s="3"/>
      <c r="G176" s="3"/>
      <c r="H176" s="3"/>
      <c r="I176" s="3"/>
      <c r="J176" s="40"/>
      <c r="K176" s="3"/>
    </row>
    <row r="177" spans="2:11" x14ac:dyDescent="0.2">
      <c r="B177" s="3"/>
      <c r="C177" s="40"/>
      <c r="E177" s="3"/>
      <c r="F177" s="3"/>
      <c r="G177" s="3"/>
      <c r="H177" s="3"/>
      <c r="I177" s="3"/>
      <c r="J177" s="40"/>
      <c r="K177" s="3"/>
    </row>
    <row r="178" spans="2:11" x14ac:dyDescent="0.2">
      <c r="B178" s="3"/>
      <c r="C178" s="40"/>
      <c r="E178" s="3"/>
      <c r="F178" s="3"/>
      <c r="G178" s="3"/>
      <c r="H178" s="3"/>
      <c r="I178" s="3"/>
      <c r="J178" s="40"/>
      <c r="K178" s="3"/>
    </row>
    <row r="179" spans="2:11" x14ac:dyDescent="0.2">
      <c r="B179" s="3"/>
      <c r="C179" s="40"/>
      <c r="E179" s="3"/>
      <c r="F179" s="3"/>
      <c r="G179" s="3"/>
      <c r="H179" s="3"/>
      <c r="I179" s="3"/>
      <c r="J179" s="40"/>
      <c r="K179" s="3"/>
    </row>
    <row r="180" spans="2:11" x14ac:dyDescent="0.2">
      <c r="B180" s="3"/>
      <c r="C180" s="40"/>
      <c r="E180" s="3"/>
      <c r="F180" s="3"/>
      <c r="G180" s="3"/>
      <c r="H180" s="3"/>
      <c r="I180" s="3"/>
      <c r="J180" s="40"/>
      <c r="K180" s="3"/>
    </row>
    <row r="181" spans="2:11" x14ac:dyDescent="0.2">
      <c r="B181" s="3"/>
      <c r="C181" s="40"/>
      <c r="E181" s="3"/>
      <c r="F181" s="3"/>
      <c r="G181" s="3"/>
      <c r="H181" s="3"/>
      <c r="I181" s="3"/>
      <c r="J181" s="40"/>
      <c r="K181" s="3"/>
    </row>
    <row r="182" spans="2:11" x14ac:dyDescent="0.2">
      <c r="B182" s="3"/>
      <c r="C182" s="40"/>
      <c r="E182" s="3"/>
      <c r="F182" s="3"/>
      <c r="G182" s="3"/>
      <c r="H182" s="3"/>
      <c r="I182" s="3"/>
      <c r="J182" s="40"/>
      <c r="K182" s="3"/>
    </row>
    <row r="183" spans="2:11" x14ac:dyDescent="0.2">
      <c r="B183" s="3"/>
      <c r="C183" s="40"/>
      <c r="E183" s="3"/>
      <c r="F183" s="3"/>
      <c r="G183" s="3"/>
      <c r="H183" s="3"/>
      <c r="I183" s="3"/>
      <c r="J183" s="40"/>
      <c r="K183" s="3"/>
    </row>
    <row r="184" spans="2:11" x14ac:dyDescent="0.2">
      <c r="B184" s="3"/>
      <c r="C184" s="40"/>
      <c r="E184" s="3"/>
      <c r="F184" s="3"/>
      <c r="G184" s="3"/>
      <c r="H184" s="3"/>
      <c r="I184" s="3"/>
      <c r="J184" s="40"/>
      <c r="K184" s="3"/>
    </row>
    <row r="185" spans="2:11" x14ac:dyDescent="0.2">
      <c r="B185" s="3"/>
      <c r="C185" s="40"/>
      <c r="E185" s="3"/>
      <c r="F185" s="3"/>
      <c r="G185" s="3"/>
      <c r="H185" s="3"/>
      <c r="I185" s="3"/>
      <c r="J185" s="40"/>
      <c r="K185" s="3"/>
    </row>
    <row r="186" spans="2:11" x14ac:dyDescent="0.2">
      <c r="B186" s="3"/>
      <c r="C186" s="40"/>
      <c r="E186" s="3"/>
      <c r="F186" s="3"/>
      <c r="G186" s="3"/>
      <c r="H186" s="3"/>
      <c r="I186" s="3"/>
      <c r="J186" s="40"/>
      <c r="K186" s="3"/>
    </row>
    <row r="187" spans="2:11" x14ac:dyDescent="0.2">
      <c r="B187" s="3"/>
      <c r="C187" s="40"/>
      <c r="E187" s="3"/>
      <c r="F187" s="3"/>
      <c r="G187" s="3"/>
      <c r="H187" s="3"/>
      <c r="I187" s="3"/>
      <c r="J187" s="40"/>
      <c r="K187" s="3"/>
    </row>
    <row r="188" spans="2:11" x14ac:dyDescent="0.2">
      <c r="B188" s="3"/>
      <c r="C188" s="40"/>
      <c r="E188" s="3"/>
      <c r="F188" s="3"/>
      <c r="G188" s="3"/>
      <c r="H188" s="3"/>
      <c r="I188" s="3"/>
      <c r="J188" s="40"/>
      <c r="K188" s="3"/>
    </row>
    <row r="189" spans="2:11" x14ac:dyDescent="0.2">
      <c r="B189" s="3"/>
      <c r="C189" s="40"/>
      <c r="E189" s="3"/>
      <c r="F189" s="3"/>
      <c r="G189" s="3"/>
      <c r="H189" s="3"/>
      <c r="I189" s="3"/>
      <c r="J189" s="40"/>
      <c r="K189" s="3"/>
    </row>
    <row r="190" spans="2:11" x14ac:dyDescent="0.2">
      <c r="B190" s="3"/>
      <c r="C190" s="40"/>
      <c r="E190" s="3"/>
      <c r="F190" s="3"/>
      <c r="G190" s="3"/>
      <c r="H190" s="3"/>
      <c r="I190" s="3"/>
      <c r="J190" s="40"/>
      <c r="K190" s="3"/>
    </row>
    <row r="191" spans="2:11" x14ac:dyDescent="0.2">
      <c r="B191" s="3"/>
      <c r="C191" s="40"/>
      <c r="E191" s="3"/>
      <c r="F191" s="3"/>
      <c r="G191" s="3"/>
      <c r="H191" s="3"/>
      <c r="I191" s="3"/>
      <c r="J191" s="40"/>
      <c r="K191" s="3"/>
    </row>
    <row r="192" spans="2:11" x14ac:dyDescent="0.2">
      <c r="B192" s="3"/>
      <c r="C192" s="40"/>
      <c r="E192" s="3"/>
      <c r="F192" s="3"/>
      <c r="G192" s="3"/>
      <c r="H192" s="3"/>
      <c r="I192" s="3"/>
      <c r="J192" s="40"/>
      <c r="K192" s="3"/>
    </row>
    <row r="193" spans="2:11" x14ac:dyDescent="0.2">
      <c r="B193" s="3"/>
      <c r="C193" s="40"/>
      <c r="E193" s="3"/>
      <c r="F193" s="3"/>
      <c r="G193" s="3"/>
      <c r="H193" s="3"/>
      <c r="I193" s="3"/>
      <c r="J193" s="40"/>
      <c r="K193" s="3"/>
    </row>
    <row r="194" spans="2:11" x14ac:dyDescent="0.2">
      <c r="B194" s="3"/>
      <c r="C194" s="40"/>
      <c r="E194" s="3"/>
      <c r="F194" s="3"/>
      <c r="G194" s="3"/>
      <c r="H194" s="3"/>
      <c r="I194" s="3"/>
      <c r="J194" s="40"/>
      <c r="K194" s="3"/>
    </row>
    <row r="195" spans="2:11" x14ac:dyDescent="0.2">
      <c r="B195" s="3"/>
      <c r="C195" s="40"/>
      <c r="E195" s="3"/>
      <c r="F195" s="3"/>
      <c r="G195" s="3"/>
      <c r="H195" s="3"/>
      <c r="I195" s="3"/>
      <c r="J195" s="40"/>
      <c r="K195" s="3"/>
    </row>
    <row r="196" spans="2:11" x14ac:dyDescent="0.2">
      <c r="B196" s="3"/>
      <c r="C196" s="40"/>
      <c r="E196" s="3"/>
      <c r="F196" s="3"/>
      <c r="G196" s="3"/>
      <c r="H196" s="3"/>
      <c r="I196" s="3"/>
      <c r="J196" s="40"/>
      <c r="K196" s="3"/>
    </row>
    <row r="197" spans="2:11" x14ac:dyDescent="0.2">
      <c r="B197" s="3"/>
      <c r="C197" s="40"/>
      <c r="E197" s="3"/>
      <c r="F197" s="3"/>
      <c r="G197" s="3"/>
      <c r="H197" s="3"/>
      <c r="I197" s="3"/>
      <c r="J197" s="40"/>
      <c r="K197" s="3"/>
    </row>
    <row r="198" spans="2:11" x14ac:dyDescent="0.2">
      <c r="B198" s="3"/>
      <c r="C198" s="40"/>
      <c r="E198" s="3"/>
      <c r="F198" s="3"/>
      <c r="G198" s="3"/>
      <c r="H198" s="3"/>
      <c r="I198" s="3"/>
      <c r="J198" s="40"/>
      <c r="K198" s="3"/>
    </row>
    <row r="199" spans="2:11" x14ac:dyDescent="0.2">
      <c r="B199" s="3"/>
      <c r="C199" s="40"/>
      <c r="E199" s="3"/>
      <c r="F199" s="3"/>
      <c r="G199" s="3"/>
      <c r="H199" s="3"/>
      <c r="I199" s="3"/>
      <c r="J199" s="40"/>
      <c r="K199" s="3"/>
    </row>
  </sheetData>
  <mergeCells count="47">
    <mergeCell ref="G6:G7"/>
    <mergeCell ref="H6:H7"/>
    <mergeCell ref="C16:C28"/>
    <mergeCell ref="D16:D28"/>
    <mergeCell ref="E16:E28"/>
    <mergeCell ref="F16:F28"/>
    <mergeCell ref="F29:F30"/>
    <mergeCell ref="B1:R1"/>
    <mergeCell ref="B2:R2"/>
    <mergeCell ref="G11:G15"/>
    <mergeCell ref="B11:B15"/>
    <mergeCell ref="C11:C15"/>
    <mergeCell ref="D11:D15"/>
    <mergeCell ref="E11:E15"/>
    <mergeCell ref="F11:F15"/>
    <mergeCell ref="B9:B10"/>
    <mergeCell ref="C9:C10"/>
    <mergeCell ref="D9:D10"/>
    <mergeCell ref="E9:E10"/>
    <mergeCell ref="I6:I7"/>
    <mergeCell ref="R6:R7"/>
    <mergeCell ref="F9:F10"/>
    <mergeCell ref="B16:B28"/>
    <mergeCell ref="B29:B30"/>
    <mergeCell ref="C29:C30"/>
    <mergeCell ref="D29:D30"/>
    <mergeCell ref="E29:E30"/>
    <mergeCell ref="G9:G10"/>
    <mergeCell ref="H9:H10"/>
    <mergeCell ref="R9:R10"/>
    <mergeCell ref="H11:H15"/>
    <mergeCell ref="I11:I15"/>
    <mergeCell ref="R11:R15"/>
    <mergeCell ref="I9:I10"/>
    <mergeCell ref="B6:B7"/>
    <mergeCell ref="C6:C7"/>
    <mergeCell ref="D6:D7"/>
    <mergeCell ref="E6:E7"/>
    <mergeCell ref="F6:F7"/>
    <mergeCell ref="G29:G30"/>
    <mergeCell ref="H29:H30"/>
    <mergeCell ref="I29:I30"/>
    <mergeCell ref="R29:R30"/>
    <mergeCell ref="G16:G28"/>
    <mergeCell ref="H16:H28"/>
    <mergeCell ref="R16:R28"/>
    <mergeCell ref="I16:I28"/>
  </mergeCells>
  <printOptions horizontalCentered="1"/>
  <pageMargins left="0.25" right="0.25" top="0.75" bottom="0.75" header="0.3" footer="0.3"/>
  <pageSetup scale="32" orientation="portrait" r:id="rId1"/>
  <headerFooter alignWithMargins="0"/>
  <rowBreaks count="1" manualBreakCount="1">
    <brk id="34" max="18" man="1"/>
  </rowBreaks>
  <ignoredErrors>
    <ignoredError sqref="L16:L28" unlockedFormula="1"/>
    <ignoredError sqref="M15 N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Detalle Misiones Ene Jul 2016 </vt:lpstr>
      <vt:lpstr>'Detalle Misiones Ene Jul 2016 '!Área_de_impresión</vt:lpstr>
      <vt:lpstr>'Detalle Misiones Ene Jul 2016 '!Títulos_a_imprimir</vt:lpstr>
    </vt:vector>
  </TitlesOfParts>
  <Company>INSAFORP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grh_oscar</dc:creator>
  <cp:lastModifiedBy>gl_morena</cp:lastModifiedBy>
  <dcterms:created xsi:type="dcterms:W3CDTF">2016-08-16T16:43:12Z</dcterms:created>
  <dcterms:modified xsi:type="dcterms:W3CDTF">2016-10-14T14:31:05Z</dcterms:modified>
</cp:coreProperties>
</file>