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MEMORIA DE LAB 2018-2019" sheetId="3" r:id="rId1"/>
    <sheet name="Hoja1" sheetId="1" r:id="rId2"/>
  </sheets>
  <externalReferences>
    <externalReference r:id="rId3"/>
    <externalReference r:id="rId4"/>
  </externalReferences>
  <definedNames>
    <definedName name="_xlnm.Print_Titles" localSheetId="0">'MEMORIA DE LAB 2018-2019'!$2:$2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3" l="1"/>
  <c r="K62" i="3"/>
  <c r="P52" i="3"/>
  <c r="P54" i="3"/>
  <c r="P56" i="3"/>
  <c r="P58" i="3"/>
  <c r="P60" i="3"/>
  <c r="P50" i="3"/>
  <c r="P48" i="3"/>
  <c r="P46" i="3"/>
  <c r="L60" i="3"/>
  <c r="L58" i="3"/>
  <c r="P40" i="3"/>
  <c r="P42" i="3"/>
  <c r="P44" i="3"/>
  <c r="P38" i="3"/>
  <c r="P36" i="3"/>
  <c r="P34" i="3"/>
  <c r="B38" i="3"/>
  <c r="B40" i="3" s="1"/>
  <c r="B42" i="3" s="1"/>
  <c r="B44" i="3" s="1"/>
  <c r="B46" i="3" s="1"/>
  <c r="B48" i="3" s="1"/>
  <c r="B50" i="3" s="1"/>
  <c r="B52" i="3" s="1"/>
  <c r="B54" i="3" s="1"/>
  <c r="B56" i="3" s="1"/>
  <c r="B58" i="3" l="1"/>
  <c r="B60" i="3"/>
  <c r="M32" i="3"/>
  <c r="P32" i="3" s="1"/>
  <c r="M30" i="3"/>
  <c r="P30" i="3" s="1"/>
  <c r="M28" i="3"/>
  <c r="P28" i="3" s="1"/>
  <c r="M26" i="3"/>
  <c r="P26" i="3" s="1"/>
  <c r="M24" i="3"/>
  <c r="M22" i="3"/>
  <c r="O22" i="3" s="1"/>
  <c r="O62" i="3" s="1"/>
  <c r="M20" i="3"/>
  <c r="P20" i="3" s="1"/>
  <c r="M18" i="3"/>
  <c r="P18" i="3" s="1"/>
  <c r="M16" i="3"/>
  <c r="P16" i="3" s="1"/>
  <c r="M14" i="3"/>
  <c r="P14" i="3" s="1"/>
  <c r="M12" i="3"/>
  <c r="P12" i="3" s="1"/>
  <c r="M10" i="3"/>
  <c r="P10" i="3" s="1"/>
  <c r="M8" i="3"/>
  <c r="P8" i="3" s="1"/>
  <c r="M6" i="3"/>
  <c r="P6" i="3" s="1"/>
  <c r="M4" i="3"/>
  <c r="P4" i="3" s="1"/>
  <c r="L24" i="3"/>
  <c r="L62" i="3" s="1"/>
  <c r="P24" i="3" l="1"/>
  <c r="M62" i="3"/>
  <c r="P22" i="3"/>
  <c r="P62" i="3" l="1"/>
</calcChain>
</file>

<file path=xl/sharedStrings.xml><?xml version="1.0" encoding="utf-8"?>
<sst xmlns="http://schemas.openxmlformats.org/spreadsheetml/2006/main" count="306" uniqueCount="83">
  <si>
    <t xml:space="preserve">LIQUIDADO </t>
  </si>
  <si>
    <t xml:space="preserve">ADMON </t>
  </si>
  <si>
    <t>ALCALDIA MUNICIPAL DE SAN FRANCISCO GOTERA</t>
  </si>
  <si>
    <t>FODES</t>
  </si>
  <si>
    <t>SAN FCO. GOTERA</t>
  </si>
  <si>
    <t xml:space="preserve">LIBRE GESTION </t>
  </si>
  <si>
    <t>SITUACION DEL PROYECTO</t>
  </si>
  <si>
    <t>REMANENTE</t>
  </si>
  <si>
    <t>MONTO EJECUTADO DEL PROYECTO</t>
  </si>
  <si>
    <t>OBRA ADICIONAL</t>
  </si>
  <si>
    <t>MONTOS CONTRATADO // CARPETA O PERFIL</t>
  </si>
  <si>
    <t>MONTO PRESUPUESTADO // CARPETA O PERFIL</t>
  </si>
  <si>
    <t>MODALIDAD DE EJECUCION</t>
  </si>
  <si>
    <t>NOMBRE DEL SUPERVISOR</t>
  </si>
  <si>
    <t>NOMBRE DEL REALIZADOR</t>
  </si>
  <si>
    <t>FUENTE DE FINANCIAMIENTO</t>
  </si>
  <si>
    <t>UBICACIÓN</t>
  </si>
  <si>
    <t>NOMBRE DEL PROYECTO</t>
  </si>
  <si>
    <t>PROYECTO N°</t>
  </si>
  <si>
    <t>No</t>
  </si>
  <si>
    <t>LIMPIEZA DE TRAGANTES Y QUEBRADAS Y CEMENTERIOS PARQUES DE LA MUNICIPALIDAD JUNIO -- NOVIEMBRE  2018</t>
  </si>
  <si>
    <t xml:space="preserve">UNIDAD DE MEDIO AMBIENTE </t>
  </si>
  <si>
    <t>PLAN MUNICIPAL DE PREVENCION DE DENGUE CHUKUNGUNYA Y ZIKA DE   2018</t>
  </si>
  <si>
    <t xml:space="preserve">UNIDA DE SALUD, SAN FRANCISCO GOTERA  </t>
  </si>
  <si>
    <t>AYUDA A PERSONAS DE ESCASOS RECURSO DEL MUNICIPIO CON MATERIALES DE CONSTRUCCION</t>
  </si>
  <si>
    <t xml:space="preserve">UNIDAD DE GESTION TERRITORIAL. </t>
  </si>
  <si>
    <t>DOTACION DE PRODUCTOS DE CANASTA BASICA A ADULTO MAYOR 2018</t>
  </si>
  <si>
    <t>PROGRAMA DE BECAS UNIVERSITARIAS AÑO 2018</t>
  </si>
  <si>
    <t xml:space="preserve">MAIDELI  ELIZABERTH MENDOZA DIAZ </t>
  </si>
  <si>
    <t>TALLER DE DIBUJO Y PINTURA SAN FCO. GOTERA 2018</t>
  </si>
  <si>
    <t>MANTENIMIENTO Y REPARACION DE ALUMBRADO PUBLICO Y OTROS DEL MUNICIPIO DE SAN FRANCISCO GOTERA PARA EL PRIMER SEMESTRE DEL 2018</t>
  </si>
  <si>
    <t xml:space="preserve">ING.JUAN FRANCISCO VASQUEZ POSADA  </t>
  </si>
  <si>
    <t>MANTENIMIENTO Y REPARACION DE MAQUINARIA CAMIONES Y VEHICULOS MUNICIPALES AÑO 2018</t>
  </si>
  <si>
    <t xml:space="preserve">CARLOS  ANTONIO ANDRADE GRANADOS </t>
  </si>
  <si>
    <t>ADQUISICION DE VEHICULOS MUNICIPALES, ALCALDIA MUNICIPAL DE SAN FRANCISCO GOTERA 2018</t>
  </si>
  <si>
    <t xml:space="preserve">LICITACION PUBLICA </t>
  </si>
  <si>
    <t xml:space="preserve">REFORESTACION DE ZONA DE RECARGA HIDRICA EN 18 COMUNIDADES DE SAN FRANCISCO GOTERA 2018 </t>
  </si>
  <si>
    <t xml:space="preserve">ING. OSCAR ANTONIO IGLESIA AYALA </t>
  </si>
  <si>
    <t xml:space="preserve">ADQUISICION DE IMPLEMENTOS DEPORTIVOS PARA LAS DIFERENTES CATEGORIAS DEPORTIVAS Y APORTE A LAS CATEGORIAS DE FUTBOL  DEL MUNICIPIO </t>
  </si>
  <si>
    <t>MANTENIMIENTO DE TECHO EN MERCADO, CREACION DE CUBICULOS Y EQUIPAMIENTO DE LA UNIDAD DE COMUNICACIÓN EN PROPIEDAD DE LA MUNICIPALIDAD 2018</t>
  </si>
  <si>
    <t xml:space="preserve">DEPARTAMENTO DE INGENIERIA </t>
  </si>
  <si>
    <t>CELEBRACION DE FIESTAS TITULARES NOVEMBRINAS DEL MUNICIPIO DE SAN FRANCISCO GOTERA 2018</t>
  </si>
  <si>
    <t xml:space="preserve">GERSON ANTONIO VIGIL ARGUETA </t>
  </si>
  <si>
    <t xml:space="preserve">MEJORAMIENTO DE CALLES TERCIARIA DE LOS CANTONES SAN JOSE EL ROSARIO DE SAN FRANCISCO GOTERA 2018 </t>
  </si>
  <si>
    <t>MEJORAMIENTO DE CALLES TERCIARIA DE LOS CANTONES SAN FRANCISQUITO EL NORTE EL TRIUNFO CACAHUATALEJO DE SAN FRANCISCO GOTERA 2018</t>
  </si>
  <si>
    <t xml:space="preserve">ING. HERBER ARGUETA RAMOS </t>
  </si>
  <si>
    <t>ENTREGA DE JUGUETES A NIÑOS DE ESCASOS RECURSO DE SAN FRANCISCO GOTERA 2018</t>
  </si>
  <si>
    <t>ADMON</t>
  </si>
  <si>
    <t xml:space="preserve">EN EJECUCION </t>
  </si>
  <si>
    <t xml:space="preserve">EN EJECUCION . </t>
  </si>
  <si>
    <t>"TRASLADO DE BASURA DESDE SAN FRANCISCO GOTERA, PARA TRATAMIENTO FINAL EN RELLENO SANITARIO DE LA CIUDAD DE USULUTAN AÑO 2019</t>
  </si>
  <si>
    <t>MANTENIMIENTO DE BIENES INMUEBLES DEL MUNICIPIO  DE SAN FCO. GOTERA 2019</t>
  </si>
  <si>
    <t>MANTENIMIENTO Y REPARACION DE SISTEMA ELECTRICO EN INMUEBLES MUNICIPALES Y ALUMBRADO PUBLICO DE SAN FCO. GOTERA 2019</t>
  </si>
  <si>
    <t>PREVENCION DEL DENGUE CHIKUNGUNYA LIMPIEZA DE CEMENTERIOS Y ZONAS VERDES DEL MUNICIPIO  DE SAN FCO. GOTERA 2019</t>
  </si>
  <si>
    <t>COMPRA DE MAQUINARIA Y EQUIPO E INSUMOS PERSONALES DE MANTENIMIENTO . DEL MUNICIPIO  DE SAN FCO. GOTERA 2019</t>
  </si>
  <si>
    <t>CONCREADO DE TRAMO DE CALLE PRINCIPAL DE CASERIO EL CHACALIN CANTO EL NORTE DE SAN FCO. GOTERA 2019</t>
  </si>
  <si>
    <t>SAN  FCO. GOTERA</t>
  </si>
  <si>
    <t>CASERIO EL CHACALIN CANTO EL NORTE DE SAN FCO. GOTERA</t>
  </si>
  <si>
    <t xml:space="preserve">DEPARTAMENTE  DE ASEO Y ORNATO </t>
  </si>
  <si>
    <t xml:space="preserve">DEPARTAMNETO DE MEDIO AMBIENTE </t>
  </si>
  <si>
    <t xml:space="preserve">PROSERCON S.A DE C.V </t>
  </si>
  <si>
    <t xml:space="preserve">HONORARIOS DE SUPERVISOR </t>
  </si>
  <si>
    <t>N/A</t>
  </si>
  <si>
    <t xml:space="preserve">N / A </t>
  </si>
  <si>
    <t xml:space="preserve">LIC. ELVIN DAVID CRUZ GONZALEZ </t>
  </si>
  <si>
    <t>ADQUISICION DE IMPLEMENTOS PARA LAS DIFERENTES DISCIPLINAS DEPORTIVAS Y APORTE A LAS CATEGORIAS DE FUTBOL  . DEL MUNICIPIO  DE SAN FCO. GOTERA 2019</t>
  </si>
  <si>
    <t>REMODELACION DE PLAZA - MERCADO EL OBELISCO  DEL MUNICIPIO  DE SAN FCO. GOTERA 2019</t>
  </si>
  <si>
    <t>SUMINISTRO DE AGUA A DIFERENTES COMUNIDADES . DEL MUNICIPIO  DE SAN FCO. GOTERA 2019</t>
  </si>
  <si>
    <t>TALLER DE DIBUJO Y PINTURA . DEL MUNICIPIO  DE SAN FCO. GOTERA 2019</t>
  </si>
  <si>
    <t>DOTACION DE CANASTA BASICA A ADULTO MAYOR  DEL MUNICIPIO  DE SAN FCO. GOTERA 2019</t>
  </si>
  <si>
    <t>NIVELACION DE BSE Y COLOCACION DE CARPETA ASFALTICA EN CALIENTE, DESDE CEMENTERIO HASTA CENTRO ESCOLAR CANTON SON JOSE. SAN FCO. GOTERA. MO.</t>
  </si>
  <si>
    <t>LIMPIEZA Y DARAGADO DE CAUSE DE QUEBRADA DE RIO SAN FCO.   DEL MUNICIPIO  DE SAN FCO. GOTERA 2019</t>
  </si>
  <si>
    <t xml:space="preserve">CANTON SAN JOSE , SAN FRENCISCO GOTERA. </t>
  </si>
  <si>
    <t>ALCALDIA MUNICIPAL DE SAN FRANCISCO GOTERA // MOPTVDU</t>
  </si>
  <si>
    <t xml:space="preserve">ING JUAN FRANCISCO VASQUEZ POSADA </t>
  </si>
  <si>
    <t xml:space="preserve">ING. JUAN FRANCISCO VASQUEZ POSADA </t>
  </si>
  <si>
    <t xml:space="preserve">LINGRID LISTH PINEL VIGIL </t>
  </si>
  <si>
    <t xml:space="preserve">FISDL </t>
  </si>
  <si>
    <t>ALCALDIA MPAL.</t>
  </si>
  <si>
    <t xml:space="preserve">N /A </t>
  </si>
  <si>
    <t xml:space="preserve">SUSCRIPCION DEL CONVENIO </t>
  </si>
  <si>
    <t xml:space="preserve">APORE </t>
  </si>
  <si>
    <t>CONTRATACIONES Y ADQUISICIONES DURANTE EL PERIODO DEL 01 DE MAYO  DEL 2018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</si>
</sst>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540A]* #,##0.00_);_([$$-540A]* \(#,##0.00\);_([$$-54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44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vertical="center" wrapText="1"/>
    </xf>
    <xf numFmtId="164" fontId="2" fillId="0" borderId="0" xfId="1" applyNumberFormat="1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2" fillId="0" borderId="0" xfId="1" applyFont="1"/>
    <xf numFmtId="44" fontId="4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justify" vertical="center" wrapText="1"/>
    </xf>
    <xf numFmtId="44" fontId="3" fillId="2" borderId="0" xfId="0" applyNumberFormat="1" applyFont="1" applyFill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164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 wrapText="1"/>
    </xf>
    <xf numFmtId="44" fontId="3" fillId="0" borderId="6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164" fontId="6" fillId="0" borderId="10" xfId="1" applyNumberFormat="1" applyFont="1" applyBorder="1" applyAlignment="1">
      <alignment horizontal="center" vertical="center" textRotation="90" wrapText="1"/>
    </xf>
    <xf numFmtId="164" fontId="6" fillId="0" borderId="7" xfId="1" applyNumberFormat="1" applyFont="1" applyBorder="1" applyAlignment="1">
      <alignment horizontal="center" vertical="center" textRotation="90" wrapText="1"/>
    </xf>
    <xf numFmtId="44" fontId="3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4" fontId="6" fillId="0" borderId="10" xfId="1" applyFont="1" applyBorder="1" applyAlignment="1">
      <alignment horizontal="center" vertical="center" wrapText="1"/>
    </xf>
    <xf numFmtId="44" fontId="6" fillId="0" borderId="7" xfId="1" applyFont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textRotation="89" wrapText="1"/>
    </xf>
    <xf numFmtId="164" fontId="6" fillId="0" borderId="7" xfId="1" applyNumberFormat="1" applyFont="1" applyFill="1" applyBorder="1" applyAlignment="1">
      <alignment horizontal="center" vertical="center" textRotation="89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2" fillId="0" borderId="1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justify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.A.C.I%20+%20-%20-%20%20%202016%20%20AL%202018/A%20LIQUIDAR%20LOS%20%20PROYECTOS%20DE%2018/13-%20IMPLEMENTOS%20DEPORTIVOS%202018/LIQ.ADQ.IMPL.DEPORTIV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.A.C.I%20+%20-%20-%20%20%202016%20%20AL%202018/A%20LIQUIDAR%20LOS%20%20PROYECTOS%20DE%2018/LIQUIDADOS%20ENERO19/14-%20REPARACION%20DE%20TECHO%20EN%20MERCADOS%20MPAL/LIQ.%20MAT%20DE%20TECHO%20MERCA.%20%20Y%20CUBICULO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Q.EQUIPO DE DEPORT"/>
      <sheetName val="LIQUIDACION "/>
      <sheetName val="GASTOS"/>
    </sheetNames>
    <sheetDataSet>
      <sheetData sheetId="0">
        <row r="6">
          <cell r="E6">
            <v>51630</v>
          </cell>
        </row>
      </sheetData>
      <sheetData sheetId="1"/>
      <sheetData sheetId="2">
        <row r="18">
          <cell r="B18">
            <v>38500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T. TECHO MERCA Y CUBICULOS "/>
      <sheetName val="LIQUIDACION "/>
      <sheetName val="GASTO"/>
    </sheetNames>
    <sheetDataSet>
      <sheetData sheetId="0" refreshError="1"/>
      <sheetData sheetId="1" refreshError="1"/>
      <sheetData sheetId="2" refreshError="1">
        <row r="18">
          <cell r="B18">
            <v>32020.560000000001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S62"/>
  <sheetViews>
    <sheetView tabSelected="1" zoomScale="87" zoomScaleNormal="87" zoomScaleSheetLayoutView="98" workbookViewId="0">
      <selection activeCell="B1" sqref="B1:Q1"/>
    </sheetView>
  </sheetViews>
  <sheetFormatPr baseColWidth="10" defaultRowHeight="15" x14ac:dyDescent="0.25"/>
  <cols>
    <col min="1" max="1" width="6.140625" style="5" customWidth="1"/>
    <col min="2" max="2" width="4.85546875" style="4" customWidth="1"/>
    <col min="3" max="3" width="37.140625" style="3" customWidth="1"/>
    <col min="4" max="4" width="17.140625" style="1" customWidth="1"/>
    <col min="5" max="5" width="8.85546875" style="4" customWidth="1"/>
    <col min="6" max="6" width="17.5703125" style="4" customWidth="1"/>
    <col min="7" max="7" width="14.140625" style="1" customWidth="1"/>
    <col min="8" max="8" width="12.7109375" style="3" customWidth="1"/>
    <col min="9" max="10" width="10.140625" style="3" customWidth="1"/>
    <col min="11" max="11" width="12.140625" style="3" customWidth="1"/>
    <col min="12" max="13" width="13" style="2" customWidth="1"/>
    <col min="14" max="14" width="11.7109375" style="15" customWidth="1"/>
    <col min="15" max="15" width="11.28515625" style="9" customWidth="1"/>
    <col min="16" max="16" width="13.5703125" style="1" customWidth="1"/>
    <col min="17" max="17" width="12.85546875" style="1" customWidth="1"/>
    <col min="19" max="19" width="15.5703125" customWidth="1"/>
  </cols>
  <sheetData>
    <row r="1" spans="1:19" ht="51.75" customHeight="1" thickBot="1" x14ac:dyDescent="0.3">
      <c r="B1" s="69" t="s">
        <v>82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9" ht="54" customHeight="1" x14ac:dyDescent="0.25">
      <c r="A2" s="56" t="s">
        <v>19</v>
      </c>
      <c r="B2" s="58" t="s">
        <v>18</v>
      </c>
      <c r="C2" s="60" t="s">
        <v>17</v>
      </c>
      <c r="D2" s="62" t="s">
        <v>16</v>
      </c>
      <c r="E2" s="64" t="s">
        <v>15</v>
      </c>
      <c r="F2" s="62" t="s">
        <v>14</v>
      </c>
      <c r="G2" s="62" t="s">
        <v>13</v>
      </c>
      <c r="H2" s="62" t="s">
        <v>12</v>
      </c>
      <c r="I2" s="64" t="s">
        <v>61</v>
      </c>
      <c r="J2" s="64" t="s">
        <v>80</v>
      </c>
      <c r="K2" s="62" t="s">
        <v>81</v>
      </c>
      <c r="L2" s="66" t="s">
        <v>11</v>
      </c>
      <c r="M2" s="66" t="s">
        <v>10</v>
      </c>
      <c r="N2" s="70" t="s">
        <v>9</v>
      </c>
      <c r="O2" s="72" t="s">
        <v>8</v>
      </c>
      <c r="P2" s="62" t="s">
        <v>7</v>
      </c>
      <c r="Q2" s="74" t="s">
        <v>6</v>
      </c>
    </row>
    <row r="3" spans="1:19" ht="42" customHeight="1" thickBot="1" x14ac:dyDescent="0.3">
      <c r="A3" s="57"/>
      <c r="B3" s="59"/>
      <c r="C3" s="61"/>
      <c r="D3" s="63"/>
      <c r="E3" s="65"/>
      <c r="F3" s="63"/>
      <c r="G3" s="63"/>
      <c r="H3" s="63"/>
      <c r="I3" s="65"/>
      <c r="J3" s="65"/>
      <c r="K3" s="63"/>
      <c r="L3" s="67"/>
      <c r="M3" s="67"/>
      <c r="N3" s="71"/>
      <c r="O3" s="73"/>
      <c r="P3" s="63"/>
      <c r="Q3" s="75"/>
      <c r="S3" s="8"/>
    </row>
    <row r="4" spans="1:19" ht="25.5" customHeight="1" thickTop="1" x14ac:dyDescent="0.25">
      <c r="A4" s="52">
        <v>1</v>
      </c>
      <c r="B4" s="53">
        <v>1</v>
      </c>
      <c r="C4" s="30" t="s">
        <v>20</v>
      </c>
      <c r="D4" s="33" t="s">
        <v>4</v>
      </c>
      <c r="E4" s="33" t="s">
        <v>3</v>
      </c>
      <c r="F4" s="33" t="s">
        <v>2</v>
      </c>
      <c r="G4" s="33" t="s">
        <v>21</v>
      </c>
      <c r="H4" s="33" t="s">
        <v>1</v>
      </c>
      <c r="I4" s="55" t="s">
        <v>62</v>
      </c>
      <c r="J4" s="55" t="s">
        <v>79</v>
      </c>
      <c r="K4" s="55" t="s">
        <v>79</v>
      </c>
      <c r="L4" s="19">
        <v>16529</v>
      </c>
      <c r="M4" s="50">
        <f>+L4</f>
        <v>16529</v>
      </c>
      <c r="N4" s="51">
        <v>0</v>
      </c>
      <c r="O4" s="19">
        <v>16278.42</v>
      </c>
      <c r="P4" s="38">
        <f>+M4-O4</f>
        <v>250.57999999999993</v>
      </c>
      <c r="Q4" s="33" t="s">
        <v>0</v>
      </c>
      <c r="S4" s="8"/>
    </row>
    <row r="5" spans="1:19" ht="32.25" customHeight="1" x14ac:dyDescent="0.25">
      <c r="A5" s="52"/>
      <c r="B5" s="54"/>
      <c r="C5" s="31"/>
      <c r="D5" s="29"/>
      <c r="E5" s="29"/>
      <c r="F5" s="29"/>
      <c r="G5" s="29"/>
      <c r="H5" s="29"/>
      <c r="I5" s="29"/>
      <c r="J5" s="29"/>
      <c r="K5" s="29"/>
      <c r="L5" s="34"/>
      <c r="M5" s="29"/>
      <c r="N5" s="19"/>
      <c r="O5" s="34"/>
      <c r="P5" s="42"/>
      <c r="Q5" s="29"/>
      <c r="S5" s="7"/>
    </row>
    <row r="6" spans="1:19" ht="33.75" customHeight="1" x14ac:dyDescent="0.25">
      <c r="A6" s="39">
        <v>2</v>
      </c>
      <c r="B6" s="49">
        <v>2</v>
      </c>
      <c r="C6" s="28" t="s">
        <v>22</v>
      </c>
      <c r="D6" s="20" t="s">
        <v>4</v>
      </c>
      <c r="E6" s="20" t="s">
        <v>3</v>
      </c>
      <c r="F6" s="20" t="s">
        <v>2</v>
      </c>
      <c r="G6" s="20" t="s">
        <v>23</v>
      </c>
      <c r="H6" s="20" t="s">
        <v>1</v>
      </c>
      <c r="I6" s="20" t="s">
        <v>63</v>
      </c>
      <c r="J6" s="20" t="s">
        <v>79</v>
      </c>
      <c r="K6" s="20" t="s">
        <v>79</v>
      </c>
      <c r="L6" s="46">
        <v>6028</v>
      </c>
      <c r="M6" s="47">
        <f>+L6</f>
        <v>6028</v>
      </c>
      <c r="N6" s="18">
        <v>0</v>
      </c>
      <c r="O6" s="48">
        <v>3718.29</v>
      </c>
      <c r="P6" s="37">
        <f>+M6-O6</f>
        <v>2309.71</v>
      </c>
      <c r="Q6" s="20" t="s">
        <v>0</v>
      </c>
      <c r="S6" s="7"/>
    </row>
    <row r="7" spans="1:19" ht="32.25" customHeight="1" x14ac:dyDescent="0.25">
      <c r="A7" s="39"/>
      <c r="B7" s="49"/>
      <c r="C7" s="28"/>
      <c r="D7" s="29"/>
      <c r="E7" s="29"/>
      <c r="F7" s="29"/>
      <c r="G7" s="29"/>
      <c r="H7" s="29"/>
      <c r="I7" s="29"/>
      <c r="J7" s="29"/>
      <c r="K7" s="29"/>
      <c r="L7" s="46"/>
      <c r="M7" s="47"/>
      <c r="N7" s="34"/>
      <c r="O7" s="48"/>
      <c r="P7" s="42"/>
      <c r="Q7" s="29"/>
      <c r="S7" s="7"/>
    </row>
    <row r="8" spans="1:19" ht="23.25" customHeight="1" x14ac:dyDescent="0.25">
      <c r="A8" s="39">
        <v>3</v>
      </c>
      <c r="B8" s="20">
        <v>3</v>
      </c>
      <c r="C8" s="22" t="s">
        <v>24</v>
      </c>
      <c r="D8" s="20" t="s">
        <v>4</v>
      </c>
      <c r="E8" s="20" t="s">
        <v>3</v>
      </c>
      <c r="F8" s="20" t="s">
        <v>2</v>
      </c>
      <c r="G8" s="20" t="s">
        <v>25</v>
      </c>
      <c r="H8" s="20" t="s">
        <v>1</v>
      </c>
      <c r="I8" s="20" t="s">
        <v>63</v>
      </c>
      <c r="J8" s="20" t="s">
        <v>79</v>
      </c>
      <c r="K8" s="20" t="s">
        <v>79</v>
      </c>
      <c r="L8" s="18">
        <v>17187.5</v>
      </c>
      <c r="M8" s="24">
        <f>+L8</f>
        <v>17187.5</v>
      </c>
      <c r="N8" s="18">
        <v>0</v>
      </c>
      <c r="O8" s="24">
        <v>4374</v>
      </c>
      <c r="P8" s="37">
        <f>+M8-O8</f>
        <v>12813.5</v>
      </c>
      <c r="Q8" s="20" t="s">
        <v>0</v>
      </c>
      <c r="S8" s="45"/>
    </row>
    <row r="9" spans="1:19" ht="34.5" customHeight="1" x14ac:dyDescent="0.25">
      <c r="A9" s="39"/>
      <c r="B9" s="29"/>
      <c r="C9" s="31"/>
      <c r="D9" s="29"/>
      <c r="E9" s="29"/>
      <c r="F9" s="29"/>
      <c r="G9" s="29"/>
      <c r="H9" s="29"/>
      <c r="I9" s="29"/>
      <c r="J9" s="29"/>
      <c r="K9" s="29"/>
      <c r="L9" s="34"/>
      <c r="M9" s="29"/>
      <c r="N9" s="34"/>
      <c r="O9" s="29"/>
      <c r="P9" s="42"/>
      <c r="Q9" s="29"/>
      <c r="S9" s="45"/>
    </row>
    <row r="10" spans="1:19" ht="42" customHeight="1" x14ac:dyDescent="0.25">
      <c r="A10" s="39">
        <v>4</v>
      </c>
      <c r="B10" s="27">
        <v>4</v>
      </c>
      <c r="C10" s="28" t="s">
        <v>26</v>
      </c>
      <c r="D10" s="20" t="s">
        <v>4</v>
      </c>
      <c r="E10" s="20" t="s">
        <v>3</v>
      </c>
      <c r="F10" s="20" t="s">
        <v>2</v>
      </c>
      <c r="G10" s="20" t="s">
        <v>25</v>
      </c>
      <c r="H10" s="20" t="s">
        <v>1</v>
      </c>
      <c r="I10" s="20" t="s">
        <v>63</v>
      </c>
      <c r="J10" s="20" t="s">
        <v>79</v>
      </c>
      <c r="K10" s="20" t="s">
        <v>79</v>
      </c>
      <c r="L10" s="17">
        <v>31922</v>
      </c>
      <c r="M10" s="17">
        <f>+L10</f>
        <v>31922</v>
      </c>
      <c r="N10" s="18">
        <v>0</v>
      </c>
      <c r="O10" s="17">
        <v>28164.25</v>
      </c>
      <c r="P10" s="37">
        <f>+M10-O10</f>
        <v>3757.75</v>
      </c>
      <c r="Q10" s="20" t="s">
        <v>0</v>
      </c>
      <c r="S10" s="7"/>
    </row>
    <row r="11" spans="1:19" ht="35.25" customHeight="1" x14ac:dyDescent="0.25">
      <c r="A11" s="39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17"/>
      <c r="M11" s="17"/>
      <c r="N11" s="34"/>
      <c r="O11" s="17"/>
      <c r="P11" s="42"/>
      <c r="Q11" s="29"/>
      <c r="S11" s="7"/>
    </row>
    <row r="12" spans="1:19" ht="18" customHeight="1" x14ac:dyDescent="0.25">
      <c r="A12" s="39">
        <v>5</v>
      </c>
      <c r="B12" s="20">
        <v>5</v>
      </c>
      <c r="C12" s="22" t="s">
        <v>27</v>
      </c>
      <c r="D12" s="20" t="s">
        <v>4</v>
      </c>
      <c r="E12" s="20" t="s">
        <v>3</v>
      </c>
      <c r="F12" s="20" t="s">
        <v>2</v>
      </c>
      <c r="G12" s="27" t="s">
        <v>28</v>
      </c>
      <c r="H12" s="20" t="s">
        <v>1</v>
      </c>
      <c r="I12" s="20" t="s">
        <v>63</v>
      </c>
      <c r="J12" s="20" t="s">
        <v>79</v>
      </c>
      <c r="K12" s="20" t="s">
        <v>79</v>
      </c>
      <c r="L12" s="24">
        <v>72215</v>
      </c>
      <c r="M12" s="24">
        <f>+L12</f>
        <v>72215</v>
      </c>
      <c r="N12" s="18">
        <v>0</v>
      </c>
      <c r="O12" s="18">
        <v>58627.5</v>
      </c>
      <c r="P12" s="37">
        <f>+M12-O12</f>
        <v>13587.5</v>
      </c>
      <c r="Q12" s="20" t="s">
        <v>0</v>
      </c>
      <c r="S12" s="7"/>
    </row>
    <row r="13" spans="1:19" ht="38.25" customHeight="1" x14ac:dyDescent="0.25">
      <c r="A13" s="39"/>
      <c r="B13" s="29"/>
      <c r="C13" s="31"/>
      <c r="D13" s="29"/>
      <c r="E13" s="29"/>
      <c r="F13" s="29"/>
      <c r="G13" s="27"/>
      <c r="H13" s="29"/>
      <c r="I13" s="29"/>
      <c r="J13" s="29"/>
      <c r="K13" s="29"/>
      <c r="L13" s="29"/>
      <c r="M13" s="29"/>
      <c r="N13" s="34"/>
      <c r="O13" s="34"/>
      <c r="P13" s="42"/>
      <c r="Q13" s="29"/>
      <c r="S13" s="7"/>
    </row>
    <row r="14" spans="1:19" ht="21" customHeight="1" x14ac:dyDescent="0.25">
      <c r="A14" s="39">
        <v>6</v>
      </c>
      <c r="B14" s="20">
        <v>6</v>
      </c>
      <c r="C14" s="22" t="s">
        <v>29</v>
      </c>
      <c r="D14" s="20" t="s">
        <v>4</v>
      </c>
      <c r="E14" s="20" t="s">
        <v>3</v>
      </c>
      <c r="F14" s="20" t="s">
        <v>2</v>
      </c>
      <c r="G14" s="20" t="s">
        <v>25</v>
      </c>
      <c r="H14" s="20" t="s">
        <v>1</v>
      </c>
      <c r="I14" s="20" t="s">
        <v>63</v>
      </c>
      <c r="J14" s="20" t="s">
        <v>79</v>
      </c>
      <c r="K14" s="20" t="s">
        <v>79</v>
      </c>
      <c r="L14" s="24">
        <v>11345.25</v>
      </c>
      <c r="M14" s="24">
        <f>+L14</f>
        <v>11345.25</v>
      </c>
      <c r="N14" s="18">
        <v>0</v>
      </c>
      <c r="O14" s="18">
        <v>10542.99</v>
      </c>
      <c r="P14" s="37">
        <f>+M14-O14</f>
        <v>802.26000000000022</v>
      </c>
      <c r="Q14" s="20" t="s">
        <v>0</v>
      </c>
      <c r="S14" s="7"/>
    </row>
    <row r="15" spans="1:19" ht="42.75" customHeight="1" x14ac:dyDescent="0.25">
      <c r="A15" s="39"/>
      <c r="B15" s="29"/>
      <c r="C15" s="3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4"/>
      <c r="O15" s="34"/>
      <c r="P15" s="42"/>
      <c r="Q15" s="29"/>
      <c r="S15" s="45"/>
    </row>
    <row r="16" spans="1:19" ht="30" customHeight="1" x14ac:dyDescent="0.25">
      <c r="A16" s="39">
        <v>7</v>
      </c>
      <c r="B16" s="20">
        <v>7</v>
      </c>
      <c r="C16" s="22" t="s">
        <v>30</v>
      </c>
      <c r="D16" s="20" t="s">
        <v>4</v>
      </c>
      <c r="E16" s="20" t="s">
        <v>3</v>
      </c>
      <c r="F16" s="20" t="s">
        <v>2</v>
      </c>
      <c r="G16" s="27" t="s">
        <v>31</v>
      </c>
      <c r="H16" s="20" t="s">
        <v>5</v>
      </c>
      <c r="I16" s="20" t="s">
        <v>63</v>
      </c>
      <c r="J16" s="20" t="s">
        <v>79</v>
      </c>
      <c r="K16" s="20" t="s">
        <v>79</v>
      </c>
      <c r="L16" s="24">
        <v>42478.25</v>
      </c>
      <c r="M16" s="24">
        <f>+L16</f>
        <v>42478.25</v>
      </c>
      <c r="N16" s="18">
        <v>0</v>
      </c>
      <c r="O16" s="24">
        <v>27184.15</v>
      </c>
      <c r="P16" s="37">
        <f>+M16-O16</f>
        <v>15294.099999999999</v>
      </c>
      <c r="Q16" s="20" t="s">
        <v>0</v>
      </c>
      <c r="S16" s="45"/>
    </row>
    <row r="17" spans="1:19" ht="41.25" customHeight="1" x14ac:dyDescent="0.25">
      <c r="A17" s="39"/>
      <c r="B17" s="29"/>
      <c r="C17" s="31"/>
      <c r="D17" s="29"/>
      <c r="E17" s="29"/>
      <c r="F17" s="29"/>
      <c r="G17" s="27"/>
      <c r="H17" s="29"/>
      <c r="I17" s="29"/>
      <c r="J17" s="29"/>
      <c r="K17" s="29"/>
      <c r="L17" s="29"/>
      <c r="M17" s="29"/>
      <c r="N17" s="34"/>
      <c r="O17" s="29"/>
      <c r="P17" s="42"/>
      <c r="Q17" s="29"/>
      <c r="S17" s="44"/>
    </row>
    <row r="18" spans="1:19" ht="34.5" customHeight="1" x14ac:dyDescent="0.25">
      <c r="A18" s="39">
        <v>8</v>
      </c>
      <c r="B18" s="20">
        <v>8</v>
      </c>
      <c r="C18" s="22" t="s">
        <v>32</v>
      </c>
      <c r="D18" s="20" t="s">
        <v>4</v>
      </c>
      <c r="E18" s="20" t="s">
        <v>3</v>
      </c>
      <c r="F18" s="20" t="s">
        <v>2</v>
      </c>
      <c r="G18" s="27" t="s">
        <v>33</v>
      </c>
      <c r="H18" s="20" t="s">
        <v>1</v>
      </c>
      <c r="I18" s="20" t="s">
        <v>63</v>
      </c>
      <c r="J18" s="20" t="s">
        <v>79</v>
      </c>
      <c r="K18" s="20" t="s">
        <v>79</v>
      </c>
      <c r="L18" s="24">
        <v>65920.53</v>
      </c>
      <c r="M18" s="24">
        <f>+L18</f>
        <v>65920.53</v>
      </c>
      <c r="N18" s="18">
        <v>0</v>
      </c>
      <c r="O18" s="18">
        <v>65873.98</v>
      </c>
      <c r="P18" s="37">
        <f>+M18-O18</f>
        <v>46.55000000000291</v>
      </c>
      <c r="Q18" s="20" t="s">
        <v>0</v>
      </c>
      <c r="S18" s="44"/>
    </row>
    <row r="19" spans="1:19" ht="30.75" customHeight="1" x14ac:dyDescent="0.25">
      <c r="A19" s="39"/>
      <c r="B19" s="29"/>
      <c r="C19" s="31"/>
      <c r="D19" s="29"/>
      <c r="E19" s="29"/>
      <c r="F19" s="29"/>
      <c r="G19" s="27"/>
      <c r="H19" s="29"/>
      <c r="I19" s="29"/>
      <c r="J19" s="29"/>
      <c r="K19" s="29"/>
      <c r="L19" s="29"/>
      <c r="M19" s="29"/>
      <c r="N19" s="34"/>
      <c r="O19" s="34"/>
      <c r="P19" s="42"/>
      <c r="Q19" s="29"/>
      <c r="S19" s="43"/>
    </row>
    <row r="20" spans="1:19" ht="51.75" customHeight="1" x14ac:dyDescent="0.25">
      <c r="A20" s="39">
        <v>9</v>
      </c>
      <c r="B20" s="20">
        <v>9</v>
      </c>
      <c r="C20" s="22" t="s">
        <v>34</v>
      </c>
      <c r="D20" s="20" t="s">
        <v>4</v>
      </c>
      <c r="E20" s="18" t="s">
        <v>3</v>
      </c>
      <c r="F20" s="20" t="s">
        <v>2</v>
      </c>
      <c r="G20" s="18" t="s">
        <v>33</v>
      </c>
      <c r="H20" s="20" t="s">
        <v>35</v>
      </c>
      <c r="I20" s="20" t="s">
        <v>63</v>
      </c>
      <c r="J20" s="20" t="s">
        <v>79</v>
      </c>
      <c r="K20" s="20" t="s">
        <v>79</v>
      </c>
      <c r="L20" s="18">
        <v>110000</v>
      </c>
      <c r="M20" s="18">
        <f>+L20</f>
        <v>110000</v>
      </c>
      <c r="N20" s="18">
        <v>0</v>
      </c>
      <c r="O20" s="18">
        <v>20327.13</v>
      </c>
      <c r="P20" s="18">
        <f>+M20-O20</f>
        <v>89672.87</v>
      </c>
      <c r="Q20" s="20" t="s">
        <v>0</v>
      </c>
      <c r="S20" s="43"/>
    </row>
    <row r="21" spans="1:19" ht="42.75" customHeight="1" x14ac:dyDescent="0.25">
      <c r="A21" s="39"/>
      <c r="B21" s="29"/>
      <c r="C21" s="31"/>
      <c r="D21" s="29"/>
      <c r="E21" s="34"/>
      <c r="F21" s="29"/>
      <c r="G21" s="34"/>
      <c r="H21" s="29"/>
      <c r="I21" s="29"/>
      <c r="J21" s="29"/>
      <c r="K21" s="29"/>
      <c r="L21" s="34"/>
      <c r="M21" s="34"/>
      <c r="N21" s="34"/>
      <c r="O21" s="34"/>
      <c r="P21" s="34"/>
      <c r="Q21" s="29"/>
      <c r="S21" s="6"/>
    </row>
    <row r="22" spans="1:19" ht="19.5" customHeight="1" x14ac:dyDescent="0.25">
      <c r="A22" s="39">
        <v>10</v>
      </c>
      <c r="B22" s="20">
        <v>10</v>
      </c>
      <c r="C22" s="22" t="s">
        <v>36</v>
      </c>
      <c r="D22" s="20" t="s">
        <v>4</v>
      </c>
      <c r="E22" s="20" t="s">
        <v>3</v>
      </c>
      <c r="F22" s="20" t="s">
        <v>2</v>
      </c>
      <c r="G22" s="27" t="s">
        <v>37</v>
      </c>
      <c r="H22" s="20" t="s">
        <v>1</v>
      </c>
      <c r="I22" s="20" t="s">
        <v>63</v>
      </c>
      <c r="J22" s="20" t="s">
        <v>79</v>
      </c>
      <c r="K22" s="20" t="s">
        <v>79</v>
      </c>
      <c r="L22" s="40">
        <v>1290</v>
      </c>
      <c r="M22" s="40">
        <f>+L22</f>
        <v>1290</v>
      </c>
      <c r="N22" s="18">
        <v>0</v>
      </c>
      <c r="O22" s="40">
        <f>+M22</f>
        <v>1290</v>
      </c>
      <c r="P22" s="37">
        <f>+M22-O22</f>
        <v>0</v>
      </c>
      <c r="Q22" s="20" t="s">
        <v>0</v>
      </c>
      <c r="S22" s="6"/>
    </row>
    <row r="23" spans="1:19" ht="40.5" customHeight="1" x14ac:dyDescent="0.25">
      <c r="A23" s="39"/>
      <c r="B23" s="29"/>
      <c r="C23" s="31"/>
      <c r="D23" s="33"/>
      <c r="E23" s="33"/>
      <c r="F23" s="33"/>
      <c r="G23" s="20"/>
      <c r="H23" s="33"/>
      <c r="I23" s="29"/>
      <c r="J23" s="29"/>
      <c r="K23" s="29"/>
      <c r="L23" s="41"/>
      <c r="M23" s="41"/>
      <c r="N23" s="34"/>
      <c r="O23" s="41"/>
      <c r="P23" s="38"/>
      <c r="Q23" s="29"/>
      <c r="S23" s="6"/>
    </row>
    <row r="24" spans="1:19" ht="26.25" customHeight="1" x14ac:dyDescent="0.25">
      <c r="A24" s="39">
        <v>11</v>
      </c>
      <c r="B24" s="20">
        <v>11</v>
      </c>
      <c r="C24" s="22" t="s">
        <v>38</v>
      </c>
      <c r="D24" s="20" t="s">
        <v>4</v>
      </c>
      <c r="E24" s="20" t="s">
        <v>3</v>
      </c>
      <c r="F24" s="20" t="s">
        <v>2</v>
      </c>
      <c r="G24" s="20" t="s">
        <v>64</v>
      </c>
      <c r="H24" s="20" t="s">
        <v>1</v>
      </c>
      <c r="I24" s="20" t="s">
        <v>63</v>
      </c>
      <c r="J24" s="20" t="s">
        <v>79</v>
      </c>
      <c r="K24" s="20" t="s">
        <v>79</v>
      </c>
      <c r="L24" s="24">
        <f>+'[1]ADQ.EQUIPO DE DEPORT'!$E$6</f>
        <v>51630</v>
      </c>
      <c r="M24" s="18">
        <f>+[1]GASTOS!$B$18</f>
        <v>38500</v>
      </c>
      <c r="N24" s="18">
        <v>0</v>
      </c>
      <c r="O24" s="24">
        <v>36145.1</v>
      </c>
      <c r="P24" s="37">
        <f>+M24-O24</f>
        <v>2354.9000000000015</v>
      </c>
      <c r="Q24" s="20" t="s">
        <v>0</v>
      </c>
      <c r="S24" s="6"/>
    </row>
    <row r="25" spans="1:19" ht="42" customHeight="1" x14ac:dyDescent="0.25">
      <c r="A25" s="39"/>
      <c r="B25" s="29"/>
      <c r="C25" s="31"/>
      <c r="D25" s="33"/>
      <c r="E25" s="33"/>
      <c r="F25" s="33"/>
      <c r="G25" s="29"/>
      <c r="H25" s="33"/>
      <c r="I25" s="29"/>
      <c r="J25" s="29"/>
      <c r="K25" s="29"/>
      <c r="L25" s="29"/>
      <c r="M25" s="34"/>
      <c r="N25" s="34"/>
      <c r="O25" s="29"/>
      <c r="P25" s="38"/>
      <c r="Q25" s="29"/>
      <c r="S25" s="6"/>
    </row>
    <row r="26" spans="1:19" ht="26.25" customHeight="1" x14ac:dyDescent="0.25">
      <c r="A26" s="39">
        <v>12</v>
      </c>
      <c r="B26" s="20">
        <v>12</v>
      </c>
      <c r="C26" s="22" t="s">
        <v>39</v>
      </c>
      <c r="D26" s="20" t="s">
        <v>4</v>
      </c>
      <c r="E26" s="20" t="s">
        <v>3</v>
      </c>
      <c r="F26" s="20" t="s">
        <v>2</v>
      </c>
      <c r="G26" s="20" t="s">
        <v>40</v>
      </c>
      <c r="H26" s="20" t="s">
        <v>1</v>
      </c>
      <c r="I26" s="20" t="s">
        <v>63</v>
      </c>
      <c r="J26" s="20" t="s">
        <v>79</v>
      </c>
      <c r="K26" s="20" t="s">
        <v>79</v>
      </c>
      <c r="L26" s="18">
        <v>32020.560000000001</v>
      </c>
      <c r="M26" s="18">
        <f>+[2]GASTO!$B$18</f>
        <v>32020.560000000001</v>
      </c>
      <c r="N26" s="18">
        <v>0</v>
      </c>
      <c r="O26" s="18">
        <v>31792</v>
      </c>
      <c r="P26" s="35">
        <f>+M26-O26</f>
        <v>228.56000000000131</v>
      </c>
      <c r="Q26" s="20" t="s">
        <v>0</v>
      </c>
    </row>
    <row r="27" spans="1:19" ht="28.5" customHeight="1" x14ac:dyDescent="0.25">
      <c r="A27" s="39"/>
      <c r="B27" s="29"/>
      <c r="C27" s="31"/>
      <c r="D27" s="33"/>
      <c r="E27" s="33"/>
      <c r="F27" s="33"/>
      <c r="G27" s="29"/>
      <c r="H27" s="33"/>
      <c r="I27" s="29"/>
      <c r="J27" s="29"/>
      <c r="K27" s="29"/>
      <c r="L27" s="34"/>
      <c r="M27" s="34"/>
      <c r="N27" s="34"/>
      <c r="O27" s="34"/>
      <c r="P27" s="36"/>
      <c r="Q27" s="29"/>
    </row>
    <row r="28" spans="1:19" ht="33" customHeight="1" x14ac:dyDescent="0.25">
      <c r="A28" s="39">
        <v>13</v>
      </c>
      <c r="B28" s="27">
        <v>13</v>
      </c>
      <c r="C28" s="28" t="s">
        <v>41</v>
      </c>
      <c r="D28" s="20" t="s">
        <v>4</v>
      </c>
      <c r="E28" s="20" t="s">
        <v>3</v>
      </c>
      <c r="F28" s="20" t="s">
        <v>2</v>
      </c>
      <c r="G28" s="27" t="s">
        <v>42</v>
      </c>
      <c r="H28" s="20" t="s">
        <v>1</v>
      </c>
      <c r="I28" s="20" t="s">
        <v>63</v>
      </c>
      <c r="J28" s="20" t="s">
        <v>79</v>
      </c>
      <c r="K28" s="20" t="s">
        <v>79</v>
      </c>
      <c r="L28" s="32">
        <v>51673.5</v>
      </c>
      <c r="M28" s="32">
        <f>+L28</f>
        <v>51673.5</v>
      </c>
      <c r="N28" s="18">
        <v>0</v>
      </c>
      <c r="O28" s="17">
        <v>42806.59</v>
      </c>
      <c r="P28" s="37">
        <f>+M28-O28</f>
        <v>8866.9100000000035</v>
      </c>
      <c r="Q28" s="20" t="s">
        <v>0</v>
      </c>
    </row>
    <row r="29" spans="1:19" ht="28.5" customHeight="1" x14ac:dyDescent="0.25">
      <c r="A29" s="39"/>
      <c r="B29" s="27"/>
      <c r="C29" s="28"/>
      <c r="D29" s="33"/>
      <c r="E29" s="33"/>
      <c r="F29" s="33"/>
      <c r="G29" s="27"/>
      <c r="H29" s="33"/>
      <c r="I29" s="29"/>
      <c r="J29" s="29"/>
      <c r="K29" s="29"/>
      <c r="L29" s="27"/>
      <c r="M29" s="27"/>
      <c r="N29" s="34"/>
      <c r="O29" s="17"/>
      <c r="P29" s="38"/>
      <c r="Q29" s="29"/>
    </row>
    <row r="30" spans="1:19" ht="27" customHeight="1" x14ac:dyDescent="0.25">
      <c r="A30" s="39">
        <v>14</v>
      </c>
      <c r="B30" s="20">
        <v>14</v>
      </c>
      <c r="C30" s="22" t="s">
        <v>43</v>
      </c>
      <c r="D30" s="20" t="s">
        <v>4</v>
      </c>
      <c r="E30" s="20" t="s">
        <v>3</v>
      </c>
      <c r="F30" s="20" t="s">
        <v>2</v>
      </c>
      <c r="G30" s="20" t="s">
        <v>40</v>
      </c>
      <c r="H30" s="20" t="s">
        <v>1</v>
      </c>
      <c r="I30" s="20" t="s">
        <v>63</v>
      </c>
      <c r="J30" s="20" t="s">
        <v>79</v>
      </c>
      <c r="K30" s="20" t="s">
        <v>79</v>
      </c>
      <c r="L30" s="18">
        <v>101290.75</v>
      </c>
      <c r="M30" s="18">
        <f>+L30</f>
        <v>101290.75</v>
      </c>
      <c r="N30" s="18">
        <v>0</v>
      </c>
      <c r="O30" s="18">
        <v>98410.11</v>
      </c>
      <c r="P30" s="35">
        <f>+M30-O30</f>
        <v>2880.6399999999994</v>
      </c>
      <c r="Q30" s="20" t="s">
        <v>0</v>
      </c>
    </row>
    <row r="31" spans="1:19" ht="24.75" customHeight="1" x14ac:dyDescent="0.25">
      <c r="A31" s="39"/>
      <c r="B31" s="29"/>
      <c r="C31" s="30"/>
      <c r="D31" s="33"/>
      <c r="E31" s="33"/>
      <c r="F31" s="33"/>
      <c r="G31" s="29"/>
      <c r="H31" s="33"/>
      <c r="I31" s="29"/>
      <c r="J31" s="29"/>
      <c r="K31" s="29"/>
      <c r="L31" s="19"/>
      <c r="M31" s="19"/>
      <c r="N31" s="34"/>
      <c r="O31" s="19"/>
      <c r="P31" s="36"/>
      <c r="Q31" s="29"/>
    </row>
    <row r="32" spans="1:19" ht="26.25" customHeight="1" x14ac:dyDescent="0.25">
      <c r="A32" s="39">
        <v>15</v>
      </c>
      <c r="B32" s="20">
        <v>15</v>
      </c>
      <c r="C32" s="22" t="s">
        <v>44</v>
      </c>
      <c r="D32" s="20" t="s">
        <v>56</v>
      </c>
      <c r="E32" s="20" t="s">
        <v>3</v>
      </c>
      <c r="F32" s="20" t="s">
        <v>2</v>
      </c>
      <c r="G32" s="20" t="s">
        <v>45</v>
      </c>
      <c r="H32" s="20" t="s">
        <v>35</v>
      </c>
      <c r="I32" s="20" t="s">
        <v>63</v>
      </c>
      <c r="J32" s="20" t="s">
        <v>79</v>
      </c>
      <c r="K32" s="20" t="s">
        <v>79</v>
      </c>
      <c r="L32" s="18">
        <v>270000</v>
      </c>
      <c r="M32" s="18">
        <f>+L32</f>
        <v>270000</v>
      </c>
      <c r="N32" s="18">
        <v>0</v>
      </c>
      <c r="O32" s="18">
        <v>270000</v>
      </c>
      <c r="P32" s="35">
        <f>+M32-O32</f>
        <v>0</v>
      </c>
      <c r="Q32" s="20" t="s">
        <v>0</v>
      </c>
    </row>
    <row r="33" spans="1:17" ht="32.25" customHeight="1" x14ac:dyDescent="0.25">
      <c r="A33" s="39"/>
      <c r="B33" s="29"/>
      <c r="C33" s="31"/>
      <c r="D33" s="33"/>
      <c r="E33" s="33"/>
      <c r="F33" s="33"/>
      <c r="G33" s="29"/>
      <c r="H33" s="33"/>
      <c r="I33" s="29"/>
      <c r="J33" s="29"/>
      <c r="K33" s="29"/>
      <c r="L33" s="19"/>
      <c r="M33" s="19"/>
      <c r="N33" s="34"/>
      <c r="O33" s="19"/>
      <c r="P33" s="36"/>
      <c r="Q33" s="29"/>
    </row>
    <row r="34" spans="1:17" ht="30" customHeight="1" x14ac:dyDescent="0.25">
      <c r="A34" s="39">
        <v>16</v>
      </c>
      <c r="B34" s="20">
        <v>16</v>
      </c>
      <c r="C34" s="22" t="s">
        <v>46</v>
      </c>
      <c r="D34" s="20" t="s">
        <v>56</v>
      </c>
      <c r="E34" s="20" t="s">
        <v>3</v>
      </c>
      <c r="F34" s="20" t="s">
        <v>2</v>
      </c>
      <c r="G34" s="20" t="s">
        <v>28</v>
      </c>
      <c r="H34" s="20" t="s">
        <v>1</v>
      </c>
      <c r="I34" s="20" t="s">
        <v>63</v>
      </c>
      <c r="J34" s="20" t="s">
        <v>79</v>
      </c>
      <c r="K34" s="20" t="s">
        <v>79</v>
      </c>
      <c r="L34" s="24">
        <v>19080</v>
      </c>
      <c r="M34" s="18">
        <v>19080</v>
      </c>
      <c r="N34" s="18">
        <v>0</v>
      </c>
      <c r="O34" s="18">
        <v>19068.07</v>
      </c>
      <c r="P34" s="37">
        <f>+M34-O34</f>
        <v>11.930000000000291</v>
      </c>
      <c r="Q34" s="20" t="s">
        <v>0</v>
      </c>
    </row>
    <row r="35" spans="1:17" ht="21.75" customHeight="1" thickBot="1" x14ac:dyDescent="0.3">
      <c r="A35" s="76"/>
      <c r="B35" s="21"/>
      <c r="C35" s="23"/>
      <c r="D35" s="21"/>
      <c r="E35" s="21"/>
      <c r="F35" s="21"/>
      <c r="G35" s="21"/>
      <c r="H35" s="21"/>
      <c r="I35" s="21"/>
      <c r="J35" s="21"/>
      <c r="K35" s="21"/>
      <c r="L35" s="25"/>
      <c r="M35" s="26"/>
      <c r="N35" s="26"/>
      <c r="O35" s="26"/>
      <c r="P35" s="68"/>
      <c r="Q35" s="21"/>
    </row>
    <row r="36" spans="1:17" ht="27.75" customHeight="1" thickTop="1" x14ac:dyDescent="0.25">
      <c r="A36" s="77">
        <v>17</v>
      </c>
      <c r="B36" s="79">
        <v>1</v>
      </c>
      <c r="C36" s="22" t="s">
        <v>50</v>
      </c>
      <c r="D36" s="83" t="s">
        <v>4</v>
      </c>
      <c r="E36" s="83" t="s">
        <v>3</v>
      </c>
      <c r="F36" s="83" t="s">
        <v>2</v>
      </c>
      <c r="G36" s="83" t="s">
        <v>58</v>
      </c>
      <c r="H36" s="83" t="s">
        <v>47</v>
      </c>
      <c r="I36" s="97" t="s">
        <v>63</v>
      </c>
      <c r="J36" s="33" t="s">
        <v>79</v>
      </c>
      <c r="K36" s="33" t="s">
        <v>79</v>
      </c>
      <c r="L36" s="19">
        <v>216822.49</v>
      </c>
      <c r="M36" s="19">
        <v>95000</v>
      </c>
      <c r="N36" s="81">
        <v>0</v>
      </c>
      <c r="O36" s="18">
        <v>68309.62</v>
      </c>
      <c r="P36" s="37">
        <f>+M36-O36</f>
        <v>26690.380000000005</v>
      </c>
      <c r="Q36" s="83" t="s">
        <v>48</v>
      </c>
    </row>
    <row r="37" spans="1:17" ht="28.5" customHeight="1" x14ac:dyDescent="0.25">
      <c r="A37" s="78"/>
      <c r="B37" s="54"/>
      <c r="C37" s="31"/>
      <c r="D37" s="80"/>
      <c r="E37" s="80"/>
      <c r="F37" s="80"/>
      <c r="G37" s="80"/>
      <c r="H37" s="80"/>
      <c r="I37" s="83"/>
      <c r="J37" s="29"/>
      <c r="K37" s="29"/>
      <c r="L37" s="34"/>
      <c r="M37" s="34"/>
      <c r="N37" s="82"/>
      <c r="O37" s="34"/>
      <c r="P37" s="38"/>
      <c r="Q37" s="80"/>
    </row>
    <row r="38" spans="1:17" ht="27.75" customHeight="1" x14ac:dyDescent="0.25">
      <c r="A38" s="39">
        <v>18</v>
      </c>
      <c r="B38" s="79">
        <f>+B36+1</f>
        <v>2</v>
      </c>
      <c r="C38" s="84" t="s">
        <v>51</v>
      </c>
      <c r="D38" s="80" t="s">
        <v>56</v>
      </c>
      <c r="E38" s="20" t="s">
        <v>3</v>
      </c>
      <c r="F38" s="80" t="s">
        <v>2</v>
      </c>
      <c r="G38" s="80" t="s">
        <v>33</v>
      </c>
      <c r="H38" s="80" t="s">
        <v>47</v>
      </c>
      <c r="I38" s="86" t="s">
        <v>63</v>
      </c>
      <c r="J38" s="20" t="s">
        <v>79</v>
      </c>
      <c r="K38" s="20" t="s">
        <v>79</v>
      </c>
      <c r="L38" s="35">
        <v>85690</v>
      </c>
      <c r="M38" s="35">
        <v>15250</v>
      </c>
      <c r="N38" s="82">
        <v>0</v>
      </c>
      <c r="O38" s="35">
        <v>5250</v>
      </c>
      <c r="P38" s="37">
        <f>+M38-O38</f>
        <v>10000</v>
      </c>
      <c r="Q38" s="80" t="s">
        <v>49</v>
      </c>
    </row>
    <row r="39" spans="1:17" ht="21.75" customHeight="1" x14ac:dyDescent="0.25">
      <c r="A39" s="39"/>
      <c r="B39" s="53"/>
      <c r="C39" s="85"/>
      <c r="D39" s="80"/>
      <c r="E39" s="33"/>
      <c r="F39" s="80"/>
      <c r="G39" s="80"/>
      <c r="H39" s="80"/>
      <c r="I39" s="83"/>
      <c r="J39" s="29"/>
      <c r="K39" s="29"/>
      <c r="L39" s="36"/>
      <c r="M39" s="36"/>
      <c r="N39" s="82"/>
      <c r="O39" s="36"/>
      <c r="P39" s="38"/>
      <c r="Q39" s="80"/>
    </row>
    <row r="40" spans="1:17" ht="24.75" customHeight="1" x14ac:dyDescent="0.25">
      <c r="A40" s="39">
        <v>19</v>
      </c>
      <c r="B40" s="79">
        <f>+B38+1</f>
        <v>3</v>
      </c>
      <c r="C40" s="22" t="s">
        <v>52</v>
      </c>
      <c r="D40" s="80" t="s">
        <v>4</v>
      </c>
      <c r="E40" s="20" t="s">
        <v>3</v>
      </c>
      <c r="F40" s="80" t="s">
        <v>2</v>
      </c>
      <c r="G40" s="80" t="s">
        <v>40</v>
      </c>
      <c r="H40" s="80" t="s">
        <v>47</v>
      </c>
      <c r="I40" s="86" t="s">
        <v>63</v>
      </c>
      <c r="J40" s="20" t="s">
        <v>79</v>
      </c>
      <c r="K40" s="20" t="s">
        <v>79</v>
      </c>
      <c r="L40" s="35">
        <v>37747.22</v>
      </c>
      <c r="M40" s="35">
        <v>16000</v>
      </c>
      <c r="N40" s="82">
        <v>0</v>
      </c>
      <c r="O40" s="35">
        <v>9334.84</v>
      </c>
      <c r="P40" s="37">
        <f t="shared" ref="P40" si="0">+M40-O40</f>
        <v>6665.16</v>
      </c>
      <c r="Q40" s="80" t="s">
        <v>49</v>
      </c>
    </row>
    <row r="41" spans="1:17" ht="23.25" customHeight="1" x14ac:dyDescent="0.25">
      <c r="A41" s="39"/>
      <c r="B41" s="53"/>
      <c r="C41" s="30"/>
      <c r="D41" s="80"/>
      <c r="E41" s="33"/>
      <c r="F41" s="80"/>
      <c r="G41" s="80"/>
      <c r="H41" s="80"/>
      <c r="I41" s="83"/>
      <c r="J41" s="29"/>
      <c r="K41" s="29"/>
      <c r="L41" s="36"/>
      <c r="M41" s="36"/>
      <c r="N41" s="82"/>
      <c r="O41" s="36"/>
      <c r="P41" s="38"/>
      <c r="Q41" s="80"/>
    </row>
    <row r="42" spans="1:17" ht="24.75" customHeight="1" x14ac:dyDescent="0.25">
      <c r="A42" s="39">
        <v>20</v>
      </c>
      <c r="B42" s="79">
        <f>+B40+1</f>
        <v>4</v>
      </c>
      <c r="C42" s="84" t="s">
        <v>53</v>
      </c>
      <c r="D42" s="80" t="s">
        <v>4</v>
      </c>
      <c r="E42" s="20" t="s">
        <v>3</v>
      </c>
      <c r="F42" s="80" t="s">
        <v>2</v>
      </c>
      <c r="G42" s="80" t="s">
        <v>59</v>
      </c>
      <c r="H42" s="80" t="s">
        <v>47</v>
      </c>
      <c r="I42" s="86" t="s">
        <v>63</v>
      </c>
      <c r="J42" s="20" t="s">
        <v>79</v>
      </c>
      <c r="K42" s="20" t="s">
        <v>79</v>
      </c>
      <c r="L42" s="35">
        <v>33918.5</v>
      </c>
      <c r="M42" s="35">
        <v>10000</v>
      </c>
      <c r="N42" s="82">
        <v>0</v>
      </c>
      <c r="O42" s="35">
        <v>7137.23</v>
      </c>
      <c r="P42" s="37">
        <f t="shared" ref="P42" si="1">+M42-O42</f>
        <v>2862.7700000000004</v>
      </c>
      <c r="Q42" s="80" t="s">
        <v>49</v>
      </c>
    </row>
    <row r="43" spans="1:17" ht="23.25" customHeight="1" x14ac:dyDescent="0.25">
      <c r="A43" s="39"/>
      <c r="B43" s="53"/>
      <c r="C43" s="85"/>
      <c r="D43" s="80"/>
      <c r="E43" s="33"/>
      <c r="F43" s="80"/>
      <c r="G43" s="80"/>
      <c r="H43" s="80"/>
      <c r="I43" s="83"/>
      <c r="J43" s="29"/>
      <c r="K43" s="29"/>
      <c r="L43" s="36"/>
      <c r="M43" s="36"/>
      <c r="N43" s="82"/>
      <c r="O43" s="36"/>
      <c r="P43" s="38"/>
      <c r="Q43" s="80"/>
    </row>
    <row r="44" spans="1:17" ht="22.5" customHeight="1" x14ac:dyDescent="0.25">
      <c r="A44" s="39">
        <v>21</v>
      </c>
      <c r="B44" s="79">
        <f>+B42+1</f>
        <v>5</v>
      </c>
      <c r="C44" s="22" t="s">
        <v>54</v>
      </c>
      <c r="D44" s="80" t="s">
        <v>4</v>
      </c>
      <c r="E44" s="20" t="s">
        <v>3</v>
      </c>
      <c r="F44" s="80" t="s">
        <v>2</v>
      </c>
      <c r="G44" s="80" t="s">
        <v>75</v>
      </c>
      <c r="H44" s="80" t="s">
        <v>47</v>
      </c>
      <c r="I44" s="86" t="s">
        <v>63</v>
      </c>
      <c r="J44" s="20" t="s">
        <v>79</v>
      </c>
      <c r="K44" s="20" t="s">
        <v>79</v>
      </c>
      <c r="L44" s="18">
        <v>32309.200000000001</v>
      </c>
      <c r="M44" s="18">
        <v>16000</v>
      </c>
      <c r="N44" s="82">
        <v>0</v>
      </c>
      <c r="O44" s="18">
        <v>1540</v>
      </c>
      <c r="P44" s="37">
        <f t="shared" ref="P44" si="2">+M44-O44</f>
        <v>14460</v>
      </c>
      <c r="Q44" s="80" t="s">
        <v>49</v>
      </c>
    </row>
    <row r="45" spans="1:17" ht="30.75" customHeight="1" x14ac:dyDescent="0.25">
      <c r="A45" s="39"/>
      <c r="B45" s="53"/>
      <c r="C45" s="30"/>
      <c r="D45" s="80"/>
      <c r="E45" s="33"/>
      <c r="F45" s="80"/>
      <c r="G45" s="80"/>
      <c r="H45" s="80"/>
      <c r="I45" s="83"/>
      <c r="J45" s="29"/>
      <c r="K45" s="29"/>
      <c r="L45" s="34"/>
      <c r="M45" s="34"/>
      <c r="N45" s="82"/>
      <c r="O45" s="34"/>
      <c r="P45" s="38"/>
      <c r="Q45" s="80"/>
    </row>
    <row r="46" spans="1:17" ht="27.75" customHeight="1" x14ac:dyDescent="0.25">
      <c r="A46" s="39">
        <v>22</v>
      </c>
      <c r="B46" s="79">
        <f>+B44+1</f>
        <v>6</v>
      </c>
      <c r="C46" s="88" t="s">
        <v>55</v>
      </c>
      <c r="D46" s="27" t="s">
        <v>57</v>
      </c>
      <c r="E46" s="20" t="s">
        <v>3</v>
      </c>
      <c r="F46" s="80" t="s">
        <v>2</v>
      </c>
      <c r="G46" s="80" t="s">
        <v>60</v>
      </c>
      <c r="H46" s="80" t="s">
        <v>47</v>
      </c>
      <c r="I46" s="90">
        <v>3000</v>
      </c>
      <c r="J46" s="20" t="s">
        <v>79</v>
      </c>
      <c r="K46" s="20" t="s">
        <v>79</v>
      </c>
      <c r="L46" s="89">
        <v>37913.22</v>
      </c>
      <c r="M46" s="89">
        <v>26000</v>
      </c>
      <c r="N46" s="82">
        <v>0</v>
      </c>
      <c r="O46" s="89">
        <v>20057.27</v>
      </c>
      <c r="P46" s="37">
        <f>+M46-O46</f>
        <v>5942.73</v>
      </c>
      <c r="Q46" s="80" t="s">
        <v>49</v>
      </c>
    </row>
    <row r="47" spans="1:17" ht="27.75" customHeight="1" x14ac:dyDescent="0.25">
      <c r="A47" s="39"/>
      <c r="B47" s="53"/>
      <c r="C47" s="88"/>
      <c r="D47" s="27"/>
      <c r="E47" s="33"/>
      <c r="F47" s="80"/>
      <c r="G47" s="80"/>
      <c r="H47" s="80"/>
      <c r="I47" s="81"/>
      <c r="J47" s="29"/>
      <c r="K47" s="29"/>
      <c r="L47" s="89"/>
      <c r="M47" s="89"/>
      <c r="N47" s="82"/>
      <c r="O47" s="89"/>
      <c r="P47" s="38"/>
      <c r="Q47" s="80"/>
    </row>
    <row r="48" spans="1:17" ht="27.95" customHeight="1" x14ac:dyDescent="0.25">
      <c r="A48" s="39">
        <v>23</v>
      </c>
      <c r="B48" s="79">
        <f>+B46+1</f>
        <v>7</v>
      </c>
      <c r="C48" s="30" t="s">
        <v>65</v>
      </c>
      <c r="D48" s="80" t="s">
        <v>4</v>
      </c>
      <c r="E48" s="20" t="s">
        <v>3</v>
      </c>
      <c r="F48" s="80" t="s">
        <v>2</v>
      </c>
      <c r="G48" s="80" t="s">
        <v>64</v>
      </c>
      <c r="H48" s="80" t="s">
        <v>47</v>
      </c>
      <c r="I48" s="86" t="s">
        <v>63</v>
      </c>
      <c r="J48" s="20" t="s">
        <v>79</v>
      </c>
      <c r="K48" s="20" t="s">
        <v>79</v>
      </c>
      <c r="L48" s="40">
        <v>61031</v>
      </c>
      <c r="M48" s="40">
        <v>8000</v>
      </c>
      <c r="N48" s="82">
        <v>0</v>
      </c>
      <c r="O48" s="40">
        <v>4602.54</v>
      </c>
      <c r="P48" s="87">
        <f>+M48-O48</f>
        <v>3397.46</v>
      </c>
      <c r="Q48" s="80" t="s">
        <v>49</v>
      </c>
    </row>
    <row r="49" spans="1:17" ht="27.95" customHeight="1" x14ac:dyDescent="0.25">
      <c r="A49" s="39"/>
      <c r="B49" s="53"/>
      <c r="C49" s="31"/>
      <c r="D49" s="80"/>
      <c r="E49" s="33"/>
      <c r="F49" s="80"/>
      <c r="G49" s="80"/>
      <c r="H49" s="80"/>
      <c r="I49" s="83"/>
      <c r="J49" s="29"/>
      <c r="K49" s="29"/>
      <c r="L49" s="91"/>
      <c r="M49" s="91"/>
      <c r="N49" s="82"/>
      <c r="O49" s="91"/>
      <c r="P49" s="83"/>
      <c r="Q49" s="80"/>
    </row>
    <row r="50" spans="1:17" ht="27.95" customHeight="1" x14ac:dyDescent="0.25">
      <c r="A50" s="39">
        <v>24</v>
      </c>
      <c r="B50" s="79">
        <f>+B48+1</f>
        <v>8</v>
      </c>
      <c r="C50" s="92" t="s">
        <v>66</v>
      </c>
      <c r="D50" s="80" t="s">
        <v>4</v>
      </c>
      <c r="E50" s="20" t="s">
        <v>3</v>
      </c>
      <c r="F50" s="80" t="s">
        <v>2</v>
      </c>
      <c r="G50" s="80" t="s">
        <v>60</v>
      </c>
      <c r="H50" s="80" t="s">
        <v>47</v>
      </c>
      <c r="I50" s="90">
        <v>2000</v>
      </c>
      <c r="J50" s="20" t="s">
        <v>79</v>
      </c>
      <c r="K50" s="20" t="s">
        <v>79</v>
      </c>
      <c r="L50" s="89">
        <v>58464.9</v>
      </c>
      <c r="M50" s="89">
        <v>30000</v>
      </c>
      <c r="N50" s="82">
        <v>0</v>
      </c>
      <c r="O50" s="89">
        <v>25182.39</v>
      </c>
      <c r="P50" s="87">
        <f>+M50-O50</f>
        <v>4817.6100000000006</v>
      </c>
      <c r="Q50" s="80" t="s">
        <v>49</v>
      </c>
    </row>
    <row r="51" spans="1:17" ht="27.95" customHeight="1" x14ac:dyDescent="0.25">
      <c r="A51" s="39"/>
      <c r="B51" s="53"/>
      <c r="C51" s="92"/>
      <c r="D51" s="80"/>
      <c r="E51" s="33"/>
      <c r="F51" s="80"/>
      <c r="G51" s="80"/>
      <c r="H51" s="80"/>
      <c r="I51" s="81"/>
      <c r="J51" s="29"/>
      <c r="K51" s="29"/>
      <c r="L51" s="89"/>
      <c r="M51" s="89"/>
      <c r="N51" s="82"/>
      <c r="O51" s="89"/>
      <c r="P51" s="83"/>
      <c r="Q51" s="80"/>
    </row>
    <row r="52" spans="1:17" ht="27.95" customHeight="1" x14ac:dyDescent="0.25">
      <c r="A52" s="39">
        <v>25</v>
      </c>
      <c r="B52" s="79">
        <f>+B50+1</f>
        <v>9</v>
      </c>
      <c r="C52" s="22" t="s">
        <v>67</v>
      </c>
      <c r="D52" s="80" t="s">
        <v>4</v>
      </c>
      <c r="E52" s="20" t="s">
        <v>3</v>
      </c>
      <c r="F52" s="80" t="s">
        <v>2</v>
      </c>
      <c r="G52" s="80" t="s">
        <v>74</v>
      </c>
      <c r="H52" s="80" t="s">
        <v>47</v>
      </c>
      <c r="I52" s="86" t="s">
        <v>63</v>
      </c>
      <c r="J52" s="20" t="s">
        <v>79</v>
      </c>
      <c r="K52" s="20" t="s">
        <v>79</v>
      </c>
      <c r="L52" s="18">
        <v>27721</v>
      </c>
      <c r="M52" s="18">
        <v>5000</v>
      </c>
      <c r="N52" s="82">
        <v>0</v>
      </c>
      <c r="O52" s="18">
        <v>2.54</v>
      </c>
      <c r="P52" s="87">
        <f t="shared" ref="P52" si="3">+M52-O52</f>
        <v>4997.46</v>
      </c>
      <c r="Q52" s="80" t="s">
        <v>49</v>
      </c>
    </row>
    <row r="53" spans="1:17" ht="27.95" customHeight="1" x14ac:dyDescent="0.25">
      <c r="A53" s="39"/>
      <c r="B53" s="53"/>
      <c r="C53" s="31"/>
      <c r="D53" s="80"/>
      <c r="E53" s="33"/>
      <c r="F53" s="80"/>
      <c r="G53" s="80"/>
      <c r="H53" s="80"/>
      <c r="I53" s="83"/>
      <c r="J53" s="29"/>
      <c r="K53" s="29"/>
      <c r="L53" s="34"/>
      <c r="M53" s="34"/>
      <c r="N53" s="82"/>
      <c r="O53" s="34"/>
      <c r="P53" s="83"/>
      <c r="Q53" s="80"/>
    </row>
    <row r="54" spans="1:17" ht="27.95" customHeight="1" x14ac:dyDescent="0.25">
      <c r="A54" s="39">
        <v>26</v>
      </c>
      <c r="B54" s="79">
        <f>+B52+1</f>
        <v>10</v>
      </c>
      <c r="C54" s="22" t="s">
        <v>68</v>
      </c>
      <c r="D54" s="80" t="s">
        <v>4</v>
      </c>
      <c r="E54" s="20" t="s">
        <v>3</v>
      </c>
      <c r="F54" s="80" t="s">
        <v>2</v>
      </c>
      <c r="G54" s="80" t="s">
        <v>64</v>
      </c>
      <c r="H54" s="80" t="s">
        <v>47</v>
      </c>
      <c r="I54" s="86" t="s">
        <v>63</v>
      </c>
      <c r="J54" s="20" t="s">
        <v>79</v>
      </c>
      <c r="K54" s="20" t="s">
        <v>79</v>
      </c>
      <c r="L54" s="40">
        <v>13561.75</v>
      </c>
      <c r="M54" s="40">
        <v>5000</v>
      </c>
      <c r="N54" s="82">
        <v>0</v>
      </c>
      <c r="O54" s="40">
        <v>3502.54</v>
      </c>
      <c r="P54" s="87">
        <f t="shared" ref="P54" si="4">+M54-O54</f>
        <v>1497.46</v>
      </c>
      <c r="Q54" s="80" t="s">
        <v>49</v>
      </c>
    </row>
    <row r="55" spans="1:17" ht="27.95" customHeight="1" x14ac:dyDescent="0.25">
      <c r="A55" s="39"/>
      <c r="B55" s="53"/>
      <c r="C55" s="30"/>
      <c r="D55" s="80"/>
      <c r="E55" s="33"/>
      <c r="F55" s="80"/>
      <c r="G55" s="80"/>
      <c r="H55" s="80"/>
      <c r="I55" s="83"/>
      <c r="J55" s="29"/>
      <c r="K55" s="29"/>
      <c r="L55" s="91"/>
      <c r="M55" s="91"/>
      <c r="N55" s="82"/>
      <c r="O55" s="91"/>
      <c r="P55" s="83"/>
      <c r="Q55" s="80"/>
    </row>
    <row r="56" spans="1:17" ht="27.95" customHeight="1" x14ac:dyDescent="0.25">
      <c r="A56" s="39">
        <v>27</v>
      </c>
      <c r="B56" s="79">
        <f>+B54+1</f>
        <v>11</v>
      </c>
      <c r="C56" s="22" t="s">
        <v>69</v>
      </c>
      <c r="D56" s="80" t="s">
        <v>4</v>
      </c>
      <c r="E56" s="20" t="s">
        <v>3</v>
      </c>
      <c r="F56" s="80" t="s">
        <v>2</v>
      </c>
      <c r="G56" s="80" t="s">
        <v>76</v>
      </c>
      <c r="H56" s="80" t="s">
        <v>47</v>
      </c>
      <c r="I56" s="86" t="s">
        <v>63</v>
      </c>
      <c r="J56" s="20" t="s">
        <v>79</v>
      </c>
      <c r="K56" s="20" t="s">
        <v>79</v>
      </c>
      <c r="L56" s="18">
        <v>68971</v>
      </c>
      <c r="M56" s="18">
        <v>14000</v>
      </c>
      <c r="N56" s="82">
        <v>0</v>
      </c>
      <c r="O56" s="18">
        <v>2.54</v>
      </c>
      <c r="P56" s="87">
        <f t="shared" ref="P56" si="5">+M56-O56</f>
        <v>13997.46</v>
      </c>
      <c r="Q56" s="80" t="s">
        <v>49</v>
      </c>
    </row>
    <row r="57" spans="1:17" ht="27.95" customHeight="1" x14ac:dyDescent="0.25">
      <c r="A57" s="39"/>
      <c r="B57" s="53"/>
      <c r="C57" s="31"/>
      <c r="D57" s="80"/>
      <c r="E57" s="33"/>
      <c r="F57" s="80"/>
      <c r="G57" s="80"/>
      <c r="H57" s="80"/>
      <c r="I57" s="83"/>
      <c r="J57" s="29"/>
      <c r="K57" s="29"/>
      <c r="L57" s="34"/>
      <c r="M57" s="34"/>
      <c r="N57" s="82"/>
      <c r="O57" s="34"/>
      <c r="P57" s="83"/>
      <c r="Q57" s="80"/>
    </row>
    <row r="58" spans="1:17" ht="27.95" customHeight="1" x14ac:dyDescent="0.25">
      <c r="A58" s="39">
        <v>28</v>
      </c>
      <c r="B58" s="93">
        <f>+B56+1</f>
        <v>12</v>
      </c>
      <c r="C58" s="95" t="s">
        <v>70</v>
      </c>
      <c r="D58" s="80" t="s">
        <v>72</v>
      </c>
      <c r="E58" s="20" t="s">
        <v>3</v>
      </c>
      <c r="F58" s="80" t="s">
        <v>73</v>
      </c>
      <c r="G58" s="80" t="s">
        <v>40</v>
      </c>
      <c r="H58" s="80" t="s">
        <v>47</v>
      </c>
      <c r="I58" s="86" t="s">
        <v>63</v>
      </c>
      <c r="J58" s="10" t="s">
        <v>77</v>
      </c>
      <c r="K58" s="14">
        <v>170226.29</v>
      </c>
      <c r="L58" s="24">
        <f>+K58+K59</f>
        <v>219372.99</v>
      </c>
      <c r="M58" s="18">
        <v>35000</v>
      </c>
      <c r="N58" s="82">
        <v>0</v>
      </c>
      <c r="O58" s="18">
        <v>2.54</v>
      </c>
      <c r="P58" s="87">
        <f t="shared" ref="P58" si="6">+M58-O58</f>
        <v>34997.46</v>
      </c>
      <c r="Q58" s="80" t="s">
        <v>49</v>
      </c>
    </row>
    <row r="59" spans="1:17" ht="27.95" customHeight="1" x14ac:dyDescent="0.25">
      <c r="A59" s="39"/>
      <c r="B59" s="94"/>
      <c r="C59" s="96"/>
      <c r="D59" s="80"/>
      <c r="E59" s="33"/>
      <c r="F59" s="80"/>
      <c r="G59" s="80"/>
      <c r="H59" s="80"/>
      <c r="I59" s="83"/>
      <c r="J59" s="10" t="s">
        <v>78</v>
      </c>
      <c r="K59" s="14">
        <v>49146.7</v>
      </c>
      <c r="L59" s="29"/>
      <c r="M59" s="34"/>
      <c r="N59" s="82"/>
      <c r="O59" s="34"/>
      <c r="P59" s="83"/>
      <c r="Q59" s="80"/>
    </row>
    <row r="60" spans="1:17" ht="27.95" customHeight="1" x14ac:dyDescent="0.25">
      <c r="A60" s="39">
        <v>29</v>
      </c>
      <c r="B60" s="93">
        <f>+B56+1</f>
        <v>12</v>
      </c>
      <c r="C60" s="95" t="s">
        <v>71</v>
      </c>
      <c r="D60" s="80" t="s">
        <v>4</v>
      </c>
      <c r="E60" s="20" t="s">
        <v>3</v>
      </c>
      <c r="F60" s="80" t="s">
        <v>73</v>
      </c>
      <c r="G60" s="80" t="s">
        <v>40</v>
      </c>
      <c r="H60" s="80" t="s">
        <v>47</v>
      </c>
      <c r="I60" s="86" t="s">
        <v>63</v>
      </c>
      <c r="J60" s="10" t="s">
        <v>77</v>
      </c>
      <c r="K60" s="14">
        <v>44620.71</v>
      </c>
      <c r="L60" s="18">
        <f>+K60+K61</f>
        <v>74852.509999999995</v>
      </c>
      <c r="M60" s="18">
        <v>30000</v>
      </c>
      <c r="N60" s="82">
        <v>0</v>
      </c>
      <c r="O60" s="18">
        <v>25182.39</v>
      </c>
      <c r="P60" s="87">
        <f t="shared" ref="P60" si="7">+M60-O60</f>
        <v>4817.6100000000006</v>
      </c>
      <c r="Q60" s="80" t="s">
        <v>49</v>
      </c>
    </row>
    <row r="61" spans="1:17" ht="27.95" customHeight="1" x14ac:dyDescent="0.25">
      <c r="A61" s="39"/>
      <c r="B61" s="94"/>
      <c r="C61" s="96"/>
      <c r="D61" s="80"/>
      <c r="E61" s="33"/>
      <c r="F61" s="80"/>
      <c r="G61" s="80"/>
      <c r="H61" s="80"/>
      <c r="I61" s="83"/>
      <c r="J61" s="10" t="s">
        <v>78</v>
      </c>
      <c r="K61" s="14">
        <v>30231.8</v>
      </c>
      <c r="L61" s="34"/>
      <c r="M61" s="34"/>
      <c r="N61" s="82"/>
      <c r="O61" s="34"/>
      <c r="P61" s="83"/>
      <c r="Q61" s="80"/>
    </row>
    <row r="62" spans="1:17" ht="27.95" customHeight="1" x14ac:dyDescent="0.25">
      <c r="A62" s="11">
        <v>30</v>
      </c>
      <c r="B62" s="10"/>
      <c r="C62" s="10"/>
      <c r="D62" s="10"/>
      <c r="E62" s="12"/>
      <c r="F62" s="10"/>
      <c r="G62" s="10"/>
      <c r="H62" s="10"/>
      <c r="I62" s="16">
        <f>I50+I46</f>
        <v>5000</v>
      </c>
      <c r="J62" s="10"/>
      <c r="K62" s="16">
        <f>SUM(K58:K61)</f>
        <v>294225.5</v>
      </c>
      <c r="L62" s="16">
        <f>SUM(L4:L60)</f>
        <v>1868986.1199999999</v>
      </c>
      <c r="M62" s="16">
        <f>SUM(M4:M61)</f>
        <v>1192730.3400000001</v>
      </c>
      <c r="N62" s="14"/>
      <c r="O62" s="13">
        <f>SUM(O4:O60)</f>
        <v>904709.02000000014</v>
      </c>
      <c r="P62" s="16">
        <f>SUM(P4:P60)</f>
        <v>288021.31999999995</v>
      </c>
      <c r="Q62" s="10"/>
    </row>
  </sheetData>
  <mergeCells count="511">
    <mergeCell ref="J24:J25"/>
    <mergeCell ref="K24:K25"/>
    <mergeCell ref="J26:J27"/>
    <mergeCell ref="K26:K27"/>
    <mergeCell ref="J28:J29"/>
    <mergeCell ref="K28:K29"/>
    <mergeCell ref="J30:J31"/>
    <mergeCell ref="K30:K31"/>
    <mergeCell ref="J32:J33"/>
    <mergeCell ref="K32:K33"/>
    <mergeCell ref="K12:K13"/>
    <mergeCell ref="J14:J15"/>
    <mergeCell ref="K14:K15"/>
    <mergeCell ref="J16:J17"/>
    <mergeCell ref="K16:K17"/>
    <mergeCell ref="J18:J19"/>
    <mergeCell ref="K18:K19"/>
    <mergeCell ref="J20:J21"/>
    <mergeCell ref="K20:K21"/>
    <mergeCell ref="I4:I5"/>
    <mergeCell ref="I6:I7"/>
    <mergeCell ref="I8:I9"/>
    <mergeCell ref="I10:I11"/>
    <mergeCell ref="I12:I13"/>
    <mergeCell ref="I14:I15"/>
    <mergeCell ref="I16:I17"/>
    <mergeCell ref="I18:I19"/>
    <mergeCell ref="J12:J13"/>
    <mergeCell ref="B58:B59"/>
    <mergeCell ref="C58:C59"/>
    <mergeCell ref="D58:D59"/>
    <mergeCell ref="E58:E59"/>
    <mergeCell ref="F58:F59"/>
    <mergeCell ref="G58:G59"/>
    <mergeCell ref="H58:H59"/>
    <mergeCell ref="I24:I25"/>
    <mergeCell ref="I26:I27"/>
    <mergeCell ref="I28:I29"/>
    <mergeCell ref="I30:I31"/>
    <mergeCell ref="I32:I33"/>
    <mergeCell ref="I34:I35"/>
    <mergeCell ref="I36:I37"/>
    <mergeCell ref="E56:E57"/>
    <mergeCell ref="F56:F57"/>
    <mergeCell ref="G56:G57"/>
    <mergeCell ref="H56:H57"/>
    <mergeCell ref="D52:D53"/>
    <mergeCell ref="N60:N61"/>
    <mergeCell ref="O60:O61"/>
    <mergeCell ref="P60:P61"/>
    <mergeCell ref="Q60:Q61"/>
    <mergeCell ref="I60:I61"/>
    <mergeCell ref="B60:B61"/>
    <mergeCell ref="C60:C61"/>
    <mergeCell ref="D60:D61"/>
    <mergeCell ref="E60:E61"/>
    <mergeCell ref="F60:F61"/>
    <mergeCell ref="G60:G61"/>
    <mergeCell ref="H60:H61"/>
    <mergeCell ref="L60:L61"/>
    <mergeCell ref="M60:M61"/>
    <mergeCell ref="G52:G53"/>
    <mergeCell ref="H52:H53"/>
    <mergeCell ref="L58:L59"/>
    <mergeCell ref="M58:M59"/>
    <mergeCell ref="N58:N59"/>
    <mergeCell ref="O58:O59"/>
    <mergeCell ref="P58:P59"/>
    <mergeCell ref="Q58:Q59"/>
    <mergeCell ref="I56:I57"/>
    <mergeCell ref="I58:I59"/>
    <mergeCell ref="J56:J57"/>
    <mergeCell ref="K56:K57"/>
    <mergeCell ref="Q56:Q57"/>
    <mergeCell ref="L56:L57"/>
    <mergeCell ref="M56:M57"/>
    <mergeCell ref="N56:N57"/>
    <mergeCell ref="O56:O57"/>
    <mergeCell ref="P56:P57"/>
    <mergeCell ref="K48:K49"/>
    <mergeCell ref="J50:J51"/>
    <mergeCell ref="Q52:Q53"/>
    <mergeCell ref="B54:B55"/>
    <mergeCell ref="C54:C55"/>
    <mergeCell ref="D54:D55"/>
    <mergeCell ref="E54:E55"/>
    <mergeCell ref="F54:F55"/>
    <mergeCell ref="G54:G55"/>
    <mergeCell ref="H54:H55"/>
    <mergeCell ref="L54:L55"/>
    <mergeCell ref="M54:M55"/>
    <mergeCell ref="N54:N55"/>
    <mergeCell ref="O54:O55"/>
    <mergeCell ref="P54:P55"/>
    <mergeCell ref="Q54:Q55"/>
    <mergeCell ref="I52:I53"/>
    <mergeCell ref="I54:I55"/>
    <mergeCell ref="J52:J53"/>
    <mergeCell ref="K52:K53"/>
    <mergeCell ref="J54:J55"/>
    <mergeCell ref="K54:K55"/>
    <mergeCell ref="E52:E53"/>
    <mergeCell ref="F52:F53"/>
    <mergeCell ref="N48:N49"/>
    <mergeCell ref="O48:O49"/>
    <mergeCell ref="L52:L53"/>
    <mergeCell ref="M52:M53"/>
    <mergeCell ref="N52:N53"/>
    <mergeCell ref="O52:O53"/>
    <mergeCell ref="P52:P53"/>
    <mergeCell ref="Q48:Q49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  <mergeCell ref="O50:O51"/>
    <mergeCell ref="P50:P51"/>
    <mergeCell ref="Q50:Q51"/>
    <mergeCell ref="I48:I49"/>
    <mergeCell ref="I50:I51"/>
    <mergeCell ref="J48:J49"/>
    <mergeCell ref="P48:P49"/>
    <mergeCell ref="Q44:Q45"/>
    <mergeCell ref="B46:B47"/>
    <mergeCell ref="C46:C47"/>
    <mergeCell ref="D46:D47"/>
    <mergeCell ref="E46:E47"/>
    <mergeCell ref="F46:F47"/>
    <mergeCell ref="G46:G47"/>
    <mergeCell ref="H46:H47"/>
    <mergeCell ref="L46:L47"/>
    <mergeCell ref="M46:M47"/>
    <mergeCell ref="N46:N47"/>
    <mergeCell ref="O46:O47"/>
    <mergeCell ref="P46:P47"/>
    <mergeCell ref="Q46:Q47"/>
    <mergeCell ref="I44:I45"/>
    <mergeCell ref="I46:I47"/>
    <mergeCell ref="J44:J45"/>
    <mergeCell ref="K44:K45"/>
    <mergeCell ref="J46:J47"/>
    <mergeCell ref="K46:K47"/>
    <mergeCell ref="E44:E45"/>
    <mergeCell ref="F44:F45"/>
    <mergeCell ref="G44:G45"/>
    <mergeCell ref="N44:N45"/>
    <mergeCell ref="O44:O45"/>
    <mergeCell ref="P44:P45"/>
    <mergeCell ref="Q40:Q41"/>
    <mergeCell ref="B42:B43"/>
    <mergeCell ref="C42:C43"/>
    <mergeCell ref="D42:D43"/>
    <mergeCell ref="E42:E43"/>
    <mergeCell ref="F42:F43"/>
    <mergeCell ref="G42:G43"/>
    <mergeCell ref="H42:H43"/>
    <mergeCell ref="L42:L43"/>
    <mergeCell ref="M42:M43"/>
    <mergeCell ref="N42:N43"/>
    <mergeCell ref="O42:O43"/>
    <mergeCell ref="P42:P43"/>
    <mergeCell ref="Q42:Q43"/>
    <mergeCell ref="I42:I43"/>
    <mergeCell ref="J40:J41"/>
    <mergeCell ref="K40:K41"/>
    <mergeCell ref="J42:J43"/>
    <mergeCell ref="I40:I41"/>
    <mergeCell ref="K42:K43"/>
    <mergeCell ref="H44:H45"/>
    <mergeCell ref="Q36:Q37"/>
    <mergeCell ref="B38:B39"/>
    <mergeCell ref="C38:C39"/>
    <mergeCell ref="D38:D39"/>
    <mergeCell ref="E38:E39"/>
    <mergeCell ref="F38:F39"/>
    <mergeCell ref="G38:G39"/>
    <mergeCell ref="H38:H39"/>
    <mergeCell ref="L38:L39"/>
    <mergeCell ref="M38:M39"/>
    <mergeCell ref="N38:N39"/>
    <mergeCell ref="O38:O39"/>
    <mergeCell ref="P38:P39"/>
    <mergeCell ref="Q38:Q39"/>
    <mergeCell ref="J36:J37"/>
    <mergeCell ref="K36:K37"/>
    <mergeCell ref="J38:J39"/>
    <mergeCell ref="K38:K39"/>
    <mergeCell ref="E36:E37"/>
    <mergeCell ref="F36:F37"/>
    <mergeCell ref="G36:G37"/>
    <mergeCell ref="H36:H37"/>
    <mergeCell ref="L36:L37"/>
    <mergeCell ref="I38:I39"/>
    <mergeCell ref="M36:M37"/>
    <mergeCell ref="N36:N37"/>
    <mergeCell ref="O36:O37"/>
    <mergeCell ref="P36:P37"/>
    <mergeCell ref="B36:B37"/>
    <mergeCell ref="C36:C37"/>
    <mergeCell ref="D36:D37"/>
    <mergeCell ref="B40:B41"/>
    <mergeCell ref="C40:C41"/>
    <mergeCell ref="D40:D41"/>
    <mergeCell ref="P40:P41"/>
    <mergeCell ref="E40:E41"/>
    <mergeCell ref="F40:F41"/>
    <mergeCell ref="G40:G41"/>
    <mergeCell ref="H40:H41"/>
    <mergeCell ref="L40:L41"/>
    <mergeCell ref="M40:M41"/>
    <mergeCell ref="N40:N41"/>
    <mergeCell ref="O40:O41"/>
    <mergeCell ref="L44:L45"/>
    <mergeCell ref="M44:M45"/>
    <mergeCell ref="B56:B57"/>
    <mergeCell ref="C56:C57"/>
    <mergeCell ref="D56:D57"/>
    <mergeCell ref="A54:A55"/>
    <mergeCell ref="A56:A57"/>
    <mergeCell ref="A58:A59"/>
    <mergeCell ref="A60:A61"/>
    <mergeCell ref="B44:B45"/>
    <mergeCell ref="C44:C45"/>
    <mergeCell ref="D44:D45"/>
    <mergeCell ref="B48:B49"/>
    <mergeCell ref="C48:C49"/>
    <mergeCell ref="D48:D49"/>
    <mergeCell ref="B52:B53"/>
    <mergeCell ref="C52:C53"/>
    <mergeCell ref="K50:K51"/>
    <mergeCell ref="E48:E49"/>
    <mergeCell ref="F48:F49"/>
    <mergeCell ref="G48:G49"/>
    <mergeCell ref="H48:H49"/>
    <mergeCell ref="L48:L49"/>
    <mergeCell ref="M48:M49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26:A27"/>
    <mergeCell ref="A28:A29"/>
    <mergeCell ref="A30:A31"/>
    <mergeCell ref="A32:A33"/>
    <mergeCell ref="A34:A35"/>
    <mergeCell ref="N28:N29"/>
    <mergeCell ref="N30:N31"/>
    <mergeCell ref="N32:N33"/>
    <mergeCell ref="N34:N35"/>
    <mergeCell ref="G26:G27"/>
    <mergeCell ref="G28:G29"/>
    <mergeCell ref="G30:G31"/>
    <mergeCell ref="G32:G33"/>
    <mergeCell ref="G34:G35"/>
    <mergeCell ref="H28:H29"/>
    <mergeCell ref="H30:H31"/>
    <mergeCell ref="D28:D29"/>
    <mergeCell ref="D30:D31"/>
    <mergeCell ref="J34:J35"/>
    <mergeCell ref="K34:K35"/>
    <mergeCell ref="M28:M29"/>
    <mergeCell ref="M30:M31"/>
    <mergeCell ref="M32:M33"/>
    <mergeCell ref="P28:P29"/>
    <mergeCell ref="P30:P31"/>
    <mergeCell ref="P32:P33"/>
    <mergeCell ref="P34:P35"/>
    <mergeCell ref="Q28:Q29"/>
    <mergeCell ref="Q30:Q31"/>
    <mergeCell ref="Q32:Q33"/>
    <mergeCell ref="Q34:Q35"/>
    <mergeCell ref="B1:Q1"/>
    <mergeCell ref="M2:M3"/>
    <mergeCell ref="N2:N3"/>
    <mergeCell ref="O2:O3"/>
    <mergeCell ref="P2:P3"/>
    <mergeCell ref="Q2:Q3"/>
    <mergeCell ref="E28:E29"/>
    <mergeCell ref="E30:E31"/>
    <mergeCell ref="E32:E33"/>
    <mergeCell ref="E34:E35"/>
    <mergeCell ref="F18:F19"/>
    <mergeCell ref="F28:F29"/>
    <mergeCell ref="F30:F31"/>
    <mergeCell ref="F32:F33"/>
    <mergeCell ref="H32:H33"/>
    <mergeCell ref="H34:H35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J2:J3"/>
    <mergeCell ref="K2:K3"/>
    <mergeCell ref="I2:I3"/>
    <mergeCell ref="O4:O5"/>
    <mergeCell ref="P4:P5"/>
    <mergeCell ref="Q4:Q5"/>
    <mergeCell ref="A6:A7"/>
    <mergeCell ref="B6:B7"/>
    <mergeCell ref="C6:C7"/>
    <mergeCell ref="D6:D7"/>
    <mergeCell ref="E6:E7"/>
    <mergeCell ref="F6:F7"/>
    <mergeCell ref="G6:G7"/>
    <mergeCell ref="F4:F5"/>
    <mergeCell ref="G4:G5"/>
    <mergeCell ref="H4:H5"/>
    <mergeCell ref="L4:L5"/>
    <mergeCell ref="M4:M5"/>
    <mergeCell ref="N4:N5"/>
    <mergeCell ref="A4:A5"/>
    <mergeCell ref="B4:B5"/>
    <mergeCell ref="C4:C5"/>
    <mergeCell ref="D4:D5"/>
    <mergeCell ref="E4:E5"/>
    <mergeCell ref="J4:J5"/>
    <mergeCell ref="K4:K5"/>
    <mergeCell ref="J6:J7"/>
    <mergeCell ref="S8:S9"/>
    <mergeCell ref="Q6:Q7"/>
    <mergeCell ref="A8:A9"/>
    <mergeCell ref="B8:B9"/>
    <mergeCell ref="C8:C9"/>
    <mergeCell ref="D8:D9"/>
    <mergeCell ref="E8:E9"/>
    <mergeCell ref="F8:F9"/>
    <mergeCell ref="G8:G9"/>
    <mergeCell ref="H8:H9"/>
    <mergeCell ref="L8:L9"/>
    <mergeCell ref="H6:H7"/>
    <mergeCell ref="L6:L7"/>
    <mergeCell ref="M6:M7"/>
    <mergeCell ref="N6:N7"/>
    <mergeCell ref="O6:O7"/>
    <mergeCell ref="P6:P7"/>
    <mergeCell ref="K6:K7"/>
    <mergeCell ref="J8:J9"/>
    <mergeCell ref="K8:K9"/>
    <mergeCell ref="C10:C11"/>
    <mergeCell ref="D10:D11"/>
    <mergeCell ref="E10:E11"/>
    <mergeCell ref="F10:F11"/>
    <mergeCell ref="M8:M9"/>
    <mergeCell ref="N8:N9"/>
    <mergeCell ref="O8:O9"/>
    <mergeCell ref="P8:P9"/>
    <mergeCell ref="Q8:Q9"/>
    <mergeCell ref="J10:J11"/>
    <mergeCell ref="K10:K11"/>
    <mergeCell ref="L12:L13"/>
    <mergeCell ref="M12:M13"/>
    <mergeCell ref="N12:N13"/>
    <mergeCell ref="O12:O13"/>
    <mergeCell ref="P12:P13"/>
    <mergeCell ref="Q12:Q13"/>
    <mergeCell ref="P10:P11"/>
    <mergeCell ref="Q10:Q11"/>
    <mergeCell ref="A12:A13"/>
    <mergeCell ref="B12:B13"/>
    <mergeCell ref="C12:C13"/>
    <mergeCell ref="D12:D13"/>
    <mergeCell ref="E12:E13"/>
    <mergeCell ref="F12:F13"/>
    <mergeCell ref="G12:G13"/>
    <mergeCell ref="H12:H13"/>
    <mergeCell ref="G10:G11"/>
    <mergeCell ref="H10:H11"/>
    <mergeCell ref="L10:L11"/>
    <mergeCell ref="M10:M11"/>
    <mergeCell ref="N10:N11"/>
    <mergeCell ref="O10:O11"/>
    <mergeCell ref="A10:A11"/>
    <mergeCell ref="B10:B11"/>
    <mergeCell ref="P14:P15"/>
    <mergeCell ref="Q14:Q15"/>
    <mergeCell ref="S15:S16"/>
    <mergeCell ref="A16:A17"/>
    <mergeCell ref="B16:B17"/>
    <mergeCell ref="C16:C17"/>
    <mergeCell ref="D16:D17"/>
    <mergeCell ref="E16:E17"/>
    <mergeCell ref="F16:F17"/>
    <mergeCell ref="G16:G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P18:P19"/>
    <mergeCell ref="Q18:Q19"/>
    <mergeCell ref="S19:S20"/>
    <mergeCell ref="P20:P21"/>
    <mergeCell ref="Q20:Q21"/>
    <mergeCell ref="Q16:Q17"/>
    <mergeCell ref="S17:S18"/>
    <mergeCell ref="A18:A19"/>
    <mergeCell ref="B18:B19"/>
    <mergeCell ref="C18:C19"/>
    <mergeCell ref="D18:D19"/>
    <mergeCell ref="E18:E19"/>
    <mergeCell ref="G18:G19"/>
    <mergeCell ref="H18:H19"/>
    <mergeCell ref="L18:L19"/>
    <mergeCell ref="H16:H17"/>
    <mergeCell ref="L16:L17"/>
    <mergeCell ref="M16:M17"/>
    <mergeCell ref="N16:N17"/>
    <mergeCell ref="O16:O17"/>
    <mergeCell ref="P16:P17"/>
    <mergeCell ref="O20:O21"/>
    <mergeCell ref="A20:A21"/>
    <mergeCell ref="B20:B21"/>
    <mergeCell ref="C20:C21"/>
    <mergeCell ref="D20:D21"/>
    <mergeCell ref="E20:E21"/>
    <mergeCell ref="F20:F21"/>
    <mergeCell ref="M18:M19"/>
    <mergeCell ref="N18:N19"/>
    <mergeCell ref="O18:O19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J22:J23"/>
    <mergeCell ref="K22:K23"/>
    <mergeCell ref="I20:I21"/>
    <mergeCell ref="I22:I23"/>
    <mergeCell ref="L24:L25"/>
    <mergeCell ref="M24:M25"/>
    <mergeCell ref="N24:N25"/>
    <mergeCell ref="O24:O25"/>
    <mergeCell ref="P24:P25"/>
    <mergeCell ref="Q24:Q25"/>
    <mergeCell ref="P22:P23"/>
    <mergeCell ref="Q22:Q23"/>
    <mergeCell ref="A24:A25"/>
    <mergeCell ref="B24:B25"/>
    <mergeCell ref="C24:C25"/>
    <mergeCell ref="D24:D25"/>
    <mergeCell ref="E24:E25"/>
    <mergeCell ref="F24:F25"/>
    <mergeCell ref="G24:G25"/>
    <mergeCell ref="H24:H25"/>
    <mergeCell ref="G22:G23"/>
    <mergeCell ref="H22:H23"/>
    <mergeCell ref="L22:L23"/>
    <mergeCell ref="M22:M23"/>
    <mergeCell ref="N22:N23"/>
    <mergeCell ref="O22:O23"/>
    <mergeCell ref="A22:A23"/>
    <mergeCell ref="B22:B23"/>
    <mergeCell ref="Q26:Q27"/>
    <mergeCell ref="H26:H27"/>
    <mergeCell ref="L26:L27"/>
    <mergeCell ref="M26:M27"/>
    <mergeCell ref="N26:N27"/>
    <mergeCell ref="O26:O27"/>
    <mergeCell ref="P26:P27"/>
    <mergeCell ref="B26:B27"/>
    <mergeCell ref="C26:C27"/>
    <mergeCell ref="D26:D27"/>
    <mergeCell ref="E26:E27"/>
    <mergeCell ref="F26:F27"/>
    <mergeCell ref="O28:O29"/>
    <mergeCell ref="O30:O31"/>
    <mergeCell ref="B34:B35"/>
    <mergeCell ref="C34:C35"/>
    <mergeCell ref="F34:F35"/>
    <mergeCell ref="L34:L35"/>
    <mergeCell ref="M34:M35"/>
    <mergeCell ref="O32:O33"/>
    <mergeCell ref="O34:O35"/>
    <mergeCell ref="B28:B29"/>
    <mergeCell ref="C28:C29"/>
    <mergeCell ref="B30:B31"/>
    <mergeCell ref="C30:C31"/>
    <mergeCell ref="C32:C33"/>
    <mergeCell ref="B32:B33"/>
    <mergeCell ref="L28:L29"/>
    <mergeCell ref="L30:L31"/>
    <mergeCell ref="L32:L33"/>
    <mergeCell ref="D32:D33"/>
    <mergeCell ref="D34:D35"/>
  </mergeCells>
  <pageMargins left="0.55000000000000004" right="0.23622047244094491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5" sqref="O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MEMORIA DE LAB 2018-2019</vt:lpstr>
      <vt:lpstr>Hoja1</vt:lpstr>
      <vt:lpstr>'MEMORIA DE LAB 2018-2019'!Títulos_a_imprimir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Admin</cp:lastModifiedBy>
  <dcterms:created xsi:type="dcterms:W3CDTF">2019-10-21T17:53:59Z</dcterms:created>
  <dcterms:modified xsi:type="dcterms:W3CDTF">2020-01-20T19:41:56Z</dcterms:modified>
</cp:coreProperties>
</file>