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usuario\Desktop\Administración 2023\UAIP 2023\2.Segundo requerimiento ENVIAR 2023\"/>
    </mc:Choice>
  </mc:AlternateContent>
  <bookViews>
    <workbookView xWindow="255" yWindow="0" windowWidth="24000" windowHeight="12885"/>
  </bookViews>
  <sheets>
    <sheet name="PG y CIT" sheetId="12" r:id="rId1"/>
    <sheet name="GENERO" sheetId="13" r:id="rId2"/>
  </sheets>
  <definedNames>
    <definedName name="_xlnm.Print_Area" localSheetId="1">GENERO!$A$1:$I$373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5" i="12" l="1"/>
  <c r="J313" i="12"/>
  <c r="J312" i="12"/>
  <c r="L10" i="12"/>
  <c r="E446" i="12" l="1"/>
  <c r="L304" i="12"/>
  <c r="I318" i="13" l="1"/>
  <c r="H318" i="13"/>
  <c r="I345" i="13"/>
  <c r="H345" i="13"/>
  <c r="H340" i="13"/>
  <c r="I307" i="13"/>
  <c r="H307" i="13"/>
  <c r="I296" i="13"/>
  <c r="H296" i="13"/>
  <c r="H26" i="13"/>
  <c r="H319" i="13" l="1"/>
  <c r="K279" i="12"/>
  <c r="M279" i="12"/>
  <c r="L279" i="12"/>
  <c r="H130" i="13" l="1"/>
  <c r="I130" i="13"/>
  <c r="H131" i="13" l="1"/>
  <c r="D285" i="12"/>
  <c r="I6" i="12" l="1"/>
  <c r="K141" i="12" l="1"/>
  <c r="L98" i="12"/>
  <c r="M88" i="12"/>
  <c r="L88" i="12"/>
  <c r="L19" i="12"/>
  <c r="M19" i="12"/>
  <c r="I26" i="13" l="1"/>
  <c r="H27" i="13"/>
  <c r="F30" i="12"/>
  <c r="E30" i="12"/>
  <c r="F11" i="12" l="1"/>
  <c r="E11" i="12"/>
  <c r="I14" i="13"/>
  <c r="H14" i="13"/>
  <c r="D11" i="12"/>
  <c r="B8" i="12"/>
  <c r="B9" i="12" s="1"/>
  <c r="B10" i="12" s="1"/>
  <c r="B13" i="12" s="1"/>
  <c r="B14" i="12" s="1"/>
  <c r="H15" i="13" l="1"/>
  <c r="I363" i="13"/>
  <c r="H363" i="13"/>
  <c r="I359" i="13"/>
  <c r="H359" i="13"/>
  <c r="I354" i="13"/>
  <c r="H354" i="13"/>
  <c r="I349" i="13"/>
  <c r="H349" i="13"/>
  <c r="I340" i="13"/>
  <c r="I336" i="13"/>
  <c r="H336" i="13"/>
  <c r="I332" i="13"/>
  <c r="H332" i="13"/>
  <c r="I328" i="13"/>
  <c r="H329" i="13" s="1"/>
  <c r="I323" i="13"/>
  <c r="H323" i="13"/>
  <c r="I288" i="13"/>
  <c r="H288" i="13"/>
  <c r="H280" i="13"/>
  <c r="H281" i="13" s="1"/>
  <c r="I277" i="13"/>
  <c r="H277" i="13"/>
  <c r="H278" i="13" l="1"/>
  <c r="H360" i="13"/>
  <c r="H364" i="13"/>
  <c r="H346" i="13"/>
  <c r="H350" i="13"/>
  <c r="H355" i="13"/>
  <c r="H289" i="13"/>
  <c r="H308" i="13"/>
  <c r="H324" i="13"/>
  <c r="H337" i="13"/>
  <c r="H341" i="13"/>
  <c r="H333" i="13"/>
  <c r="H297" i="13"/>
  <c r="I269" i="13"/>
  <c r="H269" i="13"/>
  <c r="I266" i="13"/>
  <c r="H266" i="13"/>
  <c r="I261" i="13"/>
  <c r="H261" i="13"/>
  <c r="I256" i="13"/>
  <c r="H256" i="13"/>
  <c r="I253" i="13"/>
  <c r="H253" i="13"/>
  <c r="I230" i="13"/>
  <c r="H230" i="13"/>
  <c r="I226" i="13"/>
  <c r="H226" i="13"/>
  <c r="H217" i="13"/>
  <c r="I217" i="13"/>
  <c r="H193" i="13"/>
  <c r="I193" i="13"/>
  <c r="H181" i="13"/>
  <c r="I181" i="13"/>
  <c r="H163" i="13"/>
  <c r="I163" i="13"/>
  <c r="I156" i="13"/>
  <c r="H156" i="13"/>
  <c r="I152" i="13"/>
  <c r="H152" i="13"/>
  <c r="I149" i="13"/>
  <c r="H149" i="13"/>
  <c r="I146" i="13"/>
  <c r="H146" i="13"/>
  <c r="I138" i="13"/>
  <c r="H138" i="13"/>
  <c r="H218" i="13" l="1"/>
  <c r="H227" i="13"/>
  <c r="H231" i="13"/>
  <c r="H257" i="13"/>
  <c r="H262" i="13"/>
  <c r="H267" i="13"/>
  <c r="H270" i="13"/>
  <c r="H254" i="13"/>
  <c r="H194" i="13"/>
  <c r="H164" i="13"/>
  <c r="H139" i="13"/>
  <c r="H147" i="13"/>
  <c r="H150" i="13"/>
  <c r="H153" i="13"/>
  <c r="H157" i="13"/>
  <c r="H182" i="13"/>
  <c r="I135" i="13"/>
  <c r="H135" i="13"/>
  <c r="H136" i="13" l="1"/>
  <c r="I124" i="13"/>
  <c r="H125" i="13" s="1"/>
  <c r="I121" i="13" l="1"/>
  <c r="H121" i="13"/>
  <c r="I110" i="13"/>
  <c r="H110" i="13"/>
  <c r="I105" i="13"/>
  <c r="H105" i="13"/>
  <c r="I100" i="13"/>
  <c r="H100" i="13"/>
  <c r="I94" i="13"/>
  <c r="H94" i="13"/>
  <c r="H88" i="13"/>
  <c r="I88" i="13"/>
  <c r="I79" i="13"/>
  <c r="H79" i="13"/>
  <c r="I73" i="13"/>
  <c r="H73" i="13"/>
  <c r="I69" i="13"/>
  <c r="H69" i="13"/>
  <c r="H89" i="13" l="1"/>
  <c r="H101" i="13"/>
  <c r="H106" i="13"/>
  <c r="H111" i="13"/>
  <c r="H122" i="13"/>
  <c r="H70" i="13"/>
  <c r="H80" i="13"/>
  <c r="H74" i="13"/>
  <c r="H95" i="13"/>
  <c r="I63" i="13" l="1"/>
  <c r="H63" i="13"/>
  <c r="I46" i="13"/>
  <c r="H46" i="13"/>
  <c r="I22" i="13"/>
  <c r="H22" i="13"/>
  <c r="I10" i="13"/>
  <c r="H10" i="13"/>
  <c r="I6" i="13"/>
  <c r="H6" i="13"/>
  <c r="H365" i="13" l="1"/>
  <c r="H7" i="13"/>
  <c r="H64" i="13"/>
  <c r="H35" i="13"/>
  <c r="I365" i="13"/>
  <c r="H47" i="13"/>
  <c r="H56" i="13"/>
  <c r="H23" i="13"/>
  <c r="H11" i="13"/>
  <c r="H366" i="13" l="1"/>
  <c r="J366" i="13" s="1"/>
  <c r="M105" i="12"/>
  <c r="L303" i="12"/>
  <c r="M303" i="12" l="1"/>
  <c r="L274" i="12"/>
  <c r="M239" i="12"/>
  <c r="L239" i="12"/>
  <c r="M233" i="12"/>
  <c r="L233" i="12"/>
  <c r="M223" i="12"/>
  <c r="L223" i="12"/>
  <c r="L199" i="12"/>
  <c r="M192" i="12"/>
  <c r="L192" i="12"/>
  <c r="M187" i="12"/>
  <c r="M168" i="12"/>
  <c r="L168" i="12"/>
  <c r="M141" i="12"/>
  <c r="L141" i="12"/>
  <c r="M101" i="12"/>
  <c r="L93" i="12"/>
  <c r="L53" i="12"/>
  <c r="M48" i="12"/>
  <c r="L48" i="12"/>
  <c r="L43" i="12"/>
  <c r="M40" i="12"/>
  <c r="L40" i="12"/>
  <c r="L7" i="12"/>
  <c r="K187" i="12" l="1"/>
  <c r="K19" i="12"/>
  <c r="K274" i="12"/>
  <c r="L105" i="12"/>
  <c r="K105" i="12"/>
  <c r="K88" i="12"/>
  <c r="K70" i="12"/>
  <c r="K303" i="12"/>
  <c r="M295" i="12"/>
  <c r="L295" i="12"/>
  <c r="K295" i="12"/>
  <c r="L290" i="12"/>
  <c r="K290" i="12"/>
  <c r="K283" i="12"/>
  <c r="L247" i="12"/>
  <c r="M247" i="12"/>
  <c r="K247" i="12"/>
  <c r="K243" i="12"/>
  <c r="K239" i="12"/>
  <c r="K233" i="12"/>
  <c r="K226" i="12"/>
  <c r="K223" i="12"/>
  <c r="K199" i="12"/>
  <c r="K195" i="12"/>
  <c r="K192" i="12"/>
  <c r="K168" i="12"/>
  <c r="K101" i="12"/>
  <c r="K98" i="12"/>
  <c r="K93" i="12"/>
  <c r="K79" i="12"/>
  <c r="L79" i="12"/>
  <c r="M79" i="12"/>
  <c r="M74" i="12"/>
  <c r="L74" i="12"/>
  <c r="K74" i="12"/>
  <c r="M70" i="12"/>
  <c r="L70" i="12"/>
  <c r="M65" i="12"/>
  <c r="L65" i="12"/>
  <c r="K65" i="12"/>
  <c r="M61" i="12"/>
  <c r="L61" i="12"/>
  <c r="K61" i="12"/>
  <c r="M57" i="12"/>
  <c r="K57" i="12"/>
  <c r="M53" i="12"/>
  <c r="K53" i="12"/>
  <c r="K48" i="12"/>
  <c r="K43" i="12"/>
  <c r="K40" i="12"/>
  <c r="K10" i="12"/>
  <c r="K7" i="12"/>
  <c r="M290" i="12"/>
  <c r="M283" i="12"/>
  <c r="L283" i="12"/>
  <c r="M274" i="12"/>
  <c r="M243" i="12"/>
  <c r="L243" i="12"/>
  <c r="M226" i="12"/>
  <c r="L226" i="12"/>
  <c r="M199" i="12"/>
  <c r="M195" i="12"/>
  <c r="L195" i="12"/>
  <c r="K304" i="12" l="1"/>
  <c r="L187" i="12"/>
  <c r="L101" i="12" l="1"/>
  <c r="M98" i="12"/>
  <c r="M93" i="12"/>
  <c r="L57" i="12"/>
  <c r="M43" i="12"/>
  <c r="M10" i="12"/>
  <c r="I9" i="12"/>
  <c r="I12" i="12" s="1"/>
  <c r="I13" i="12" s="1"/>
  <c r="I14" i="12" s="1"/>
  <c r="M7" i="12"/>
  <c r="F434" i="12"/>
  <c r="E434" i="12"/>
  <c r="D434" i="12"/>
  <c r="F430" i="12"/>
  <c r="E430" i="12"/>
  <c r="D430" i="12"/>
  <c r="M304" i="12" l="1"/>
  <c r="I15" i="12"/>
  <c r="I16" i="12" s="1"/>
  <c r="I17" i="12" s="1"/>
  <c r="I18" i="12" s="1"/>
  <c r="I21" i="12" s="1"/>
  <c r="I22" i="12" s="1"/>
  <c r="I23" i="12" s="1"/>
  <c r="I24" i="12" s="1"/>
  <c r="I25" i="12" s="1"/>
  <c r="I26" i="12" s="1"/>
  <c r="I27" i="12" s="1"/>
  <c r="I28" i="12" s="1"/>
  <c r="I29" i="12" s="1"/>
  <c r="I30" i="12" s="1"/>
  <c r="I31" i="12" s="1"/>
  <c r="I32" i="12" s="1"/>
  <c r="I33" i="12" s="1"/>
  <c r="I34" i="12" s="1"/>
  <c r="I35" i="12" s="1"/>
  <c r="I36" i="12" s="1"/>
  <c r="I37" i="12" s="1"/>
  <c r="I38" i="12" s="1"/>
  <c r="I39" i="12" s="1"/>
  <c r="I42" i="12" s="1"/>
  <c r="I45" i="12" s="1"/>
  <c r="I46" i="12" s="1"/>
  <c r="D438" i="12"/>
  <c r="D426" i="12"/>
  <c r="E426" i="12"/>
  <c r="F422" i="12"/>
  <c r="E422" i="12"/>
  <c r="D422" i="12"/>
  <c r="D403" i="12"/>
  <c r="F403" i="12"/>
  <c r="E403" i="12"/>
  <c r="F389" i="12"/>
  <c r="E389" i="12"/>
  <c r="D389" i="12"/>
  <c r="F383" i="12"/>
  <c r="E383" i="12"/>
  <c r="F372" i="12"/>
  <c r="D372" i="12"/>
  <c r="F357" i="12"/>
  <c r="E357" i="12"/>
  <c r="D357" i="12"/>
  <c r="D351" i="12"/>
  <c r="D346" i="12"/>
  <c r="E346" i="12"/>
  <c r="F343" i="12"/>
  <c r="E343" i="12"/>
  <c r="D343" i="12"/>
  <c r="F317" i="12"/>
  <c r="D317" i="12"/>
  <c r="F313" i="12"/>
  <c r="D313" i="12"/>
  <c r="F305" i="12"/>
  <c r="D305" i="12"/>
  <c r="F290" i="12"/>
  <c r="D290" i="12"/>
  <c r="E211" i="12"/>
  <c r="D211" i="12"/>
  <c r="F195" i="12"/>
  <c r="D195" i="12"/>
  <c r="E174" i="12"/>
  <c r="D174" i="12"/>
  <c r="D151" i="12"/>
  <c r="E145" i="12"/>
  <c r="D145" i="12"/>
  <c r="D141" i="12"/>
  <c r="F137" i="12"/>
  <c r="D137" i="12"/>
  <c r="F132" i="12"/>
  <c r="E132" i="12"/>
  <c r="D132" i="12"/>
  <c r="D125" i="12"/>
  <c r="E120" i="12"/>
  <c r="D120" i="12"/>
  <c r="F116" i="12"/>
  <c r="D116" i="12"/>
  <c r="E116" i="12"/>
  <c r="D111" i="12"/>
  <c r="F111" i="12"/>
  <c r="E111" i="12"/>
  <c r="D104" i="12"/>
  <c r="F104" i="12"/>
  <c r="E104" i="12"/>
  <c r="F39" i="12"/>
  <c r="E39" i="12"/>
  <c r="F26" i="12"/>
  <c r="E26" i="12"/>
  <c r="E19" i="12"/>
  <c r="E6" i="12"/>
  <c r="F6" i="12"/>
  <c r="D6" i="12"/>
  <c r="F445" i="12"/>
  <c r="E445" i="12"/>
  <c r="D445" i="12"/>
  <c r="F441" i="12"/>
  <c r="E441" i="12"/>
  <c r="D441" i="12"/>
  <c r="F438" i="12"/>
  <c r="E438" i="12"/>
  <c r="F426" i="12"/>
  <c r="D383" i="12"/>
  <c r="F375" i="12"/>
  <c r="E375" i="12"/>
  <c r="D375" i="12"/>
  <c r="E372" i="12"/>
  <c r="F360" i="12"/>
  <c r="E360" i="12"/>
  <c r="D360" i="12"/>
  <c r="F351" i="12"/>
  <c r="E351" i="12"/>
  <c r="F346" i="12"/>
  <c r="E317" i="12"/>
  <c r="E313" i="12"/>
  <c r="E305" i="12"/>
  <c r="E290" i="12"/>
  <c r="E285" i="12"/>
  <c r="F285" i="12"/>
  <c r="F211" i="12"/>
  <c r="F205" i="12"/>
  <c r="E205" i="12"/>
  <c r="D205" i="12"/>
  <c r="F201" i="12"/>
  <c r="E201" i="12"/>
  <c r="D201" i="12"/>
  <c r="D198" i="12"/>
  <c r="E198" i="12"/>
  <c r="F198" i="12"/>
  <c r="I47" i="12" l="1"/>
  <c r="I50" i="12" s="1"/>
  <c r="I51" i="12" s="1"/>
  <c r="I52" i="12" s="1"/>
  <c r="I55" i="12" s="1"/>
  <c r="I56" i="12" s="1"/>
  <c r="I59" i="12" s="1"/>
  <c r="I60" i="12" s="1"/>
  <c r="I63" i="12" s="1"/>
  <c r="I64" i="12" s="1"/>
  <c r="I67" i="12" s="1"/>
  <c r="I68" i="12" s="1"/>
  <c r="I69" i="12" s="1"/>
  <c r="I72" i="12" s="1"/>
  <c r="I73" i="12" s="1"/>
  <c r="I76" i="12" s="1"/>
  <c r="I77" i="12" s="1"/>
  <c r="I78" i="12" s="1"/>
  <c r="I81" i="12" s="1"/>
  <c r="I82" i="12" s="1"/>
  <c r="I83" i="12" s="1"/>
  <c r="I84" i="12" s="1"/>
  <c r="I85" i="12" s="1"/>
  <c r="E195" i="12"/>
  <c r="E188" i="12"/>
  <c r="D188" i="12"/>
  <c r="F185" i="12"/>
  <c r="E185" i="12"/>
  <c r="D185" i="12"/>
  <c r="F182" i="12"/>
  <c r="E182" i="12"/>
  <c r="D182" i="12"/>
  <c r="F177" i="12"/>
  <c r="E177" i="12"/>
  <c r="D177" i="12"/>
  <c r="I86" i="12" l="1"/>
  <c r="I87" i="12" s="1"/>
  <c r="I90" i="12" s="1"/>
  <c r="I91" i="12" s="1"/>
  <c r="I92" i="12" s="1"/>
  <c r="I95" i="12" s="1"/>
  <c r="I96" i="12" s="1"/>
  <c r="I97" i="12" s="1"/>
  <c r="I100" i="12" s="1"/>
  <c r="I103" i="12" s="1"/>
  <c r="I104" i="12" s="1"/>
  <c r="I107" i="12" s="1"/>
  <c r="I108" i="12" s="1"/>
  <c r="I109" i="12" s="1"/>
  <c r="I110" i="12" s="1"/>
  <c r="I111" i="12" s="1"/>
  <c r="I112" i="12" s="1"/>
  <c r="I113" i="12" s="1"/>
  <c r="F174" i="12"/>
  <c r="I114" i="12" l="1"/>
  <c r="I115" i="12" s="1"/>
  <c r="I116" i="12" s="1"/>
  <c r="I117" i="12" s="1"/>
  <c r="I118" i="12" s="1"/>
  <c r="I119" i="12" s="1"/>
  <c r="I120" i="12" s="1"/>
  <c r="I121" i="12" s="1"/>
  <c r="I122" i="12" s="1"/>
  <c r="I123" i="12" s="1"/>
  <c r="I124" i="12" s="1"/>
  <c r="I125" i="12" s="1"/>
  <c r="I126" i="12" s="1"/>
  <c r="I127" i="12" s="1"/>
  <c r="I128" i="12" s="1"/>
  <c r="I129" i="12" s="1"/>
  <c r="I130" i="12" s="1"/>
  <c r="F151" i="12"/>
  <c r="E151" i="12"/>
  <c r="F145" i="12"/>
  <c r="F141" i="12"/>
  <c r="E141" i="12"/>
  <c r="E137" i="12"/>
  <c r="F125" i="12"/>
  <c r="E125" i="12"/>
  <c r="F120" i="12"/>
  <c r="I131" i="12" l="1"/>
  <c r="I132" i="12" s="1"/>
  <c r="I133" i="12" s="1"/>
  <c r="I134" i="12" s="1"/>
  <c r="I135" i="12" s="1"/>
  <c r="I136" i="12" s="1"/>
  <c r="I137" i="12" s="1"/>
  <c r="I138" i="12" s="1"/>
  <c r="I139" i="12" s="1"/>
  <c r="I140" i="12" s="1"/>
  <c r="I143" i="12" s="1"/>
  <c r="I144" i="12" s="1"/>
  <c r="I145" i="12" s="1"/>
  <c r="I146" i="12" s="1"/>
  <c r="I147" i="12" s="1"/>
  <c r="I148" i="12" s="1"/>
  <c r="I149" i="12" s="1"/>
  <c r="I150" i="12" s="1"/>
  <c r="I151" i="12" s="1"/>
  <c r="I152" i="12" s="1"/>
  <c r="I153" i="12" s="1"/>
  <c r="I154" i="12" s="1"/>
  <c r="I155" i="12" s="1"/>
  <c r="I156" i="12" s="1"/>
  <c r="I157" i="12" s="1"/>
  <c r="I158" i="12" s="1"/>
  <c r="I159" i="12" s="1"/>
  <c r="I160" i="12" s="1"/>
  <c r="I161" i="12" s="1"/>
  <c r="I162" i="12" s="1"/>
  <c r="I163" i="12" s="1"/>
  <c r="I164" i="12" s="1"/>
  <c r="I165" i="12" s="1"/>
  <c r="I166" i="12" s="1"/>
  <c r="I167" i="12" s="1"/>
  <c r="D39" i="12"/>
  <c r="I170" i="12" l="1"/>
  <c r="I171" i="12" s="1"/>
  <c r="I172" i="12" s="1"/>
  <c r="D26" i="12"/>
  <c r="D30" i="12" s="1"/>
  <c r="B15" i="12"/>
  <c r="B16" i="12" s="1"/>
  <c r="B17" i="12" s="1"/>
  <c r="B18" i="12" s="1"/>
  <c r="B21" i="12" s="1"/>
  <c r="B22" i="12" s="1"/>
  <c r="B23" i="12" s="1"/>
  <c r="B24" i="12" s="1"/>
  <c r="B25" i="12" s="1"/>
  <c r="F19" i="12"/>
  <c r="F446" i="12" s="1"/>
  <c r="E447" i="12" s="1"/>
  <c r="D19" i="12"/>
  <c r="I173" i="12" l="1"/>
  <c r="I174" i="12" s="1"/>
  <c r="I175" i="12" s="1"/>
  <c r="I176" i="12" s="1"/>
  <c r="I177" i="12" s="1"/>
  <c r="I178" i="12" s="1"/>
  <c r="I179" i="12" s="1"/>
  <c r="I180" i="12" s="1"/>
  <c r="I181" i="12" s="1"/>
  <c r="I182" i="12" s="1"/>
  <c r="I183" i="12" s="1"/>
  <c r="I184" i="12" s="1"/>
  <c r="I185" i="12" s="1"/>
  <c r="I186" i="12" s="1"/>
  <c r="D446" i="12"/>
  <c r="B28" i="12"/>
  <c r="B29" i="12" s="1"/>
  <c r="B32" i="12" s="1"/>
  <c r="B33" i="12" s="1"/>
  <c r="B34" i="12" s="1"/>
  <c r="B35" i="12" s="1"/>
  <c r="B36" i="12" s="1"/>
  <c r="B37" i="12" s="1"/>
  <c r="B38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l="1"/>
  <c r="B100" i="12" s="1"/>
  <c r="I189" i="12"/>
  <c r="I190" i="12" s="1"/>
  <c r="I191" i="12" s="1"/>
  <c r="B101" i="12" l="1"/>
  <c r="B102" i="12"/>
  <c r="B103" i="12" s="1"/>
  <c r="B106" i="12" s="1"/>
  <c r="B107" i="12" s="1"/>
  <c r="B108" i="12" s="1"/>
  <c r="B109" i="12" s="1"/>
  <c r="B110" i="12" s="1"/>
  <c r="B113" i="12" s="1"/>
  <c r="B114" i="12" s="1"/>
  <c r="B115" i="12" s="1"/>
  <c r="B118" i="12" s="1"/>
  <c r="B119" i="12" s="1"/>
  <c r="B122" i="12" s="1"/>
  <c r="B123" i="12" s="1"/>
  <c r="B124" i="12" s="1"/>
  <c r="B127" i="12" s="1"/>
  <c r="B128" i="12" s="1"/>
  <c r="B129" i="12" s="1"/>
  <c r="B130" i="12" s="1"/>
  <c r="B131" i="12" s="1"/>
  <c r="B134" i="12" s="1"/>
  <c r="B135" i="12" s="1"/>
  <c r="B136" i="12" s="1"/>
  <c r="B139" i="12" s="1"/>
  <c r="B140" i="12" s="1"/>
  <c r="B143" i="12" s="1"/>
  <c r="B144" i="12" s="1"/>
  <c r="B147" i="12" s="1"/>
  <c r="B148" i="12" s="1"/>
  <c r="B149" i="12" s="1"/>
  <c r="B150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6" i="12" s="1"/>
  <c r="I194" i="12"/>
  <c r="I197" i="12" s="1"/>
  <c r="I198" i="12" s="1"/>
  <c r="B179" i="12" l="1"/>
  <c r="B180" i="12" s="1"/>
  <c r="B181" i="12" s="1"/>
  <c r="B184" i="12" s="1"/>
  <c r="B187" i="12" s="1"/>
  <c r="B190" i="12" s="1"/>
  <c r="B191" i="12" s="1"/>
  <c r="B192" i="12" s="1"/>
  <c r="B193" i="12" s="1"/>
  <c r="B194" i="12" s="1"/>
  <c r="B197" i="12" s="1"/>
  <c r="B200" i="12" s="1"/>
  <c r="B203" i="12" s="1"/>
  <c r="B204" i="12" s="1"/>
  <c r="B207" i="12" s="1"/>
  <c r="B208" i="12" s="1"/>
  <c r="B209" i="12" s="1"/>
  <c r="B210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I201" i="12"/>
  <c r="I202" i="12" s="1"/>
  <c r="I203" i="12" s="1"/>
  <c r="I204" i="12" s="1"/>
  <c r="I205" i="12" s="1"/>
  <c r="I206" i="12" s="1"/>
  <c r="I207" i="12" s="1"/>
  <c r="I208" i="12" s="1"/>
  <c r="I209" i="12" s="1"/>
  <c r="J311" i="12"/>
  <c r="B276" i="12" l="1"/>
  <c r="I210" i="12"/>
  <c r="I211" i="12" s="1"/>
  <c r="I212" i="12" s="1"/>
  <c r="I213" i="12" s="1"/>
  <c r="I214" i="12" s="1"/>
  <c r="I215" i="12" s="1"/>
  <c r="I216" i="12" s="1"/>
  <c r="I217" i="12" s="1"/>
  <c r="I218" i="12" s="1"/>
  <c r="I219" i="12" s="1"/>
  <c r="I220" i="12" s="1"/>
  <c r="I221" i="12" s="1"/>
  <c r="I222" i="12" s="1"/>
  <c r="I225" i="12" s="1"/>
  <c r="I228" i="12" s="1"/>
  <c r="I229" i="12" s="1"/>
  <c r="I230" i="12" s="1"/>
  <c r="I231" i="12" s="1"/>
  <c r="I232" i="12" s="1"/>
  <c r="I235" i="12" s="1"/>
  <c r="B277" i="12" l="1"/>
  <c r="B278" i="12" s="1"/>
  <c r="B279" i="12" s="1"/>
  <c r="B280" i="12" s="1"/>
  <c r="B281" i="12" s="1"/>
  <c r="B282" i="12" s="1"/>
  <c r="B283" i="12" s="1"/>
  <c r="B284" i="12" s="1"/>
  <c r="B287" i="12" s="1"/>
  <c r="B288" i="12" s="1"/>
  <c r="B289" i="12" s="1"/>
  <c r="I236" i="12"/>
  <c r="I237" i="12" s="1"/>
  <c r="I238" i="12" s="1"/>
  <c r="I241" i="12" s="1"/>
  <c r="I242" i="12" s="1"/>
  <c r="I245" i="12" s="1"/>
  <c r="I246" i="12" s="1"/>
  <c r="I249" i="12" s="1"/>
  <c r="I250" i="12" s="1"/>
  <c r="I251" i="12" s="1"/>
  <c r="I252" i="12" s="1"/>
  <c r="I253" i="12" s="1"/>
  <c r="I254" i="12" s="1"/>
  <c r="I255" i="12" s="1"/>
  <c r="I256" i="12" s="1"/>
  <c r="I257" i="12" s="1"/>
  <c r="I258" i="12" s="1"/>
  <c r="I259" i="12" s="1"/>
  <c r="I260" i="12" s="1"/>
  <c r="I261" i="12" s="1"/>
  <c r="I262" i="12" s="1"/>
  <c r="I263" i="12" s="1"/>
  <c r="I264" i="12" s="1"/>
  <c r="I265" i="12" s="1"/>
  <c r="I266" i="12" s="1"/>
  <c r="I267" i="12" s="1"/>
  <c r="I268" i="12" s="1"/>
  <c r="I269" i="12" s="1"/>
  <c r="I270" i="12" s="1"/>
  <c r="I271" i="12" s="1"/>
  <c r="I272" i="12" s="1"/>
  <c r="I273" i="12" s="1"/>
  <c r="B292" i="12" l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7" i="12" s="1"/>
  <c r="B308" i="12" s="1"/>
  <c r="B309" i="12" s="1"/>
  <c r="B310" i="12" s="1"/>
  <c r="B311" i="12" s="1"/>
  <c r="B312" i="12" s="1"/>
  <c r="B315" i="12" s="1"/>
  <c r="B316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I276" i="12"/>
  <c r="I277" i="12" s="1"/>
  <c r="I278" i="12" s="1"/>
  <c r="I281" i="12" s="1"/>
  <c r="B331" i="12" l="1"/>
  <c r="B332" i="12" s="1"/>
  <c r="B333" i="12" s="1"/>
  <c r="B334" i="12" s="1"/>
  <c r="B335" i="12" s="1"/>
  <c r="B336" i="12" s="1"/>
  <c r="B337" i="12" s="1"/>
  <c r="I282" i="12"/>
  <c r="I285" i="12" s="1"/>
  <c r="I286" i="12" s="1"/>
  <c r="I287" i="12" s="1"/>
  <c r="I288" i="12" s="1"/>
  <c r="I289" i="12" s="1"/>
  <c r="I292" i="12" s="1"/>
  <c r="I293" i="12" s="1"/>
  <c r="I294" i="12" s="1"/>
  <c r="I297" i="12" s="1"/>
  <c r="I298" i="12" s="1"/>
  <c r="I299" i="12" s="1"/>
  <c r="I300" i="12" s="1"/>
  <c r="I301" i="12" s="1"/>
  <c r="I302" i="12" s="1"/>
  <c r="B338" i="12" l="1"/>
  <c r="B339" i="12" s="1"/>
  <c r="B340" i="12" s="1"/>
  <c r="B341" i="12" s="1"/>
  <c r="B342" i="12" s="1"/>
  <c r="B345" i="12" s="1"/>
  <c r="B348" i="12" s="1"/>
  <c r="B349" i="12" s="1"/>
  <c r="B350" i="12" l="1"/>
  <c r="B353" i="12" s="1"/>
  <c r="B354" i="12" l="1"/>
  <c r="B355" i="12" s="1"/>
  <c r="B356" i="12" s="1"/>
  <c r="B359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4" i="12" s="1"/>
  <c r="B377" i="12" s="1"/>
  <c r="B378" i="12" s="1"/>
  <c r="B379" i="12" s="1"/>
  <c r="B380" i="12" s="1"/>
  <c r="B381" i="12" s="1"/>
  <c r="B382" i="12" s="1"/>
  <c r="B385" i="12" s="1"/>
  <c r="B386" i="12" s="1"/>
  <c r="B387" i="12" s="1"/>
  <c r="B388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4" i="12" s="1"/>
  <c r="B425" i="12" s="1"/>
  <c r="B428" i="12" s="1"/>
  <c r="B429" i="12" s="1"/>
  <c r="B432" i="12" s="1"/>
  <c r="B433" i="12" l="1"/>
  <c r="B436" i="12" s="1"/>
  <c r="B437" i="12" s="1"/>
  <c r="B440" i="12" s="1"/>
  <c r="B443" i="12" s="1"/>
  <c r="B444" i="12" s="1"/>
</calcChain>
</file>

<file path=xl/comments1.xml><?xml version="1.0" encoding="utf-8"?>
<comments xmlns="http://schemas.openxmlformats.org/spreadsheetml/2006/main">
  <authors>
    <author>Recursos Humanos</author>
  </authors>
  <commentList>
    <comment ref="C180" authorId="0" shapeId="0">
      <text>
        <r>
          <rPr>
            <b/>
            <sz val="9"/>
            <color indexed="81"/>
            <rFont val="Tahoma"/>
            <charset val="1"/>
          </rPr>
          <t xml:space="preserve">Recursos Humanos:
Debe presentarse en su área
</t>
        </r>
      </text>
    </comment>
  </commentList>
</comments>
</file>

<file path=xl/sharedStrings.xml><?xml version="1.0" encoding="utf-8"?>
<sst xmlns="http://schemas.openxmlformats.org/spreadsheetml/2006/main" count="1384" uniqueCount="444">
  <si>
    <t>N°</t>
  </si>
  <si>
    <t>CARGO</t>
  </si>
  <si>
    <t>SALARIO BASE</t>
  </si>
  <si>
    <t>AUXILIAR DE SECRETARÍA</t>
  </si>
  <si>
    <t>ALCALDE MUNICIPAL</t>
  </si>
  <si>
    <t>RECEPCIONISTA DE DESPACHO</t>
  </si>
  <si>
    <t>COORDINADOR DEL OBSERVATORIO MUNICIPAL PARA LA PREVENCIÓN DE LA VIOLENCIA Y LA DELINCUENCIA</t>
  </si>
  <si>
    <t>AGENTE DE CAMZ</t>
  </si>
  <si>
    <t>INSPECTOR AMBIENTAL</t>
  </si>
  <si>
    <t>ORGANIZADOR COMUNAL</t>
  </si>
  <si>
    <t>ORGANIZADORA COMUNAL</t>
  </si>
  <si>
    <t>MOTORISTA</t>
  </si>
  <si>
    <t>BARRENDERO</t>
  </si>
  <si>
    <t>RECOLECTOR</t>
  </si>
  <si>
    <t>INSPECTOR DE ORDENAMIENTO TERRITORIAL</t>
  </si>
  <si>
    <t>AUXILIAR DE PLANIFICACION TERRITORIAL</t>
  </si>
  <si>
    <t>AUXILIAR JURIDICO</t>
  </si>
  <si>
    <t>JEFE DE LA UNIDAD AMBIENTAL MUNICIPAL</t>
  </si>
  <si>
    <t>AUXILIAR MUNICIPAL DE PROTECCION CIVIL, ASIGNADO A LA SUB-GERENCIA DE MERCADOS</t>
  </si>
  <si>
    <t>GERENTE GENERAL</t>
  </si>
  <si>
    <t>MOTORISTA DE CAMION RECOLECTOR</t>
  </si>
  <si>
    <t>TECNICO EN MECANICO DE OBRA DE BANCO</t>
  </si>
  <si>
    <t>BARRENDERO, ASIGNADO A LA ADMINISTRACION DE MERCADO 4</t>
  </si>
  <si>
    <t>BARRENDERA</t>
  </si>
  <si>
    <t>BARRENDERO INTERINO</t>
  </si>
  <si>
    <t xml:space="preserve">BARRENDERO </t>
  </si>
  <si>
    <t>RECOLECTOR INTERINO</t>
  </si>
  <si>
    <t>AUXILIAR DEL REF</t>
  </si>
  <si>
    <t>SECRETARIA DE DESARROLLO Y PARTICIPACION</t>
  </si>
  <si>
    <t>FONTANERO</t>
  </si>
  <si>
    <t>JEFE DE PROYECTOS</t>
  </si>
  <si>
    <t>SECRETARIA DE UNIDAD DE PROYECTOS</t>
  </si>
  <si>
    <t xml:space="preserve">TECNICO DE PROYECTOS </t>
  </si>
  <si>
    <t>MAESTRO DE OBRA</t>
  </si>
  <si>
    <t>GERENTE FINANCIERO</t>
  </si>
  <si>
    <t>AUXILIAR DE CONTABILIDAD</t>
  </si>
  <si>
    <t>CAJERO</t>
  </si>
  <si>
    <t>TECNICO ADMINISTRATIVO FINANCIERO INTERINA</t>
  </si>
  <si>
    <t>AGENTE DE CAMZ INTERINO</t>
  </si>
  <si>
    <t>JEFE DE REGISTRO Y CONTROL TRIBUTARIO</t>
  </si>
  <si>
    <t>AUXILIAR DE CUENTAS CORRIENTES</t>
  </si>
  <si>
    <t>AUXILIAR DE CATASTRO</t>
  </si>
  <si>
    <t>INSPECTOR DE CATASTRO</t>
  </si>
  <si>
    <t>GESTOR DE COBRO</t>
  </si>
  <si>
    <t>GESTORA DE COBRO</t>
  </si>
  <si>
    <t>GESTOR DE COBRO; ASIGNADO A LA SUB-GERENCIA DE MERCADOS</t>
  </si>
  <si>
    <t>GESTORA DE COBRO; ASIGNADA A LA SUB-GERENCIA DE MERCADOS</t>
  </si>
  <si>
    <t>AUXILIAR DE PRESUPUESTO</t>
  </si>
  <si>
    <t>SECRETARIA DE LA SUB-GERENCIA DE DESARROLLO LOCAL</t>
  </si>
  <si>
    <t>JEFE DE DESARROLLO RURAL INTERINO</t>
  </si>
  <si>
    <t>AUXILIAR DE LA UNIDAD DE LA NIÑEZ Y LA ADOLESCENCIA</t>
  </si>
  <si>
    <t>JEFE DE ALUMBRADO PUBLICO</t>
  </si>
  <si>
    <t>ELECTRICISTA</t>
  </si>
  <si>
    <t>AUXILIAR DE ELECTRICISTA</t>
  </si>
  <si>
    <t>ENCARGADO DE LIMPIEZA DE RASTRO MUNICIPAL</t>
  </si>
  <si>
    <t>SEPULTURERO</t>
  </si>
  <si>
    <t xml:space="preserve">JEFE DE SERVICIOS GENERALES </t>
  </si>
  <si>
    <t xml:space="preserve">ORDENANZA </t>
  </si>
  <si>
    <t>AUXILIAR DE SERVICIOS GENERALES</t>
  </si>
  <si>
    <t>ORDENANZA</t>
  </si>
  <si>
    <t>ORDENANZA, ASIGNADO AL CAMZ</t>
  </si>
  <si>
    <t>AUXILIAR DE SERVICIOS GENERALES, ASIGNADO A LA SUB-GERENCIA DE MERCADOS</t>
  </si>
  <si>
    <t xml:space="preserve">SUB-TOTAL PRESUPUESTARIO     </t>
  </si>
  <si>
    <t xml:space="preserve">SUB-TOTAL PRESUPUESTARIO      </t>
  </si>
  <si>
    <t xml:space="preserve">SUB-TOTAL PRESUPUESTARIO       </t>
  </si>
  <si>
    <t xml:space="preserve">SUB-TOTAL PRESUPUESTARIO    </t>
  </si>
  <si>
    <t>UNIDAD: SECRETARÍA MUNICIPAL</t>
  </si>
  <si>
    <t>UNIDAD: CUERPO DE AGENTES MUNICIPALES (CAMZ)</t>
  </si>
  <si>
    <t>UNIDAD:  DESPACHO MUNICIPAL</t>
  </si>
  <si>
    <t>UNIDAD: PLANIFICACION, ORDENAMIENTO Y DESARROLLO TERRITORIAL</t>
  </si>
  <si>
    <t>UNIDAD: JURIDICA</t>
  </si>
  <si>
    <t>UNIDAD: AMBIENTAL MUNICIPAL</t>
  </si>
  <si>
    <t>UNIDAD: REGISTRO MUNICIPAL DE LA CARRERA ADMINISTRATIVA</t>
  </si>
  <si>
    <t>GERENCIA GENERAL</t>
  </si>
  <si>
    <t>UNIDAD: RECURSOS HUMANOS</t>
  </si>
  <si>
    <t xml:space="preserve">AUXILIAR DE GESTION DOCUMENTAL Y ARCHIVO </t>
  </si>
  <si>
    <t>SUPERVISOR DE BARRIDO DE CALLES Y AVENIDAS</t>
  </si>
  <si>
    <t>UNIDAD: GESTION DOCUMENTAL Y ARCHIVO</t>
  </si>
  <si>
    <t xml:space="preserve">UNIDAD: PROYECTOS </t>
  </si>
  <si>
    <t>SECCION DE PAVIMENTACION Y CAMINOS VECINALES</t>
  </si>
  <si>
    <t>GERENCIA FINANCIERA</t>
  </si>
  <si>
    <t>UNIDAD: CONTABILIDAD</t>
  </si>
  <si>
    <t>UNIDAD: TESORERIA</t>
  </si>
  <si>
    <t>UNIDAD: ADQUISIONES Y CONTRACIONES INSTITUCIONAL (UACI)</t>
  </si>
  <si>
    <t>UNIDAD : REGISTRO Y CONTROL TRIBUTARIO</t>
  </si>
  <si>
    <t>SECCION DE CUENTAS CORRIENTES</t>
  </si>
  <si>
    <t>SECCION DE CATASTRO MUNICIPAL</t>
  </si>
  <si>
    <t>SECCION DE COBRO Y RECUPERACION DE MORA</t>
  </si>
  <si>
    <t>UNIDAD: PRESUPUESTO</t>
  </si>
  <si>
    <t>UNIDAD: DESARROLLO RURAL</t>
  </si>
  <si>
    <t>UNIDAD: MUNICIPAL DE LA JUVENTUD</t>
  </si>
  <si>
    <t>UNIDAD: RECREACION, CULTURA Y DEPORTES</t>
  </si>
  <si>
    <t>UNIDAD: NIÑEZ Y ADOLESCENCIA</t>
  </si>
  <si>
    <t>UNIDAD: REGISTRO DEL ESTADO FAMILIAR</t>
  </si>
  <si>
    <t>UNIDAD: ALUMBRADO PÚBLICO</t>
  </si>
  <si>
    <t>UNIDAD: MANEJO INTEGRAL DE DESECHOS SÓLIDOS</t>
  </si>
  <si>
    <t>ADMINISTRACION DE MERCADOS</t>
  </si>
  <si>
    <t>UNIDAD: TIANGUE MUNICIPAL</t>
  </si>
  <si>
    <t>UNIDAD: RASTRO MUNICIPAL</t>
  </si>
  <si>
    <t>ADMINISTRACIÓN DE CEMENTERIOS</t>
  </si>
  <si>
    <t>UNIDAD: SERVICIOS GENERALES</t>
  </si>
  <si>
    <t>UNIDAD: ORNATO MUNICIPAL</t>
  </si>
  <si>
    <t>TOTALES</t>
  </si>
  <si>
    <t>JEFE COORDINADOR DE PLANIFICACION Y ORDENAMIENTO TERRITORIAL</t>
  </si>
  <si>
    <t xml:space="preserve">SECRETARIA DE DESPACHO </t>
  </si>
  <si>
    <t>SECRETARIA DE CAMZ</t>
  </si>
  <si>
    <t>ENCARGADO DE PAVIMENTACION Y CAMINOS VECINALES</t>
  </si>
  <si>
    <t>AUXILIAR DE LA UACI</t>
  </si>
  <si>
    <t>REGISTRADORA DEL ESTADO FAMILIAR</t>
  </si>
  <si>
    <t>REGISTRADORA AUXILIAR DEL ESTADO FAMILIAR</t>
  </si>
  <si>
    <t>COLECTOR (ADMINISTRACION DE MERCADO 5)</t>
  </si>
  <si>
    <t>ADMINISTRADOR DE TIANGUE MUNICIPAL INTERINO</t>
  </si>
  <si>
    <t>ORDENANZA, ASIGNADO A LA SUB-GERENCIA DE MERCADOS</t>
  </si>
  <si>
    <t>ORDENANZA, ASIGNADA A LA SUB-GERENCIA DE MERCADOS</t>
  </si>
  <si>
    <t>JEFE DE TRANSPORTE Y MANTENIMIENTO</t>
  </si>
  <si>
    <t>AUXILIAR DE TRANSPORTE Y MANTENIMIENTO</t>
  </si>
  <si>
    <t>GESTOR DE COBRO, ASIGNADO A LA SUB-GERENCIA DE MERCADOS</t>
  </si>
  <si>
    <t>JEFE DE GESTION DOCUMENTAL Y ARCHIVO</t>
  </si>
  <si>
    <t>AUXILIAR DE TESORERÍA</t>
  </si>
  <si>
    <t>JEFE DE RELACIONES PUBLICAS Y COMUNICACIONES</t>
  </si>
  <si>
    <t>JEFE DE MANTENIMIENTO DE EQUIPO INFORMATICO</t>
  </si>
  <si>
    <t>AUXILIAR DE INVENTARIO INSTITUCIONAL</t>
  </si>
  <si>
    <t>DIRECTOR DEL CAMZ</t>
  </si>
  <si>
    <t>ELECTRICISTA, ASIGNADO A LA SUB-GERENCIA DE MERCADOS</t>
  </si>
  <si>
    <t>BARRENDERO, ASIGNADO A LA ADMINISTRACION DE MERCADOS 1 Y 2</t>
  </si>
  <si>
    <t>ELECTRICISTA INTERINO</t>
  </si>
  <si>
    <t>AUXILIAR DEL REF INTERINO</t>
  </si>
  <si>
    <t>GESTOR DE COBRO, ASIGNADO A LA ADMINISTRACION DE MERCADO 3</t>
  </si>
  <si>
    <t>JEFE DE LA UNIDAD DE RECREACION, CULTURA Y DEPORTES</t>
  </si>
  <si>
    <t>AUXILIAR DE RELACIONES PUBLICAS Y COMUNICACIONES</t>
  </si>
  <si>
    <t>ENCARGADO DE LIMPIEZA DE TIANGUE MUNICIPAL</t>
  </si>
  <si>
    <t>CAJERA INTERINA</t>
  </si>
  <si>
    <t>ORDENANZA, ASIGNADA A LA UNIDAD DE DESPACHO MUNICIPAL</t>
  </si>
  <si>
    <t>ORDENANZA; ASIGNADO A LA UNIDAD DE RECREACION, CULTURA Y DEPORTES</t>
  </si>
  <si>
    <t>AUXILIAR DE RECURSOS HUMANOS</t>
  </si>
  <si>
    <t>UNIDAD: CUERPO DE AGENTES MUNICIPALES DE ZACATECOLUCA (CAMZ)</t>
  </si>
  <si>
    <t>SECRETARIO DE DESARROLLO Y PARTICIPACION ASIGNADO A LA DIRECCION MUNICIPAL DE PROTECCION CIVIL</t>
  </si>
  <si>
    <t>AUXILIAR DE CUENTAS CORRIENTES INTERINO</t>
  </si>
  <si>
    <t>SUB GERENTE DE MERCADOS</t>
  </si>
  <si>
    <t>JEFE DE PRESUPUESTO INTERINO</t>
  </si>
  <si>
    <t>BARRENDERA, ASIGNADA A LA ADMINISTRACION DE MERCADO 3</t>
  </si>
  <si>
    <t>SECRETARIA DE LA SECCION DE COBRO Y RECUPERACION DE MORA</t>
  </si>
  <si>
    <t>ORGANIZADORA COMUNAL INTERINA, ASIGNADA A LA SUB GERENCIA DE MERCADOS</t>
  </si>
  <si>
    <t>ORDENANZA INTERINO</t>
  </si>
  <si>
    <t xml:space="preserve">TECNICO DE PROYECTOS INTERINO </t>
  </si>
  <si>
    <t>AUXILIAR DE CONTABILIDAD INTERINA</t>
  </si>
  <si>
    <t>CAJERO INTERINO</t>
  </si>
  <si>
    <t>UNIDAD:  PRESUPUESTO</t>
  </si>
  <si>
    <t>UNIDAD:  TESORERIA</t>
  </si>
  <si>
    <t>TECNICO DE MONITOREO</t>
  </si>
  <si>
    <t>GESTORA DE COBRO ASIGNADA A LA SUB GERENCIA DE MERCADOS</t>
  </si>
  <si>
    <t>NOTIFICADORA, ASIGNADA A LA SUB GERENCIA DE MERCADOS</t>
  </si>
  <si>
    <t>ENCARGADO DE ASEO ASIGNADO A LA SUB GERENCIA DE MERCADO</t>
  </si>
  <si>
    <t>UNIDAD: ALUMBRADO PUBLICO</t>
  </si>
  <si>
    <t>SINDICO MUNICIPAL</t>
  </si>
  <si>
    <t>CONTADOR MUNICIPAL</t>
  </si>
  <si>
    <t xml:space="preserve">TESORERO MUNICIPAL </t>
  </si>
  <si>
    <t>JEFE DE LA UACI</t>
  </si>
  <si>
    <t>TECNICO DE MANTENIMIENTO DE EQUIPO INFORMATICO INTERINO</t>
  </si>
  <si>
    <t>AUXILIAR DE SERVICIOS GENERALES INTERINO</t>
  </si>
  <si>
    <t>UNIDAD: SUB GERENCIA DE MERCADOS</t>
  </si>
  <si>
    <t>JEFE DE RECURSOS HUMANOS</t>
  </si>
  <si>
    <t>JEFE DE LA UNIDAD MUNICIPAL DE LA JUVENTUD</t>
  </si>
  <si>
    <t>JEFE DE UNIDAD DE LA MUJER Y EQUIDAD DE GENERO</t>
  </si>
  <si>
    <t>JEFA DE LA UNIDAD DE NIÑEZ Y ADOLESCENCIA</t>
  </si>
  <si>
    <t>AUXILIAR DE GESTION DOCUMENTAL Y ARCHIVO</t>
  </si>
  <si>
    <t>AUXILIAR DE RECREACION, CULTURA Y DEPORTE</t>
  </si>
  <si>
    <t>OPERADOR MINI CARGADOR</t>
  </si>
  <si>
    <t>OPERADOR RODO</t>
  </si>
  <si>
    <t>ENCARGADA DE ORDENANZAS MUNICIPALES</t>
  </si>
  <si>
    <t>COLABORADOR DE DESPACHO</t>
  </si>
  <si>
    <t>UNIDAD: CENTRO MUNICIPAL DE FORMACION PROFESIONAL "FORMATE"</t>
  </si>
  <si>
    <t>COORDINADORA DEL CENTRO MUNICIPAL DE FORMACION PROFESIONAL "FORMATE"</t>
  </si>
  <si>
    <t>ORDENANZA, ASIGNADA AL CENTRO MUNICIPAL DE FORMACION PROFESIONAL "FORMATE"</t>
  </si>
  <si>
    <t>SECRETARIA DE LA UNIDAD DE LA MUJER Y EQUIDAD DE GENERO</t>
  </si>
  <si>
    <t>ADMINISTRADOR DE MERCADOS 1 Y 2</t>
  </si>
  <si>
    <t>UNIDAD: ADQUISICIONES Y CONTRATACIONES INSTITUCIONAL (UACI)</t>
  </si>
  <si>
    <t>SECRETARIA DE GERENCIA GENERAL</t>
  </si>
  <si>
    <t>PERSONAL DE APOYO A TRANSPORTE Y MANTENIMIENTO</t>
  </si>
  <si>
    <t>SUPERVISORA Y ADMINISTRADORA DEL CENTRO INTEGRADO DE ATENCION CIUDADANA DE SERVICIOS MUNICIPALES</t>
  </si>
  <si>
    <t>UNIDAD: CENTRO INTEGRADO DE ATENCION CIUDADANA DE SERVICIOS MUNICIPALES</t>
  </si>
  <si>
    <t>AUXILIAR DE ORNATO MUNICIPAL</t>
  </si>
  <si>
    <t>AUXILIAR DEL REGISTRO MPAL DE LA CARRERA ADMINISTRATIVA</t>
  </si>
  <si>
    <t>JEFE DE CUENTAS CORRIENTES</t>
  </si>
  <si>
    <t>BODEGUERO DE UACI</t>
  </si>
  <si>
    <t>ELECTROMECANICO</t>
  </si>
  <si>
    <t>SECRETARIA DE SINDICATURA</t>
  </si>
  <si>
    <t>JEFE DE CATASTRO INTERINO</t>
  </si>
  <si>
    <t>PERSONAL DE APOYO AL REF</t>
  </si>
  <si>
    <t>UNIDAD MUNICIPAL DE LA JUVENTUD</t>
  </si>
  <si>
    <t>PERSONAL DE APOYO A LA UNIDAD DE JUVENTUD</t>
  </si>
  <si>
    <t>RECEPCIONISTA DE DESPACHO INTERINA</t>
  </si>
  <si>
    <t>TECNICO DE PLANIFICACION Y ORDENAMIENTO TERRITORIAL INTERINA</t>
  </si>
  <si>
    <t>SECCION COBRO Y RECUPERACION DE MORA</t>
  </si>
  <si>
    <t>JEFE DE COBRO Y RECUPERACION DE MORA INTERINA</t>
  </si>
  <si>
    <t>UNIDAD INTEGRAL DE GESTIÓN DE RIESGO</t>
  </si>
  <si>
    <t>REGISTRADOR MPAL DE LA CARRERA ADMINISTRATIVA</t>
  </si>
  <si>
    <t>JEFE DE DESARROLLO Y PARTICIPACION CIUDADANA</t>
  </si>
  <si>
    <t xml:space="preserve">UNIDAD: CENTRO DE MEDIACION </t>
  </si>
  <si>
    <t xml:space="preserve">JEFA DE LA UNIDAD DE MEDIACION </t>
  </si>
  <si>
    <t xml:space="preserve">UNIDAD: COMUNICACIONES Y RELACIONES PÚBLICAS </t>
  </si>
  <si>
    <t>UNIDAD: INFORMATICA</t>
  </si>
  <si>
    <t>UNIDAD: TRANSPORTE ,MAQUINARIA PESADA Y TALLERES</t>
  </si>
  <si>
    <t>SECCIÓN: INVENTARIO INSTITUCIONAL</t>
  </si>
  <si>
    <t>UNIDAD: DE DESARROLLO ECONÓMICO LOCAL</t>
  </si>
  <si>
    <t xml:space="preserve">UNIDAD: PARTICIPACION CIUDADANA </t>
  </si>
  <si>
    <t>UNIDAD MUNICIPAL DE COOPERACION EXTERNA</t>
  </si>
  <si>
    <t>JEFE DE UNIDAD DE COOPERACION INTERNACIONAL EXTERNA</t>
  </si>
  <si>
    <t>CENTRO DE MONITOREO</t>
  </si>
  <si>
    <t>UNIDAD: GESTIÓN INTEGRAL DE RIESGOS</t>
  </si>
  <si>
    <t xml:space="preserve">UNIDAD: COMUNICACIONES Y RELACIONES PUBLICAS </t>
  </si>
  <si>
    <t>PERSONAL DE APOYO A LA UNIDAD DE COMUNICACIONES Y RELACIO NES PUBLICAS</t>
  </si>
  <si>
    <t>UNIDAD: PLANIFICACIÓN,ORDENAMIENTO Y DESARROLLO TERRITORIAL</t>
  </si>
  <si>
    <t>INSPECTOR DE LA UPODT</t>
  </si>
  <si>
    <t>UNIDAD: PROYECTOS</t>
  </si>
  <si>
    <t>PERSONAL DE APOYO EN LA UNIDAD DE PROYECTOS</t>
  </si>
  <si>
    <t xml:space="preserve">APOYO A LA GERENCIA GENERAL </t>
  </si>
  <si>
    <t>PERSONAL DE APOYO A LA GERENCIA MUNICIPAL</t>
  </si>
  <si>
    <t>UNIDAD DE INFORMATICA</t>
  </si>
  <si>
    <t>PERSONAL DE APOYO A LA UNIDAD DE MANTENIMIENTO DE EQUIPO INFORMATICO</t>
  </si>
  <si>
    <t xml:space="preserve">PERSONAL DE APOYO A LA UNIDAD AMBIENTAL </t>
  </si>
  <si>
    <t>PERSONAL DE APOYO AL CIACYSM</t>
  </si>
  <si>
    <t>UNIDAD: CEMENTERIOS MUNICIPALES</t>
  </si>
  <si>
    <t xml:space="preserve">AUXILIAR DE ADMINISTRACIÓN DE CEMENTERIOS </t>
  </si>
  <si>
    <t xml:space="preserve">APOYO A LA ADMINISTRACIÓN DE CEMENTERIOS </t>
  </si>
  <si>
    <t xml:space="preserve">RECOLECTOR </t>
  </si>
  <si>
    <t>PERSONAL DE APOYO A LA UNIDAD DE MIDS</t>
  </si>
  <si>
    <t>PERSONAL DE APOYO A LA UMIDS</t>
  </si>
  <si>
    <t>ENCARGADA DE ASEO ASIGNADO A LA SUB GERENCIA DE MERCADO</t>
  </si>
  <si>
    <t>PERSONAL DE APOYO EN ASEO DE BAÑOS DE MERCADOS</t>
  </si>
  <si>
    <t>ENCARGADO DE COBRO  ASIGNADO A LA SUB GERENCIA DE MERCADO</t>
  </si>
  <si>
    <t>PERSONAL DE APOYO EN A LA SUB GERENCIA  DE MERCADOS</t>
  </si>
  <si>
    <t>PERSONAL DE APOYO A LA UNIDAD DE ALUMBRADO PÚBLICO</t>
  </si>
  <si>
    <t>PERSONAL DE APOYO A LA UNIDAD DE SERVICIOS GENERALES</t>
  </si>
  <si>
    <t>ALBAÑIL</t>
  </si>
  <si>
    <t>PERSONAL DE APOYO A LA UNIDAD DE TESORERIA CON FUNCIONES DE CAJERO</t>
  </si>
  <si>
    <t>UNIDAD:  PARTICIPACION CIUDADANA</t>
  </si>
  <si>
    <t>UNIDAD: RECREACIÓN Y DEPORTE</t>
  </si>
  <si>
    <t>CENTRO INTEGRAL DE CONVIVENCIA CIUDADANA MAURICIO " EL TUCO ALFARO"</t>
  </si>
  <si>
    <t>PERSONAL DE APOYO EN  EL CENTRO INTEGRAL DE CONVIVENCIA CIUDADANA "MAURICIO EL TUCO ALFARO"</t>
  </si>
  <si>
    <t xml:space="preserve">SUB-GERENTE DE DESARROLLO LOCAL </t>
  </si>
  <si>
    <t>ADMINISTRADOR DE CEMENTERIOS INTERINO</t>
  </si>
  <si>
    <t>MUJERES</t>
  </si>
  <si>
    <t>HOMBRES</t>
  </si>
  <si>
    <t>SECRETARIA MUNICIPAL INTERINO</t>
  </si>
  <si>
    <t xml:space="preserve">JURIDICO MUNICIPAL </t>
  </si>
  <si>
    <t xml:space="preserve">AUXILIAR JURIDICO </t>
  </si>
  <si>
    <t>DIRECTOR MUNICIPAL DE PROTECCIÓN CIVIL</t>
  </si>
  <si>
    <t>CENTRO DE ATENCIÓN CIUDADANA DE SERVICIOS MUNICIPALES ( DISTRITO N° 4)</t>
  </si>
  <si>
    <t>JEFA DEL DISTRITO NÚMERO 4</t>
  </si>
  <si>
    <t>BARRENDERO, ASIGNADO A LA ADMINISTRACION DE MERCADO 5</t>
  </si>
  <si>
    <t>BARRENDERO, ASIGNADO A LA ADMINISTRACION DE MERCADOS 3</t>
  </si>
  <si>
    <t>SECRETARIA DE LA UNIDAD DE DESARROLLO RURAL INTERINA</t>
  </si>
  <si>
    <t>HOMBRE</t>
  </si>
  <si>
    <t>CIT</t>
  </si>
  <si>
    <t>TOTAL</t>
  </si>
  <si>
    <t xml:space="preserve">SECRETRIA DE DESPACHO </t>
  </si>
  <si>
    <t xml:space="preserve">RECEPCIONISTA DE DESPACHO </t>
  </si>
  <si>
    <t>AUXILIAR JURIDICO INTERINA</t>
  </si>
  <si>
    <t>AUXILIAR DE ADMINISTRADOR DE CEMENTERIOS INTERINA</t>
  </si>
  <si>
    <t>AUXILIAR DE ADMINISTRADOR DE CEMENTERIOS INTERINO</t>
  </si>
  <si>
    <t>NOTIFICADOR</t>
  </si>
  <si>
    <t>NOTIFICADOR INTERINO</t>
  </si>
  <si>
    <t>ORGANIZADOR COMUNAL INTERINA</t>
  </si>
  <si>
    <t>UNIDAD: MUJER</t>
  </si>
  <si>
    <t>UNIDAD: SECRETARIA MUNICIPAL</t>
  </si>
  <si>
    <t>SECRETARIA MUNICIPAL</t>
  </si>
  <si>
    <t>UNIDAD: GESTIÓN DOCUMENTAL Y ARCHIVO</t>
  </si>
  <si>
    <t>GESTIÓN DOCUMENTAL</t>
  </si>
  <si>
    <t>APOYO AL DE DESPACHO</t>
  </si>
  <si>
    <t>APOYO DE LA UNIDAD JURIDICA</t>
  </si>
  <si>
    <t>APOYO A LA UNIDAD DE GESTIÓN INTEGRAL DE RIESGOS</t>
  </si>
  <si>
    <t>APOYO A LA UPDOT</t>
  </si>
  <si>
    <t>APOYO A LA UMIDS CON FUNCIONES DE SECRETARIA</t>
  </si>
  <si>
    <t>APOYO A TRANSPORTE Y MANTENIMIENTO</t>
  </si>
  <si>
    <t>MOTOTISTA ASIGNADO A GERENCIA</t>
  </si>
  <si>
    <t>PERSONAL DE APOYO A LA GERENCIA GENERAL</t>
  </si>
  <si>
    <t>APOYO A LA GERENCIA GENERAL CON  FUNCIONES DE MECANICO</t>
  </si>
  <si>
    <t xml:space="preserve">PERSONAL DE APOYO A LA UNIDAD DE TRANSPORTE </t>
  </si>
  <si>
    <t>OPERADOR  PALA MECANICA</t>
  </si>
  <si>
    <t>UNIDAD: TRANSPORTE , MAQUINARIA PESADA Y TALLERES</t>
  </si>
  <si>
    <t>ELECTICISTA</t>
  </si>
  <si>
    <t>UNIDAD: BODEGA GENERAL</t>
  </si>
  <si>
    <t>APOYO A LA ESCUELA D E DESARROLLO HUMANOS CON FUNCINES DE ENCARGADA DE BOEGA</t>
  </si>
  <si>
    <t>APOYO A LA ESCUELA DE DESARROLLO HUMANO</t>
  </si>
  <si>
    <t>ORDENANZA ASIGNADO  ALA SUBGERENCIA DE MERCADOS</t>
  </si>
  <si>
    <t>APOYO A LA UNIDAD DE CATASTRO</t>
  </si>
  <si>
    <t>SECCIÓN CATASTRO</t>
  </si>
  <si>
    <t xml:space="preserve">PERSONAL DE APOYO A LA SECCION  DE CATASTRO </t>
  </si>
  <si>
    <t>.</t>
  </si>
  <si>
    <t>APOYO A LA SESIÓN DE COBROS</t>
  </si>
  <si>
    <t>APOYO A CUENTAS CORRIENTES</t>
  </si>
  <si>
    <t>APOYO A LA UNIDAD DE DESARROLLO Y PARTICIPACION</t>
  </si>
  <si>
    <t>UNIDAD:NIÑEZ Y ADOLESCENCIA</t>
  </si>
  <si>
    <t>APOYO A LA UNIDAD DE NIÑEZ Y ADOLESENCIA</t>
  </si>
  <si>
    <t>APOYO A LA UNIDAD DE RECREACIÓN , CULTURA Y DEPORTES</t>
  </si>
  <si>
    <t>ENCARGADO DEL CENTRO INTEGRAL DE CONVIVENCIA CIUDADANA "MAURICIO EL TUCO ALFARO"</t>
  </si>
  <si>
    <t>MAESTRO DE IDIIOMA FRANCES</t>
  </si>
  <si>
    <t>UNIDAD PRESUPUESTARIA</t>
  </si>
  <si>
    <t>AMZ</t>
  </si>
  <si>
    <t>No. DE EMPLEADOS</t>
  </si>
  <si>
    <t>CATEGORÍA SALARIAL</t>
  </si>
  <si>
    <t>REMUNERACIÓN MENSUAL</t>
  </si>
  <si>
    <t>GASTOS DE REPRESENTACIÓN</t>
  </si>
  <si>
    <t>CARGO
AD-HONOREM</t>
  </si>
  <si>
    <t>GÉNERO</t>
  </si>
  <si>
    <t>MASCULINO</t>
  </si>
  <si>
    <t>FEMENINO</t>
  </si>
  <si>
    <t>CONCEJO MUNICIPAL</t>
  </si>
  <si>
    <t>REGIDOR PROPIETARIO</t>
  </si>
  <si>
    <t>ELECCION POPULAR</t>
  </si>
  <si>
    <t>REGIDOR SUPLENTE</t>
  </si>
  <si>
    <t>SINDICATURA MUNICIPAL</t>
  </si>
  <si>
    <t>SECRETARÍA MUNICIPAL</t>
  </si>
  <si>
    <t>SECRETARIA MUNICIPAL INTERINA</t>
  </si>
  <si>
    <t>LCMA</t>
  </si>
  <si>
    <t>LCAM</t>
  </si>
  <si>
    <t>GESTION DOCUMENTAL Y ARCHIVO</t>
  </si>
  <si>
    <t>NOMBRAMIENTO</t>
  </si>
  <si>
    <t>DESPACHO MUNICIPAL</t>
  </si>
  <si>
    <t>INTERINATO</t>
  </si>
  <si>
    <t>COLABORADORES DE DESPACHO MUNICIPAL</t>
  </si>
  <si>
    <t>APOYO A RECEPCIÓN DE DESPACHO</t>
  </si>
  <si>
    <t>CUERPO DE AGENTES MUNICIPALES (CAMZ)</t>
  </si>
  <si>
    <t>JURIDICA</t>
  </si>
  <si>
    <t>JURIDICO MUNICIPAL</t>
  </si>
  <si>
    <t>UNIDAD DE GESTIÓN INTEGRAL DE RIESGO</t>
  </si>
  <si>
    <t>DIRECTOR MUNICIPAL DE PROTECCION CIVIL</t>
  </si>
  <si>
    <t>AUXILIAR MUNICIPAL DE PROTECCION CIVIL, ASIGNADO A LA SUB-GERENCIA DE MERCADO</t>
  </si>
  <si>
    <t>REGISTRO MUNICIPAL DE LA CARRERA ADMINISTRATIVA</t>
  </si>
  <si>
    <t>AUXILIAR DEL REGISTRO MUNICIPAL DE LA CARRERA ADMINISTRATIVA MUNICIPAL</t>
  </si>
  <si>
    <t>RELACIONES PÚBLICAS Y COMUNICACIONES</t>
  </si>
  <si>
    <t>JEFE DE RELACIONES PÚBLICAS Y COMUNICACIONES</t>
  </si>
  <si>
    <t>PERSONAS DE APOYO A LA UNIDAD DE COMUNICACIONES Y RELACIONES PÚBLICAS</t>
  </si>
  <si>
    <t>PLANIFICACION, ORDENAMIENTO Y DESARROLLO TERRITORIAL</t>
  </si>
  <si>
    <t>TECNICO DE ORDENAMIENTO TERRITORIAL</t>
  </si>
  <si>
    <t>TECNICO ADMINISTRATIVO FINANCIERO</t>
  </si>
  <si>
    <t>INSPECTOR DE LA UNIDAD DE PLANIFICACIÓN,ORDENAMIENTO Y DESARROLLO TERRITORIAL.</t>
  </si>
  <si>
    <t xml:space="preserve">TOTAL </t>
  </si>
  <si>
    <t>APOYO A LA GERENCIA GENERAL</t>
  </si>
  <si>
    <t>MANTENIMIENTO DE EQUIPO INFORMATICO</t>
  </si>
  <si>
    <t>TECNICO DE MANTENIMIENTO DE EQUIPO INFORMATICO</t>
  </si>
  <si>
    <t>RECURSOS HUMANOS</t>
  </si>
  <si>
    <t>REGISTRO DEL ESTADO FAMILIAR</t>
  </si>
  <si>
    <t>JEFA DE REGISTRO DEL ESTADO FAMILIAR</t>
  </si>
  <si>
    <t>UNIDAD DE GESTIÓN Y COOPERACIÓN EXTERNA</t>
  </si>
  <si>
    <t xml:space="preserve">JEFE DE UNIDAD DE GESTIÓN Y COOPERACIÓN EXTERNA </t>
  </si>
  <si>
    <t xml:space="preserve">LCAM </t>
  </si>
  <si>
    <t>JEFE DE UNIDAD AMBIENTAL MUNICIPAL</t>
  </si>
  <si>
    <t>PERSONAL DE APOYO A LA UNIDAD AMBIENTAL</t>
  </si>
  <si>
    <t>AMBIENTAL MUNICIPAL</t>
  </si>
  <si>
    <t>JEFA  DEL CENTRO INTEGRADO DE ATENCION CIUDADANA DE SERVICIOS MUNICIPALES</t>
  </si>
  <si>
    <t>PERSONAL DE APOYO CIACYSM</t>
  </si>
  <si>
    <t xml:space="preserve">CENTRO DE MEDIACION </t>
  </si>
  <si>
    <t>JEFA DE LA UNIDAD DE MEDIACION</t>
  </si>
  <si>
    <t xml:space="preserve">PROYECTOS </t>
  </si>
  <si>
    <t>TECNICO DE PROYECTOS</t>
  </si>
  <si>
    <t>PERSONAL DE APOYO A LA UNIDAD DE PROYECTOS</t>
  </si>
  <si>
    <t>LCAM / SIN REGISTRAR</t>
  </si>
  <si>
    <t>RASTRO MUNICIPAL</t>
  </si>
  <si>
    <t>TIANGUE MUNICIPAL</t>
  </si>
  <si>
    <t xml:space="preserve">ADMINISTRADOR DE TIANGUE MUNICIPAL </t>
  </si>
  <si>
    <t>ADMINISTRADOR DE CEMENTERIOS</t>
  </si>
  <si>
    <t>AUXILIAR DE ADMINISTRADOR DE CEMENTERIOS, CON FUNCIONES EN LA UNIDAD DE SECRETARIA MUNICIPAL</t>
  </si>
  <si>
    <t>AUXILIAR DE ADMINISTRACIÓN DE CEMENTERIOS</t>
  </si>
  <si>
    <t>APOYO A LA ADMINISTRACIÓN DE CEMENTERIOS</t>
  </si>
  <si>
    <t>MANEJO INTEGRAL DE DESECHOS SÓLIDOS</t>
  </si>
  <si>
    <t xml:space="preserve">BARRENDERO, ASIGNADO A LA ADMINISTRACION DE MERCADOS 1 ,2 </t>
  </si>
  <si>
    <t>BARRENDERO, ASIGNADO A LA ADMINISTRACION DE MERCADOS 4</t>
  </si>
  <si>
    <t>BARRENDERO, ASIGNADO A LA ADMINISTRACION DE MERCADOS 5</t>
  </si>
  <si>
    <t>PERSONAL DE APOYO A LA UNIDAD DE MINDS</t>
  </si>
  <si>
    <t>RECOLECTORES</t>
  </si>
  <si>
    <t>SUBGERENCIA DE MERCADOS</t>
  </si>
  <si>
    <t>SUBGERENTE DE MERCADOS</t>
  </si>
  <si>
    <t xml:space="preserve">ADMINISTRADOR DE MERCADO 1 Y 2 </t>
  </si>
  <si>
    <t xml:space="preserve">COLECTOR ADMINISTRACION DE MERCADOS 5 </t>
  </si>
  <si>
    <t>ENCARGADA DE COBRO ASIGNADA A LA SUB GERENCIA DE MERCADOS</t>
  </si>
  <si>
    <t>TRANSPORTE ,MAQUINARIA PESADA Y TALLERES</t>
  </si>
  <si>
    <t>ALUMBRADO PÚBLICO</t>
  </si>
  <si>
    <t xml:space="preserve">ORNATO </t>
  </si>
  <si>
    <t>SERVICIOS GENERALES</t>
  </si>
  <si>
    <t>PRESUPUESTO</t>
  </si>
  <si>
    <t xml:space="preserve">JEFE DE PRESUPUESTO </t>
  </si>
  <si>
    <t>CONTABILIDAD</t>
  </si>
  <si>
    <t>INVENTARIO INSTITUCIONAL</t>
  </si>
  <si>
    <t>TESORERIA</t>
  </si>
  <si>
    <t>PERSONAL DE APOYO A LA UNIDAD DE TESORERÍA CON FUNCIONES DE CAJERO</t>
  </si>
  <si>
    <t>REGISTRO Y CONTROL TRIBUTARIO</t>
  </si>
  <si>
    <t>JEFE DE CATASTRO</t>
  </si>
  <si>
    <t>JEFE DE COBRO Y RECUPERACION DE MORA</t>
  </si>
  <si>
    <t xml:space="preserve">DESARROLLO Y PARTICIPACION </t>
  </si>
  <si>
    <t>JEFE DE DESARROLLO Y PARTICIPACION</t>
  </si>
  <si>
    <t>ORGANIZADORA COMUNAL ASIGNADA A LA SUBGERENCIA DE MERCADOS</t>
  </si>
  <si>
    <t>PERSONAL DE APOYO A LA UNIDAD DE DESARROLLO Y PARTCIPACIÓN</t>
  </si>
  <si>
    <t>UNIDAD DE DESARROLLO LOCAL</t>
  </si>
  <si>
    <t>SUB-GERENte DE DESARROLLO LOCAL</t>
  </si>
  <si>
    <t>NIÑEZ Y ADOLESCENCIA</t>
  </si>
  <si>
    <t>JEFE  DE LA UNIDAD DE LA NIÑEZ Y LA ADOLESCENCIA</t>
  </si>
  <si>
    <t>DESARROLLO RURAL</t>
  </si>
  <si>
    <t xml:space="preserve">JEFE DE DESARROLLO RURAL </t>
  </si>
  <si>
    <t>SECRETARIA DE  LA UNIDAD DE DESARROLLO RURAL</t>
  </si>
  <si>
    <t xml:space="preserve">DE LA MUJER </t>
  </si>
  <si>
    <t xml:space="preserve">JEFE DE UNIDAD DE LA MUJER </t>
  </si>
  <si>
    <t xml:space="preserve">SECRETARIA DE LA UNIDAD DE LA MUJER </t>
  </si>
  <si>
    <t>MUNICIPAL DE LA JUVENTUD</t>
  </si>
  <si>
    <t>RECREACION, CULTURA Y DEPORTES</t>
  </si>
  <si>
    <t>BODEGA GENERAL</t>
  </si>
  <si>
    <t>SECRETARIA ASIGANADA AL CENTRO MUNICIPAL DE FORMACIÓN PROFESIONAL "FORMATE"</t>
  </si>
  <si>
    <t>CENTRO INTEGRAL DE CONVIVENCIA CIUDADANA MAURICIO "EL TUCO ALFARO"</t>
  </si>
  <si>
    <t>ENCARGADA DEL CENTRO INTEGRAL DE CONVIVENCIA CIUDADANA "MAURICIO EL TUCO ALFATO"</t>
  </si>
  <si>
    <t>PERSONAL DE APOYO  DEL CENTRO INTEGRAL DE CONVIVENCIA CIUDADANA "MAURICIO EL TUCO ALFATO"</t>
  </si>
  <si>
    <t>TÉCNICO EN MONITOREO</t>
  </si>
  <si>
    <t>REMUNERACIONES POR CARGO PRESUPUESTARIO
CORRESPONDIENTE DE ENERO - MARZO 2023</t>
  </si>
  <si>
    <t xml:space="preserve">La razón de la versión pública es:
La presente planilla se encuentra en versión pública, por contener datos confidenciales, de conformidad a los artículos 24 y 30 de la Ley de Acceso a la Información Pública.
</t>
  </si>
  <si>
    <t>UNIDAD: AUDITORIA INTERNA</t>
  </si>
  <si>
    <t>AUDITOR INTERNO</t>
  </si>
  <si>
    <t xml:space="preserve">AUXLIAR DE AUDITORIA </t>
  </si>
  <si>
    <t xml:space="preserve">AUXILIAR DE AUDITORIA </t>
  </si>
  <si>
    <t>AUDITORIA INTERNA</t>
  </si>
  <si>
    <t>TOTAL ES</t>
  </si>
  <si>
    <t>PLANILLA GENERAL</t>
  </si>
  <si>
    <t>PLANILLA CONTRATO INDIVIDUAL DE TRABAJO</t>
  </si>
  <si>
    <t>UNIDAD: ACESSO A LA INFOMACIÓN PÚBLICA</t>
  </si>
  <si>
    <t>OFICIAL DE ACCESO A LA INFORMACIÓN PÚBLICA</t>
  </si>
  <si>
    <t>AUXILIAR DE ACCESO A LA INFORMACION PUBLICA INTERINA</t>
  </si>
  <si>
    <t>ACCESO A LA INFORMACIÓN PÚBLICA</t>
  </si>
  <si>
    <t>JEFE DE UNIDAD DE ACCESO A LA INFORMAICÓN PÚBLICA</t>
  </si>
  <si>
    <t>AUXILIAR DE ACCESO A LA INFORMAIÓN PÚBLICA</t>
  </si>
  <si>
    <t>JEFE DE LA UNIDAD DE COMPRAS PUBLICAS</t>
  </si>
  <si>
    <t>UNIDAD DE COMPRAS PÚBLICAS</t>
  </si>
  <si>
    <t>AUXILIAR DE LA UNIDAD DE COMPRAS PÚBLICA</t>
  </si>
  <si>
    <t>AUXILIAR COMPRAS PÚBLICAS</t>
  </si>
  <si>
    <t>BODEGUERO DE COMPRAS PÚBLICAS</t>
  </si>
  <si>
    <t xml:space="preserve">PERSONAL DE APOYO  A LA UNIDAD DE TRANSPORTE </t>
  </si>
  <si>
    <t>OPERADOR PALA MECANICA</t>
  </si>
  <si>
    <t>APOYO A LA UNIDAD DE SERVICIOS GENERALES</t>
  </si>
  <si>
    <t>AGENTE DE CAMZ;  TESORERIA</t>
  </si>
  <si>
    <t xml:space="preserve">SECRETARIA DE LA UNIDAD AMBIENTAL </t>
  </si>
  <si>
    <t>SECRETARIA DEL CENTRO MUNICIPAL DE FORMACIÓN PROFESIONAL"FORMATE"</t>
  </si>
  <si>
    <t>ORDENANZA ASIGNADA AL CENTRO MUNICIPAL DE FROMACIÓN PROFESIONAL FORMATE</t>
  </si>
  <si>
    <t>PERSONAL DE APOYO EN LA SUB GERENCIA DE MERCADOS</t>
  </si>
  <si>
    <t>PERSONAL DE APOYO EN ASEO DE BAÑOS A LA SUB GERENCIA DE MERCADOS</t>
  </si>
  <si>
    <t>CUADRE</t>
  </si>
  <si>
    <t>REMUNERACIONES POR CARGO PRESUPUESTARIO
CORRESPONDIENTE DE ABRIL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</si>
</sst>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([$$-440A]* #,##0.00_);_([$$-440A]* \(#,##0.00\);_([$$-440A]* &quot;-&quot;??_);_(@_)"/>
  </numFmts>
  <fonts count="2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Museo Sans 300"/>
      <family val="3"/>
    </font>
    <font>
      <b/>
      <sz val="12"/>
      <color theme="1"/>
      <name val="Museo Sans 300"/>
      <family val="3"/>
    </font>
    <font>
      <b/>
      <sz val="12"/>
      <name val="Museo Sans 300"/>
      <family val="3"/>
    </font>
    <font>
      <sz val="12"/>
      <name val="Museo Sans 300"/>
      <family val="3"/>
    </font>
    <font>
      <sz val="11"/>
      <name val="Museo Sans 300"/>
      <family val="3"/>
    </font>
    <font>
      <b/>
      <sz val="10"/>
      <color theme="1"/>
      <name val="Museo Sans 300"/>
      <family val="3"/>
    </font>
    <font>
      <sz val="11"/>
      <color theme="1"/>
      <name val="Museo Sans 300"/>
      <family val="3"/>
    </font>
    <font>
      <b/>
      <sz val="11"/>
      <color theme="1"/>
      <name val="Museo Sans 300"/>
      <family val="3"/>
    </font>
    <font>
      <sz val="11"/>
      <color theme="1"/>
      <name val="Century"/>
      <family val="1"/>
    </font>
    <font>
      <b/>
      <sz val="10"/>
      <name val="Cambria"/>
      <family val="1"/>
    </font>
    <font>
      <sz val="9"/>
      <color theme="1"/>
      <name val="Museo Sans 300"/>
      <family val="3"/>
    </font>
    <font>
      <b/>
      <sz val="8"/>
      <color theme="1"/>
      <name val="Museo Sans 100"/>
      <family val="3"/>
    </font>
    <font>
      <sz val="8"/>
      <color theme="1"/>
      <name val="Arial"/>
      <family val="2"/>
    </font>
    <font>
      <b/>
      <sz val="8"/>
      <color theme="1"/>
      <name val="Museo Sans 300"/>
      <family val="3"/>
    </font>
    <font>
      <sz val="8"/>
      <color theme="1"/>
      <name val="Museo Sans 300"/>
      <family val="3"/>
    </font>
    <font>
      <sz val="8"/>
      <color theme="1"/>
      <name val="Century"/>
      <family val="1"/>
    </font>
    <font>
      <b/>
      <sz val="8"/>
      <name val="Cambria"/>
      <family val="1"/>
    </font>
    <font>
      <sz val="8"/>
      <name val="Cambria"/>
      <family val="1"/>
    </font>
    <font>
      <b/>
      <sz val="8"/>
      <name val="Museo Sans 300"/>
      <family val="3"/>
    </font>
    <font>
      <sz val="16"/>
      <name val="Museo Sans 300"/>
      <family val="3"/>
    </font>
    <font>
      <b/>
      <sz val="9"/>
      <color indexed="81"/>
      <name val="Tahoma"/>
      <charset val="1"/>
    </font>
    <font>
      <b/>
      <sz val="12"/>
      <color theme="1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93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19">
    <xf numFmtId="0" fontId="0" fillId="0" borderId="0" xfId="0"/>
    <xf numFmtId="0" fontId="2" fillId="0" borderId="3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5" fillId="0" borderId="3" xfId="0" applyFont="1" applyFill="1" applyBorder="1" applyAlignment="1"/>
    <xf numFmtId="0" fontId="5" fillId="0" borderId="0" xfId="0" applyFont="1" applyFill="1" applyBorder="1" applyAlignment="1"/>
    <xf numFmtId="165" fontId="5" fillId="0" borderId="3" xfId="1" applyNumberFormat="1" applyFont="1" applyFill="1" applyBorder="1" applyAlignment="1"/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1" fontId="5" fillId="0" borderId="0" xfId="1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44" fontId="5" fillId="0" borderId="3" xfId="1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top"/>
    </xf>
    <xf numFmtId="0" fontId="2" fillId="0" borderId="18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/>
    <xf numFmtId="0" fontId="14" fillId="0" borderId="0" xfId="0" applyFont="1" applyFill="1" applyAlignment="1">
      <alignment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64" fontId="16" fillId="0" borderId="3" xfId="1" applyFont="1" applyFill="1" applyBorder="1" applyAlignment="1">
      <alignment horizontal="center" vertical="center" wrapText="1"/>
    </xf>
    <xf numFmtId="164" fontId="15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64" fontId="17" fillId="0" borderId="3" xfId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wrapText="1"/>
    </xf>
    <xf numFmtId="164" fontId="17" fillId="0" borderId="3" xfId="1" applyFont="1" applyFill="1" applyBorder="1" applyAlignment="1">
      <alignment horizontal="center" wrapText="1"/>
    </xf>
    <xf numFmtId="164" fontId="19" fillId="0" borderId="3" xfId="1" applyFont="1" applyFill="1" applyBorder="1" applyAlignment="1">
      <alignment horizontal="center" vertical="center" wrapText="1"/>
    </xf>
    <xf numFmtId="1" fontId="19" fillId="0" borderId="3" xfId="1" applyNumberFormat="1" applyFont="1" applyFill="1" applyBorder="1" applyAlignment="1">
      <alignment horizontal="center" vertical="center" wrapText="1"/>
    </xf>
    <xf numFmtId="164" fontId="18" fillId="0" borderId="3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3" xfId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164" fontId="8" fillId="0" borderId="3" xfId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2" fillId="0" borderId="16" xfId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" fontId="14" fillId="0" borderId="0" xfId="0" applyNumberFormat="1" applyFont="1" applyFill="1" applyAlignment="1">
      <alignment wrapText="1"/>
    </xf>
    <xf numFmtId="0" fontId="14" fillId="0" borderId="0" xfId="0" applyFont="1" applyFill="1" applyBorder="1" applyAlignment="1">
      <alignment wrapText="1"/>
    </xf>
    <xf numFmtId="1" fontId="14" fillId="0" borderId="0" xfId="0" applyNumberFormat="1" applyFont="1" applyFill="1" applyBorder="1" applyAlignment="1">
      <alignment wrapText="1"/>
    </xf>
    <xf numFmtId="0" fontId="15" fillId="0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wrapText="1"/>
    </xf>
    <xf numFmtId="1" fontId="15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0" fontId="15" fillId="3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wrapText="1"/>
    </xf>
    <xf numFmtId="1" fontId="15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wrapText="1"/>
    </xf>
    <xf numFmtId="0" fontId="16" fillId="2" borderId="3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vertical="center" wrapText="1"/>
    </xf>
    <xf numFmtId="1" fontId="14" fillId="2" borderId="3" xfId="0" applyNumberFormat="1" applyFont="1" applyFill="1" applyBorder="1" applyAlignment="1">
      <alignment wrapText="1"/>
    </xf>
    <xf numFmtId="1" fontId="14" fillId="3" borderId="3" xfId="0" applyNumberFormat="1" applyFont="1" applyFill="1" applyBorder="1" applyAlignment="1">
      <alignment wrapText="1"/>
    </xf>
    <xf numFmtId="0" fontId="0" fillId="0" borderId="0" xfId="0" applyFont="1" applyFill="1" applyAlignment="1">
      <alignment horizontal="left"/>
    </xf>
    <xf numFmtId="0" fontId="5" fillId="0" borderId="0" xfId="1" applyNumberFormat="1" applyFont="1" applyFill="1" applyBorder="1" applyAlignment="1"/>
    <xf numFmtId="44" fontId="0" fillId="0" borderId="3" xfId="1" applyNumberFormat="1" applyFont="1" applyFill="1" applyBorder="1" applyAlignment="1"/>
    <xf numFmtId="0" fontId="0" fillId="0" borderId="3" xfId="0" applyFont="1" applyFill="1" applyBorder="1" applyAlignment="1"/>
    <xf numFmtId="0" fontId="0" fillId="0" borderId="0" xfId="0" applyFont="1" applyFill="1" applyAlignment="1"/>
    <xf numFmtId="1" fontId="0" fillId="0" borderId="0" xfId="0" applyNumberFormat="1" applyFont="1" applyFill="1" applyAlignment="1"/>
    <xf numFmtId="44" fontId="2" fillId="0" borderId="18" xfId="1" applyNumberFormat="1" applyFont="1" applyFill="1" applyBorder="1" applyAlignment="1">
      <alignment horizontal="center" vertical="center"/>
    </xf>
    <xf numFmtId="44" fontId="2" fillId="0" borderId="3" xfId="1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top"/>
    </xf>
    <xf numFmtId="44" fontId="2" fillId="0" borderId="5" xfId="1" applyNumberFormat="1" applyFont="1" applyFill="1" applyBorder="1" applyAlignment="1">
      <alignment vertical="top"/>
    </xf>
    <xf numFmtId="0" fontId="2" fillId="0" borderId="5" xfId="0" applyNumberFormat="1" applyFont="1" applyFill="1" applyBorder="1" applyAlignment="1">
      <alignment vertical="top"/>
    </xf>
    <xf numFmtId="0" fontId="2" fillId="0" borderId="6" xfId="0" applyNumberFormat="1" applyFont="1" applyFill="1" applyBorder="1" applyAlignment="1">
      <alignment vertical="top"/>
    </xf>
    <xf numFmtId="164" fontId="5" fillId="0" borderId="3" xfId="1" applyFont="1" applyFill="1" applyBorder="1" applyAlignment="1"/>
    <xf numFmtId="1" fontId="5" fillId="0" borderId="3" xfId="1" applyNumberFormat="1" applyFont="1" applyFill="1" applyBorder="1" applyAlignment="1"/>
    <xf numFmtId="0" fontId="5" fillId="0" borderId="3" xfId="0" applyNumberFormat="1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center"/>
    </xf>
    <xf numFmtId="164" fontId="0" fillId="0" borderId="3" xfId="1" applyFont="1" applyFill="1" applyBorder="1" applyAlignment="1"/>
    <xf numFmtId="0" fontId="2" fillId="0" borderId="5" xfId="0" applyFont="1" applyFill="1" applyBorder="1" applyAlignment="1">
      <alignment vertical="top"/>
    </xf>
    <xf numFmtId="0" fontId="0" fillId="0" borderId="3" xfId="0" applyFont="1" applyFill="1" applyBorder="1" applyAlignment="1">
      <alignment horizontal="left"/>
    </xf>
    <xf numFmtId="0" fontId="5" fillId="0" borderId="3" xfId="1" applyNumberFormat="1" applyFont="1" applyFill="1" applyBorder="1" applyAlignment="1"/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5" fillId="0" borderId="4" xfId="0" applyFont="1" applyFill="1" applyBorder="1" applyAlignment="1">
      <alignment vertical="top"/>
    </xf>
    <xf numFmtId="0" fontId="5" fillId="0" borderId="5" xfId="0" applyFont="1" applyFill="1" applyBorder="1" applyAlignment="1">
      <alignment vertical="top"/>
    </xf>
    <xf numFmtId="44" fontId="5" fillId="0" borderId="5" xfId="1" applyNumberFormat="1" applyFont="1" applyFill="1" applyBorder="1" applyAlignment="1">
      <alignment vertical="top"/>
    </xf>
    <xf numFmtId="0" fontId="5" fillId="0" borderId="6" xfId="0" applyFont="1" applyFill="1" applyBorder="1" applyAlignment="1">
      <alignment vertical="top"/>
    </xf>
    <xf numFmtId="0" fontId="5" fillId="0" borderId="3" xfId="0" applyNumberFormat="1" applyFont="1" applyFill="1" applyBorder="1" applyAlignment="1"/>
    <xf numFmtId="0" fontId="5" fillId="0" borderId="4" xfId="0" applyFont="1" applyFill="1" applyBorder="1" applyAlignment="1"/>
    <xf numFmtId="0" fontId="2" fillId="0" borderId="6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44" fontId="2" fillId="0" borderId="3" xfId="1" applyNumberFormat="1" applyFont="1" applyFill="1" applyBorder="1" applyAlignment="1">
      <alignment vertical="top"/>
    </xf>
    <xf numFmtId="44" fontId="0" fillId="0" borderId="3" xfId="1" applyNumberFormat="1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" fontId="0" fillId="0" borderId="3" xfId="1" applyNumberFormat="1" applyFont="1" applyFill="1" applyBorder="1" applyAlignment="1"/>
    <xf numFmtId="44" fontId="0" fillId="0" borderId="0" xfId="1" applyNumberFormat="1" applyFont="1" applyFill="1" applyAlignment="1"/>
    <xf numFmtId="0" fontId="5" fillId="0" borderId="16" xfId="0" applyNumberFormat="1" applyFont="1" applyFill="1" applyBorder="1" applyAlignment="1"/>
    <xf numFmtId="0" fontId="0" fillId="0" borderId="6" xfId="0" applyFont="1" applyFill="1" applyBorder="1" applyAlignment="1"/>
    <xf numFmtId="165" fontId="0" fillId="0" borderId="6" xfId="0" applyNumberFormat="1" applyFont="1" applyFill="1" applyBorder="1" applyAlignment="1"/>
    <xf numFmtId="1" fontId="0" fillId="0" borderId="3" xfId="0" applyNumberFormat="1" applyFont="1" applyFill="1" applyBorder="1" applyAlignment="1"/>
    <xf numFmtId="0" fontId="0" fillId="0" borderId="0" xfId="0" applyFont="1" applyFill="1" applyAlignment="1">
      <alignment horizontal="left" vertical="center"/>
    </xf>
    <xf numFmtId="0" fontId="5" fillId="0" borderId="3" xfId="0" applyFont="1" applyFill="1" applyBorder="1" applyAlignment="1">
      <alignment horizontal="left" vertical="top"/>
    </xf>
    <xf numFmtId="0" fontId="23" fillId="0" borderId="2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164" fontId="5" fillId="0" borderId="3" xfId="1" applyFont="1" applyFill="1" applyBorder="1" applyAlignment="1"/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5" fillId="0" borderId="19" xfId="0" applyNumberFormat="1" applyFont="1" applyFill="1" applyBorder="1" applyAlignment="1">
      <alignment horizontal="center" vertical="top"/>
    </xf>
    <xf numFmtId="0" fontId="5" fillId="0" borderId="2" xfId="0" applyNumberFormat="1" applyFont="1" applyFill="1" applyBorder="1" applyAlignment="1">
      <alignment horizontal="center" vertical="top"/>
    </xf>
    <xf numFmtId="0" fontId="5" fillId="0" borderId="20" xfId="0" applyNumberFormat="1" applyFont="1" applyFill="1" applyBorder="1" applyAlignment="1">
      <alignment horizontal="center" vertical="top"/>
    </xf>
    <xf numFmtId="0" fontId="5" fillId="0" borderId="23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0" fontId="5" fillId="0" borderId="24" xfId="0" applyNumberFormat="1" applyFont="1" applyFill="1" applyBorder="1" applyAlignment="1">
      <alignment horizontal="center" vertical="top"/>
    </xf>
    <xf numFmtId="0" fontId="5" fillId="0" borderId="21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top"/>
    </xf>
    <xf numFmtId="0" fontId="5" fillId="0" borderId="22" xfId="0" applyNumberFormat="1" applyFont="1" applyFill="1" applyBorder="1" applyAlignment="1">
      <alignment horizontal="center" vertical="top"/>
    </xf>
    <xf numFmtId="1" fontId="0" fillId="0" borderId="25" xfId="0" applyNumberFormat="1" applyFont="1" applyFill="1" applyBorder="1" applyAlignment="1">
      <alignment horizontal="center"/>
    </xf>
    <xf numFmtId="1" fontId="0" fillId="0" borderId="26" xfId="0" applyNumberFormat="1" applyFont="1" applyFill="1" applyBorder="1" applyAlignment="1">
      <alignment horizontal="center"/>
    </xf>
    <xf numFmtId="1" fontId="0" fillId="0" borderId="16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3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1" fillId="0" borderId="23" xfId="0" applyNumberFormat="1" applyFont="1" applyFill="1" applyBorder="1" applyAlignment="1">
      <alignment horizontal="center" vertical="top" wrapText="1"/>
    </xf>
    <xf numFmtId="0" fontId="21" fillId="0" borderId="0" xfId="0" applyNumberFormat="1" applyFont="1" applyFill="1" applyBorder="1" applyAlignment="1">
      <alignment horizontal="center" vertical="top" wrapText="1"/>
    </xf>
    <xf numFmtId="0" fontId="21" fillId="0" borderId="24" xfId="0" applyNumberFormat="1" applyFont="1" applyFill="1" applyBorder="1" applyAlignment="1">
      <alignment horizontal="center" vertical="top" wrapText="1"/>
    </xf>
    <xf numFmtId="0" fontId="21" fillId="0" borderId="21" xfId="0" applyNumberFormat="1" applyFont="1" applyFill="1" applyBorder="1" applyAlignment="1">
      <alignment horizontal="center" vertical="top" wrapText="1"/>
    </xf>
    <xf numFmtId="0" fontId="21" fillId="0" borderId="1" xfId="0" applyNumberFormat="1" applyFont="1" applyFill="1" applyBorder="1" applyAlignment="1">
      <alignment horizontal="center" vertical="top" wrapText="1"/>
    </xf>
    <xf numFmtId="0" fontId="21" fillId="0" borderId="22" xfId="0" applyNumberFormat="1" applyFont="1" applyFill="1" applyBorder="1" applyAlignment="1">
      <alignment horizontal="center" vertical="top" wrapText="1"/>
    </xf>
    <xf numFmtId="1" fontId="0" fillId="0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64" fontId="11" fillId="0" borderId="7" xfId="1" applyFont="1" applyFill="1" applyBorder="1" applyAlignment="1">
      <alignment horizontal="center" vertical="center" wrapText="1"/>
    </xf>
    <xf numFmtId="164" fontId="11" fillId="0" borderId="8" xfId="1" applyFont="1" applyFill="1" applyBorder="1" applyAlignment="1">
      <alignment horizontal="center" vertical="center" wrapText="1"/>
    </xf>
    <xf numFmtId="164" fontId="11" fillId="0" borderId="9" xfId="1" applyFont="1" applyFill="1" applyBorder="1" applyAlignment="1">
      <alignment horizontal="center" vertical="center" wrapText="1"/>
    </xf>
    <xf numFmtId="164" fontId="11" fillId="0" borderId="10" xfId="1" applyFont="1" applyFill="1" applyBorder="1" applyAlignment="1">
      <alignment horizontal="center" vertical="center" wrapText="1"/>
    </xf>
    <xf numFmtId="164" fontId="11" fillId="0" borderId="11" xfId="1" applyFont="1" applyFill="1" applyBorder="1" applyAlignment="1">
      <alignment horizontal="center" vertical="center" wrapText="1"/>
    </xf>
    <xf numFmtId="164" fontId="11" fillId="0" borderId="12" xfId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164" fontId="18" fillId="0" borderId="3" xfId="1" applyFont="1" applyFill="1" applyBorder="1" applyAlignment="1">
      <alignment horizontal="center" vertical="center" wrapText="1"/>
    </xf>
    <xf numFmtId="1" fontId="15" fillId="0" borderId="4" xfId="0" applyNumberFormat="1" applyFont="1" applyFill="1" applyBorder="1" applyAlignment="1">
      <alignment horizontal="center" vertical="center" wrapText="1"/>
    </xf>
    <xf numFmtId="1" fontId="15" fillId="0" borderId="6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164" fontId="16" fillId="0" borderId="16" xfId="1" applyFont="1" applyFill="1" applyBorder="1" applyAlignment="1">
      <alignment horizontal="center" vertical="center" wrapText="1"/>
    </xf>
    <xf numFmtId="164" fontId="16" fillId="0" borderId="18" xfId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164" fontId="15" fillId="0" borderId="3" xfId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393"/>
      <color rgb="FFFF2121"/>
      <color rgb="FFD880DA"/>
      <color rgb="FFF020A6"/>
      <color rgb="FF87729E"/>
      <color rgb="FFBF38C2"/>
      <color rgb="FFF92B30"/>
      <color rgb="FF00FFFF"/>
      <color rgb="FF66FF33"/>
      <color rgb="FFFA86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51"/>
  <sheetViews>
    <sheetView tabSelected="1" zoomScale="50" zoomScaleNormal="50" workbookViewId="0">
      <pane ySplit="1" topLeftCell="A362" activePane="bottomLeft" state="frozen"/>
      <selection pane="bottomLeft" activeCell="J369" sqref="J369"/>
    </sheetView>
  </sheetViews>
  <sheetFormatPr baseColWidth="10" defaultRowHeight="33" customHeight="1" x14ac:dyDescent="0.2"/>
  <cols>
    <col min="1" max="1" width="11.5546875" style="74" customWidth="1"/>
    <col min="2" max="2" width="11.5546875" style="118" customWidth="1"/>
    <col min="3" max="3" width="58.21875" style="78" customWidth="1"/>
    <col min="4" max="4" width="13.5546875" style="78" customWidth="1"/>
    <col min="5" max="7" width="11.5546875" style="78" customWidth="1"/>
    <col min="8" max="8" width="11.5546875" style="74"/>
    <col min="9" max="9" width="11.5546875" style="78"/>
    <col min="10" max="10" width="45" style="78" customWidth="1"/>
    <col min="11" max="11" width="14.109375" style="113" customWidth="1"/>
    <col min="12" max="12" width="15.21875" style="78" customWidth="1"/>
    <col min="13" max="16384" width="11.5546875" style="78"/>
  </cols>
  <sheetData>
    <row r="1" spans="1:13" ht="33" customHeight="1" x14ac:dyDescent="0.2">
      <c r="B1" s="218" t="s">
        <v>443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1"/>
    </row>
    <row r="2" spans="1:13" ht="108" customHeight="1" thickBot="1" x14ac:dyDescent="0.25">
      <c r="B2" s="122"/>
      <c r="C2" s="123"/>
      <c r="D2" s="123"/>
      <c r="E2" s="123"/>
      <c r="F2" s="123"/>
      <c r="G2" s="124"/>
      <c r="H2" s="124"/>
      <c r="I2" s="123"/>
      <c r="J2" s="123"/>
      <c r="K2" s="123"/>
      <c r="L2" s="123"/>
      <c r="M2" s="125"/>
    </row>
    <row r="3" spans="1:13" ht="34.5" customHeight="1" x14ac:dyDescent="0.2">
      <c r="B3" s="127" t="s">
        <v>420</v>
      </c>
      <c r="C3" s="128"/>
      <c r="D3" s="128"/>
      <c r="E3" s="128"/>
      <c r="F3" s="129"/>
      <c r="G3" s="82"/>
      <c r="H3" s="82"/>
      <c r="I3" s="127" t="s">
        <v>421</v>
      </c>
      <c r="J3" s="128"/>
      <c r="K3" s="128"/>
      <c r="L3" s="128"/>
      <c r="M3" s="129"/>
    </row>
    <row r="4" spans="1:13" ht="33" customHeight="1" x14ac:dyDescent="0.25">
      <c r="B4" s="10" t="s">
        <v>0</v>
      </c>
      <c r="C4" s="3" t="s">
        <v>1</v>
      </c>
      <c r="D4" s="5" t="s">
        <v>2</v>
      </c>
      <c r="E4" s="3" t="s">
        <v>242</v>
      </c>
      <c r="F4" s="3" t="s">
        <v>243</v>
      </c>
      <c r="G4" s="4"/>
      <c r="I4" s="14" t="s">
        <v>0</v>
      </c>
      <c r="J4" s="14" t="s">
        <v>1</v>
      </c>
      <c r="K4" s="80" t="s">
        <v>2</v>
      </c>
      <c r="L4" s="15" t="s">
        <v>242</v>
      </c>
      <c r="M4" s="15" t="s">
        <v>253</v>
      </c>
    </row>
    <row r="5" spans="1:13" ht="33" customHeight="1" x14ac:dyDescent="0.25">
      <c r="A5" s="74">
        <v>1</v>
      </c>
      <c r="B5" s="10">
        <v>1</v>
      </c>
      <c r="C5" s="3" t="s">
        <v>154</v>
      </c>
      <c r="D5" s="5">
        <v>1668</v>
      </c>
      <c r="E5" s="3"/>
      <c r="F5" s="3">
        <v>1</v>
      </c>
      <c r="G5" s="4"/>
      <c r="I5" s="1" t="s">
        <v>265</v>
      </c>
      <c r="J5" s="83"/>
      <c r="K5" s="84"/>
      <c r="L5" s="85"/>
      <c r="M5" s="86"/>
    </row>
    <row r="6" spans="1:13" ht="33" customHeight="1" x14ac:dyDescent="0.25">
      <c r="B6" s="87" t="s">
        <v>63</v>
      </c>
      <c r="C6" s="87"/>
      <c r="D6" s="5">
        <f>D5</f>
        <v>1668</v>
      </c>
      <c r="E6" s="88">
        <f t="shared" ref="E6:F6" si="0">E5</f>
        <v>0</v>
      </c>
      <c r="F6" s="88">
        <f t="shared" si="0"/>
        <v>1</v>
      </c>
      <c r="G6" s="4"/>
      <c r="H6" s="74">
        <v>1</v>
      </c>
      <c r="I6" s="1">
        <f>0+1</f>
        <v>1</v>
      </c>
      <c r="J6" s="1" t="s">
        <v>266</v>
      </c>
      <c r="K6" s="81">
        <v>504</v>
      </c>
      <c r="L6" s="7">
        <v>1</v>
      </c>
      <c r="M6" s="7"/>
    </row>
    <row r="7" spans="1:13" ht="33" customHeight="1" x14ac:dyDescent="0.25">
      <c r="B7" s="10" t="s">
        <v>414</v>
      </c>
      <c r="C7" s="3"/>
      <c r="D7" s="3"/>
      <c r="E7" s="3"/>
      <c r="F7" s="3"/>
      <c r="G7" s="11"/>
      <c r="I7" s="89" t="s">
        <v>62</v>
      </c>
      <c r="J7" s="89"/>
      <c r="K7" s="13">
        <f>SUM(K6:K6)</f>
        <v>504</v>
      </c>
      <c r="L7" s="8">
        <f>SUM(L6)</f>
        <v>1</v>
      </c>
      <c r="M7" s="8">
        <f>SUM(M6)</f>
        <v>0</v>
      </c>
    </row>
    <row r="8" spans="1:13" ht="33" customHeight="1" x14ac:dyDescent="0.25">
      <c r="A8" s="74">
        <v>1</v>
      </c>
      <c r="B8" s="90">
        <f>B5+1</f>
        <v>2</v>
      </c>
      <c r="C8" s="77" t="s">
        <v>415</v>
      </c>
      <c r="D8" s="91">
        <v>1300</v>
      </c>
      <c r="E8" s="77"/>
      <c r="F8" s="77">
        <v>1</v>
      </c>
      <c r="G8" s="4"/>
      <c r="I8" s="1" t="s">
        <v>267</v>
      </c>
      <c r="J8" s="83"/>
      <c r="K8" s="84"/>
      <c r="L8" s="85"/>
      <c r="M8" s="86"/>
    </row>
    <row r="9" spans="1:13" ht="33" customHeight="1" x14ac:dyDescent="0.25">
      <c r="A9" s="74">
        <v>2</v>
      </c>
      <c r="B9" s="90">
        <f>B8+1</f>
        <v>3</v>
      </c>
      <c r="C9" s="77" t="s">
        <v>416</v>
      </c>
      <c r="D9" s="91">
        <v>504</v>
      </c>
      <c r="E9" s="77">
        <v>1</v>
      </c>
      <c r="F9" s="77"/>
      <c r="G9" s="4"/>
      <c r="H9" s="74">
        <v>1</v>
      </c>
      <c r="I9" s="1">
        <f>I6+1</f>
        <v>2</v>
      </c>
      <c r="J9" s="1" t="s">
        <v>268</v>
      </c>
      <c r="K9" s="81">
        <v>504</v>
      </c>
      <c r="L9" s="7"/>
      <c r="M9" s="7">
        <v>1</v>
      </c>
    </row>
    <row r="10" spans="1:13" ht="33" customHeight="1" x14ac:dyDescent="0.25">
      <c r="A10" s="74">
        <v>3</v>
      </c>
      <c r="B10" s="90">
        <f>B9+1</f>
        <v>4</v>
      </c>
      <c r="C10" s="77" t="s">
        <v>416</v>
      </c>
      <c r="D10" s="91">
        <v>504</v>
      </c>
      <c r="E10" s="77">
        <v>1</v>
      </c>
      <c r="F10" s="77"/>
      <c r="G10" s="4"/>
      <c r="I10" s="89" t="s">
        <v>62</v>
      </c>
      <c r="J10" s="89"/>
      <c r="K10" s="13">
        <f>SUM(K9:K9)</f>
        <v>504</v>
      </c>
      <c r="L10" s="8">
        <f>SUM(L9)</f>
        <v>0</v>
      </c>
      <c r="M10" s="8">
        <f>SUM(M9)</f>
        <v>1</v>
      </c>
    </row>
    <row r="11" spans="1:13" ht="33" customHeight="1" x14ac:dyDescent="0.25">
      <c r="B11" s="126" t="s">
        <v>63</v>
      </c>
      <c r="C11" s="126"/>
      <c r="D11" s="5">
        <f>SUM(D8:D9)</f>
        <v>1804</v>
      </c>
      <c r="E11" s="88">
        <f>SUM(E8:E10)</f>
        <v>2</v>
      </c>
      <c r="F11" s="88">
        <f>SUM(F8:F10)</f>
        <v>1</v>
      </c>
      <c r="G11" s="4"/>
      <c r="I11" s="83" t="s">
        <v>68</v>
      </c>
      <c r="J11" s="92"/>
      <c r="K11" s="84"/>
      <c r="L11" s="85"/>
      <c r="M11" s="86"/>
    </row>
    <row r="12" spans="1:13" ht="33" customHeight="1" x14ac:dyDescent="0.25">
      <c r="B12" s="143" t="s">
        <v>66</v>
      </c>
      <c r="C12" s="144"/>
      <c r="D12" s="144"/>
      <c r="E12" s="144"/>
      <c r="F12" s="145"/>
      <c r="G12" s="4"/>
      <c r="H12" s="74">
        <v>1</v>
      </c>
      <c r="I12" s="1">
        <f>I9+1</f>
        <v>3</v>
      </c>
      <c r="J12" s="1" t="s">
        <v>5</v>
      </c>
      <c r="K12" s="81">
        <v>504</v>
      </c>
      <c r="L12" s="6">
        <v>1</v>
      </c>
      <c r="M12" s="6"/>
    </row>
    <row r="13" spans="1:13" ht="33" customHeight="1" x14ac:dyDescent="0.25">
      <c r="A13" s="74">
        <v>1</v>
      </c>
      <c r="B13" s="10">
        <f>B10+1</f>
        <v>5</v>
      </c>
      <c r="C13" s="3" t="s">
        <v>244</v>
      </c>
      <c r="D13" s="5">
        <v>2000</v>
      </c>
      <c r="E13" s="3">
        <v>1</v>
      </c>
      <c r="F13" s="3"/>
      <c r="G13" s="4"/>
      <c r="H13" s="74">
        <v>2</v>
      </c>
      <c r="I13" s="1">
        <f t="shared" ref="I13:I17" si="1">I12+1</f>
        <v>4</v>
      </c>
      <c r="J13" s="1" t="s">
        <v>5</v>
      </c>
      <c r="K13" s="81">
        <v>504</v>
      </c>
      <c r="L13" s="6">
        <v>1</v>
      </c>
      <c r="M13" s="6"/>
    </row>
    <row r="14" spans="1:13" ht="33" customHeight="1" x14ac:dyDescent="0.25">
      <c r="A14" s="74">
        <v>2</v>
      </c>
      <c r="B14" s="10">
        <f>B13+1</f>
        <v>6</v>
      </c>
      <c r="C14" s="3" t="s">
        <v>3</v>
      </c>
      <c r="D14" s="5">
        <v>534</v>
      </c>
      <c r="E14" s="3"/>
      <c r="F14" s="3">
        <v>1</v>
      </c>
      <c r="G14" s="4"/>
      <c r="H14" s="74">
        <v>3</v>
      </c>
      <c r="I14" s="1">
        <f>I13+1</f>
        <v>5</v>
      </c>
      <c r="J14" s="1" t="s">
        <v>170</v>
      </c>
      <c r="K14" s="81">
        <v>850</v>
      </c>
      <c r="L14" s="7"/>
      <c r="M14" s="7">
        <v>1</v>
      </c>
    </row>
    <row r="15" spans="1:13" ht="33" customHeight="1" x14ac:dyDescent="0.25">
      <c r="A15" s="74">
        <v>3</v>
      </c>
      <c r="B15" s="10">
        <f>B14+1</f>
        <v>7</v>
      </c>
      <c r="C15" s="3" t="s">
        <v>3</v>
      </c>
      <c r="D15" s="5">
        <v>516</v>
      </c>
      <c r="E15" s="3">
        <v>1</v>
      </c>
      <c r="F15" s="3"/>
      <c r="G15" s="75"/>
      <c r="H15" s="74">
        <v>4</v>
      </c>
      <c r="I15" s="1">
        <f t="shared" si="1"/>
        <v>6</v>
      </c>
      <c r="J15" s="1" t="s">
        <v>5</v>
      </c>
      <c r="K15" s="81">
        <v>504</v>
      </c>
      <c r="L15" s="7">
        <v>1</v>
      </c>
      <c r="M15" s="7"/>
    </row>
    <row r="16" spans="1:13" ht="33" customHeight="1" x14ac:dyDescent="0.25">
      <c r="A16" s="74">
        <v>4</v>
      </c>
      <c r="B16" s="10">
        <f>B15+1</f>
        <v>8</v>
      </c>
      <c r="C16" s="3" t="s">
        <v>3</v>
      </c>
      <c r="D16" s="5">
        <v>800</v>
      </c>
      <c r="E16" s="3">
        <v>1</v>
      </c>
      <c r="F16" s="3"/>
      <c r="G16" s="4"/>
      <c r="H16" s="74">
        <v>5</v>
      </c>
      <c r="I16" s="1">
        <f t="shared" si="1"/>
        <v>7</v>
      </c>
      <c r="J16" s="1" t="s">
        <v>269</v>
      </c>
      <c r="K16" s="81">
        <v>504</v>
      </c>
      <c r="L16" s="7">
        <v>1</v>
      </c>
      <c r="M16" s="7"/>
    </row>
    <row r="17" spans="1:15" ht="33" customHeight="1" x14ac:dyDescent="0.25">
      <c r="A17" s="74">
        <v>5</v>
      </c>
      <c r="B17" s="10">
        <f>B16+1</f>
        <v>9</v>
      </c>
      <c r="C17" s="3" t="s">
        <v>3</v>
      </c>
      <c r="D17" s="5">
        <v>504</v>
      </c>
      <c r="E17" s="3">
        <v>1</v>
      </c>
      <c r="F17" s="3"/>
      <c r="G17" s="4"/>
      <c r="H17" s="74">
        <v>6</v>
      </c>
      <c r="I17" s="1">
        <f t="shared" si="1"/>
        <v>8</v>
      </c>
      <c r="J17" s="1" t="s">
        <v>269</v>
      </c>
      <c r="K17" s="81">
        <v>504</v>
      </c>
      <c r="L17" s="7">
        <v>1</v>
      </c>
      <c r="M17" s="7"/>
    </row>
    <row r="18" spans="1:15" ht="33" customHeight="1" x14ac:dyDescent="0.25">
      <c r="A18" s="74">
        <v>6</v>
      </c>
      <c r="B18" s="10">
        <f>B17+1</f>
        <v>10</v>
      </c>
      <c r="C18" s="3" t="s">
        <v>3</v>
      </c>
      <c r="D18" s="5">
        <v>504</v>
      </c>
      <c r="E18" s="3">
        <v>1</v>
      </c>
      <c r="F18" s="3"/>
      <c r="G18" s="4"/>
      <c r="H18" s="74">
        <v>7</v>
      </c>
      <c r="I18" s="93">
        <f>I17+1</f>
        <v>9</v>
      </c>
      <c r="J18" s="77" t="s">
        <v>269</v>
      </c>
      <c r="K18" s="81">
        <v>504</v>
      </c>
      <c r="L18" s="77"/>
      <c r="M18" s="77">
        <v>1</v>
      </c>
    </row>
    <row r="19" spans="1:15" ht="33" customHeight="1" x14ac:dyDescent="0.25">
      <c r="B19" s="87" t="s">
        <v>63</v>
      </c>
      <c r="C19" s="87"/>
      <c r="D19" s="5">
        <f>SUM(D13:D18)</f>
        <v>4858</v>
      </c>
      <c r="E19" s="94">
        <f>SUM(E13:E18)</f>
        <v>5</v>
      </c>
      <c r="F19" s="94">
        <f>SUM(F13:F18)</f>
        <v>1</v>
      </c>
      <c r="G19" s="4"/>
      <c r="I19" s="89" t="s">
        <v>62</v>
      </c>
      <c r="J19" s="89"/>
      <c r="K19" s="13">
        <f>SUM(K12:K18)</f>
        <v>3874</v>
      </c>
      <c r="L19" s="8">
        <f>SUM(L12:L18)</f>
        <v>5</v>
      </c>
      <c r="M19" s="8">
        <f>SUM(M12:M18)</f>
        <v>2</v>
      </c>
    </row>
    <row r="20" spans="1:15" ht="33" customHeight="1" x14ac:dyDescent="0.25">
      <c r="B20" s="95" t="s">
        <v>77</v>
      </c>
      <c r="C20" s="96"/>
      <c r="D20" s="96"/>
      <c r="E20" s="96"/>
      <c r="F20" s="97"/>
      <c r="G20" s="4"/>
      <c r="I20" s="98" t="s">
        <v>135</v>
      </c>
      <c r="J20" s="99"/>
      <c r="K20" s="100"/>
      <c r="L20" s="99"/>
      <c r="M20" s="101" t="s">
        <v>289</v>
      </c>
    </row>
    <row r="21" spans="1:15" ht="33" customHeight="1" x14ac:dyDescent="0.25">
      <c r="A21" s="74">
        <v>1</v>
      </c>
      <c r="B21" s="10">
        <f>B18+1</f>
        <v>11</v>
      </c>
      <c r="C21" s="3" t="s">
        <v>117</v>
      </c>
      <c r="D21" s="5">
        <v>1010.2</v>
      </c>
      <c r="E21" s="3">
        <v>1</v>
      </c>
      <c r="F21" s="3"/>
      <c r="G21" s="4"/>
      <c r="H21" s="74">
        <v>1</v>
      </c>
      <c r="I21" s="1">
        <f>I18+1</f>
        <v>10</v>
      </c>
      <c r="J21" s="1" t="s">
        <v>7</v>
      </c>
      <c r="K21" s="81">
        <v>504</v>
      </c>
      <c r="L21" s="7"/>
      <c r="M21" s="7">
        <v>1</v>
      </c>
      <c r="O21" s="78">
        <v>1</v>
      </c>
    </row>
    <row r="22" spans="1:15" ht="33" customHeight="1" x14ac:dyDescent="0.25">
      <c r="A22" s="74">
        <v>2</v>
      </c>
      <c r="B22" s="10">
        <f>B21+1</f>
        <v>12</v>
      </c>
      <c r="C22" s="3" t="s">
        <v>165</v>
      </c>
      <c r="D22" s="5">
        <v>1010.2</v>
      </c>
      <c r="E22" s="3"/>
      <c r="F22" s="3">
        <v>1</v>
      </c>
      <c r="G22" s="4"/>
      <c r="H22" s="74">
        <v>2</v>
      </c>
      <c r="I22" s="1">
        <f t="shared" ref="I22:I34" si="2">I21+1</f>
        <v>11</v>
      </c>
      <c r="J22" s="2" t="s">
        <v>7</v>
      </c>
      <c r="K22" s="81">
        <v>504</v>
      </c>
      <c r="L22" s="7"/>
      <c r="M22" s="7">
        <v>1</v>
      </c>
    </row>
    <row r="23" spans="1:15" ht="33" customHeight="1" x14ac:dyDescent="0.25">
      <c r="A23" s="74">
        <v>3</v>
      </c>
      <c r="B23" s="10">
        <f t="shared" ref="B23:B25" si="3">B22+1</f>
        <v>13</v>
      </c>
      <c r="C23" s="3" t="s">
        <v>165</v>
      </c>
      <c r="D23" s="5">
        <v>919.92</v>
      </c>
      <c r="E23" s="3">
        <v>1</v>
      </c>
      <c r="F23" s="3"/>
      <c r="G23" s="4"/>
      <c r="H23" s="74">
        <v>3</v>
      </c>
      <c r="I23" s="1">
        <f t="shared" si="2"/>
        <v>12</v>
      </c>
      <c r="J23" s="1" t="s">
        <v>7</v>
      </c>
      <c r="K23" s="81">
        <v>504</v>
      </c>
      <c r="L23" s="7"/>
      <c r="M23" s="7">
        <v>1</v>
      </c>
    </row>
    <row r="24" spans="1:15" ht="33" customHeight="1" x14ac:dyDescent="0.25">
      <c r="A24" s="74">
        <v>4</v>
      </c>
      <c r="B24" s="10">
        <f t="shared" si="3"/>
        <v>14</v>
      </c>
      <c r="C24" s="3" t="s">
        <v>165</v>
      </c>
      <c r="D24" s="5">
        <v>600</v>
      </c>
      <c r="E24" s="3">
        <v>1</v>
      </c>
      <c r="F24" s="3"/>
      <c r="G24" s="4"/>
      <c r="H24" s="74">
        <v>4</v>
      </c>
      <c r="I24" s="1">
        <f t="shared" si="2"/>
        <v>13</v>
      </c>
      <c r="J24" s="1" t="s">
        <v>7</v>
      </c>
      <c r="K24" s="81">
        <v>504</v>
      </c>
      <c r="L24" s="7">
        <v>1</v>
      </c>
      <c r="M24" s="7"/>
    </row>
    <row r="25" spans="1:15" ht="33" customHeight="1" x14ac:dyDescent="0.25">
      <c r="A25" s="74">
        <v>5</v>
      </c>
      <c r="B25" s="10">
        <f t="shared" si="3"/>
        <v>15</v>
      </c>
      <c r="C25" s="3" t="s">
        <v>75</v>
      </c>
      <c r="D25" s="5">
        <v>504</v>
      </c>
      <c r="E25" s="3"/>
      <c r="F25" s="3">
        <v>1</v>
      </c>
      <c r="G25" s="4"/>
      <c r="H25" s="74">
        <v>5</v>
      </c>
      <c r="I25" s="1">
        <f t="shared" si="2"/>
        <v>14</v>
      </c>
      <c r="J25" s="1" t="s">
        <v>7</v>
      </c>
      <c r="K25" s="81">
        <v>450</v>
      </c>
      <c r="L25" s="7"/>
      <c r="M25" s="7">
        <v>1</v>
      </c>
    </row>
    <row r="26" spans="1:15" ht="33" customHeight="1" x14ac:dyDescent="0.25">
      <c r="B26" s="102" t="s">
        <v>64</v>
      </c>
      <c r="C26" s="102"/>
      <c r="D26" s="5">
        <f>SUM(D21:D25)</f>
        <v>4044.32</v>
      </c>
      <c r="E26" s="3">
        <f>SUM(E21:E25)</f>
        <v>3</v>
      </c>
      <c r="F26" s="3">
        <f>SUM(F21:F25)</f>
        <v>2</v>
      </c>
      <c r="G26" s="4"/>
      <c r="H26" s="74">
        <v>6</v>
      </c>
      <c r="I26" s="1">
        <f t="shared" si="2"/>
        <v>15</v>
      </c>
      <c r="J26" s="1" t="s">
        <v>7</v>
      </c>
      <c r="K26" s="81">
        <v>450</v>
      </c>
      <c r="L26" s="7"/>
      <c r="M26" s="7">
        <v>1</v>
      </c>
    </row>
    <row r="27" spans="1:15" ht="33" customHeight="1" x14ac:dyDescent="0.25">
      <c r="B27" s="95" t="s">
        <v>422</v>
      </c>
      <c r="C27" s="96"/>
      <c r="D27" s="96"/>
      <c r="E27" s="96"/>
      <c r="F27" s="97"/>
      <c r="G27" s="4"/>
      <c r="H27" s="74">
        <v>7</v>
      </c>
      <c r="I27" s="1">
        <f t="shared" si="2"/>
        <v>16</v>
      </c>
      <c r="J27" s="1" t="s">
        <v>7</v>
      </c>
      <c r="K27" s="81">
        <v>450</v>
      </c>
      <c r="L27" s="7"/>
      <c r="M27" s="7">
        <v>1</v>
      </c>
    </row>
    <row r="28" spans="1:15" ht="33" customHeight="1" x14ac:dyDescent="0.25">
      <c r="A28" s="74">
        <v>1</v>
      </c>
      <c r="B28" s="10">
        <f>B25+1</f>
        <v>16</v>
      </c>
      <c r="C28" s="3" t="s">
        <v>423</v>
      </c>
      <c r="D28" s="5">
        <v>919.92</v>
      </c>
      <c r="E28" s="3"/>
      <c r="F28" s="3">
        <v>1</v>
      </c>
      <c r="G28" s="4"/>
      <c r="H28" s="74">
        <v>8</v>
      </c>
      <c r="I28" s="1">
        <f t="shared" si="2"/>
        <v>17</v>
      </c>
      <c r="J28" s="1" t="s">
        <v>7</v>
      </c>
      <c r="K28" s="81">
        <v>450</v>
      </c>
      <c r="L28" s="7"/>
      <c r="M28" s="7">
        <v>1</v>
      </c>
    </row>
    <row r="29" spans="1:15" ht="33" customHeight="1" x14ac:dyDescent="0.25">
      <c r="A29" s="74">
        <v>2</v>
      </c>
      <c r="B29" s="10">
        <f>B28+1</f>
        <v>17</v>
      </c>
      <c r="C29" s="3" t="s">
        <v>424</v>
      </c>
      <c r="D29" s="5">
        <v>504</v>
      </c>
      <c r="E29" s="3">
        <v>1</v>
      </c>
      <c r="F29" s="3"/>
      <c r="G29" s="4"/>
      <c r="H29" s="74">
        <v>9</v>
      </c>
      <c r="I29" s="1">
        <f t="shared" si="2"/>
        <v>18</v>
      </c>
      <c r="J29" s="1" t="s">
        <v>7</v>
      </c>
      <c r="K29" s="81">
        <v>450</v>
      </c>
      <c r="L29" s="7"/>
      <c r="M29" s="7">
        <v>1</v>
      </c>
    </row>
    <row r="30" spans="1:15" ht="33" customHeight="1" x14ac:dyDescent="0.25">
      <c r="B30" s="102" t="s">
        <v>64</v>
      </c>
      <c r="C30" s="102"/>
      <c r="D30" s="5">
        <f>SUM(D25:D29)</f>
        <v>5972.24</v>
      </c>
      <c r="E30" s="3">
        <f>SUM(E28:E29)</f>
        <v>1</v>
      </c>
      <c r="F30" s="3">
        <f>SUM(F28:F29)</f>
        <v>1</v>
      </c>
      <c r="G30" s="4"/>
      <c r="H30" s="74">
        <v>10</v>
      </c>
      <c r="I30" s="1">
        <f t="shared" si="2"/>
        <v>19</v>
      </c>
      <c r="J30" s="1" t="s">
        <v>7</v>
      </c>
      <c r="K30" s="81">
        <v>450</v>
      </c>
      <c r="L30" s="7"/>
      <c r="M30" s="7">
        <v>1</v>
      </c>
    </row>
    <row r="31" spans="1:15" ht="33" customHeight="1" x14ac:dyDescent="0.25">
      <c r="B31" s="103" t="s">
        <v>68</v>
      </c>
      <c r="C31" s="96"/>
      <c r="D31" s="96"/>
      <c r="E31" s="96"/>
      <c r="F31" s="97"/>
      <c r="G31" s="4"/>
      <c r="H31" s="74">
        <v>11</v>
      </c>
      <c r="I31" s="1">
        <f t="shared" si="2"/>
        <v>20</v>
      </c>
      <c r="J31" s="1" t="s">
        <v>7</v>
      </c>
      <c r="K31" s="81">
        <v>450</v>
      </c>
      <c r="L31" s="7"/>
      <c r="M31" s="7">
        <v>1</v>
      </c>
    </row>
    <row r="32" spans="1:15" ht="33" customHeight="1" x14ac:dyDescent="0.25">
      <c r="A32" s="74">
        <v>1</v>
      </c>
      <c r="B32" s="10">
        <f>B29+1</f>
        <v>18</v>
      </c>
      <c r="C32" s="3" t="s">
        <v>4</v>
      </c>
      <c r="D32" s="5">
        <v>2600</v>
      </c>
      <c r="E32" s="3"/>
      <c r="F32" s="3">
        <v>1</v>
      </c>
      <c r="G32" s="4"/>
      <c r="H32" s="74">
        <v>12</v>
      </c>
      <c r="I32" s="1">
        <f t="shared" si="2"/>
        <v>21</v>
      </c>
      <c r="J32" s="1" t="s">
        <v>7</v>
      </c>
      <c r="K32" s="81">
        <v>504</v>
      </c>
      <c r="L32" s="7"/>
      <c r="M32" s="7">
        <v>1</v>
      </c>
    </row>
    <row r="33" spans="1:13" ht="33" customHeight="1" x14ac:dyDescent="0.25">
      <c r="A33" s="74">
        <v>2</v>
      </c>
      <c r="B33" s="10">
        <f>B32+1</f>
        <v>19</v>
      </c>
      <c r="C33" s="3" t="s">
        <v>256</v>
      </c>
      <c r="D33" s="5">
        <v>1010.2</v>
      </c>
      <c r="E33" s="3">
        <v>1</v>
      </c>
      <c r="F33" s="3"/>
      <c r="G33" s="4"/>
      <c r="H33" s="74">
        <v>13</v>
      </c>
      <c r="I33" s="1">
        <f t="shared" si="2"/>
        <v>22</v>
      </c>
      <c r="J33" s="1" t="s">
        <v>7</v>
      </c>
      <c r="K33" s="81">
        <v>450</v>
      </c>
      <c r="L33" s="7"/>
      <c r="M33" s="7">
        <v>1</v>
      </c>
    </row>
    <row r="34" spans="1:13" ht="33" customHeight="1" x14ac:dyDescent="0.25">
      <c r="A34" s="74">
        <v>3</v>
      </c>
      <c r="B34" s="10">
        <f t="shared" ref="B34:B37" si="4">B33+1</f>
        <v>20</v>
      </c>
      <c r="C34" s="3" t="s">
        <v>191</v>
      </c>
      <c r="D34" s="5">
        <v>504</v>
      </c>
      <c r="E34" s="3">
        <v>1</v>
      </c>
      <c r="F34" s="3"/>
      <c r="G34" s="4"/>
      <c r="H34" s="74">
        <v>14</v>
      </c>
      <c r="I34" s="1">
        <f t="shared" si="2"/>
        <v>23</v>
      </c>
      <c r="J34" s="1" t="s">
        <v>7</v>
      </c>
      <c r="K34" s="81">
        <v>450</v>
      </c>
      <c r="L34" s="7"/>
      <c r="M34" s="7">
        <v>1</v>
      </c>
    </row>
    <row r="35" spans="1:13" ht="33" customHeight="1" x14ac:dyDescent="0.25">
      <c r="A35" s="74">
        <v>4</v>
      </c>
      <c r="B35" s="10">
        <f t="shared" si="4"/>
        <v>21</v>
      </c>
      <c r="C35" s="3" t="s">
        <v>257</v>
      </c>
      <c r="D35" s="5">
        <v>504</v>
      </c>
      <c r="E35" s="3">
        <v>1</v>
      </c>
      <c r="F35" s="3"/>
      <c r="G35" s="4"/>
      <c r="H35" s="74">
        <v>15</v>
      </c>
      <c r="I35" s="1">
        <f>I34+1</f>
        <v>24</v>
      </c>
      <c r="J35" s="1" t="s">
        <v>7</v>
      </c>
      <c r="K35" s="81">
        <v>450</v>
      </c>
      <c r="L35" s="7"/>
      <c r="M35" s="7">
        <v>1</v>
      </c>
    </row>
    <row r="36" spans="1:13" ht="33" customHeight="1" x14ac:dyDescent="0.25">
      <c r="A36" s="74">
        <v>5</v>
      </c>
      <c r="B36" s="10">
        <f t="shared" si="4"/>
        <v>22</v>
      </c>
      <c r="C36" s="3" t="s">
        <v>5</v>
      </c>
      <c r="D36" s="5">
        <v>504</v>
      </c>
      <c r="E36" s="3">
        <v>1</v>
      </c>
      <c r="F36" s="3"/>
      <c r="G36" s="4"/>
      <c r="H36" s="74">
        <v>16</v>
      </c>
      <c r="I36" s="1">
        <f>I35+1</f>
        <v>25</v>
      </c>
      <c r="J36" s="1" t="s">
        <v>7</v>
      </c>
      <c r="K36" s="81">
        <v>504</v>
      </c>
      <c r="L36" s="7">
        <v>1</v>
      </c>
      <c r="M36" s="7"/>
    </row>
    <row r="37" spans="1:13" ht="33" customHeight="1" x14ac:dyDescent="0.25">
      <c r="A37" s="74">
        <v>6</v>
      </c>
      <c r="B37" s="10">
        <f t="shared" si="4"/>
        <v>23</v>
      </c>
      <c r="C37" s="3" t="s">
        <v>5</v>
      </c>
      <c r="D37" s="5">
        <v>638</v>
      </c>
      <c r="E37" s="3">
        <v>1</v>
      </c>
      <c r="F37" s="3"/>
      <c r="G37" s="4"/>
      <c r="H37" s="74">
        <v>17</v>
      </c>
      <c r="I37" s="1">
        <f t="shared" ref="I37:I39" si="5">I36+1</f>
        <v>26</v>
      </c>
      <c r="J37" s="1" t="s">
        <v>7</v>
      </c>
      <c r="K37" s="81">
        <v>504</v>
      </c>
      <c r="L37" s="77"/>
      <c r="M37" s="77">
        <v>1</v>
      </c>
    </row>
    <row r="38" spans="1:13" ht="33" customHeight="1" x14ac:dyDescent="0.25">
      <c r="A38" s="74">
        <v>7</v>
      </c>
      <c r="B38" s="10">
        <f>B37+1</f>
        <v>24</v>
      </c>
      <c r="C38" s="3" t="s">
        <v>6</v>
      </c>
      <c r="D38" s="5">
        <v>800</v>
      </c>
      <c r="E38" s="3"/>
      <c r="F38" s="3">
        <v>1</v>
      </c>
      <c r="G38" s="4"/>
      <c r="H38" s="74">
        <v>18</v>
      </c>
      <c r="I38" s="1">
        <f t="shared" si="5"/>
        <v>27</v>
      </c>
      <c r="J38" s="1" t="s">
        <v>7</v>
      </c>
      <c r="K38" s="81">
        <v>504</v>
      </c>
      <c r="L38" s="77"/>
      <c r="M38" s="77">
        <v>1</v>
      </c>
    </row>
    <row r="39" spans="1:13" ht="33" customHeight="1" x14ac:dyDescent="0.25">
      <c r="B39" s="102" t="s">
        <v>64</v>
      </c>
      <c r="C39" s="102"/>
      <c r="D39" s="5">
        <f>SUM(D32:D38)</f>
        <v>6560.2</v>
      </c>
      <c r="E39" s="3">
        <f>SUM(E32:E38)</f>
        <v>5</v>
      </c>
      <c r="F39" s="3">
        <f>SUM(F32:F38)</f>
        <v>2</v>
      </c>
      <c r="G39" s="4"/>
      <c r="H39" s="74">
        <v>19</v>
      </c>
      <c r="I39" s="1">
        <f t="shared" si="5"/>
        <v>28</v>
      </c>
      <c r="J39" s="1" t="s">
        <v>7</v>
      </c>
      <c r="K39" s="81">
        <v>504</v>
      </c>
      <c r="L39" s="77">
        <v>1</v>
      </c>
      <c r="M39" s="77"/>
    </row>
    <row r="40" spans="1:13" ht="33" customHeight="1" x14ac:dyDescent="0.25">
      <c r="B40" s="95" t="s">
        <v>67</v>
      </c>
      <c r="C40" s="96"/>
      <c r="D40" s="96"/>
      <c r="E40" s="96"/>
      <c r="F40" s="97"/>
      <c r="G40" s="4"/>
      <c r="I40" s="119" t="s">
        <v>65</v>
      </c>
      <c r="J40" s="119"/>
      <c r="K40" s="13">
        <f>SUM(K21:K39)</f>
        <v>9036</v>
      </c>
      <c r="L40" s="8">
        <f>SUM(L21:L39)</f>
        <v>3</v>
      </c>
      <c r="M40" s="8">
        <f>SUM(M21:M39)</f>
        <v>16</v>
      </c>
    </row>
    <row r="41" spans="1:13" ht="33" customHeight="1" x14ac:dyDescent="0.25">
      <c r="A41" s="74">
        <v>1</v>
      </c>
      <c r="B41" s="10">
        <f>B38+1</f>
        <v>25</v>
      </c>
      <c r="C41" s="3" t="s">
        <v>122</v>
      </c>
      <c r="D41" s="5">
        <v>1010.2</v>
      </c>
      <c r="E41" s="3"/>
      <c r="F41" s="3">
        <v>1</v>
      </c>
      <c r="G41" s="4"/>
      <c r="I41" s="1" t="s">
        <v>70</v>
      </c>
      <c r="J41" s="83"/>
      <c r="K41" s="84"/>
      <c r="L41" s="85"/>
      <c r="M41" s="86"/>
    </row>
    <row r="42" spans="1:13" ht="33" customHeight="1" x14ac:dyDescent="0.25">
      <c r="A42" s="74">
        <v>2</v>
      </c>
      <c r="B42" s="10">
        <f>B41+1</f>
        <v>26</v>
      </c>
      <c r="C42" s="3" t="s">
        <v>105</v>
      </c>
      <c r="D42" s="5">
        <v>504</v>
      </c>
      <c r="E42" s="3">
        <v>1</v>
      </c>
      <c r="F42" s="3"/>
      <c r="G42" s="4"/>
      <c r="H42" s="74">
        <v>1</v>
      </c>
      <c r="I42" s="1">
        <f>I39+1</f>
        <v>29</v>
      </c>
      <c r="J42" s="1" t="s">
        <v>270</v>
      </c>
      <c r="K42" s="81">
        <v>504</v>
      </c>
      <c r="L42" s="7">
        <v>1</v>
      </c>
      <c r="M42" s="7"/>
    </row>
    <row r="43" spans="1:13" ht="33" customHeight="1" x14ac:dyDescent="0.25">
      <c r="A43" s="74">
        <v>3</v>
      </c>
      <c r="B43" s="10">
        <f t="shared" ref="B43:B101" si="6">B42+1</f>
        <v>27</v>
      </c>
      <c r="C43" s="3" t="s">
        <v>7</v>
      </c>
      <c r="D43" s="5">
        <v>504</v>
      </c>
      <c r="E43" s="3"/>
      <c r="F43" s="3">
        <v>1</v>
      </c>
      <c r="G43" s="4"/>
      <c r="I43" s="89" t="s">
        <v>62</v>
      </c>
      <c r="J43" s="89"/>
      <c r="K43" s="13">
        <f>SUM(K42:K42)</f>
        <v>504</v>
      </c>
      <c r="L43" s="8">
        <f>SUM(L42)</f>
        <v>1</v>
      </c>
      <c r="M43" s="8">
        <f>SUM(M42)</f>
        <v>0</v>
      </c>
    </row>
    <row r="44" spans="1:13" ht="33" customHeight="1" x14ac:dyDescent="0.25">
      <c r="A44" s="74">
        <v>4</v>
      </c>
      <c r="B44" s="10">
        <f t="shared" si="6"/>
        <v>28</v>
      </c>
      <c r="C44" s="3" t="s">
        <v>7</v>
      </c>
      <c r="D44" s="5">
        <v>504</v>
      </c>
      <c r="E44" s="3"/>
      <c r="F44" s="3">
        <v>1</v>
      </c>
      <c r="G44" s="4"/>
      <c r="I44" s="98" t="s">
        <v>208</v>
      </c>
      <c r="J44" s="99"/>
      <c r="K44" s="100"/>
      <c r="L44" s="99"/>
      <c r="M44" s="101"/>
    </row>
    <row r="45" spans="1:13" ht="33" customHeight="1" x14ac:dyDescent="0.25">
      <c r="A45" s="74">
        <v>5</v>
      </c>
      <c r="B45" s="10">
        <f t="shared" si="6"/>
        <v>29</v>
      </c>
      <c r="C45" s="3" t="s">
        <v>7</v>
      </c>
      <c r="D45" s="5">
        <v>504</v>
      </c>
      <c r="E45" s="3"/>
      <c r="F45" s="3">
        <v>1</v>
      </c>
      <c r="G45" s="4"/>
      <c r="H45" s="74">
        <v>1</v>
      </c>
      <c r="I45" s="1">
        <f>I42+1</f>
        <v>30</v>
      </c>
      <c r="J45" s="1" t="s">
        <v>149</v>
      </c>
      <c r="K45" s="81">
        <v>500</v>
      </c>
      <c r="L45" s="7"/>
      <c r="M45" s="7">
        <v>1</v>
      </c>
    </row>
    <row r="46" spans="1:13" ht="33" customHeight="1" x14ac:dyDescent="0.25">
      <c r="A46" s="74">
        <v>6</v>
      </c>
      <c r="B46" s="10">
        <f t="shared" si="6"/>
        <v>30</v>
      </c>
      <c r="C46" s="3" t="s">
        <v>7</v>
      </c>
      <c r="D46" s="5">
        <v>504</v>
      </c>
      <c r="E46" s="3"/>
      <c r="F46" s="3">
        <v>1</v>
      </c>
      <c r="G46" s="4"/>
      <c r="H46" s="74">
        <v>2</v>
      </c>
      <c r="I46" s="1">
        <f>I45+1</f>
        <v>31</v>
      </c>
      <c r="J46" s="2" t="s">
        <v>149</v>
      </c>
      <c r="K46" s="81">
        <v>500</v>
      </c>
      <c r="L46" s="7"/>
      <c r="M46" s="7">
        <v>1</v>
      </c>
    </row>
    <row r="47" spans="1:13" ht="33" customHeight="1" x14ac:dyDescent="0.25">
      <c r="A47" s="74">
        <v>7</v>
      </c>
      <c r="B47" s="10">
        <f t="shared" si="6"/>
        <v>31</v>
      </c>
      <c r="C47" s="3" t="s">
        <v>7</v>
      </c>
      <c r="D47" s="5">
        <v>504</v>
      </c>
      <c r="E47" s="3"/>
      <c r="F47" s="3">
        <v>1</v>
      </c>
      <c r="G47" s="4"/>
      <c r="H47" s="74">
        <v>3</v>
      </c>
      <c r="I47" s="1">
        <f>I46+1</f>
        <v>32</v>
      </c>
      <c r="J47" s="2" t="s">
        <v>149</v>
      </c>
      <c r="K47" s="81">
        <v>504</v>
      </c>
      <c r="L47" s="7"/>
      <c r="M47" s="7">
        <v>1</v>
      </c>
    </row>
    <row r="48" spans="1:13" ht="33" customHeight="1" x14ac:dyDescent="0.25">
      <c r="A48" s="74">
        <v>8</v>
      </c>
      <c r="B48" s="10">
        <f t="shared" si="6"/>
        <v>32</v>
      </c>
      <c r="C48" s="3" t="s">
        <v>7</v>
      </c>
      <c r="D48" s="5">
        <v>504</v>
      </c>
      <c r="E48" s="3"/>
      <c r="F48" s="3">
        <v>1</v>
      </c>
      <c r="G48" s="4"/>
      <c r="I48" s="119" t="s">
        <v>65</v>
      </c>
      <c r="J48" s="119"/>
      <c r="K48" s="13">
        <f>SUM(K45:K47)</f>
        <v>1504</v>
      </c>
      <c r="L48" s="8">
        <f>SUM(L45:L47)</f>
        <v>0</v>
      </c>
      <c r="M48" s="8">
        <f>SUM(M45:M47)</f>
        <v>3</v>
      </c>
    </row>
    <row r="49" spans="1:13" ht="33" customHeight="1" x14ac:dyDescent="0.25">
      <c r="A49" s="74">
        <v>9</v>
      </c>
      <c r="B49" s="10">
        <f t="shared" si="6"/>
        <v>33</v>
      </c>
      <c r="C49" s="3" t="s">
        <v>7</v>
      </c>
      <c r="D49" s="5">
        <v>504</v>
      </c>
      <c r="E49" s="3"/>
      <c r="F49" s="3">
        <v>1</v>
      </c>
      <c r="G49" s="4"/>
      <c r="I49" s="83" t="s">
        <v>209</v>
      </c>
      <c r="J49" s="92"/>
      <c r="K49" s="84"/>
      <c r="L49" s="92"/>
      <c r="M49" s="104"/>
    </row>
    <row r="50" spans="1:13" ht="33" customHeight="1" x14ac:dyDescent="0.25">
      <c r="A50" s="74">
        <v>10</v>
      </c>
      <c r="B50" s="10">
        <f t="shared" si="6"/>
        <v>34</v>
      </c>
      <c r="C50" s="3" t="s">
        <v>7</v>
      </c>
      <c r="D50" s="5">
        <v>504</v>
      </c>
      <c r="E50" s="3"/>
      <c r="F50" s="3">
        <v>1</v>
      </c>
      <c r="G50" s="4"/>
      <c r="H50" s="74">
        <v>1</v>
      </c>
      <c r="I50" s="1">
        <f>I47+1</f>
        <v>33</v>
      </c>
      <c r="J50" s="2" t="s">
        <v>271</v>
      </c>
      <c r="K50" s="81">
        <v>504</v>
      </c>
      <c r="L50" s="9"/>
      <c r="M50" s="9">
        <v>1</v>
      </c>
    </row>
    <row r="51" spans="1:13" ht="33" customHeight="1" x14ac:dyDescent="0.25">
      <c r="A51" s="74">
        <v>11</v>
      </c>
      <c r="B51" s="10">
        <f t="shared" si="6"/>
        <v>35</v>
      </c>
      <c r="C51" s="3" t="s">
        <v>7</v>
      </c>
      <c r="D51" s="5">
        <v>504</v>
      </c>
      <c r="E51" s="3"/>
      <c r="F51" s="3">
        <v>1</v>
      </c>
      <c r="G51" s="4"/>
      <c r="H51" s="74">
        <v>2</v>
      </c>
      <c r="I51" s="93">
        <f>I50+1</f>
        <v>34</v>
      </c>
      <c r="J51" s="77" t="s">
        <v>271</v>
      </c>
      <c r="K51" s="81">
        <v>504</v>
      </c>
      <c r="L51" s="77"/>
      <c r="M51" s="77">
        <v>1</v>
      </c>
    </row>
    <row r="52" spans="1:13" ht="33" customHeight="1" x14ac:dyDescent="0.25">
      <c r="A52" s="74">
        <v>12</v>
      </c>
      <c r="B52" s="10">
        <f t="shared" si="6"/>
        <v>36</v>
      </c>
      <c r="C52" s="3" t="s">
        <v>7</v>
      </c>
      <c r="D52" s="5">
        <v>504</v>
      </c>
      <c r="E52" s="3"/>
      <c r="F52" s="3">
        <v>1</v>
      </c>
      <c r="G52" s="4"/>
      <c r="H52" s="74">
        <v>3</v>
      </c>
      <c r="I52" s="93">
        <f>I51+1</f>
        <v>35</v>
      </c>
      <c r="J52" s="77" t="s">
        <v>271</v>
      </c>
      <c r="K52" s="81">
        <v>450</v>
      </c>
      <c r="L52" s="77">
        <v>1</v>
      </c>
      <c r="M52" s="77"/>
    </row>
    <row r="53" spans="1:13" ht="33" customHeight="1" x14ac:dyDescent="0.25">
      <c r="A53" s="74">
        <v>13</v>
      </c>
      <c r="B53" s="10">
        <f t="shared" si="6"/>
        <v>37</v>
      </c>
      <c r="C53" s="3" t="s">
        <v>7</v>
      </c>
      <c r="D53" s="5">
        <v>450</v>
      </c>
      <c r="E53" s="3"/>
      <c r="F53" s="3">
        <v>1</v>
      </c>
      <c r="G53" s="4"/>
      <c r="I53" s="119" t="s">
        <v>65</v>
      </c>
      <c r="J53" s="119"/>
      <c r="K53" s="13">
        <f>SUM(K50:K52)</f>
        <v>1458</v>
      </c>
      <c r="L53" s="8">
        <f>SUM(L50:L52)</f>
        <v>1</v>
      </c>
      <c r="M53" s="8">
        <f>SUM(M50:M52)</f>
        <v>2</v>
      </c>
    </row>
    <row r="54" spans="1:13" ht="33" customHeight="1" x14ac:dyDescent="0.25">
      <c r="A54" s="74">
        <v>14</v>
      </c>
      <c r="B54" s="10">
        <f t="shared" si="6"/>
        <v>38</v>
      </c>
      <c r="C54" s="3" t="s">
        <v>7</v>
      </c>
      <c r="D54" s="5">
        <v>504</v>
      </c>
      <c r="E54" s="3"/>
      <c r="F54" s="3">
        <v>1</v>
      </c>
      <c r="G54" s="4"/>
      <c r="I54" s="83" t="s">
        <v>210</v>
      </c>
      <c r="J54" s="92"/>
      <c r="K54" s="84"/>
      <c r="L54" s="92"/>
      <c r="M54" s="104"/>
    </row>
    <row r="55" spans="1:13" ht="33" customHeight="1" x14ac:dyDescent="0.25">
      <c r="A55" s="74">
        <v>15</v>
      </c>
      <c r="B55" s="10">
        <f t="shared" si="6"/>
        <v>39</v>
      </c>
      <c r="C55" s="3" t="s">
        <v>7</v>
      </c>
      <c r="D55" s="5">
        <v>504</v>
      </c>
      <c r="E55" s="3"/>
      <c r="F55" s="3">
        <v>1</v>
      </c>
      <c r="G55" s="4"/>
      <c r="H55" s="74">
        <v>1</v>
      </c>
      <c r="I55" s="1">
        <f>I52+1</f>
        <v>36</v>
      </c>
      <c r="J55" s="2" t="s">
        <v>211</v>
      </c>
      <c r="K55" s="81">
        <v>504</v>
      </c>
      <c r="L55" s="9"/>
      <c r="M55" s="9">
        <v>1</v>
      </c>
    </row>
    <row r="56" spans="1:13" ht="33" customHeight="1" x14ac:dyDescent="0.25">
      <c r="A56" s="74">
        <v>16</v>
      </c>
      <c r="B56" s="10">
        <f t="shared" si="6"/>
        <v>40</v>
      </c>
      <c r="C56" s="3" t="s">
        <v>7</v>
      </c>
      <c r="D56" s="5">
        <v>504</v>
      </c>
      <c r="E56" s="3"/>
      <c r="F56" s="3">
        <v>1</v>
      </c>
      <c r="G56" s="4"/>
      <c r="H56" s="74">
        <v>2</v>
      </c>
      <c r="I56" s="1">
        <f>I55+1</f>
        <v>37</v>
      </c>
      <c r="J56" s="2" t="s">
        <v>211</v>
      </c>
      <c r="K56" s="81">
        <v>504</v>
      </c>
      <c r="L56" s="6"/>
      <c r="M56" s="7">
        <v>1</v>
      </c>
    </row>
    <row r="57" spans="1:13" ht="33" customHeight="1" x14ac:dyDescent="0.25">
      <c r="A57" s="74">
        <v>17</v>
      </c>
      <c r="B57" s="10">
        <f t="shared" si="6"/>
        <v>41</v>
      </c>
      <c r="C57" s="3" t="s">
        <v>7</v>
      </c>
      <c r="D57" s="5">
        <v>504</v>
      </c>
      <c r="E57" s="3"/>
      <c r="F57" s="3">
        <v>1</v>
      </c>
      <c r="G57" s="4"/>
      <c r="I57" s="119" t="s">
        <v>65</v>
      </c>
      <c r="J57" s="119"/>
      <c r="K57" s="13">
        <f>SUM(K55:K56)</f>
        <v>1008</v>
      </c>
      <c r="L57" s="8">
        <f>SUM(L55:L56)</f>
        <v>0</v>
      </c>
      <c r="M57" s="8">
        <f>SUM(M55:M56)</f>
        <v>2</v>
      </c>
    </row>
    <row r="58" spans="1:13" ht="33" customHeight="1" x14ac:dyDescent="0.25">
      <c r="A58" s="74">
        <v>18</v>
      </c>
      <c r="B58" s="10">
        <f t="shared" si="6"/>
        <v>42</v>
      </c>
      <c r="C58" s="3" t="s">
        <v>7</v>
      </c>
      <c r="D58" s="5">
        <v>504</v>
      </c>
      <c r="E58" s="3"/>
      <c r="F58" s="3">
        <v>1</v>
      </c>
      <c r="G58" s="4"/>
      <c r="I58" s="83" t="s">
        <v>212</v>
      </c>
      <c r="J58" s="92"/>
      <c r="K58" s="84"/>
      <c r="L58" s="92"/>
      <c r="M58" s="104"/>
    </row>
    <row r="59" spans="1:13" ht="33" customHeight="1" x14ac:dyDescent="0.25">
      <c r="A59" s="74">
        <v>19</v>
      </c>
      <c r="B59" s="10">
        <f t="shared" si="6"/>
        <v>43</v>
      </c>
      <c r="C59" s="3" t="s">
        <v>7</v>
      </c>
      <c r="D59" s="5">
        <v>504</v>
      </c>
      <c r="E59" s="3"/>
      <c r="F59" s="3">
        <v>1</v>
      </c>
      <c r="G59" s="4"/>
      <c r="H59" s="74">
        <v>1</v>
      </c>
      <c r="I59" s="2">
        <f>I56+1</f>
        <v>38</v>
      </c>
      <c r="J59" s="2" t="s">
        <v>213</v>
      </c>
      <c r="K59" s="13">
        <v>504</v>
      </c>
      <c r="L59" s="8"/>
      <c r="M59" s="8">
        <v>1</v>
      </c>
    </row>
    <row r="60" spans="1:13" ht="33" customHeight="1" x14ac:dyDescent="0.25">
      <c r="A60" s="74">
        <v>20</v>
      </c>
      <c r="B60" s="10">
        <f t="shared" si="6"/>
        <v>44</v>
      </c>
      <c r="C60" s="3" t="s">
        <v>7</v>
      </c>
      <c r="D60" s="5">
        <v>504</v>
      </c>
      <c r="E60" s="3"/>
      <c r="F60" s="3">
        <v>1</v>
      </c>
      <c r="G60" s="4"/>
      <c r="H60" s="74">
        <v>2</v>
      </c>
      <c r="I60" s="93">
        <f>I59+1</f>
        <v>39</v>
      </c>
      <c r="J60" s="77" t="s">
        <v>272</v>
      </c>
      <c r="K60" s="13">
        <v>504</v>
      </c>
      <c r="L60" s="77"/>
      <c r="M60" s="77">
        <v>1</v>
      </c>
    </row>
    <row r="61" spans="1:13" ht="33" customHeight="1" x14ac:dyDescent="0.25">
      <c r="A61" s="74">
        <v>21</v>
      </c>
      <c r="B61" s="10">
        <f t="shared" si="6"/>
        <v>45</v>
      </c>
      <c r="C61" s="3" t="s">
        <v>7</v>
      </c>
      <c r="D61" s="5">
        <v>504</v>
      </c>
      <c r="E61" s="3"/>
      <c r="F61" s="3">
        <v>1</v>
      </c>
      <c r="G61" s="4"/>
      <c r="I61" s="119" t="s">
        <v>65</v>
      </c>
      <c r="J61" s="119"/>
      <c r="K61" s="13">
        <f>SUM(K59:K60)</f>
        <v>1008</v>
      </c>
      <c r="L61" s="8">
        <f>SUM(L59:L60)</f>
        <v>0</v>
      </c>
      <c r="M61" s="8">
        <f>SUM(M59:M60)</f>
        <v>2</v>
      </c>
    </row>
    <row r="62" spans="1:13" ht="33" customHeight="1" x14ac:dyDescent="0.25">
      <c r="A62" s="74">
        <v>22</v>
      </c>
      <c r="B62" s="10">
        <f t="shared" si="6"/>
        <v>46</v>
      </c>
      <c r="C62" s="3" t="s">
        <v>7</v>
      </c>
      <c r="D62" s="5">
        <v>504</v>
      </c>
      <c r="E62" s="3"/>
      <c r="F62" s="3">
        <v>1</v>
      </c>
      <c r="G62" s="4"/>
      <c r="I62" s="83" t="s">
        <v>176</v>
      </c>
      <c r="J62" s="92"/>
      <c r="K62" s="84"/>
      <c r="L62" s="92"/>
      <c r="M62" s="104"/>
    </row>
    <row r="63" spans="1:13" ht="33" customHeight="1" x14ac:dyDescent="0.25">
      <c r="A63" s="74">
        <v>23</v>
      </c>
      <c r="B63" s="10">
        <f t="shared" si="6"/>
        <v>47</v>
      </c>
      <c r="C63" s="3" t="s">
        <v>7</v>
      </c>
      <c r="D63" s="5">
        <v>504</v>
      </c>
      <c r="E63" s="3"/>
      <c r="F63" s="3">
        <v>1</v>
      </c>
      <c r="G63" s="4"/>
      <c r="H63" s="74">
        <v>1</v>
      </c>
      <c r="I63" s="1">
        <f>I60+1</f>
        <v>40</v>
      </c>
      <c r="J63" s="1" t="s">
        <v>107</v>
      </c>
      <c r="K63" s="81">
        <v>504</v>
      </c>
      <c r="L63" s="7"/>
      <c r="M63" s="7">
        <v>1</v>
      </c>
    </row>
    <row r="64" spans="1:13" ht="33" customHeight="1" x14ac:dyDescent="0.25">
      <c r="A64" s="74">
        <v>24</v>
      </c>
      <c r="B64" s="10">
        <f t="shared" si="6"/>
        <v>48</v>
      </c>
      <c r="C64" s="3" t="s">
        <v>7</v>
      </c>
      <c r="D64" s="5">
        <v>504</v>
      </c>
      <c r="E64" s="3"/>
      <c r="F64" s="3">
        <v>1</v>
      </c>
      <c r="G64" s="4"/>
      <c r="H64" s="74">
        <v>2</v>
      </c>
      <c r="I64" s="1">
        <f>I63+1</f>
        <v>41</v>
      </c>
      <c r="J64" s="1" t="s">
        <v>184</v>
      </c>
      <c r="K64" s="81">
        <v>504</v>
      </c>
      <c r="L64" s="7"/>
      <c r="M64" s="7">
        <v>1</v>
      </c>
    </row>
    <row r="65" spans="1:13" ht="33" customHeight="1" x14ac:dyDescent="0.25">
      <c r="A65" s="74">
        <v>25</v>
      </c>
      <c r="B65" s="10">
        <f t="shared" si="6"/>
        <v>49</v>
      </c>
      <c r="C65" s="3" t="s">
        <v>7</v>
      </c>
      <c r="D65" s="5">
        <v>504</v>
      </c>
      <c r="E65" s="3"/>
      <c r="F65" s="3">
        <v>1</v>
      </c>
      <c r="G65" s="4"/>
      <c r="I65" s="119" t="s">
        <v>65</v>
      </c>
      <c r="J65" s="119"/>
      <c r="K65" s="13">
        <f>SUM(K63:K64)</f>
        <v>1008</v>
      </c>
      <c r="L65" s="8">
        <f>SUM(L63:L64)</f>
        <v>0</v>
      </c>
      <c r="M65" s="8">
        <f>SUM(M63:M64)</f>
        <v>2</v>
      </c>
    </row>
    <row r="66" spans="1:13" ht="33" customHeight="1" x14ac:dyDescent="0.25">
      <c r="A66" s="74">
        <v>26</v>
      </c>
      <c r="B66" s="10">
        <f>B65+1</f>
        <v>50</v>
      </c>
      <c r="C66" s="3" t="s">
        <v>7</v>
      </c>
      <c r="D66" s="5">
        <v>504</v>
      </c>
      <c r="E66" s="3"/>
      <c r="F66" s="3">
        <v>1</v>
      </c>
      <c r="G66" s="4"/>
      <c r="I66" s="105" t="s">
        <v>73</v>
      </c>
      <c r="J66" s="105"/>
      <c r="K66" s="106"/>
      <c r="L66" s="105"/>
      <c r="M66" s="77"/>
    </row>
    <row r="67" spans="1:13" ht="33" customHeight="1" x14ac:dyDescent="0.25">
      <c r="A67" s="74">
        <v>27</v>
      </c>
      <c r="B67" s="10">
        <f t="shared" si="6"/>
        <v>51</v>
      </c>
      <c r="C67" s="3" t="s">
        <v>7</v>
      </c>
      <c r="D67" s="5">
        <v>504</v>
      </c>
      <c r="E67" s="3"/>
      <c r="F67" s="3">
        <v>1</v>
      </c>
      <c r="G67" s="4"/>
      <c r="H67" s="74">
        <v>1</v>
      </c>
      <c r="I67" s="1">
        <f>I64+1</f>
        <v>42</v>
      </c>
      <c r="J67" s="2" t="s">
        <v>216</v>
      </c>
      <c r="K67" s="81">
        <v>850</v>
      </c>
      <c r="L67" s="9"/>
      <c r="M67" s="77">
        <v>1</v>
      </c>
    </row>
    <row r="68" spans="1:13" ht="33" customHeight="1" x14ac:dyDescent="0.25">
      <c r="A68" s="74">
        <v>28</v>
      </c>
      <c r="B68" s="10">
        <f t="shared" si="6"/>
        <v>52</v>
      </c>
      <c r="C68" s="3" t="s">
        <v>7</v>
      </c>
      <c r="D68" s="5">
        <v>504</v>
      </c>
      <c r="E68" s="3"/>
      <c r="F68" s="3">
        <v>1</v>
      </c>
      <c r="G68" s="4"/>
      <c r="H68" s="74">
        <v>2</v>
      </c>
      <c r="I68" s="1">
        <f>I67+1</f>
        <v>43</v>
      </c>
      <c r="J68" s="2" t="s">
        <v>217</v>
      </c>
      <c r="K68" s="81">
        <v>504</v>
      </c>
      <c r="L68" s="9">
        <v>1</v>
      </c>
      <c r="M68" s="77"/>
    </row>
    <row r="69" spans="1:13" ht="33" customHeight="1" x14ac:dyDescent="0.25">
      <c r="A69" s="74">
        <v>29</v>
      </c>
      <c r="B69" s="10">
        <f t="shared" si="6"/>
        <v>53</v>
      </c>
      <c r="C69" s="3" t="s">
        <v>7</v>
      </c>
      <c r="D69" s="5">
        <v>504</v>
      </c>
      <c r="E69" s="3"/>
      <c r="F69" s="3">
        <v>1</v>
      </c>
      <c r="G69" s="4"/>
      <c r="H69" s="74">
        <v>3</v>
      </c>
      <c r="I69" s="1">
        <f>I68+1</f>
        <v>44</v>
      </c>
      <c r="J69" s="2" t="s">
        <v>216</v>
      </c>
      <c r="K69" s="81">
        <v>504</v>
      </c>
      <c r="L69" s="9"/>
      <c r="M69" s="77">
        <v>1</v>
      </c>
    </row>
    <row r="70" spans="1:13" ht="33" customHeight="1" x14ac:dyDescent="0.25">
      <c r="A70" s="74">
        <v>30</v>
      </c>
      <c r="B70" s="10">
        <f t="shared" si="6"/>
        <v>54</v>
      </c>
      <c r="C70" s="3" t="s">
        <v>7</v>
      </c>
      <c r="D70" s="5">
        <v>504</v>
      </c>
      <c r="E70" s="3"/>
      <c r="F70" s="3">
        <v>1</v>
      </c>
      <c r="G70" s="4"/>
      <c r="I70" s="119" t="s">
        <v>65</v>
      </c>
      <c r="J70" s="119"/>
      <c r="K70" s="13">
        <f>SUM(K67:K69)</f>
        <v>1858</v>
      </c>
      <c r="L70" s="8">
        <f>SUM(L67:L69)</f>
        <v>1</v>
      </c>
      <c r="M70" s="8">
        <f>SUM(M67:M69)</f>
        <v>2</v>
      </c>
    </row>
    <row r="71" spans="1:13" ht="33" customHeight="1" x14ac:dyDescent="0.25">
      <c r="A71" s="74">
        <v>31</v>
      </c>
      <c r="B71" s="10">
        <f t="shared" si="6"/>
        <v>55</v>
      </c>
      <c r="C71" s="3" t="s">
        <v>7</v>
      </c>
      <c r="D71" s="5">
        <v>504</v>
      </c>
      <c r="E71" s="3"/>
      <c r="F71" s="3">
        <v>1</v>
      </c>
      <c r="G71" s="4"/>
      <c r="I71" s="83" t="s">
        <v>218</v>
      </c>
      <c r="J71" s="92"/>
      <c r="K71" s="84"/>
      <c r="L71" s="92"/>
      <c r="M71" s="104"/>
    </row>
    <row r="72" spans="1:13" ht="33" customHeight="1" x14ac:dyDescent="0.25">
      <c r="A72" s="74">
        <v>32</v>
      </c>
      <c r="B72" s="10">
        <f t="shared" si="6"/>
        <v>56</v>
      </c>
      <c r="C72" s="3" t="s">
        <v>7</v>
      </c>
      <c r="D72" s="5">
        <v>504</v>
      </c>
      <c r="E72" s="3"/>
      <c r="F72" s="3">
        <v>1</v>
      </c>
      <c r="G72" s="4"/>
      <c r="H72" s="74">
        <v>1</v>
      </c>
      <c r="I72" s="2">
        <f>I69+1</f>
        <v>45</v>
      </c>
      <c r="J72" s="2" t="s">
        <v>219</v>
      </c>
      <c r="K72" s="13">
        <v>504</v>
      </c>
      <c r="L72" s="8">
        <v>1</v>
      </c>
      <c r="M72" s="8"/>
    </row>
    <row r="73" spans="1:13" ht="33" customHeight="1" x14ac:dyDescent="0.25">
      <c r="A73" s="74">
        <v>33</v>
      </c>
      <c r="B73" s="10">
        <f t="shared" si="6"/>
        <v>57</v>
      </c>
      <c r="C73" s="3" t="s">
        <v>7</v>
      </c>
      <c r="D73" s="5">
        <v>504</v>
      </c>
      <c r="E73" s="3"/>
      <c r="F73" s="3">
        <v>1</v>
      </c>
      <c r="G73" s="4"/>
      <c r="H73" s="74">
        <v>2</v>
      </c>
      <c r="I73" s="93">
        <f>I72+1</f>
        <v>46</v>
      </c>
      <c r="J73" s="2" t="s">
        <v>219</v>
      </c>
      <c r="K73" s="107">
        <v>504</v>
      </c>
      <c r="L73" s="93"/>
      <c r="M73" s="93">
        <v>1</v>
      </c>
    </row>
    <row r="74" spans="1:13" ht="33" customHeight="1" x14ac:dyDescent="0.25">
      <c r="A74" s="74">
        <v>34</v>
      </c>
      <c r="B74" s="10">
        <f t="shared" si="6"/>
        <v>58</v>
      </c>
      <c r="C74" s="3" t="s">
        <v>7</v>
      </c>
      <c r="D74" s="5">
        <v>504</v>
      </c>
      <c r="E74" s="3"/>
      <c r="F74" s="3">
        <v>1</v>
      </c>
      <c r="G74" s="4"/>
      <c r="I74" s="119" t="s">
        <v>65</v>
      </c>
      <c r="J74" s="119"/>
      <c r="K74" s="13">
        <f>SUM(K72:K73)</f>
        <v>1008</v>
      </c>
      <c r="L74" s="8">
        <f>SUM(L72:L73)</f>
        <v>1</v>
      </c>
      <c r="M74" s="8">
        <f>SUM(M72:M73)</f>
        <v>1</v>
      </c>
    </row>
    <row r="75" spans="1:13" ht="33" customHeight="1" x14ac:dyDescent="0.25">
      <c r="A75" s="74">
        <v>35</v>
      </c>
      <c r="B75" s="10">
        <f t="shared" si="6"/>
        <v>59</v>
      </c>
      <c r="C75" s="3" t="s">
        <v>7</v>
      </c>
      <c r="D75" s="5">
        <v>504</v>
      </c>
      <c r="E75" s="3"/>
      <c r="F75" s="3">
        <v>1</v>
      </c>
      <c r="G75" s="4"/>
      <c r="I75" s="83" t="s">
        <v>74</v>
      </c>
      <c r="J75" s="92"/>
      <c r="K75" s="84"/>
      <c r="L75" s="92"/>
      <c r="M75" s="104"/>
    </row>
    <row r="76" spans="1:13" ht="33" customHeight="1" x14ac:dyDescent="0.25">
      <c r="A76" s="74">
        <v>36</v>
      </c>
      <c r="B76" s="10">
        <f t="shared" si="6"/>
        <v>60</v>
      </c>
      <c r="C76" s="3" t="s">
        <v>7</v>
      </c>
      <c r="D76" s="5">
        <v>504</v>
      </c>
      <c r="E76" s="3"/>
      <c r="F76" s="3">
        <v>1</v>
      </c>
      <c r="G76" s="4"/>
      <c r="H76" s="74">
        <v>1</v>
      </c>
      <c r="I76" s="2">
        <f>I73+1</f>
        <v>47</v>
      </c>
      <c r="J76" s="2" t="s">
        <v>134</v>
      </c>
      <c r="K76" s="81">
        <v>504</v>
      </c>
      <c r="L76" s="9">
        <v>1</v>
      </c>
      <c r="M76" s="9"/>
    </row>
    <row r="77" spans="1:13" ht="33" customHeight="1" x14ac:dyDescent="0.25">
      <c r="A77" s="74">
        <v>37</v>
      </c>
      <c r="B77" s="10">
        <f t="shared" si="6"/>
        <v>61</v>
      </c>
      <c r="C77" s="3" t="s">
        <v>7</v>
      </c>
      <c r="D77" s="5">
        <v>504</v>
      </c>
      <c r="E77" s="3"/>
      <c r="F77" s="3">
        <v>1</v>
      </c>
      <c r="G77" s="4"/>
      <c r="H77" s="74">
        <v>2</v>
      </c>
      <c r="I77" s="2">
        <f>I76+1</f>
        <v>48</v>
      </c>
      <c r="J77" s="2" t="s">
        <v>134</v>
      </c>
      <c r="K77" s="81">
        <v>504</v>
      </c>
      <c r="L77" s="9">
        <v>1</v>
      </c>
      <c r="M77" s="9"/>
    </row>
    <row r="78" spans="1:13" ht="33" customHeight="1" x14ac:dyDescent="0.25">
      <c r="A78" s="74">
        <v>38</v>
      </c>
      <c r="B78" s="10">
        <f t="shared" si="6"/>
        <v>62</v>
      </c>
      <c r="C78" s="3" t="s">
        <v>7</v>
      </c>
      <c r="D78" s="5">
        <v>504</v>
      </c>
      <c r="E78" s="3"/>
      <c r="F78" s="3">
        <v>1</v>
      </c>
      <c r="G78" s="4"/>
      <c r="H78" s="74">
        <v>3</v>
      </c>
      <c r="I78" s="2">
        <f>I77+1</f>
        <v>49</v>
      </c>
      <c r="J78" s="2" t="s">
        <v>134</v>
      </c>
      <c r="K78" s="81">
        <v>504</v>
      </c>
      <c r="L78" s="9">
        <v>1</v>
      </c>
      <c r="M78" s="9"/>
    </row>
    <row r="79" spans="1:13" ht="33" customHeight="1" x14ac:dyDescent="0.25">
      <c r="A79" s="74">
        <v>39</v>
      </c>
      <c r="B79" s="10">
        <f t="shared" si="6"/>
        <v>63</v>
      </c>
      <c r="C79" s="3" t="s">
        <v>7</v>
      </c>
      <c r="D79" s="5">
        <v>504</v>
      </c>
      <c r="E79" s="3"/>
      <c r="F79" s="3">
        <v>1</v>
      </c>
      <c r="G79" s="4"/>
      <c r="I79" s="119" t="s">
        <v>65</v>
      </c>
      <c r="J79" s="119"/>
      <c r="K79" s="13">
        <f>SUM(K76:K78)</f>
        <v>1512</v>
      </c>
      <c r="L79" s="9">
        <f>SUM(L76:L78)</f>
        <v>3</v>
      </c>
      <c r="M79" s="9">
        <f>SUM(M76:M78)</f>
        <v>0</v>
      </c>
    </row>
    <row r="80" spans="1:13" ht="33" customHeight="1" x14ac:dyDescent="0.25">
      <c r="A80" s="74">
        <v>40</v>
      </c>
      <c r="B80" s="10">
        <f t="shared" si="6"/>
        <v>64</v>
      </c>
      <c r="C80" s="3" t="s">
        <v>7</v>
      </c>
      <c r="D80" s="5">
        <v>504</v>
      </c>
      <c r="E80" s="3"/>
      <c r="F80" s="3">
        <v>1</v>
      </c>
      <c r="G80" s="4"/>
      <c r="I80" s="98" t="s">
        <v>93</v>
      </c>
      <c r="J80" s="99"/>
      <c r="K80" s="100"/>
      <c r="L80" s="99"/>
      <c r="M80" s="101"/>
    </row>
    <row r="81" spans="1:13" ht="33" customHeight="1" x14ac:dyDescent="0.25">
      <c r="A81" s="74">
        <v>41</v>
      </c>
      <c r="B81" s="10">
        <f t="shared" si="6"/>
        <v>65</v>
      </c>
      <c r="C81" s="3" t="s">
        <v>7</v>
      </c>
      <c r="D81" s="5">
        <v>504</v>
      </c>
      <c r="E81" s="3"/>
      <c r="F81" s="3">
        <v>1</v>
      </c>
      <c r="G81" s="4"/>
      <c r="H81" s="74">
        <v>1</v>
      </c>
      <c r="I81" s="1">
        <f>I78+1</f>
        <v>50</v>
      </c>
      <c r="J81" s="1" t="s">
        <v>188</v>
      </c>
      <c r="K81" s="81">
        <v>504</v>
      </c>
      <c r="L81" s="7">
        <v>1</v>
      </c>
      <c r="M81" s="7"/>
    </row>
    <row r="82" spans="1:13" ht="33" customHeight="1" x14ac:dyDescent="0.25">
      <c r="A82" s="74">
        <v>42</v>
      </c>
      <c r="B82" s="10">
        <f t="shared" si="6"/>
        <v>66</v>
      </c>
      <c r="C82" s="3" t="s">
        <v>7</v>
      </c>
      <c r="D82" s="5">
        <v>504</v>
      </c>
      <c r="E82" s="3">
        <v>1</v>
      </c>
      <c r="F82" s="3"/>
      <c r="G82" s="4"/>
      <c r="H82" s="74">
        <v>2</v>
      </c>
      <c r="I82" s="1">
        <f>I81+1</f>
        <v>51</v>
      </c>
      <c r="J82" s="1" t="s">
        <v>188</v>
      </c>
      <c r="K82" s="81">
        <v>504</v>
      </c>
      <c r="L82" s="7">
        <v>1</v>
      </c>
      <c r="M82" s="7"/>
    </row>
    <row r="83" spans="1:13" ht="33" customHeight="1" x14ac:dyDescent="0.25">
      <c r="A83" s="74">
        <v>43</v>
      </c>
      <c r="B83" s="10">
        <f t="shared" si="6"/>
        <v>67</v>
      </c>
      <c r="C83" s="3" t="s">
        <v>7</v>
      </c>
      <c r="D83" s="5">
        <v>504</v>
      </c>
      <c r="E83" s="3"/>
      <c r="F83" s="3">
        <v>1</v>
      </c>
      <c r="G83" s="4"/>
      <c r="H83" s="74">
        <v>3</v>
      </c>
      <c r="I83" s="1">
        <f t="shared" ref="I83:I85" si="7">I82+1</f>
        <v>52</v>
      </c>
      <c r="J83" s="1" t="s">
        <v>188</v>
      </c>
      <c r="K83" s="81">
        <v>504</v>
      </c>
      <c r="L83" s="7">
        <v>1</v>
      </c>
      <c r="M83" s="7"/>
    </row>
    <row r="84" spans="1:13" ht="33" customHeight="1" x14ac:dyDescent="0.25">
      <c r="A84" s="74">
        <v>44</v>
      </c>
      <c r="B84" s="10">
        <f t="shared" si="6"/>
        <v>68</v>
      </c>
      <c r="C84" s="3" t="s">
        <v>7</v>
      </c>
      <c r="D84" s="5">
        <v>504</v>
      </c>
      <c r="E84" s="3"/>
      <c r="F84" s="3">
        <v>1</v>
      </c>
      <c r="G84" s="4"/>
      <c r="H84" s="74">
        <v>4</v>
      </c>
      <c r="I84" s="1">
        <f t="shared" si="7"/>
        <v>53</v>
      </c>
      <c r="J84" s="1" t="s">
        <v>188</v>
      </c>
      <c r="K84" s="81">
        <v>504</v>
      </c>
      <c r="L84" s="7">
        <v>1</v>
      </c>
      <c r="M84" s="7"/>
    </row>
    <row r="85" spans="1:13" ht="33" customHeight="1" x14ac:dyDescent="0.25">
      <c r="A85" s="74">
        <v>45</v>
      </c>
      <c r="B85" s="10">
        <f t="shared" si="6"/>
        <v>69</v>
      </c>
      <c r="C85" s="3" t="s">
        <v>7</v>
      </c>
      <c r="D85" s="5">
        <v>504</v>
      </c>
      <c r="E85" s="3"/>
      <c r="F85" s="3">
        <v>1</v>
      </c>
      <c r="G85" s="4"/>
      <c r="H85" s="74">
        <v>5</v>
      </c>
      <c r="I85" s="1">
        <f t="shared" si="7"/>
        <v>54</v>
      </c>
      <c r="J85" s="1" t="s">
        <v>188</v>
      </c>
      <c r="K85" s="81">
        <v>504</v>
      </c>
      <c r="L85" s="7">
        <v>1</v>
      </c>
      <c r="M85" s="7"/>
    </row>
    <row r="86" spans="1:13" ht="33" customHeight="1" x14ac:dyDescent="0.25">
      <c r="A86" s="74">
        <v>46</v>
      </c>
      <c r="B86" s="10">
        <f t="shared" si="6"/>
        <v>70</v>
      </c>
      <c r="C86" s="3" t="s">
        <v>7</v>
      </c>
      <c r="D86" s="5">
        <v>504</v>
      </c>
      <c r="E86" s="3"/>
      <c r="F86" s="3">
        <v>1</v>
      </c>
      <c r="G86" s="4"/>
      <c r="H86" s="74">
        <v>6</v>
      </c>
      <c r="I86" s="1">
        <f>I85+1</f>
        <v>55</v>
      </c>
      <c r="J86" s="1" t="s">
        <v>188</v>
      </c>
      <c r="K86" s="81">
        <v>504</v>
      </c>
      <c r="L86" s="7"/>
      <c r="M86" s="7">
        <v>1</v>
      </c>
    </row>
    <row r="87" spans="1:13" ht="33" customHeight="1" x14ac:dyDescent="0.25">
      <c r="A87" s="74">
        <v>47</v>
      </c>
      <c r="B87" s="10">
        <f t="shared" si="6"/>
        <v>71</v>
      </c>
      <c r="C87" s="3" t="s">
        <v>7</v>
      </c>
      <c r="D87" s="5">
        <v>504</v>
      </c>
      <c r="E87" s="3"/>
      <c r="F87" s="3">
        <v>1</v>
      </c>
      <c r="G87" s="4"/>
      <c r="H87" s="74">
        <v>7</v>
      </c>
      <c r="I87" s="1">
        <f>I86+1</f>
        <v>56</v>
      </c>
      <c r="J87" s="1" t="s">
        <v>188</v>
      </c>
      <c r="K87" s="81">
        <v>504</v>
      </c>
      <c r="L87" s="7">
        <v>1</v>
      </c>
      <c r="M87" s="7"/>
    </row>
    <row r="88" spans="1:13" ht="33" customHeight="1" x14ac:dyDescent="0.25">
      <c r="A88" s="74">
        <v>48</v>
      </c>
      <c r="B88" s="10">
        <f t="shared" si="6"/>
        <v>72</v>
      </c>
      <c r="C88" s="3" t="s">
        <v>7</v>
      </c>
      <c r="D88" s="5">
        <v>504</v>
      </c>
      <c r="E88" s="3"/>
      <c r="F88" s="3">
        <v>1</v>
      </c>
      <c r="G88" s="4"/>
      <c r="I88" s="119" t="s">
        <v>65</v>
      </c>
      <c r="J88" s="119"/>
      <c r="K88" s="13">
        <f>SUM(K81:K87)</f>
        <v>3528</v>
      </c>
      <c r="L88" s="7">
        <f>SUM(L81:L87)</f>
        <v>6</v>
      </c>
      <c r="M88" s="7">
        <f>SUM(M81:M87)</f>
        <v>1</v>
      </c>
    </row>
    <row r="89" spans="1:13" ht="33" customHeight="1" x14ac:dyDescent="0.25">
      <c r="A89" s="74">
        <v>49</v>
      </c>
      <c r="B89" s="10">
        <f t="shared" si="6"/>
        <v>73</v>
      </c>
      <c r="C89" s="3" t="s">
        <v>7</v>
      </c>
      <c r="D89" s="5">
        <v>504</v>
      </c>
      <c r="E89" s="3"/>
      <c r="F89" s="3">
        <v>1</v>
      </c>
      <c r="G89" s="4"/>
      <c r="I89" s="2" t="s">
        <v>71</v>
      </c>
      <c r="J89" s="98"/>
      <c r="K89" s="100"/>
      <c r="L89" s="99"/>
      <c r="M89" s="101"/>
    </row>
    <row r="90" spans="1:13" ht="33" customHeight="1" x14ac:dyDescent="0.25">
      <c r="A90" s="74">
        <v>50</v>
      </c>
      <c r="B90" s="10">
        <f t="shared" si="6"/>
        <v>74</v>
      </c>
      <c r="C90" s="3" t="s">
        <v>7</v>
      </c>
      <c r="D90" s="5">
        <v>504</v>
      </c>
      <c r="E90" s="3"/>
      <c r="F90" s="3">
        <v>1</v>
      </c>
      <c r="G90" s="4"/>
      <c r="H90" s="74">
        <v>1</v>
      </c>
      <c r="I90" s="2">
        <f>I87+1</f>
        <v>57</v>
      </c>
      <c r="J90" s="2" t="s">
        <v>220</v>
      </c>
      <c r="K90" s="13">
        <v>504</v>
      </c>
      <c r="L90" s="7">
        <v>1</v>
      </c>
      <c r="M90" s="7"/>
    </row>
    <row r="91" spans="1:13" ht="33" customHeight="1" x14ac:dyDescent="0.25">
      <c r="A91" s="74">
        <v>51</v>
      </c>
      <c r="B91" s="10">
        <f t="shared" si="6"/>
        <v>75</v>
      </c>
      <c r="C91" s="3" t="s">
        <v>7</v>
      </c>
      <c r="D91" s="5">
        <v>504</v>
      </c>
      <c r="E91" s="3"/>
      <c r="F91" s="3">
        <v>1</v>
      </c>
      <c r="G91" s="4"/>
      <c r="H91" s="74">
        <v>2</v>
      </c>
      <c r="I91" s="2">
        <f>I90+1</f>
        <v>58</v>
      </c>
      <c r="J91" s="2" t="s">
        <v>220</v>
      </c>
      <c r="K91" s="13">
        <v>504</v>
      </c>
      <c r="L91" s="7">
        <v>1</v>
      </c>
      <c r="M91" s="77"/>
    </row>
    <row r="92" spans="1:13" ht="33" customHeight="1" x14ac:dyDescent="0.25">
      <c r="A92" s="74">
        <v>52</v>
      </c>
      <c r="B92" s="10">
        <f t="shared" si="6"/>
        <v>76</v>
      </c>
      <c r="C92" s="3" t="s">
        <v>7</v>
      </c>
      <c r="D92" s="5">
        <v>504</v>
      </c>
      <c r="E92" s="3"/>
      <c r="F92" s="3">
        <v>1</v>
      </c>
      <c r="G92" s="4"/>
      <c r="H92" s="74">
        <v>3</v>
      </c>
      <c r="I92" s="2">
        <f>I91+1</f>
        <v>59</v>
      </c>
      <c r="J92" s="2" t="s">
        <v>220</v>
      </c>
      <c r="K92" s="13">
        <v>504</v>
      </c>
      <c r="L92" s="7">
        <v>1</v>
      </c>
      <c r="M92" s="77"/>
    </row>
    <row r="93" spans="1:13" ht="33" customHeight="1" x14ac:dyDescent="0.25">
      <c r="A93" s="74">
        <v>53</v>
      </c>
      <c r="B93" s="10">
        <f t="shared" si="6"/>
        <v>77</v>
      </c>
      <c r="C93" s="3" t="s">
        <v>7</v>
      </c>
      <c r="D93" s="5">
        <v>504</v>
      </c>
      <c r="E93" s="3"/>
      <c r="F93" s="3">
        <v>1</v>
      </c>
      <c r="G93" s="4"/>
      <c r="I93" s="119" t="s">
        <v>65</v>
      </c>
      <c r="J93" s="119"/>
      <c r="K93" s="13">
        <f>SUM(K90:K92)</f>
        <v>1512</v>
      </c>
      <c r="L93" s="7">
        <f>SUM(L90:L92)</f>
        <v>3</v>
      </c>
      <c r="M93" s="7">
        <f>SUM(M90)</f>
        <v>0</v>
      </c>
    </row>
    <row r="94" spans="1:13" ht="33" customHeight="1" x14ac:dyDescent="0.25">
      <c r="A94" s="74">
        <v>54</v>
      </c>
      <c r="B94" s="10">
        <f t="shared" si="6"/>
        <v>78</v>
      </c>
      <c r="C94" s="3" t="s">
        <v>7</v>
      </c>
      <c r="D94" s="5">
        <v>504</v>
      </c>
      <c r="E94" s="3"/>
      <c r="F94" s="3">
        <v>1</v>
      </c>
      <c r="G94" s="4"/>
      <c r="I94" s="98" t="s">
        <v>180</v>
      </c>
      <c r="J94" s="99"/>
      <c r="K94" s="100"/>
      <c r="L94" s="99"/>
      <c r="M94" s="101"/>
    </row>
    <row r="95" spans="1:13" ht="33" customHeight="1" x14ac:dyDescent="0.25">
      <c r="A95" s="74">
        <v>55</v>
      </c>
      <c r="B95" s="10">
        <f t="shared" si="6"/>
        <v>79</v>
      </c>
      <c r="C95" s="3" t="s">
        <v>7</v>
      </c>
      <c r="D95" s="5">
        <v>504</v>
      </c>
      <c r="E95" s="3"/>
      <c r="F95" s="3">
        <v>1</v>
      </c>
      <c r="G95" s="4"/>
      <c r="H95" s="74">
        <v>1</v>
      </c>
      <c r="I95" s="1">
        <f>I92+1</f>
        <v>60</v>
      </c>
      <c r="J95" s="2" t="s">
        <v>179</v>
      </c>
      <c r="K95" s="81">
        <v>600</v>
      </c>
      <c r="L95" s="7">
        <v>1</v>
      </c>
      <c r="M95" s="7"/>
    </row>
    <row r="96" spans="1:13" ht="33" customHeight="1" x14ac:dyDescent="0.25">
      <c r="A96" s="74">
        <v>56</v>
      </c>
      <c r="B96" s="10">
        <f t="shared" si="6"/>
        <v>80</v>
      </c>
      <c r="C96" s="3" t="s">
        <v>7</v>
      </c>
      <c r="D96" s="5">
        <v>504</v>
      </c>
      <c r="E96" s="3"/>
      <c r="F96" s="3">
        <v>1</v>
      </c>
      <c r="G96" s="4"/>
      <c r="H96" s="74">
        <v>2</v>
      </c>
      <c r="I96" s="1">
        <f>I95+1</f>
        <v>61</v>
      </c>
      <c r="J96" s="2" t="s">
        <v>221</v>
      </c>
      <c r="K96" s="81">
        <v>504</v>
      </c>
      <c r="L96" s="7">
        <v>1</v>
      </c>
      <c r="M96" s="7"/>
    </row>
    <row r="97" spans="1:13" ht="33" customHeight="1" x14ac:dyDescent="0.25">
      <c r="A97" s="74">
        <v>57</v>
      </c>
      <c r="B97" s="10">
        <f t="shared" si="6"/>
        <v>81</v>
      </c>
      <c r="C97" s="3" t="s">
        <v>7</v>
      </c>
      <c r="D97" s="5">
        <v>504</v>
      </c>
      <c r="E97" s="3"/>
      <c r="F97" s="3">
        <v>1</v>
      </c>
      <c r="G97" s="4"/>
      <c r="H97" s="74">
        <v>3</v>
      </c>
      <c r="I97" s="1">
        <f>I96+1</f>
        <v>62</v>
      </c>
      <c r="J97" s="2" t="s">
        <v>221</v>
      </c>
      <c r="K97" s="81">
        <v>504</v>
      </c>
      <c r="L97" s="7">
        <v>1</v>
      </c>
    </row>
    <row r="98" spans="1:13" ht="33" customHeight="1" x14ac:dyDescent="0.25">
      <c r="A98" s="74">
        <v>58</v>
      </c>
      <c r="B98" s="10">
        <f t="shared" si="6"/>
        <v>82</v>
      </c>
      <c r="C98" s="3" t="s">
        <v>436</v>
      </c>
      <c r="D98" s="5">
        <v>504</v>
      </c>
      <c r="E98" s="3"/>
      <c r="F98" s="3">
        <v>1</v>
      </c>
      <c r="G98" s="4"/>
      <c r="I98" s="119" t="s">
        <v>65</v>
      </c>
      <c r="J98" s="119"/>
      <c r="K98" s="13">
        <f>SUM(K95:K96)</f>
        <v>1104</v>
      </c>
      <c r="L98" s="9">
        <f>SUM(L95:L97)</f>
        <v>3</v>
      </c>
      <c r="M98" s="9">
        <f>SUM(M95:M96)</f>
        <v>0</v>
      </c>
    </row>
    <row r="99" spans="1:13" ht="33" customHeight="1" x14ac:dyDescent="0.25">
      <c r="A99" s="74">
        <v>59</v>
      </c>
      <c r="B99" s="10">
        <f>B98+1</f>
        <v>83</v>
      </c>
      <c r="C99" s="3" t="s">
        <v>38</v>
      </c>
      <c r="D99" s="5">
        <v>450</v>
      </c>
      <c r="E99" s="3"/>
      <c r="F99" s="3">
        <v>1</v>
      </c>
      <c r="G99" s="4"/>
      <c r="I99" s="83" t="s">
        <v>214</v>
      </c>
      <c r="J99" s="92"/>
      <c r="K99" s="84"/>
      <c r="L99" s="92"/>
      <c r="M99" s="104"/>
    </row>
    <row r="100" spans="1:13" ht="33" customHeight="1" x14ac:dyDescent="0.25">
      <c r="A100" s="74">
        <v>60</v>
      </c>
      <c r="B100" s="10">
        <f t="shared" si="6"/>
        <v>84</v>
      </c>
      <c r="C100" s="3" t="s">
        <v>38</v>
      </c>
      <c r="D100" s="5">
        <v>450</v>
      </c>
      <c r="E100" s="3"/>
      <c r="F100" s="3">
        <v>1</v>
      </c>
      <c r="G100" s="4"/>
      <c r="H100" s="74">
        <v>1</v>
      </c>
      <c r="I100" s="2">
        <f>I97+1</f>
        <v>63</v>
      </c>
      <c r="J100" s="2" t="s">
        <v>215</v>
      </c>
      <c r="K100" s="13">
        <v>504</v>
      </c>
      <c r="L100" s="8"/>
      <c r="M100" s="8">
        <v>1</v>
      </c>
    </row>
    <row r="101" spans="1:13" ht="33" customHeight="1" x14ac:dyDescent="0.25">
      <c r="A101" s="74">
        <v>61</v>
      </c>
      <c r="B101" s="10">
        <f t="shared" si="6"/>
        <v>85</v>
      </c>
      <c r="C101" s="3" t="s">
        <v>38</v>
      </c>
      <c r="D101" s="5">
        <v>450</v>
      </c>
      <c r="E101" s="3">
        <v>1</v>
      </c>
      <c r="F101" s="3"/>
      <c r="G101" s="4"/>
      <c r="I101" s="119" t="s">
        <v>65</v>
      </c>
      <c r="J101" s="119"/>
      <c r="K101" s="13">
        <f>SUM(K99:K100)</f>
        <v>504</v>
      </c>
      <c r="L101" s="8">
        <f>SUM(L100)</f>
        <v>0</v>
      </c>
      <c r="M101" s="8">
        <f>SUM(M100)</f>
        <v>1</v>
      </c>
    </row>
    <row r="102" spans="1:13" ht="33" customHeight="1" x14ac:dyDescent="0.25">
      <c r="A102" s="74">
        <v>62</v>
      </c>
      <c r="B102" s="10">
        <f>B100+1</f>
        <v>85</v>
      </c>
      <c r="C102" s="3" t="s">
        <v>38</v>
      </c>
      <c r="D102" s="5">
        <v>450</v>
      </c>
      <c r="E102" s="3"/>
      <c r="F102" s="3">
        <v>1</v>
      </c>
      <c r="G102" s="4"/>
      <c r="I102" s="2" t="s">
        <v>222</v>
      </c>
      <c r="J102" s="98"/>
      <c r="K102" s="100"/>
      <c r="L102" s="99"/>
      <c r="M102" s="101"/>
    </row>
    <row r="103" spans="1:13" ht="33" customHeight="1" x14ac:dyDescent="0.25">
      <c r="A103" s="74">
        <v>63</v>
      </c>
      <c r="B103" s="10">
        <f>B102+1</f>
        <v>86</v>
      </c>
      <c r="C103" s="3" t="s">
        <v>38</v>
      </c>
      <c r="D103" s="5">
        <v>504</v>
      </c>
      <c r="E103" s="3"/>
      <c r="F103" s="3">
        <v>1</v>
      </c>
      <c r="G103" s="4"/>
      <c r="H103" s="74">
        <v>1</v>
      </c>
      <c r="I103" s="2">
        <f>I100+1</f>
        <v>64</v>
      </c>
      <c r="J103" s="2" t="s">
        <v>223</v>
      </c>
      <c r="K103" s="13">
        <v>504</v>
      </c>
      <c r="L103" s="9"/>
      <c r="M103" s="9">
        <v>1</v>
      </c>
    </row>
    <row r="104" spans="1:13" ht="33" customHeight="1" x14ac:dyDescent="0.25">
      <c r="B104" s="102" t="s">
        <v>64</v>
      </c>
      <c r="C104" s="102"/>
      <c r="D104" s="5">
        <f>SUM(D41:D103)</f>
        <v>31988.2</v>
      </c>
      <c r="E104" s="3">
        <f>SUM(E41:E103)</f>
        <v>3</v>
      </c>
      <c r="F104" s="3">
        <f>SUM(F41:F103)</f>
        <v>60</v>
      </c>
      <c r="G104" s="4"/>
      <c r="H104" s="74">
        <v>2</v>
      </c>
      <c r="I104" s="2">
        <f>I103+1</f>
        <v>65</v>
      </c>
      <c r="J104" s="2" t="s">
        <v>224</v>
      </c>
      <c r="K104" s="13">
        <v>504</v>
      </c>
      <c r="L104" s="9"/>
      <c r="M104" s="9">
        <v>1</v>
      </c>
    </row>
    <row r="105" spans="1:13" ht="33" customHeight="1" x14ac:dyDescent="0.25">
      <c r="B105" s="95" t="s">
        <v>70</v>
      </c>
      <c r="C105" s="96"/>
      <c r="D105" s="96"/>
      <c r="E105" s="96"/>
      <c r="F105" s="97"/>
      <c r="G105" s="4"/>
      <c r="I105" s="119" t="s">
        <v>65</v>
      </c>
      <c r="J105" s="119"/>
      <c r="K105" s="13">
        <f>SUM(K103:K104)</f>
        <v>1008</v>
      </c>
      <c r="L105" s="9">
        <f>SUM(L103:L104)</f>
        <v>0</v>
      </c>
      <c r="M105" s="9">
        <f>SUM(M103:M104)</f>
        <v>2</v>
      </c>
    </row>
    <row r="106" spans="1:13" ht="33" customHeight="1" x14ac:dyDescent="0.25">
      <c r="A106" s="74">
        <v>1</v>
      </c>
      <c r="B106" s="10">
        <f>B103+1</f>
        <v>87</v>
      </c>
      <c r="C106" s="3" t="s">
        <v>245</v>
      </c>
      <c r="D106" s="5">
        <v>1300</v>
      </c>
      <c r="E106" s="3"/>
      <c r="F106" s="3">
        <v>1</v>
      </c>
      <c r="G106" s="4"/>
      <c r="I106" s="83" t="s">
        <v>95</v>
      </c>
      <c r="J106" s="92"/>
      <c r="K106" s="84"/>
      <c r="L106" s="92"/>
      <c r="M106" s="104"/>
    </row>
    <row r="107" spans="1:13" ht="33" customHeight="1" x14ac:dyDescent="0.25">
      <c r="A107" s="74">
        <v>2</v>
      </c>
      <c r="B107" s="10">
        <f>B106+1</f>
        <v>88</v>
      </c>
      <c r="C107" s="3" t="s">
        <v>246</v>
      </c>
      <c r="D107" s="5">
        <v>700</v>
      </c>
      <c r="E107" s="3"/>
      <c r="F107" s="3">
        <v>1</v>
      </c>
      <c r="G107" s="4"/>
      <c r="H107" s="74">
        <v>1</v>
      </c>
      <c r="I107" s="1">
        <f>I104+1</f>
        <v>66</v>
      </c>
      <c r="J107" s="1" t="s">
        <v>225</v>
      </c>
      <c r="K107" s="81">
        <v>504</v>
      </c>
      <c r="L107" s="6"/>
      <c r="M107" s="6">
        <v>1</v>
      </c>
    </row>
    <row r="108" spans="1:13" ht="33" customHeight="1" x14ac:dyDescent="0.25">
      <c r="A108" s="74">
        <v>3</v>
      </c>
      <c r="B108" s="10">
        <f t="shared" ref="B108:B110" si="8">B107+1</f>
        <v>89</v>
      </c>
      <c r="C108" s="3" t="s">
        <v>246</v>
      </c>
      <c r="D108" s="5">
        <v>534</v>
      </c>
      <c r="E108" s="3">
        <v>1</v>
      </c>
      <c r="F108" s="3"/>
      <c r="G108" s="4"/>
      <c r="H108" s="74">
        <v>2</v>
      </c>
      <c r="I108" s="1">
        <f>I107+1</f>
        <v>67</v>
      </c>
      <c r="J108" s="1" t="s">
        <v>226</v>
      </c>
      <c r="K108" s="81">
        <v>450</v>
      </c>
      <c r="L108" s="6"/>
      <c r="M108" s="6">
        <v>1</v>
      </c>
    </row>
    <row r="109" spans="1:13" ht="33" customHeight="1" x14ac:dyDescent="0.25">
      <c r="A109" s="74">
        <v>4</v>
      </c>
      <c r="B109" s="10">
        <f t="shared" si="8"/>
        <v>90</v>
      </c>
      <c r="C109" s="3" t="s">
        <v>258</v>
      </c>
      <c r="D109" s="5">
        <v>504</v>
      </c>
      <c r="E109" s="3">
        <v>1</v>
      </c>
      <c r="F109" s="3"/>
      <c r="G109" s="4"/>
      <c r="H109" s="74">
        <v>3</v>
      </c>
      <c r="I109" s="1">
        <f>I108+1</f>
        <v>68</v>
      </c>
      <c r="J109" s="1" t="s">
        <v>226</v>
      </c>
      <c r="K109" s="81">
        <v>450</v>
      </c>
      <c r="L109" s="6"/>
      <c r="M109" s="6">
        <v>1</v>
      </c>
    </row>
    <row r="110" spans="1:13" ht="33" customHeight="1" x14ac:dyDescent="0.25">
      <c r="A110" s="74">
        <v>5</v>
      </c>
      <c r="B110" s="10">
        <f t="shared" si="8"/>
        <v>91</v>
      </c>
      <c r="C110" s="3" t="s">
        <v>16</v>
      </c>
      <c r="D110" s="5">
        <v>504</v>
      </c>
      <c r="E110" s="3">
        <v>1</v>
      </c>
      <c r="F110" s="3"/>
      <c r="G110" s="4"/>
      <c r="H110" s="74">
        <v>4</v>
      </c>
      <c r="I110" s="1">
        <f t="shared" ref="I110:I136" si="9">I109+1</f>
        <v>69</v>
      </c>
      <c r="J110" s="1" t="s">
        <v>226</v>
      </c>
      <c r="K110" s="81">
        <v>450</v>
      </c>
      <c r="L110" s="6"/>
      <c r="M110" s="6">
        <v>1</v>
      </c>
    </row>
    <row r="111" spans="1:13" ht="33" customHeight="1" x14ac:dyDescent="0.25">
      <c r="B111" s="102" t="s">
        <v>64</v>
      </c>
      <c r="C111" s="102"/>
      <c r="D111" s="5">
        <f>SUM(D106:D110)</f>
        <v>3542</v>
      </c>
      <c r="E111" s="3">
        <f>SUM(E106:E110)</f>
        <v>3</v>
      </c>
      <c r="F111" s="3">
        <f>SUM(F106:F110)</f>
        <v>2</v>
      </c>
      <c r="G111" s="4"/>
      <c r="H111" s="74">
        <v>5</v>
      </c>
      <c r="I111" s="1">
        <f t="shared" si="9"/>
        <v>70</v>
      </c>
      <c r="J111" s="1" t="s">
        <v>225</v>
      </c>
      <c r="K111" s="81">
        <v>504</v>
      </c>
      <c r="L111" s="6"/>
      <c r="M111" s="6">
        <v>1</v>
      </c>
    </row>
    <row r="112" spans="1:13" ht="33" customHeight="1" x14ac:dyDescent="0.25">
      <c r="B112" s="95" t="s">
        <v>195</v>
      </c>
      <c r="C112" s="96"/>
      <c r="D112" s="96"/>
      <c r="E112" s="96"/>
      <c r="F112" s="97"/>
      <c r="G112" s="4"/>
      <c r="H112" s="74">
        <v>6</v>
      </c>
      <c r="I112" s="1">
        <f t="shared" si="9"/>
        <v>71</v>
      </c>
      <c r="J112" s="1" t="s">
        <v>23</v>
      </c>
      <c r="K112" s="81">
        <v>450</v>
      </c>
      <c r="L112" s="6">
        <v>1</v>
      </c>
      <c r="M112" s="6"/>
    </row>
    <row r="113" spans="1:13" ht="33" customHeight="1" x14ac:dyDescent="0.25">
      <c r="A113" s="74">
        <v>1</v>
      </c>
      <c r="B113" s="10">
        <f>B110+1</f>
        <v>92</v>
      </c>
      <c r="C113" s="3" t="s">
        <v>247</v>
      </c>
      <c r="D113" s="5">
        <v>900</v>
      </c>
      <c r="E113" s="3"/>
      <c r="F113" s="3">
        <v>1</v>
      </c>
      <c r="G113" s="4"/>
      <c r="H113" s="74">
        <v>7</v>
      </c>
      <c r="I113" s="1">
        <f t="shared" si="9"/>
        <v>72</v>
      </c>
      <c r="J113" s="1" t="s">
        <v>23</v>
      </c>
      <c r="K113" s="81">
        <v>504</v>
      </c>
      <c r="L113" s="6">
        <v>1</v>
      </c>
      <c r="M113" s="6"/>
    </row>
    <row r="114" spans="1:13" ht="33" customHeight="1" x14ac:dyDescent="0.25">
      <c r="A114" s="74">
        <v>2</v>
      </c>
      <c r="B114" s="10">
        <f>B113+1</f>
        <v>93</v>
      </c>
      <c r="C114" s="3" t="s">
        <v>136</v>
      </c>
      <c r="D114" s="5">
        <v>504</v>
      </c>
      <c r="E114" s="3"/>
      <c r="F114" s="3">
        <v>1</v>
      </c>
      <c r="G114" s="4"/>
      <c r="H114" s="74">
        <v>8</v>
      </c>
      <c r="I114" s="1">
        <f>I113+1</f>
        <v>73</v>
      </c>
      <c r="J114" s="1" t="s">
        <v>12</v>
      </c>
      <c r="K114" s="81">
        <v>450</v>
      </c>
      <c r="L114" s="6"/>
      <c r="M114" s="6">
        <v>1</v>
      </c>
    </row>
    <row r="115" spans="1:13" ht="33" customHeight="1" x14ac:dyDescent="0.25">
      <c r="A115" s="74">
        <v>3</v>
      </c>
      <c r="B115" s="10">
        <f>B114+1</f>
        <v>94</v>
      </c>
      <c r="C115" s="3" t="s">
        <v>18</v>
      </c>
      <c r="D115" s="5">
        <v>454</v>
      </c>
      <c r="E115" s="3"/>
      <c r="F115" s="3">
        <v>1</v>
      </c>
      <c r="G115" s="4"/>
      <c r="H115" s="74">
        <v>9</v>
      </c>
      <c r="I115" s="1">
        <f t="shared" si="9"/>
        <v>74</v>
      </c>
      <c r="J115" s="1" t="s">
        <v>12</v>
      </c>
      <c r="K115" s="81">
        <v>504</v>
      </c>
      <c r="L115" s="6"/>
      <c r="M115" s="6">
        <v>1</v>
      </c>
    </row>
    <row r="116" spans="1:13" ht="33" customHeight="1" x14ac:dyDescent="0.25">
      <c r="B116" s="102" t="s">
        <v>64</v>
      </c>
      <c r="C116" s="102"/>
      <c r="D116" s="5">
        <f>SUM(D113:D115)</f>
        <v>1858</v>
      </c>
      <c r="E116" s="3">
        <f>SUM(E113:E115)</f>
        <v>0</v>
      </c>
      <c r="F116" s="3">
        <f>SUM(F113:F115)</f>
        <v>3</v>
      </c>
      <c r="G116" s="4"/>
      <c r="H116" s="74">
        <v>10</v>
      </c>
      <c r="I116" s="1">
        <f t="shared" si="9"/>
        <v>75</v>
      </c>
      <c r="J116" s="1" t="s">
        <v>12</v>
      </c>
      <c r="K116" s="81">
        <v>504</v>
      </c>
      <c r="L116" s="6"/>
      <c r="M116" s="6">
        <v>1</v>
      </c>
    </row>
    <row r="117" spans="1:13" ht="33" customHeight="1" x14ac:dyDescent="0.25">
      <c r="B117" s="95" t="s">
        <v>72</v>
      </c>
      <c r="C117" s="96"/>
      <c r="D117" s="96"/>
      <c r="E117" s="96"/>
      <c r="F117" s="97"/>
      <c r="G117" s="11"/>
      <c r="H117" s="74">
        <v>11</v>
      </c>
      <c r="I117" s="1">
        <f>I116+1</f>
        <v>76</v>
      </c>
      <c r="J117" s="1" t="s">
        <v>12</v>
      </c>
      <c r="K117" s="81">
        <v>450</v>
      </c>
      <c r="L117" s="6"/>
      <c r="M117" s="6">
        <v>1</v>
      </c>
    </row>
    <row r="118" spans="1:13" ht="33" customHeight="1" x14ac:dyDescent="0.25">
      <c r="A118" s="74">
        <v>1</v>
      </c>
      <c r="B118" s="10">
        <f>B115+1</f>
        <v>95</v>
      </c>
      <c r="C118" s="3" t="s">
        <v>196</v>
      </c>
      <c r="D118" s="5">
        <v>700</v>
      </c>
      <c r="E118" s="3">
        <v>1</v>
      </c>
      <c r="F118" s="3"/>
      <c r="G118" s="4"/>
      <c r="H118" s="74">
        <v>12</v>
      </c>
      <c r="I118" s="1">
        <f>I117+1</f>
        <v>77</v>
      </c>
      <c r="J118" s="1" t="s">
        <v>12</v>
      </c>
      <c r="K118" s="81">
        <v>450</v>
      </c>
      <c r="L118" s="6"/>
      <c r="M118" s="6">
        <v>1</v>
      </c>
    </row>
    <row r="119" spans="1:13" ht="33" customHeight="1" x14ac:dyDescent="0.25">
      <c r="A119" s="74">
        <v>2</v>
      </c>
      <c r="B119" s="10">
        <f>B118+1</f>
        <v>96</v>
      </c>
      <c r="C119" s="3" t="s">
        <v>182</v>
      </c>
      <c r="D119" s="5">
        <v>700</v>
      </c>
      <c r="E119" s="3"/>
      <c r="F119" s="3">
        <v>1</v>
      </c>
      <c r="G119" s="4"/>
      <c r="H119" s="74">
        <v>13</v>
      </c>
      <c r="I119" s="1">
        <f t="shared" si="9"/>
        <v>78</v>
      </c>
      <c r="J119" s="1" t="s">
        <v>12</v>
      </c>
      <c r="K119" s="81">
        <v>450</v>
      </c>
      <c r="L119" s="6"/>
      <c r="M119" s="6">
        <v>1</v>
      </c>
    </row>
    <row r="120" spans="1:13" ht="33" customHeight="1" x14ac:dyDescent="0.25">
      <c r="B120" s="102" t="s">
        <v>64</v>
      </c>
      <c r="C120" s="102"/>
      <c r="D120" s="5">
        <f>SUM(D118:D119)</f>
        <v>1400</v>
      </c>
      <c r="E120" s="3">
        <f>SUM(E118:E119)</f>
        <v>1</v>
      </c>
      <c r="F120" s="3">
        <f>SUM(F118:F119)</f>
        <v>1</v>
      </c>
      <c r="G120" s="4"/>
      <c r="H120" s="74">
        <v>14</v>
      </c>
      <c r="I120" s="1">
        <f t="shared" si="9"/>
        <v>79</v>
      </c>
      <c r="J120" s="1" t="s">
        <v>12</v>
      </c>
      <c r="K120" s="81">
        <v>450</v>
      </c>
      <c r="L120" s="6"/>
      <c r="M120" s="6">
        <v>1</v>
      </c>
    </row>
    <row r="121" spans="1:13" ht="33" customHeight="1" x14ac:dyDescent="0.25">
      <c r="B121" s="95" t="s">
        <v>200</v>
      </c>
      <c r="C121" s="96"/>
      <c r="D121" s="96"/>
      <c r="E121" s="96"/>
      <c r="F121" s="97"/>
      <c r="G121" s="4"/>
      <c r="H121" s="74">
        <v>15</v>
      </c>
      <c r="I121" s="1">
        <f t="shared" si="9"/>
        <v>80</v>
      </c>
      <c r="J121" s="1" t="s">
        <v>12</v>
      </c>
      <c r="K121" s="81">
        <v>450</v>
      </c>
      <c r="L121" s="6"/>
      <c r="M121" s="6">
        <v>1</v>
      </c>
    </row>
    <row r="122" spans="1:13" ht="33" customHeight="1" x14ac:dyDescent="0.25">
      <c r="A122" s="74">
        <v>1</v>
      </c>
      <c r="B122" s="10">
        <f>B119+1</f>
        <v>97</v>
      </c>
      <c r="C122" s="3" t="s">
        <v>119</v>
      </c>
      <c r="D122" s="5">
        <v>919.92</v>
      </c>
      <c r="E122" s="3">
        <v>1</v>
      </c>
      <c r="F122" s="3"/>
      <c r="G122" s="4"/>
      <c r="H122" s="74">
        <v>16</v>
      </c>
      <c r="I122" s="1">
        <f t="shared" si="9"/>
        <v>81</v>
      </c>
      <c r="J122" s="1" t="s">
        <v>12</v>
      </c>
      <c r="K122" s="81">
        <v>450</v>
      </c>
      <c r="L122" s="6"/>
      <c r="M122" s="6">
        <v>1</v>
      </c>
    </row>
    <row r="123" spans="1:13" ht="33" customHeight="1" x14ac:dyDescent="0.25">
      <c r="A123" s="74">
        <v>2</v>
      </c>
      <c r="B123" s="10">
        <f>B122+1</f>
        <v>98</v>
      </c>
      <c r="C123" s="3" t="s">
        <v>129</v>
      </c>
      <c r="D123" s="5">
        <v>800</v>
      </c>
      <c r="E123" s="3"/>
      <c r="F123" s="3">
        <v>1</v>
      </c>
      <c r="G123" s="4"/>
      <c r="H123" s="74">
        <v>17</v>
      </c>
      <c r="I123" s="1">
        <f t="shared" si="9"/>
        <v>82</v>
      </c>
      <c r="J123" s="1" t="s">
        <v>12</v>
      </c>
      <c r="K123" s="81">
        <v>450</v>
      </c>
      <c r="L123" s="7"/>
      <c r="M123" s="7">
        <v>1</v>
      </c>
    </row>
    <row r="124" spans="1:13" ht="33" customHeight="1" x14ac:dyDescent="0.25">
      <c r="A124" s="74">
        <v>3</v>
      </c>
      <c r="B124" s="10">
        <f>B123+1</f>
        <v>99</v>
      </c>
      <c r="C124" s="3" t="s">
        <v>129</v>
      </c>
      <c r="D124" s="5">
        <v>504</v>
      </c>
      <c r="E124" s="3">
        <v>1</v>
      </c>
      <c r="F124" s="3"/>
      <c r="G124" s="4"/>
      <c r="H124" s="74">
        <v>18</v>
      </c>
      <c r="I124" s="1">
        <f t="shared" si="9"/>
        <v>83</v>
      </c>
      <c r="J124" s="1" t="s">
        <v>12</v>
      </c>
      <c r="K124" s="81">
        <v>450</v>
      </c>
      <c r="L124" s="7"/>
      <c r="M124" s="7">
        <v>1</v>
      </c>
    </row>
    <row r="125" spans="1:13" ht="33" customHeight="1" x14ac:dyDescent="0.25">
      <c r="B125" s="102" t="s">
        <v>64</v>
      </c>
      <c r="C125" s="102"/>
      <c r="D125" s="5">
        <f>SUM(D122:D124)</f>
        <v>2223.92</v>
      </c>
      <c r="E125" s="88">
        <f>SUM(E122:E124)</f>
        <v>2</v>
      </c>
      <c r="F125" s="88">
        <f>SUM(F122:F124)</f>
        <v>1</v>
      </c>
      <c r="G125" s="4"/>
      <c r="H125" s="74">
        <v>19</v>
      </c>
      <c r="I125" s="1">
        <f t="shared" si="9"/>
        <v>84</v>
      </c>
      <c r="J125" s="1" t="s">
        <v>12</v>
      </c>
      <c r="K125" s="81">
        <v>450</v>
      </c>
      <c r="L125" s="7"/>
      <c r="M125" s="7">
        <v>1</v>
      </c>
    </row>
    <row r="126" spans="1:13" ht="33" customHeight="1" x14ac:dyDescent="0.25">
      <c r="B126" s="95" t="s">
        <v>69</v>
      </c>
      <c r="C126" s="96"/>
      <c r="D126" s="96"/>
      <c r="E126" s="96"/>
      <c r="F126" s="97"/>
      <c r="G126" s="4"/>
      <c r="H126" s="74">
        <v>20</v>
      </c>
      <c r="I126" s="1">
        <f t="shared" si="9"/>
        <v>85</v>
      </c>
      <c r="J126" s="1" t="s">
        <v>23</v>
      </c>
      <c r="K126" s="81">
        <v>450</v>
      </c>
      <c r="L126" s="7">
        <v>1</v>
      </c>
      <c r="M126" s="7"/>
    </row>
    <row r="127" spans="1:13" ht="33" customHeight="1" x14ac:dyDescent="0.25">
      <c r="A127" s="74">
        <v>1</v>
      </c>
      <c r="B127" s="10">
        <f>B124+1</f>
        <v>100</v>
      </c>
      <c r="C127" s="3" t="s">
        <v>103</v>
      </c>
      <c r="D127" s="5">
        <v>1010.2</v>
      </c>
      <c r="E127" s="3"/>
      <c r="F127" s="3">
        <v>1</v>
      </c>
      <c r="G127" s="4"/>
      <c r="H127" s="74">
        <v>21</v>
      </c>
      <c r="I127" s="1">
        <f t="shared" si="9"/>
        <v>86</v>
      </c>
      <c r="J127" s="1" t="s">
        <v>23</v>
      </c>
      <c r="K127" s="81">
        <v>450</v>
      </c>
      <c r="L127" s="7">
        <v>1</v>
      </c>
      <c r="M127" s="7"/>
    </row>
    <row r="128" spans="1:13" ht="33" customHeight="1" x14ac:dyDescent="0.25">
      <c r="A128" s="74">
        <v>2</v>
      </c>
      <c r="B128" s="10">
        <f>B127+1</f>
        <v>101</v>
      </c>
      <c r="C128" s="3" t="s">
        <v>192</v>
      </c>
      <c r="D128" s="5">
        <v>638</v>
      </c>
      <c r="E128" s="3">
        <v>1</v>
      </c>
      <c r="F128" s="3"/>
      <c r="G128" s="4"/>
      <c r="H128" s="74">
        <v>22</v>
      </c>
      <c r="I128" s="1">
        <f t="shared" si="9"/>
        <v>87</v>
      </c>
      <c r="J128" s="1" t="s">
        <v>12</v>
      </c>
      <c r="K128" s="81">
        <v>450</v>
      </c>
      <c r="L128" s="7"/>
      <c r="M128" s="7">
        <v>1</v>
      </c>
    </row>
    <row r="129" spans="1:13" ht="33" customHeight="1" x14ac:dyDescent="0.25">
      <c r="A129" s="74">
        <v>3</v>
      </c>
      <c r="B129" s="10">
        <f>B128+1</f>
        <v>102</v>
      </c>
      <c r="C129" s="3" t="s">
        <v>37</v>
      </c>
      <c r="D129" s="5">
        <v>638</v>
      </c>
      <c r="E129" s="3">
        <v>1</v>
      </c>
      <c r="F129" s="3"/>
      <c r="G129" s="4"/>
      <c r="H129" s="74">
        <v>23</v>
      </c>
      <c r="I129" s="1">
        <f t="shared" si="9"/>
        <v>88</v>
      </c>
      <c r="J129" s="1" t="s">
        <v>12</v>
      </c>
      <c r="K129" s="81">
        <v>450</v>
      </c>
      <c r="L129" s="7"/>
      <c r="M129" s="7">
        <v>1</v>
      </c>
    </row>
    <row r="130" spans="1:13" ht="33" customHeight="1" x14ac:dyDescent="0.25">
      <c r="A130" s="74">
        <v>4</v>
      </c>
      <c r="B130" s="10">
        <f>B129+1</f>
        <v>103</v>
      </c>
      <c r="C130" s="3" t="s">
        <v>15</v>
      </c>
      <c r="D130" s="5">
        <v>544</v>
      </c>
      <c r="E130" s="3"/>
      <c r="F130" s="3">
        <v>1</v>
      </c>
      <c r="G130" s="12"/>
      <c r="H130" s="74">
        <v>24</v>
      </c>
      <c r="I130" s="1">
        <f t="shared" si="9"/>
        <v>89</v>
      </c>
      <c r="J130" s="1" t="s">
        <v>12</v>
      </c>
      <c r="K130" s="81">
        <v>450</v>
      </c>
      <c r="L130" s="7"/>
      <c r="M130" s="7">
        <v>1</v>
      </c>
    </row>
    <row r="131" spans="1:13" ht="33" customHeight="1" x14ac:dyDescent="0.25">
      <c r="A131" s="74">
        <v>5</v>
      </c>
      <c r="B131" s="10">
        <f>B130+1</f>
        <v>104</v>
      </c>
      <c r="C131" s="3" t="s">
        <v>14</v>
      </c>
      <c r="D131" s="5">
        <v>544</v>
      </c>
      <c r="E131" s="3"/>
      <c r="F131" s="3">
        <v>1</v>
      </c>
      <c r="G131" s="4"/>
      <c r="H131" s="74">
        <v>25</v>
      </c>
      <c r="I131" s="1">
        <f>I130+1</f>
        <v>90</v>
      </c>
      <c r="J131" s="1" t="s">
        <v>12</v>
      </c>
      <c r="K131" s="81">
        <v>450</v>
      </c>
      <c r="L131" s="7"/>
      <c r="M131" s="7">
        <v>1</v>
      </c>
    </row>
    <row r="132" spans="1:13" ht="33" customHeight="1" x14ac:dyDescent="0.25">
      <c r="B132" s="102" t="s">
        <v>64</v>
      </c>
      <c r="C132" s="102"/>
      <c r="D132" s="5">
        <f>SUM(D127:D131)</f>
        <v>3374.2</v>
      </c>
      <c r="E132" s="3">
        <f>SUM(E127:E131)</f>
        <v>2</v>
      </c>
      <c r="F132" s="3">
        <f>SUM(F127:F131)</f>
        <v>3</v>
      </c>
      <c r="G132" s="4"/>
      <c r="H132" s="74">
        <v>26</v>
      </c>
      <c r="I132" s="1">
        <f>I131+1</f>
        <v>91</v>
      </c>
      <c r="J132" s="1" t="s">
        <v>273</v>
      </c>
      <c r="K132" s="81">
        <v>504</v>
      </c>
      <c r="L132" s="7">
        <v>1</v>
      </c>
      <c r="M132" s="7"/>
    </row>
    <row r="133" spans="1:13" ht="33" customHeight="1" x14ac:dyDescent="0.25">
      <c r="B133" s="10" t="s">
        <v>83</v>
      </c>
      <c r="C133" s="103"/>
      <c r="D133" s="96"/>
      <c r="E133" s="96"/>
      <c r="F133" s="97"/>
      <c r="G133" s="4"/>
      <c r="H133" s="74">
        <v>27</v>
      </c>
      <c r="I133" s="1">
        <f>I132+1</f>
        <v>92</v>
      </c>
      <c r="J133" s="1" t="s">
        <v>227</v>
      </c>
      <c r="K133" s="81">
        <v>450</v>
      </c>
      <c r="L133" s="7"/>
      <c r="M133" s="7">
        <v>1</v>
      </c>
    </row>
    <row r="134" spans="1:13" ht="33" customHeight="1" x14ac:dyDescent="0.25">
      <c r="A134" s="74">
        <v>1</v>
      </c>
      <c r="B134" s="10">
        <f>B131+1</f>
        <v>105</v>
      </c>
      <c r="C134" s="3" t="s">
        <v>157</v>
      </c>
      <c r="D134" s="5">
        <v>1200</v>
      </c>
      <c r="E134" s="3"/>
      <c r="F134" s="3">
        <v>1</v>
      </c>
      <c r="G134" s="4"/>
      <c r="H134" s="74">
        <v>28</v>
      </c>
      <c r="I134" s="1">
        <f t="shared" si="9"/>
        <v>93</v>
      </c>
      <c r="J134" s="1" t="s">
        <v>227</v>
      </c>
      <c r="K134" s="81">
        <v>450</v>
      </c>
      <c r="L134" s="7"/>
      <c r="M134" s="7">
        <v>1</v>
      </c>
    </row>
    <row r="135" spans="1:13" ht="33" customHeight="1" x14ac:dyDescent="0.25">
      <c r="A135" s="74">
        <v>2</v>
      </c>
      <c r="B135" s="10">
        <f>B134+1</f>
        <v>106</v>
      </c>
      <c r="C135" s="3" t="s">
        <v>107</v>
      </c>
      <c r="D135" s="5">
        <v>504</v>
      </c>
      <c r="E135" s="3"/>
      <c r="F135" s="3">
        <v>1</v>
      </c>
      <c r="G135" s="4"/>
      <c r="H135" s="74">
        <v>29</v>
      </c>
      <c r="I135" s="1">
        <f t="shared" si="9"/>
        <v>94</v>
      </c>
      <c r="J135" s="1" t="s">
        <v>227</v>
      </c>
      <c r="K135" s="81">
        <v>450</v>
      </c>
      <c r="L135" s="7"/>
      <c r="M135" s="7">
        <v>1</v>
      </c>
    </row>
    <row r="136" spans="1:13" ht="33" customHeight="1" x14ac:dyDescent="0.25">
      <c r="A136" s="74">
        <v>3</v>
      </c>
      <c r="B136" s="10">
        <f>B135+1</f>
        <v>107</v>
      </c>
      <c r="C136" s="3" t="s">
        <v>107</v>
      </c>
      <c r="D136" s="5">
        <v>504</v>
      </c>
      <c r="E136" s="3">
        <v>1</v>
      </c>
      <c r="F136" s="3"/>
      <c r="G136" s="4"/>
      <c r="H136" s="74">
        <v>30</v>
      </c>
      <c r="I136" s="1">
        <f t="shared" si="9"/>
        <v>95</v>
      </c>
      <c r="J136" s="1" t="s">
        <v>227</v>
      </c>
      <c r="K136" s="81">
        <v>450</v>
      </c>
      <c r="L136" s="7">
        <v>1</v>
      </c>
      <c r="M136" s="7"/>
    </row>
    <row r="137" spans="1:13" ht="33" customHeight="1" x14ac:dyDescent="0.25">
      <c r="B137" s="102" t="s">
        <v>64</v>
      </c>
      <c r="C137" s="102"/>
      <c r="D137" s="5">
        <f>SUM(D134:D136)</f>
        <v>2208</v>
      </c>
      <c r="E137" s="3">
        <f>SUM(E134:E136)</f>
        <v>1</v>
      </c>
      <c r="F137" s="3">
        <f>SUM(F134:F136)</f>
        <v>2</v>
      </c>
      <c r="G137" s="4"/>
      <c r="H137" s="74">
        <v>31</v>
      </c>
      <c r="I137" s="1">
        <f>I136+1</f>
        <v>96</v>
      </c>
      <c r="J137" s="1" t="s">
        <v>227</v>
      </c>
      <c r="K137" s="81">
        <v>450</v>
      </c>
      <c r="L137" s="7"/>
      <c r="M137" s="7">
        <v>1</v>
      </c>
    </row>
    <row r="138" spans="1:13" ht="33" customHeight="1" x14ac:dyDescent="0.25">
      <c r="B138" s="108" t="s">
        <v>73</v>
      </c>
      <c r="C138" s="109"/>
      <c r="D138" s="109"/>
      <c r="E138" s="109"/>
      <c r="F138" s="110"/>
      <c r="G138" s="4"/>
      <c r="H138" s="74">
        <v>32</v>
      </c>
      <c r="I138" s="1">
        <f t="shared" ref="I138:I140" si="10">I137+1</f>
        <v>97</v>
      </c>
      <c r="J138" s="1" t="s">
        <v>227</v>
      </c>
      <c r="K138" s="81">
        <v>450</v>
      </c>
      <c r="M138" s="7">
        <v>1</v>
      </c>
    </row>
    <row r="139" spans="1:13" ht="33" customHeight="1" x14ac:dyDescent="0.25">
      <c r="A139" s="74">
        <v>1</v>
      </c>
      <c r="B139" s="10">
        <f>B136+1</f>
        <v>108</v>
      </c>
      <c r="C139" s="3" t="s">
        <v>19</v>
      </c>
      <c r="D139" s="5">
        <v>1729.2</v>
      </c>
      <c r="E139" s="3"/>
      <c r="F139" s="3">
        <v>1</v>
      </c>
      <c r="G139" s="4"/>
      <c r="H139" s="74">
        <v>33</v>
      </c>
      <c r="I139" s="1">
        <f t="shared" si="10"/>
        <v>98</v>
      </c>
      <c r="J139" s="1" t="s">
        <v>227</v>
      </c>
      <c r="K139" s="81">
        <v>450</v>
      </c>
      <c r="L139" s="7"/>
      <c r="M139" s="7">
        <v>1</v>
      </c>
    </row>
    <row r="140" spans="1:13" ht="33" customHeight="1" x14ac:dyDescent="0.25">
      <c r="A140" s="74">
        <v>2</v>
      </c>
      <c r="B140" s="10">
        <f>B139+1</f>
        <v>109</v>
      </c>
      <c r="C140" s="3" t="s">
        <v>177</v>
      </c>
      <c r="D140" s="5">
        <v>800</v>
      </c>
      <c r="E140" s="3">
        <v>1</v>
      </c>
      <c r="F140" s="3"/>
      <c r="G140" s="4"/>
      <c r="H140" s="74">
        <v>34</v>
      </c>
      <c r="I140" s="1">
        <f t="shared" si="10"/>
        <v>99</v>
      </c>
      <c r="J140" s="1" t="s">
        <v>227</v>
      </c>
      <c r="K140" s="81">
        <v>450</v>
      </c>
      <c r="M140" s="7">
        <v>1</v>
      </c>
    </row>
    <row r="141" spans="1:13" ht="33" customHeight="1" x14ac:dyDescent="0.25">
      <c r="B141" s="102" t="s">
        <v>64</v>
      </c>
      <c r="C141" s="102"/>
      <c r="D141" s="5">
        <f>SUM(D139:D140)</f>
        <v>2529.1999999999998</v>
      </c>
      <c r="E141" s="3">
        <f>SUM(E139:E140)</f>
        <v>1</v>
      </c>
      <c r="F141" s="3">
        <f>SUM(F139:F140)</f>
        <v>1</v>
      </c>
      <c r="G141" s="4"/>
      <c r="I141" s="119" t="s">
        <v>65</v>
      </c>
      <c r="J141" s="119"/>
      <c r="K141" s="13">
        <f>SUM(K107:K140)</f>
        <v>15624</v>
      </c>
      <c r="L141" s="9">
        <f>SUM(L107:L140)</f>
        <v>6</v>
      </c>
      <c r="M141" s="9">
        <f>SUM(M107:M140)</f>
        <v>28</v>
      </c>
    </row>
    <row r="142" spans="1:13" ht="33" customHeight="1" x14ac:dyDescent="0.25">
      <c r="B142" s="95" t="s">
        <v>201</v>
      </c>
      <c r="C142" s="96"/>
      <c r="D142" s="96"/>
      <c r="E142" s="96"/>
      <c r="F142" s="97"/>
      <c r="G142" s="4"/>
      <c r="I142" s="98" t="s">
        <v>160</v>
      </c>
      <c r="J142" s="99"/>
      <c r="K142" s="100"/>
      <c r="L142" s="99"/>
      <c r="M142" s="101"/>
    </row>
    <row r="143" spans="1:13" ht="33" customHeight="1" x14ac:dyDescent="0.25">
      <c r="A143" s="74">
        <v>1</v>
      </c>
      <c r="B143" s="10">
        <f>B140+1</f>
        <v>110</v>
      </c>
      <c r="C143" s="3" t="s">
        <v>120</v>
      </c>
      <c r="D143" s="5">
        <v>667.7</v>
      </c>
      <c r="E143" s="3"/>
      <c r="F143" s="3">
        <v>1</v>
      </c>
      <c r="G143" s="4"/>
      <c r="H143" s="74">
        <v>1</v>
      </c>
      <c r="I143" s="1">
        <f>I140+1</f>
        <v>100</v>
      </c>
      <c r="J143" s="2" t="s">
        <v>150</v>
      </c>
      <c r="K143" s="81">
        <v>450</v>
      </c>
      <c r="L143" s="7">
        <v>1</v>
      </c>
      <c r="M143" s="7"/>
    </row>
    <row r="144" spans="1:13" ht="33" customHeight="1" x14ac:dyDescent="0.25">
      <c r="A144" s="74">
        <v>2</v>
      </c>
      <c r="B144" s="10">
        <f>B143+1</f>
        <v>111</v>
      </c>
      <c r="C144" s="3" t="s">
        <v>158</v>
      </c>
      <c r="D144" s="5">
        <v>504</v>
      </c>
      <c r="E144" s="3"/>
      <c r="F144" s="3">
        <v>1</v>
      </c>
      <c r="G144" s="4"/>
      <c r="H144" s="74">
        <v>2</v>
      </c>
      <c r="I144" s="1">
        <f>I143+1</f>
        <v>101</v>
      </c>
      <c r="J144" s="2" t="s">
        <v>150</v>
      </c>
      <c r="K144" s="81">
        <v>450</v>
      </c>
      <c r="L144" s="7">
        <v>1</v>
      </c>
      <c r="M144" s="7"/>
    </row>
    <row r="145" spans="1:13" ht="33" customHeight="1" x14ac:dyDescent="0.25">
      <c r="B145" s="102" t="s">
        <v>64</v>
      </c>
      <c r="C145" s="102"/>
      <c r="D145" s="5">
        <f>SUM(D143:D144)</f>
        <v>1171.7</v>
      </c>
      <c r="E145" s="3">
        <f>SUM(E143:E144)</f>
        <v>0</v>
      </c>
      <c r="F145" s="3">
        <f>SUM(F143:F144)</f>
        <v>2</v>
      </c>
      <c r="G145" s="4"/>
      <c r="H145" s="74">
        <v>3</v>
      </c>
      <c r="I145" s="1">
        <f t="shared" ref="I145:I155" si="11">I144+1</f>
        <v>102</v>
      </c>
      <c r="J145" s="2" t="s">
        <v>150</v>
      </c>
      <c r="K145" s="81">
        <v>450</v>
      </c>
      <c r="L145" s="7">
        <v>1</v>
      </c>
      <c r="M145" s="7"/>
    </row>
    <row r="146" spans="1:13" ht="33" customHeight="1" x14ac:dyDescent="0.25">
      <c r="B146" s="95" t="s">
        <v>74</v>
      </c>
      <c r="C146" s="96"/>
      <c r="D146" s="96"/>
      <c r="E146" s="96"/>
      <c r="F146" s="97"/>
      <c r="G146" s="4"/>
      <c r="H146" s="74">
        <v>4</v>
      </c>
      <c r="I146" s="1">
        <f t="shared" si="11"/>
        <v>103</v>
      </c>
      <c r="J146" s="2" t="s">
        <v>150</v>
      </c>
      <c r="K146" s="81">
        <v>504</v>
      </c>
      <c r="L146" s="7">
        <v>1</v>
      </c>
      <c r="M146" s="7"/>
    </row>
    <row r="147" spans="1:13" ht="33" customHeight="1" x14ac:dyDescent="0.25">
      <c r="A147" s="74">
        <v>1</v>
      </c>
      <c r="B147" s="10">
        <f>B144+1</f>
        <v>112</v>
      </c>
      <c r="C147" s="3" t="s">
        <v>161</v>
      </c>
      <c r="D147" s="5">
        <v>1010.2</v>
      </c>
      <c r="E147" s="3">
        <v>1</v>
      </c>
      <c r="F147" s="3"/>
      <c r="G147" s="4"/>
      <c r="H147" s="74">
        <v>5</v>
      </c>
      <c r="I147" s="1">
        <f t="shared" si="11"/>
        <v>104</v>
      </c>
      <c r="J147" s="2" t="s">
        <v>151</v>
      </c>
      <c r="K147" s="81">
        <v>450</v>
      </c>
      <c r="L147" s="7">
        <v>1</v>
      </c>
      <c r="M147" s="7"/>
    </row>
    <row r="148" spans="1:13" ht="33" customHeight="1" x14ac:dyDescent="0.25">
      <c r="A148" s="74">
        <v>2</v>
      </c>
      <c r="B148" s="10">
        <f>B147+1</f>
        <v>113</v>
      </c>
      <c r="C148" s="3" t="s">
        <v>134</v>
      </c>
      <c r="D148" s="5">
        <v>504</v>
      </c>
      <c r="E148" s="3">
        <v>1</v>
      </c>
      <c r="F148" s="3"/>
      <c r="G148" s="4"/>
      <c r="H148" s="74">
        <v>6</v>
      </c>
      <c r="I148" s="1">
        <f t="shared" si="11"/>
        <v>105</v>
      </c>
      <c r="J148" s="2" t="s">
        <v>152</v>
      </c>
      <c r="K148" s="81">
        <v>450</v>
      </c>
      <c r="L148" s="7"/>
      <c r="M148" s="7">
        <v>1</v>
      </c>
    </row>
    <row r="149" spans="1:13" ht="33" customHeight="1" x14ac:dyDescent="0.25">
      <c r="A149" s="74">
        <v>3</v>
      </c>
      <c r="B149" s="10">
        <f>B148+1</f>
        <v>114</v>
      </c>
      <c r="C149" s="3" t="s">
        <v>134</v>
      </c>
      <c r="D149" s="5">
        <v>504</v>
      </c>
      <c r="E149" s="3">
        <v>1</v>
      </c>
      <c r="F149" s="3"/>
      <c r="G149" s="4"/>
      <c r="H149" s="74">
        <v>7</v>
      </c>
      <c r="I149" s="1">
        <f t="shared" si="11"/>
        <v>106</v>
      </c>
      <c r="J149" s="2" t="s">
        <v>152</v>
      </c>
      <c r="K149" s="81">
        <v>450</v>
      </c>
      <c r="L149" s="7"/>
      <c r="M149" s="7">
        <v>1</v>
      </c>
    </row>
    <row r="150" spans="1:13" ht="33" customHeight="1" x14ac:dyDescent="0.25">
      <c r="A150" s="74">
        <v>4</v>
      </c>
      <c r="B150" s="10">
        <f>B149+1</f>
        <v>115</v>
      </c>
      <c r="C150" s="3" t="s">
        <v>134</v>
      </c>
      <c r="D150" s="5">
        <v>504</v>
      </c>
      <c r="E150" s="3"/>
      <c r="F150" s="3">
        <v>1</v>
      </c>
      <c r="G150" s="4"/>
      <c r="H150" s="74">
        <v>8</v>
      </c>
      <c r="I150" s="1">
        <f t="shared" si="11"/>
        <v>107</v>
      </c>
      <c r="J150" s="2" t="s">
        <v>228</v>
      </c>
      <c r="K150" s="81">
        <v>450</v>
      </c>
      <c r="L150" s="7">
        <v>1</v>
      </c>
      <c r="M150" s="7"/>
    </row>
    <row r="151" spans="1:13" ht="33" customHeight="1" x14ac:dyDescent="0.25">
      <c r="B151" s="102" t="s">
        <v>64</v>
      </c>
      <c r="C151" s="102"/>
      <c r="D151" s="5">
        <f>SUM(D147:D150)</f>
        <v>2522.1999999999998</v>
      </c>
      <c r="E151" s="3">
        <f>SUM(E147:E150)</f>
        <v>3</v>
      </c>
      <c r="F151" s="3">
        <f>SUM(F147:F150)</f>
        <v>1</v>
      </c>
      <c r="G151" s="4"/>
      <c r="H151" s="74">
        <v>9</v>
      </c>
      <c r="I151" s="1">
        <f t="shared" si="11"/>
        <v>108</v>
      </c>
      <c r="J151" s="2" t="s">
        <v>228</v>
      </c>
      <c r="K151" s="81">
        <v>450</v>
      </c>
      <c r="L151" s="7">
        <v>1</v>
      </c>
      <c r="M151" s="7"/>
    </row>
    <row r="152" spans="1:13" ht="33" customHeight="1" x14ac:dyDescent="0.25">
      <c r="B152" s="95" t="s">
        <v>93</v>
      </c>
      <c r="C152" s="96"/>
      <c r="D152" s="96"/>
      <c r="E152" s="96"/>
      <c r="F152" s="97"/>
      <c r="G152" s="4"/>
      <c r="H152" s="74">
        <v>10</v>
      </c>
      <c r="I152" s="1">
        <f t="shared" si="11"/>
        <v>109</v>
      </c>
      <c r="J152" s="2" t="s">
        <v>228</v>
      </c>
      <c r="K152" s="81">
        <v>450</v>
      </c>
      <c r="L152" s="7">
        <v>1</v>
      </c>
      <c r="M152" s="7"/>
    </row>
    <row r="153" spans="1:13" ht="33" customHeight="1" x14ac:dyDescent="0.25">
      <c r="A153" s="74">
        <v>1</v>
      </c>
      <c r="B153" s="10">
        <f>B150+1</f>
        <v>116</v>
      </c>
      <c r="C153" s="3" t="s">
        <v>108</v>
      </c>
      <c r="D153" s="5">
        <v>1010.2</v>
      </c>
      <c r="E153" s="3">
        <v>1</v>
      </c>
      <c r="F153" s="3"/>
      <c r="G153" s="4"/>
      <c r="H153" s="74">
        <v>11</v>
      </c>
      <c r="I153" s="1">
        <f t="shared" si="11"/>
        <v>110</v>
      </c>
      <c r="J153" s="2" t="s">
        <v>152</v>
      </c>
      <c r="K153" s="81">
        <v>450</v>
      </c>
      <c r="L153" s="7"/>
      <c r="M153" s="7">
        <v>1</v>
      </c>
    </row>
    <row r="154" spans="1:13" ht="33" customHeight="1" x14ac:dyDescent="0.25">
      <c r="A154" s="74">
        <v>2</v>
      </c>
      <c r="B154" s="10">
        <f t="shared" ref="B154:B173" si="12">B153+1</f>
        <v>117</v>
      </c>
      <c r="C154" s="3" t="s">
        <v>109</v>
      </c>
      <c r="D154" s="5">
        <v>1010.2</v>
      </c>
      <c r="E154" s="3">
        <v>1</v>
      </c>
      <c r="F154" s="3"/>
      <c r="G154" s="4"/>
      <c r="H154" s="74">
        <v>12</v>
      </c>
      <c r="I154" s="1">
        <f t="shared" si="11"/>
        <v>111</v>
      </c>
      <c r="J154" s="2" t="s">
        <v>230</v>
      </c>
      <c r="K154" s="81">
        <v>450</v>
      </c>
      <c r="L154" s="7">
        <v>1</v>
      </c>
      <c r="M154" s="7"/>
    </row>
    <row r="155" spans="1:13" ht="33" customHeight="1" x14ac:dyDescent="0.25">
      <c r="A155" s="74">
        <v>3</v>
      </c>
      <c r="B155" s="10">
        <f t="shared" si="12"/>
        <v>118</v>
      </c>
      <c r="C155" s="3" t="s">
        <v>109</v>
      </c>
      <c r="D155" s="5">
        <v>919.2</v>
      </c>
      <c r="E155" s="3">
        <v>1</v>
      </c>
      <c r="F155" s="3"/>
      <c r="G155" s="4"/>
      <c r="H155" s="74">
        <v>13</v>
      </c>
      <c r="I155" s="1">
        <f t="shared" si="11"/>
        <v>112</v>
      </c>
      <c r="J155" s="2" t="s">
        <v>231</v>
      </c>
      <c r="K155" s="81">
        <v>450</v>
      </c>
      <c r="L155" s="7">
        <v>1</v>
      </c>
      <c r="M155" s="7"/>
    </row>
    <row r="156" spans="1:13" ht="33" customHeight="1" x14ac:dyDescent="0.25">
      <c r="A156" s="74">
        <v>4</v>
      </c>
      <c r="B156" s="10">
        <f t="shared" si="12"/>
        <v>119</v>
      </c>
      <c r="C156" s="3" t="s">
        <v>109</v>
      </c>
      <c r="D156" s="5">
        <v>650</v>
      </c>
      <c r="E156" s="3">
        <v>1</v>
      </c>
      <c r="F156" s="3"/>
      <c r="G156" s="4"/>
      <c r="H156" s="74">
        <v>14</v>
      </c>
      <c r="I156" s="1">
        <f>I155+1</f>
        <v>113</v>
      </c>
      <c r="J156" s="2" t="s">
        <v>231</v>
      </c>
      <c r="K156" s="81">
        <v>504</v>
      </c>
      <c r="L156" s="7">
        <v>1</v>
      </c>
      <c r="M156" s="7"/>
    </row>
    <row r="157" spans="1:13" ht="33" customHeight="1" x14ac:dyDescent="0.25">
      <c r="A157" s="74">
        <v>5</v>
      </c>
      <c r="B157" s="10">
        <f t="shared" si="12"/>
        <v>120</v>
      </c>
      <c r="C157" s="3" t="s">
        <v>109</v>
      </c>
      <c r="D157" s="5">
        <v>650</v>
      </c>
      <c r="E157" s="3">
        <v>1</v>
      </c>
      <c r="F157" s="3"/>
      <c r="G157" s="4"/>
      <c r="H157" s="74">
        <v>15</v>
      </c>
      <c r="I157" s="1">
        <f t="shared" ref="I157:I158" si="13">I156+1</f>
        <v>114</v>
      </c>
      <c r="J157" s="2" t="s">
        <v>231</v>
      </c>
      <c r="K157" s="76">
        <v>450</v>
      </c>
      <c r="L157" s="77"/>
      <c r="M157" s="77">
        <v>1</v>
      </c>
    </row>
    <row r="158" spans="1:13" ht="33" customHeight="1" x14ac:dyDescent="0.25">
      <c r="A158" s="74">
        <v>6</v>
      </c>
      <c r="B158" s="10">
        <f t="shared" si="12"/>
        <v>121</v>
      </c>
      <c r="C158" s="3" t="s">
        <v>27</v>
      </c>
      <c r="D158" s="5">
        <v>504</v>
      </c>
      <c r="E158" s="3">
        <v>1</v>
      </c>
      <c r="F158" s="3"/>
      <c r="G158" s="4"/>
      <c r="H158" s="74">
        <v>16</v>
      </c>
      <c r="I158" s="1">
        <f t="shared" si="13"/>
        <v>115</v>
      </c>
      <c r="J158" s="2" t="s">
        <v>231</v>
      </c>
      <c r="K158" s="76">
        <v>450</v>
      </c>
      <c r="L158" s="77"/>
      <c r="M158" s="77">
        <v>1</v>
      </c>
    </row>
    <row r="159" spans="1:13" ht="33" customHeight="1" x14ac:dyDescent="0.25">
      <c r="A159" s="74">
        <v>7</v>
      </c>
      <c r="B159" s="10">
        <f t="shared" si="12"/>
        <v>122</v>
      </c>
      <c r="C159" s="3" t="s">
        <v>27</v>
      </c>
      <c r="D159" s="5">
        <v>536</v>
      </c>
      <c r="E159" s="3">
        <v>1</v>
      </c>
      <c r="F159" s="3"/>
      <c r="G159" s="4"/>
      <c r="H159" s="74">
        <v>17</v>
      </c>
      <c r="I159" s="1">
        <f>I158+1</f>
        <v>116</v>
      </c>
      <c r="J159" s="2" t="s">
        <v>231</v>
      </c>
      <c r="K159" s="76">
        <v>504</v>
      </c>
      <c r="L159" s="77"/>
      <c r="M159" s="77">
        <v>1</v>
      </c>
    </row>
    <row r="160" spans="1:13" ht="33" customHeight="1" x14ac:dyDescent="0.25">
      <c r="A160" s="74">
        <v>8</v>
      </c>
      <c r="B160" s="10">
        <f t="shared" si="12"/>
        <v>123</v>
      </c>
      <c r="C160" s="3" t="s">
        <v>27</v>
      </c>
      <c r="D160" s="5">
        <v>504</v>
      </c>
      <c r="E160" s="3">
        <v>1</v>
      </c>
      <c r="F160" s="3"/>
      <c r="G160" s="4"/>
      <c r="H160" s="74">
        <v>18</v>
      </c>
      <c r="I160" s="1">
        <f t="shared" ref="I160:I167" si="14">I159+1</f>
        <v>117</v>
      </c>
      <c r="J160" s="2" t="s">
        <v>231</v>
      </c>
      <c r="K160" s="76">
        <v>504</v>
      </c>
      <c r="L160" s="77">
        <v>1</v>
      </c>
      <c r="M160" s="77"/>
    </row>
    <row r="161" spans="1:13" ht="33" customHeight="1" x14ac:dyDescent="0.25">
      <c r="A161" s="74">
        <v>9</v>
      </c>
      <c r="B161" s="10">
        <f t="shared" si="12"/>
        <v>124</v>
      </c>
      <c r="C161" s="3" t="s">
        <v>27</v>
      </c>
      <c r="D161" s="5">
        <v>504</v>
      </c>
      <c r="E161" s="3">
        <v>1</v>
      </c>
      <c r="F161" s="3"/>
      <c r="G161" s="4"/>
      <c r="H161" s="74">
        <v>19</v>
      </c>
      <c r="I161" s="1">
        <f t="shared" si="14"/>
        <v>118</v>
      </c>
      <c r="J161" s="2" t="s">
        <v>231</v>
      </c>
      <c r="K161" s="76">
        <v>504</v>
      </c>
      <c r="L161" s="77">
        <v>1</v>
      </c>
      <c r="M161" s="77"/>
    </row>
    <row r="162" spans="1:13" ht="33" customHeight="1" x14ac:dyDescent="0.25">
      <c r="A162" s="74">
        <v>10</v>
      </c>
      <c r="B162" s="10">
        <f>B161+1</f>
        <v>125</v>
      </c>
      <c r="C162" s="3" t="s">
        <v>27</v>
      </c>
      <c r="D162" s="5">
        <v>504</v>
      </c>
      <c r="E162" s="3">
        <v>1</v>
      </c>
      <c r="F162" s="3"/>
      <c r="G162" s="4"/>
      <c r="H162" s="74">
        <v>20</v>
      </c>
      <c r="I162" s="1">
        <f t="shared" si="14"/>
        <v>119</v>
      </c>
      <c r="J162" s="2" t="s">
        <v>231</v>
      </c>
      <c r="K162" s="76">
        <v>504</v>
      </c>
      <c r="L162" s="77"/>
      <c r="M162" s="77">
        <v>1</v>
      </c>
    </row>
    <row r="163" spans="1:13" ht="33" customHeight="1" x14ac:dyDescent="0.25">
      <c r="A163" s="74">
        <v>11</v>
      </c>
      <c r="B163" s="10">
        <f t="shared" si="12"/>
        <v>126</v>
      </c>
      <c r="C163" s="3" t="s">
        <v>27</v>
      </c>
      <c r="D163" s="5">
        <v>504</v>
      </c>
      <c r="E163" s="3">
        <v>1</v>
      </c>
      <c r="F163" s="3"/>
      <c r="G163" s="4"/>
      <c r="H163" s="74">
        <v>21</v>
      </c>
      <c r="I163" s="1">
        <f t="shared" si="14"/>
        <v>120</v>
      </c>
      <c r="J163" s="2" t="s">
        <v>231</v>
      </c>
      <c r="K163" s="76">
        <v>450</v>
      </c>
      <c r="L163" s="77">
        <v>1</v>
      </c>
      <c r="M163" s="77"/>
    </row>
    <row r="164" spans="1:13" ht="33" customHeight="1" x14ac:dyDescent="0.25">
      <c r="A164" s="74">
        <v>12</v>
      </c>
      <c r="B164" s="10">
        <f t="shared" si="12"/>
        <v>127</v>
      </c>
      <c r="C164" s="3" t="s">
        <v>27</v>
      </c>
      <c r="D164" s="5">
        <v>504</v>
      </c>
      <c r="E164" s="3">
        <v>1</v>
      </c>
      <c r="F164" s="3"/>
      <c r="G164" s="4"/>
      <c r="H164" s="74">
        <v>22</v>
      </c>
      <c r="I164" s="1">
        <f t="shared" si="14"/>
        <v>121</v>
      </c>
      <c r="J164" s="2" t="s">
        <v>231</v>
      </c>
      <c r="K164" s="76">
        <v>504</v>
      </c>
      <c r="L164" s="77">
        <v>1</v>
      </c>
      <c r="M164" s="77"/>
    </row>
    <row r="165" spans="1:13" ht="33" customHeight="1" x14ac:dyDescent="0.25">
      <c r="A165" s="74">
        <v>13</v>
      </c>
      <c r="B165" s="10">
        <f t="shared" si="12"/>
        <v>128</v>
      </c>
      <c r="C165" s="3" t="s">
        <v>27</v>
      </c>
      <c r="D165" s="5">
        <v>504</v>
      </c>
      <c r="E165" s="3">
        <v>1</v>
      </c>
      <c r="F165" s="3"/>
      <c r="G165" s="4"/>
      <c r="H165" s="74">
        <v>23</v>
      </c>
      <c r="I165" s="1">
        <f t="shared" si="14"/>
        <v>122</v>
      </c>
      <c r="J165" s="2" t="s">
        <v>231</v>
      </c>
      <c r="K165" s="76">
        <v>450</v>
      </c>
      <c r="L165" s="77"/>
      <c r="M165" s="77">
        <v>1</v>
      </c>
    </row>
    <row r="166" spans="1:13" ht="33" customHeight="1" x14ac:dyDescent="0.25">
      <c r="A166" s="74">
        <v>14</v>
      </c>
      <c r="B166" s="10">
        <f t="shared" si="12"/>
        <v>129</v>
      </c>
      <c r="C166" s="3" t="s">
        <v>27</v>
      </c>
      <c r="D166" s="5">
        <v>504</v>
      </c>
      <c r="E166" s="3">
        <v>1</v>
      </c>
      <c r="F166" s="3"/>
      <c r="G166" s="4"/>
      <c r="H166" s="74">
        <v>24</v>
      </c>
      <c r="I166" s="1">
        <f t="shared" si="14"/>
        <v>123</v>
      </c>
      <c r="J166" s="2" t="s">
        <v>231</v>
      </c>
      <c r="K166" s="76">
        <v>504</v>
      </c>
      <c r="L166" s="77">
        <v>1</v>
      </c>
      <c r="M166" s="77"/>
    </row>
    <row r="167" spans="1:13" ht="33" customHeight="1" x14ac:dyDescent="0.25">
      <c r="A167" s="74">
        <v>15</v>
      </c>
      <c r="B167" s="10">
        <f t="shared" si="12"/>
        <v>130</v>
      </c>
      <c r="C167" s="3" t="s">
        <v>27</v>
      </c>
      <c r="D167" s="5">
        <v>504</v>
      </c>
      <c r="E167" s="3">
        <v>1</v>
      </c>
      <c r="F167" s="3"/>
      <c r="G167" s="4"/>
      <c r="H167" s="74">
        <v>25</v>
      </c>
      <c r="I167" s="1">
        <f t="shared" si="14"/>
        <v>124</v>
      </c>
      <c r="J167" s="2" t="s">
        <v>229</v>
      </c>
      <c r="K167" s="76">
        <v>504</v>
      </c>
      <c r="L167" s="77"/>
      <c r="M167" s="77">
        <v>1</v>
      </c>
    </row>
    <row r="168" spans="1:13" ht="33" customHeight="1" x14ac:dyDescent="0.25">
      <c r="A168" s="74">
        <v>16</v>
      </c>
      <c r="B168" s="10">
        <f t="shared" si="12"/>
        <v>131</v>
      </c>
      <c r="C168" s="3" t="s">
        <v>27</v>
      </c>
      <c r="D168" s="5">
        <v>504</v>
      </c>
      <c r="E168" s="3"/>
      <c r="F168" s="3">
        <v>1</v>
      </c>
      <c r="G168" s="4"/>
      <c r="I168" s="119" t="s">
        <v>65</v>
      </c>
      <c r="J168" s="119"/>
      <c r="K168" s="13">
        <f>SUM(K143:K167)</f>
        <v>11736</v>
      </c>
      <c r="L168" s="8">
        <f>SUM(L143:L167)</f>
        <v>16</v>
      </c>
      <c r="M168" s="8">
        <f>SUM(M143:M167)</f>
        <v>9</v>
      </c>
    </row>
    <row r="169" spans="1:13" ht="33" customHeight="1" x14ac:dyDescent="0.25">
      <c r="A169" s="74">
        <v>17</v>
      </c>
      <c r="B169" s="10">
        <f t="shared" si="12"/>
        <v>132</v>
      </c>
      <c r="C169" s="3" t="s">
        <v>27</v>
      </c>
      <c r="D169" s="5">
        <v>504</v>
      </c>
      <c r="E169" s="3">
        <v>1</v>
      </c>
      <c r="F169" s="3"/>
      <c r="G169" s="4"/>
      <c r="I169" s="83" t="s">
        <v>280</v>
      </c>
      <c r="J169" s="92"/>
      <c r="K169" s="84"/>
      <c r="L169" s="92"/>
      <c r="M169" s="104"/>
    </row>
    <row r="170" spans="1:13" ht="33" customHeight="1" x14ac:dyDescent="0.25">
      <c r="A170" s="74">
        <v>18</v>
      </c>
      <c r="B170" s="10">
        <f t="shared" si="12"/>
        <v>133</v>
      </c>
      <c r="C170" s="3" t="s">
        <v>27</v>
      </c>
      <c r="D170" s="5">
        <v>504</v>
      </c>
      <c r="E170" s="3">
        <v>1</v>
      </c>
      <c r="F170" s="3"/>
      <c r="G170" s="4"/>
      <c r="H170" s="74">
        <v>1</v>
      </c>
      <c r="I170" s="1">
        <f>I167+1</f>
        <v>125</v>
      </c>
      <c r="J170" s="1" t="s">
        <v>178</v>
      </c>
      <c r="K170" s="81">
        <v>700</v>
      </c>
      <c r="L170" s="7"/>
      <c r="M170" s="7">
        <v>1</v>
      </c>
    </row>
    <row r="171" spans="1:13" ht="33" customHeight="1" x14ac:dyDescent="0.25">
      <c r="A171" s="74">
        <v>19</v>
      </c>
      <c r="B171" s="10">
        <f t="shared" si="12"/>
        <v>134</v>
      </c>
      <c r="C171" s="3" t="s">
        <v>27</v>
      </c>
      <c r="D171" s="5">
        <v>504</v>
      </c>
      <c r="E171" s="3">
        <v>1</v>
      </c>
      <c r="F171" s="3"/>
      <c r="G171" s="4"/>
      <c r="H171" s="74">
        <v>2</v>
      </c>
      <c r="I171" s="1">
        <f>I170+1</f>
        <v>126</v>
      </c>
      <c r="J171" s="1" t="s">
        <v>178</v>
      </c>
      <c r="K171" s="81">
        <v>600</v>
      </c>
      <c r="L171" s="7"/>
      <c r="M171" s="7">
        <v>1</v>
      </c>
    </row>
    <row r="172" spans="1:13" ht="33" customHeight="1" x14ac:dyDescent="0.25">
      <c r="A172" s="74">
        <v>20</v>
      </c>
      <c r="B172" s="10">
        <f t="shared" si="12"/>
        <v>135</v>
      </c>
      <c r="C172" s="3" t="s">
        <v>126</v>
      </c>
      <c r="D172" s="5">
        <v>504</v>
      </c>
      <c r="E172" s="3">
        <v>1</v>
      </c>
      <c r="F172" s="3"/>
      <c r="G172" s="4"/>
      <c r="H172" s="74">
        <v>3</v>
      </c>
      <c r="I172" s="1">
        <f>I171+1</f>
        <v>127</v>
      </c>
      <c r="J172" s="1" t="s">
        <v>274</v>
      </c>
      <c r="K172" s="81">
        <v>450</v>
      </c>
      <c r="L172" s="7"/>
      <c r="M172" s="7">
        <v>1</v>
      </c>
    </row>
    <row r="173" spans="1:13" ht="33" customHeight="1" x14ac:dyDescent="0.25">
      <c r="A173" s="74">
        <v>21</v>
      </c>
      <c r="B173" s="10">
        <f t="shared" si="12"/>
        <v>136</v>
      </c>
      <c r="C173" s="3" t="s">
        <v>126</v>
      </c>
      <c r="D173" s="5">
        <v>504</v>
      </c>
      <c r="E173" s="3"/>
      <c r="F173" s="3">
        <v>1</v>
      </c>
      <c r="G173" s="4"/>
      <c r="H173" s="74">
        <v>4</v>
      </c>
      <c r="I173" s="1">
        <f t="shared" ref="I173:I175" si="15">I172+1</f>
        <v>128</v>
      </c>
      <c r="J173" s="1" t="s">
        <v>274</v>
      </c>
      <c r="K173" s="81">
        <v>450</v>
      </c>
      <c r="L173" s="7"/>
      <c r="M173" s="7">
        <v>1</v>
      </c>
    </row>
    <row r="174" spans="1:13" ht="33" customHeight="1" x14ac:dyDescent="0.25">
      <c r="B174" s="102" t="s">
        <v>64</v>
      </c>
      <c r="C174" s="102"/>
      <c r="D174" s="5">
        <f>SUM(D153:D173)</f>
        <v>12335.6</v>
      </c>
      <c r="E174" s="3">
        <f>SUM(E153:E173)</f>
        <v>19</v>
      </c>
      <c r="F174" s="3">
        <f>SUM(F153:F173)</f>
        <v>2</v>
      </c>
      <c r="G174" s="4"/>
      <c r="H174" s="74">
        <v>5</v>
      </c>
      <c r="I174" s="1">
        <f>I173+1</f>
        <v>129</v>
      </c>
      <c r="J174" s="1" t="s">
        <v>274</v>
      </c>
      <c r="K174" s="81">
        <v>450</v>
      </c>
      <c r="L174" s="7"/>
      <c r="M174" s="7">
        <v>1</v>
      </c>
    </row>
    <row r="175" spans="1:13" ht="33" customHeight="1" x14ac:dyDescent="0.25">
      <c r="B175" s="95" t="s">
        <v>206</v>
      </c>
      <c r="C175" s="96"/>
      <c r="D175" s="96"/>
      <c r="E175" s="96"/>
      <c r="F175" s="97"/>
      <c r="G175" s="4"/>
      <c r="H175" s="74">
        <v>6</v>
      </c>
      <c r="I175" s="1">
        <f t="shared" si="15"/>
        <v>130</v>
      </c>
      <c r="J175" s="1" t="s">
        <v>274</v>
      </c>
      <c r="K175" s="81">
        <v>504</v>
      </c>
      <c r="L175" s="7"/>
      <c r="M175" s="7">
        <v>1</v>
      </c>
    </row>
    <row r="176" spans="1:13" ht="33" customHeight="1" x14ac:dyDescent="0.25">
      <c r="A176" s="74">
        <v>1</v>
      </c>
      <c r="B176" s="10">
        <f>B173+1</f>
        <v>137</v>
      </c>
      <c r="C176" s="3" t="s">
        <v>207</v>
      </c>
      <c r="D176" s="5">
        <v>1010.2</v>
      </c>
      <c r="E176" s="3">
        <v>1</v>
      </c>
      <c r="F176" s="3"/>
      <c r="G176" s="4"/>
      <c r="H176" s="74">
        <v>7</v>
      </c>
      <c r="I176" s="1">
        <f>I175+1</f>
        <v>131</v>
      </c>
      <c r="J176" s="1" t="s">
        <v>274</v>
      </c>
      <c r="K176" s="81">
        <v>504</v>
      </c>
      <c r="L176" s="7"/>
      <c r="M176" s="7">
        <v>1</v>
      </c>
    </row>
    <row r="177" spans="1:13" ht="33" customHeight="1" x14ac:dyDescent="0.25">
      <c r="B177" s="102" t="s">
        <v>64</v>
      </c>
      <c r="C177" s="102"/>
      <c r="D177" s="5">
        <f>SUM(D176:D176)</f>
        <v>1010.2</v>
      </c>
      <c r="E177" s="3">
        <f>SUM(E176)</f>
        <v>1</v>
      </c>
      <c r="F177" s="3">
        <f>SUM(F176)</f>
        <v>0</v>
      </c>
      <c r="G177" s="4"/>
      <c r="H177" s="74">
        <v>8</v>
      </c>
      <c r="I177" s="1">
        <f t="shared" ref="I177:I186" si="16">I176+1</f>
        <v>132</v>
      </c>
      <c r="J177" s="1" t="s">
        <v>275</v>
      </c>
      <c r="K177" s="81">
        <v>504</v>
      </c>
      <c r="L177" s="7"/>
      <c r="M177" s="7">
        <v>1</v>
      </c>
    </row>
    <row r="178" spans="1:13" ht="33" customHeight="1" x14ac:dyDescent="0.25">
      <c r="B178" s="10" t="s">
        <v>71</v>
      </c>
      <c r="C178" s="103"/>
      <c r="D178" s="96"/>
      <c r="E178" s="96"/>
      <c r="F178" s="97"/>
      <c r="G178" s="4"/>
      <c r="H178" s="74">
        <v>9</v>
      </c>
      <c r="I178" s="1">
        <f t="shared" si="16"/>
        <v>133</v>
      </c>
      <c r="J178" s="2" t="s">
        <v>276</v>
      </c>
      <c r="K178" s="81">
        <v>504</v>
      </c>
      <c r="L178" s="7"/>
      <c r="M178" s="7">
        <v>1</v>
      </c>
    </row>
    <row r="179" spans="1:13" ht="33" customHeight="1" x14ac:dyDescent="0.25">
      <c r="A179" s="74">
        <v>1</v>
      </c>
      <c r="B179" s="10">
        <f>B176+1</f>
        <v>138</v>
      </c>
      <c r="C179" s="3" t="s">
        <v>17</v>
      </c>
      <c r="D179" s="5">
        <v>1010.2</v>
      </c>
      <c r="E179" s="3">
        <v>1</v>
      </c>
      <c r="F179" s="3"/>
      <c r="G179" s="4"/>
      <c r="H179" s="74">
        <v>10</v>
      </c>
      <c r="I179" s="1">
        <f t="shared" si="16"/>
        <v>134</v>
      </c>
      <c r="J179" s="1" t="s">
        <v>277</v>
      </c>
      <c r="K179" s="81">
        <v>450</v>
      </c>
      <c r="L179" s="7"/>
      <c r="M179" s="7">
        <v>1</v>
      </c>
    </row>
    <row r="180" spans="1:13" ht="33" customHeight="1" x14ac:dyDescent="0.25">
      <c r="A180" s="74">
        <v>2</v>
      </c>
      <c r="B180" s="10">
        <f>B179+1</f>
        <v>139</v>
      </c>
      <c r="C180" s="3" t="s">
        <v>437</v>
      </c>
      <c r="D180" s="5">
        <v>504</v>
      </c>
      <c r="E180" s="3">
        <v>1</v>
      </c>
      <c r="F180" s="3"/>
      <c r="G180" s="4"/>
      <c r="H180" s="74">
        <v>11</v>
      </c>
      <c r="I180" s="1">
        <f t="shared" si="16"/>
        <v>135</v>
      </c>
      <c r="J180" s="1" t="s">
        <v>277</v>
      </c>
      <c r="K180" s="81">
        <v>450</v>
      </c>
      <c r="L180" s="7"/>
      <c r="M180" s="7">
        <v>1</v>
      </c>
    </row>
    <row r="181" spans="1:13" ht="33" customHeight="1" x14ac:dyDescent="0.25">
      <c r="A181" s="74">
        <v>3</v>
      </c>
      <c r="B181" s="10">
        <f>B180+1</f>
        <v>140</v>
      </c>
      <c r="C181" s="3" t="s">
        <v>8</v>
      </c>
      <c r="D181" s="5">
        <v>0</v>
      </c>
      <c r="E181" s="3"/>
      <c r="F181" s="3">
        <v>1</v>
      </c>
      <c r="G181" s="4"/>
      <c r="H181" s="74">
        <v>12</v>
      </c>
      <c r="I181" s="1">
        <f t="shared" si="16"/>
        <v>136</v>
      </c>
      <c r="J181" s="1" t="s">
        <v>433</v>
      </c>
      <c r="K181" s="81">
        <v>504</v>
      </c>
      <c r="L181" s="7"/>
      <c r="M181" s="7">
        <v>1</v>
      </c>
    </row>
    <row r="182" spans="1:13" ht="33" customHeight="1" x14ac:dyDescent="0.25">
      <c r="B182" s="102" t="s">
        <v>64</v>
      </c>
      <c r="C182" s="102"/>
      <c r="D182" s="5">
        <f>SUM(D179:D181)</f>
        <v>1514.2</v>
      </c>
      <c r="E182" s="3">
        <f>SUM(E179:E181)</f>
        <v>2</v>
      </c>
      <c r="F182" s="3">
        <f>SUM(F179:F181)</f>
        <v>1</v>
      </c>
      <c r="G182" s="4"/>
      <c r="H182" s="74">
        <v>13</v>
      </c>
      <c r="I182" s="1">
        <f t="shared" si="16"/>
        <v>137</v>
      </c>
      <c r="J182" s="1" t="s">
        <v>11</v>
      </c>
      <c r="K182" s="81">
        <v>504</v>
      </c>
      <c r="L182" s="7"/>
      <c r="M182" s="7">
        <v>1</v>
      </c>
    </row>
    <row r="183" spans="1:13" ht="33" customHeight="1" x14ac:dyDescent="0.25">
      <c r="B183" s="10" t="s">
        <v>248</v>
      </c>
      <c r="C183" s="3"/>
      <c r="D183" s="5"/>
      <c r="E183" s="3"/>
      <c r="F183" s="3"/>
      <c r="G183" s="4"/>
      <c r="H183" s="74">
        <v>14</v>
      </c>
      <c r="I183" s="1">
        <f t="shared" si="16"/>
        <v>138</v>
      </c>
      <c r="J183" s="2" t="s">
        <v>167</v>
      </c>
      <c r="K183" s="81">
        <v>500</v>
      </c>
      <c r="L183" s="6"/>
      <c r="M183" s="7">
        <v>1</v>
      </c>
    </row>
    <row r="184" spans="1:13" ht="33" customHeight="1" x14ac:dyDescent="0.25">
      <c r="A184" s="74">
        <v>1</v>
      </c>
      <c r="B184" s="10">
        <f>B181+1</f>
        <v>141</v>
      </c>
      <c r="C184" s="3" t="s">
        <v>249</v>
      </c>
      <c r="D184" s="5">
        <v>1010.2</v>
      </c>
      <c r="E184" s="3">
        <v>1</v>
      </c>
      <c r="F184" s="3"/>
      <c r="G184" s="4"/>
      <c r="H184" s="74">
        <v>15</v>
      </c>
      <c r="I184" s="1">
        <f t="shared" si="16"/>
        <v>139</v>
      </c>
      <c r="J184" s="77" t="s">
        <v>168</v>
      </c>
      <c r="K184" s="81">
        <v>500</v>
      </c>
      <c r="L184" s="77"/>
      <c r="M184" s="77">
        <v>1</v>
      </c>
    </row>
    <row r="185" spans="1:13" ht="33" customHeight="1" x14ac:dyDescent="0.25">
      <c r="B185" s="102" t="s">
        <v>64</v>
      </c>
      <c r="C185" s="102"/>
      <c r="D185" s="5">
        <f>SUM(D183:D184)</f>
        <v>1010.2</v>
      </c>
      <c r="E185" s="3">
        <f>SUM(E184)</f>
        <v>1</v>
      </c>
      <c r="F185" s="3">
        <f>SUM(F184)</f>
        <v>0</v>
      </c>
      <c r="G185" s="4"/>
      <c r="H185" s="74">
        <v>16</v>
      </c>
      <c r="I185" s="1">
        <f t="shared" si="16"/>
        <v>140</v>
      </c>
      <c r="J185" s="77" t="s">
        <v>434</v>
      </c>
      <c r="K185" s="81">
        <v>500</v>
      </c>
      <c r="L185" s="77"/>
      <c r="M185" s="77">
        <v>1</v>
      </c>
    </row>
    <row r="186" spans="1:13" ht="33" customHeight="1" x14ac:dyDescent="0.25">
      <c r="B186" s="10" t="s">
        <v>198</v>
      </c>
      <c r="C186" s="103"/>
      <c r="D186" s="96"/>
      <c r="E186" s="96"/>
      <c r="F186" s="97"/>
      <c r="G186" s="4"/>
      <c r="H186" s="74">
        <v>17</v>
      </c>
      <c r="I186" s="1">
        <f t="shared" si="16"/>
        <v>141</v>
      </c>
      <c r="J186" s="77" t="s">
        <v>185</v>
      </c>
      <c r="K186" s="81">
        <v>504</v>
      </c>
      <c r="L186" s="77"/>
      <c r="M186" s="77">
        <v>1</v>
      </c>
    </row>
    <row r="187" spans="1:13" ht="33" customHeight="1" x14ac:dyDescent="0.25">
      <c r="A187" s="74">
        <v>1</v>
      </c>
      <c r="B187" s="10">
        <f>B184+1</f>
        <v>142</v>
      </c>
      <c r="C187" s="3" t="s">
        <v>199</v>
      </c>
      <c r="D187" s="5">
        <v>700</v>
      </c>
      <c r="E187" s="3">
        <v>1</v>
      </c>
      <c r="F187" s="3"/>
      <c r="G187" s="4"/>
      <c r="I187" s="119" t="s">
        <v>65</v>
      </c>
      <c r="J187" s="119"/>
      <c r="K187" s="13">
        <f>SUM(K170:K186)</f>
        <v>8578</v>
      </c>
      <c r="L187" s="9">
        <f>SUM(L170:L183)</f>
        <v>0</v>
      </c>
      <c r="M187" s="9">
        <f>SUM(M170:M186)</f>
        <v>17</v>
      </c>
    </row>
    <row r="188" spans="1:13" ht="33" customHeight="1" x14ac:dyDescent="0.25">
      <c r="B188" s="102" t="s">
        <v>64</v>
      </c>
      <c r="C188" s="102"/>
      <c r="D188" s="5">
        <f>D187</f>
        <v>700</v>
      </c>
      <c r="E188" s="3">
        <f>E187</f>
        <v>1</v>
      </c>
      <c r="F188" s="3"/>
      <c r="G188" s="4"/>
      <c r="I188" s="2" t="s">
        <v>153</v>
      </c>
      <c r="J188" s="98"/>
      <c r="K188" s="100"/>
      <c r="L188" s="99"/>
      <c r="M188" s="101"/>
    </row>
    <row r="189" spans="1:13" ht="33" customHeight="1" x14ac:dyDescent="0.25">
      <c r="B189" s="95" t="s">
        <v>78</v>
      </c>
      <c r="C189" s="96"/>
      <c r="D189" s="96"/>
      <c r="E189" s="96"/>
      <c r="F189" s="97"/>
      <c r="G189" s="4"/>
      <c r="H189" s="74">
        <v>1</v>
      </c>
      <c r="I189" s="2">
        <f>I186+1</f>
        <v>142</v>
      </c>
      <c r="J189" s="2" t="s">
        <v>281</v>
      </c>
      <c r="K189" s="13">
        <v>504</v>
      </c>
      <c r="L189" s="9"/>
      <c r="M189" s="9">
        <v>1</v>
      </c>
    </row>
    <row r="190" spans="1:13" ht="33" customHeight="1" x14ac:dyDescent="0.25">
      <c r="A190" s="74">
        <v>1</v>
      </c>
      <c r="B190" s="10">
        <f>B187+1</f>
        <v>143</v>
      </c>
      <c r="C190" s="3" t="s">
        <v>30</v>
      </c>
      <c r="D190" s="5">
        <v>1010.2</v>
      </c>
      <c r="E190" s="3"/>
      <c r="F190" s="3">
        <v>1</v>
      </c>
      <c r="G190" s="4"/>
      <c r="H190" s="74">
        <v>2</v>
      </c>
      <c r="I190" s="1">
        <f>I189+1</f>
        <v>143</v>
      </c>
      <c r="J190" s="2" t="s">
        <v>232</v>
      </c>
      <c r="K190" s="81">
        <v>450</v>
      </c>
      <c r="L190" s="7"/>
      <c r="M190" s="7">
        <v>1</v>
      </c>
    </row>
    <row r="191" spans="1:13" ht="33" customHeight="1" x14ac:dyDescent="0.25">
      <c r="A191" s="74">
        <v>2</v>
      </c>
      <c r="B191" s="10">
        <f>B190+1</f>
        <v>144</v>
      </c>
      <c r="C191" s="3" t="s">
        <v>32</v>
      </c>
      <c r="D191" s="5">
        <v>638</v>
      </c>
      <c r="E191" s="3"/>
      <c r="F191" s="3">
        <v>1</v>
      </c>
      <c r="G191" s="4"/>
      <c r="H191" s="74">
        <v>3</v>
      </c>
      <c r="I191" s="1">
        <f>I190+1</f>
        <v>144</v>
      </c>
      <c r="J191" s="1" t="s">
        <v>232</v>
      </c>
      <c r="K191" s="81">
        <v>450</v>
      </c>
      <c r="L191" s="7"/>
      <c r="M191" s="7">
        <v>1</v>
      </c>
    </row>
    <row r="192" spans="1:13" ht="33" customHeight="1" x14ac:dyDescent="0.25">
      <c r="A192" s="74">
        <v>3</v>
      </c>
      <c r="B192" s="10">
        <f>B191+1</f>
        <v>145</v>
      </c>
      <c r="C192" s="3" t="s">
        <v>144</v>
      </c>
      <c r="D192" s="5">
        <v>900</v>
      </c>
      <c r="E192" s="3"/>
      <c r="F192" s="3">
        <v>1</v>
      </c>
      <c r="G192" s="4"/>
      <c r="I192" s="119" t="s">
        <v>65</v>
      </c>
      <c r="J192" s="119"/>
      <c r="K192" s="13">
        <f>SUM(K189:K191)</f>
        <v>1404</v>
      </c>
      <c r="L192" s="7">
        <f>SUM(L189:L191)</f>
        <v>0</v>
      </c>
      <c r="M192" s="7">
        <f>SUM(M189:M191)</f>
        <v>3</v>
      </c>
    </row>
    <row r="193" spans="1:13" ht="33" customHeight="1" x14ac:dyDescent="0.25">
      <c r="A193" s="74">
        <v>4</v>
      </c>
      <c r="B193" s="10">
        <f>B192+1</f>
        <v>146</v>
      </c>
      <c r="C193" s="3" t="s">
        <v>31</v>
      </c>
      <c r="D193" s="5">
        <v>504</v>
      </c>
      <c r="E193" s="3">
        <v>1</v>
      </c>
      <c r="F193" s="3"/>
      <c r="G193" s="4"/>
      <c r="I193" s="2" t="s">
        <v>101</v>
      </c>
      <c r="J193" s="98"/>
      <c r="K193" s="100"/>
      <c r="L193" s="99"/>
      <c r="M193" s="101"/>
    </row>
    <row r="194" spans="1:13" ht="33" customHeight="1" x14ac:dyDescent="0.25">
      <c r="A194" s="74">
        <v>5</v>
      </c>
      <c r="B194" s="10">
        <f>B193+1</f>
        <v>147</v>
      </c>
      <c r="C194" s="3" t="s">
        <v>33</v>
      </c>
      <c r="D194" s="5">
        <v>504</v>
      </c>
      <c r="E194" s="3"/>
      <c r="F194" s="3">
        <v>1</v>
      </c>
      <c r="G194" s="4"/>
      <c r="H194" s="74">
        <v>1</v>
      </c>
      <c r="I194" s="1">
        <f>I191+1</f>
        <v>145</v>
      </c>
      <c r="J194" s="1" t="s">
        <v>181</v>
      </c>
      <c r="K194" s="81">
        <v>504</v>
      </c>
      <c r="L194" s="7"/>
      <c r="M194" s="7">
        <v>1</v>
      </c>
    </row>
    <row r="195" spans="1:13" ht="33" customHeight="1" x14ac:dyDescent="0.25">
      <c r="B195" s="102" t="s">
        <v>64</v>
      </c>
      <c r="C195" s="102"/>
      <c r="D195" s="5">
        <f>SUM(D190:D194)</f>
        <v>3556.2</v>
      </c>
      <c r="E195" s="3">
        <f>SUM(E190:E194)</f>
        <v>1</v>
      </c>
      <c r="F195" s="3">
        <f>SUM(F190:F194)</f>
        <v>4</v>
      </c>
      <c r="G195" s="4"/>
      <c r="I195" s="119" t="s">
        <v>65</v>
      </c>
      <c r="J195" s="119"/>
      <c r="K195" s="13">
        <f>SUM(K194)</f>
        <v>504</v>
      </c>
      <c r="L195" s="9">
        <f>SUM(L194)</f>
        <v>0</v>
      </c>
      <c r="M195" s="9">
        <f>SUM(M194)</f>
        <v>1</v>
      </c>
    </row>
    <row r="196" spans="1:13" ht="33" customHeight="1" x14ac:dyDescent="0.25">
      <c r="B196" s="10" t="s">
        <v>79</v>
      </c>
      <c r="C196" s="103"/>
      <c r="D196" s="96"/>
      <c r="E196" s="96"/>
      <c r="F196" s="97"/>
      <c r="G196" s="4"/>
      <c r="I196" s="2" t="s">
        <v>282</v>
      </c>
      <c r="J196" s="98"/>
      <c r="K196" s="100"/>
      <c r="L196" s="99"/>
      <c r="M196" s="101"/>
    </row>
    <row r="197" spans="1:13" ht="33" customHeight="1" x14ac:dyDescent="0.25">
      <c r="A197" s="74">
        <v>1</v>
      </c>
      <c r="B197" s="10">
        <f>B194+1</f>
        <v>148</v>
      </c>
      <c r="C197" s="3" t="s">
        <v>106</v>
      </c>
      <c r="D197" s="5">
        <v>1010.2</v>
      </c>
      <c r="E197" s="3"/>
      <c r="F197" s="3">
        <v>1</v>
      </c>
      <c r="G197" s="4"/>
      <c r="H197" s="74">
        <v>1</v>
      </c>
      <c r="I197" s="1">
        <f>I194+1</f>
        <v>146</v>
      </c>
      <c r="J197" s="1" t="s">
        <v>283</v>
      </c>
      <c r="K197" s="81">
        <v>504</v>
      </c>
      <c r="L197" s="7">
        <v>1</v>
      </c>
      <c r="M197" s="7"/>
    </row>
    <row r="198" spans="1:13" ht="33" customHeight="1" x14ac:dyDescent="0.25">
      <c r="B198" s="102" t="s">
        <v>64</v>
      </c>
      <c r="C198" s="102"/>
      <c r="D198" s="5">
        <f>SUM(D197)</f>
        <v>1010.2</v>
      </c>
      <c r="E198" s="3">
        <f>SUM(E197)</f>
        <v>0</v>
      </c>
      <c r="F198" s="3">
        <f>SUM(F197)</f>
        <v>1</v>
      </c>
      <c r="G198" s="4"/>
      <c r="H198" s="74">
        <v>2</v>
      </c>
      <c r="I198" s="1">
        <f>I197+1</f>
        <v>147</v>
      </c>
      <c r="J198" s="77" t="s">
        <v>284</v>
      </c>
      <c r="K198" s="81">
        <v>504</v>
      </c>
      <c r="L198" s="111">
        <v>1</v>
      </c>
      <c r="M198" s="77"/>
    </row>
    <row r="199" spans="1:13" ht="33" customHeight="1" x14ac:dyDescent="0.25">
      <c r="B199" s="10" t="s">
        <v>98</v>
      </c>
      <c r="C199" s="103"/>
      <c r="D199" s="96"/>
      <c r="E199" s="96"/>
      <c r="F199" s="97"/>
      <c r="G199" s="4"/>
      <c r="I199" s="119" t="s">
        <v>65</v>
      </c>
      <c r="J199" s="119"/>
      <c r="K199" s="13">
        <f>SUM(K197:K198)</f>
        <v>1008</v>
      </c>
      <c r="L199" s="9">
        <f>SUM(L197:L198)</f>
        <v>2</v>
      </c>
      <c r="M199" s="9">
        <f>SUM(M197)</f>
        <v>0</v>
      </c>
    </row>
    <row r="200" spans="1:13" ht="33" customHeight="1" x14ac:dyDescent="0.25">
      <c r="A200" s="74">
        <v>1</v>
      </c>
      <c r="B200" s="10">
        <f>B197+1</f>
        <v>149</v>
      </c>
      <c r="C200" s="3" t="s">
        <v>54</v>
      </c>
      <c r="D200" s="5">
        <v>504</v>
      </c>
      <c r="E200" s="3"/>
      <c r="F200" s="3">
        <v>1</v>
      </c>
      <c r="G200" s="4"/>
      <c r="I200" s="98" t="s">
        <v>100</v>
      </c>
      <c r="J200" s="99"/>
      <c r="K200" s="100"/>
      <c r="L200" s="99"/>
      <c r="M200" s="101"/>
    </row>
    <row r="201" spans="1:13" ht="33" customHeight="1" x14ac:dyDescent="0.25">
      <c r="B201" s="102" t="s">
        <v>64</v>
      </c>
      <c r="C201" s="102"/>
      <c r="D201" s="5">
        <f>SUM(D200:D200)</f>
        <v>504</v>
      </c>
      <c r="E201" s="3">
        <f>SUM(E200)</f>
        <v>0</v>
      </c>
      <c r="F201" s="3">
        <f>SUM(F200)</f>
        <v>1</v>
      </c>
      <c r="G201" s="4"/>
      <c r="H201" s="74">
        <v>1</v>
      </c>
      <c r="I201" s="1">
        <f>I198+1</f>
        <v>148</v>
      </c>
      <c r="J201" s="2" t="s">
        <v>169</v>
      </c>
      <c r="K201" s="13">
        <v>700</v>
      </c>
      <c r="L201" s="9">
        <v>1</v>
      </c>
      <c r="M201" s="9"/>
    </row>
    <row r="202" spans="1:13" ht="33" customHeight="1" x14ac:dyDescent="0.25">
      <c r="B202" s="95" t="s">
        <v>97</v>
      </c>
      <c r="C202" s="96"/>
      <c r="D202" s="96"/>
      <c r="E202" s="96"/>
      <c r="F202" s="97"/>
      <c r="G202" s="4"/>
      <c r="H202" s="74">
        <v>2</v>
      </c>
      <c r="I202" s="1">
        <f>I201+1</f>
        <v>149</v>
      </c>
      <c r="J202" s="2" t="s">
        <v>58</v>
      </c>
      <c r="K202" s="13">
        <v>504</v>
      </c>
      <c r="L202" s="9"/>
      <c r="M202" s="6">
        <v>1</v>
      </c>
    </row>
    <row r="203" spans="1:13" ht="33" customHeight="1" x14ac:dyDescent="0.25">
      <c r="A203" s="74">
        <v>1</v>
      </c>
      <c r="B203" s="10">
        <f>B200+1</f>
        <v>150</v>
      </c>
      <c r="C203" s="3" t="s">
        <v>111</v>
      </c>
      <c r="D203" s="5">
        <v>700</v>
      </c>
      <c r="E203" s="3"/>
      <c r="F203" s="3">
        <v>1</v>
      </c>
      <c r="G203" s="4"/>
      <c r="H203" s="74">
        <v>3</v>
      </c>
      <c r="I203" s="1">
        <f>I202+1</f>
        <v>150</v>
      </c>
      <c r="J203" s="2" t="s">
        <v>58</v>
      </c>
      <c r="K203" s="13">
        <v>504</v>
      </c>
      <c r="L203" s="9"/>
      <c r="M203" s="6">
        <v>1</v>
      </c>
    </row>
    <row r="204" spans="1:13" ht="33" customHeight="1" x14ac:dyDescent="0.25">
      <c r="A204" s="74">
        <v>2</v>
      </c>
      <c r="B204" s="10">
        <f>B203+1</f>
        <v>151</v>
      </c>
      <c r="C204" s="3" t="s">
        <v>130</v>
      </c>
      <c r="D204" s="5">
        <v>518</v>
      </c>
      <c r="E204" s="3"/>
      <c r="F204" s="3">
        <v>1</v>
      </c>
      <c r="G204" s="4"/>
      <c r="H204" s="74">
        <v>4</v>
      </c>
      <c r="I204" s="1">
        <f>I203+1</f>
        <v>151</v>
      </c>
      <c r="J204" s="2" t="s">
        <v>58</v>
      </c>
      <c r="K204" s="13">
        <v>504</v>
      </c>
      <c r="L204" s="9"/>
      <c r="M204" s="6">
        <v>1</v>
      </c>
    </row>
    <row r="205" spans="1:13" ht="33" customHeight="1" x14ac:dyDescent="0.25">
      <c r="B205" s="102" t="s">
        <v>64</v>
      </c>
      <c r="C205" s="102"/>
      <c r="D205" s="5">
        <f>SUM(D203:D204)</f>
        <v>1218</v>
      </c>
      <c r="E205" s="3">
        <f>SUM(E203:E204)</f>
        <v>0</v>
      </c>
      <c r="F205" s="3">
        <f>SUM(F203:F204)</f>
        <v>2</v>
      </c>
      <c r="G205" s="4"/>
      <c r="H205" s="74">
        <v>5</v>
      </c>
      <c r="I205" s="1">
        <f>I204+1</f>
        <v>152</v>
      </c>
      <c r="J205" s="2" t="s">
        <v>58</v>
      </c>
      <c r="K205" s="13">
        <v>504</v>
      </c>
      <c r="L205" s="9"/>
      <c r="M205" s="6">
        <v>1</v>
      </c>
    </row>
    <row r="206" spans="1:13" ht="33" customHeight="1" x14ac:dyDescent="0.25">
      <c r="B206" s="95" t="s">
        <v>99</v>
      </c>
      <c r="C206" s="96"/>
      <c r="D206" s="96"/>
      <c r="E206" s="96"/>
      <c r="F206" s="97"/>
      <c r="G206" s="4"/>
      <c r="H206" s="74">
        <v>6</v>
      </c>
      <c r="I206" s="1">
        <f>I205+1</f>
        <v>153</v>
      </c>
      <c r="J206" s="2" t="s">
        <v>233</v>
      </c>
      <c r="K206" s="13">
        <v>450</v>
      </c>
      <c r="L206" s="9"/>
      <c r="M206" s="6">
        <v>1</v>
      </c>
    </row>
    <row r="207" spans="1:13" ht="33" customHeight="1" x14ac:dyDescent="0.25">
      <c r="A207" s="74">
        <v>1</v>
      </c>
      <c r="B207" s="10">
        <f>B204+1</f>
        <v>152</v>
      </c>
      <c r="C207" s="3" t="s">
        <v>241</v>
      </c>
      <c r="D207" s="5">
        <v>668</v>
      </c>
      <c r="E207" s="3"/>
      <c r="F207" s="3">
        <v>1</v>
      </c>
      <c r="G207" s="4"/>
      <c r="H207" s="74">
        <v>7</v>
      </c>
      <c r="I207" s="1">
        <f t="shared" ref="I207:I222" si="17">I206+1</f>
        <v>154</v>
      </c>
      <c r="J207" s="2" t="s">
        <v>233</v>
      </c>
      <c r="K207" s="13">
        <v>450</v>
      </c>
      <c r="L207" s="9">
        <v>1</v>
      </c>
      <c r="M207" s="6"/>
    </row>
    <row r="208" spans="1:13" ht="33" customHeight="1" x14ac:dyDescent="0.25">
      <c r="A208" s="74">
        <v>2</v>
      </c>
      <c r="B208" s="10">
        <f>B207+1</f>
        <v>153</v>
      </c>
      <c r="C208" s="3" t="s">
        <v>259</v>
      </c>
      <c r="D208" s="5">
        <v>504</v>
      </c>
      <c r="E208" s="3">
        <v>1</v>
      </c>
      <c r="F208" s="3"/>
      <c r="G208" s="4"/>
      <c r="H208" s="74">
        <v>8</v>
      </c>
      <c r="I208" s="1">
        <f t="shared" si="17"/>
        <v>155</v>
      </c>
      <c r="J208" s="2" t="s">
        <v>233</v>
      </c>
      <c r="K208" s="13">
        <v>504</v>
      </c>
      <c r="L208" s="9"/>
      <c r="M208" s="6">
        <v>1</v>
      </c>
    </row>
    <row r="209" spans="1:13" ht="33" customHeight="1" x14ac:dyDescent="0.25">
      <c r="A209" s="74">
        <v>3</v>
      </c>
      <c r="B209" s="10">
        <f>B208+1</f>
        <v>154</v>
      </c>
      <c r="C209" s="3" t="s">
        <v>260</v>
      </c>
      <c r="D209" s="5">
        <v>504</v>
      </c>
      <c r="E209" s="3"/>
      <c r="F209" s="3">
        <v>1</v>
      </c>
      <c r="G209" s="4"/>
      <c r="H209" s="74">
        <v>9</v>
      </c>
      <c r="I209" s="1">
        <f t="shared" si="17"/>
        <v>156</v>
      </c>
      <c r="J209" s="2" t="s">
        <v>233</v>
      </c>
      <c r="K209" s="13">
        <v>504</v>
      </c>
      <c r="L209" s="9"/>
      <c r="M209" s="6">
        <v>1</v>
      </c>
    </row>
    <row r="210" spans="1:13" ht="33" customHeight="1" x14ac:dyDescent="0.25">
      <c r="A210" s="74">
        <v>4</v>
      </c>
      <c r="B210" s="10">
        <f>B209+1</f>
        <v>155</v>
      </c>
      <c r="C210" s="3" t="s">
        <v>55</v>
      </c>
      <c r="D210" s="5">
        <v>504</v>
      </c>
      <c r="E210" s="3"/>
      <c r="F210" s="3">
        <v>1</v>
      </c>
      <c r="G210" s="4"/>
      <c r="H210" s="74">
        <v>10</v>
      </c>
      <c r="I210" s="1">
        <f t="shared" si="17"/>
        <v>157</v>
      </c>
      <c r="J210" s="2" t="s">
        <v>435</v>
      </c>
      <c r="K210" s="13">
        <v>504</v>
      </c>
      <c r="L210" s="9"/>
      <c r="M210" s="6">
        <v>1</v>
      </c>
    </row>
    <row r="211" spans="1:13" ht="33" customHeight="1" x14ac:dyDescent="0.25">
      <c r="B211" s="102" t="s">
        <v>64</v>
      </c>
      <c r="C211" s="102"/>
      <c r="D211" s="5">
        <f>SUM(D207:D210)</f>
        <v>2180</v>
      </c>
      <c r="E211" s="3">
        <f>SUM(E207:E210)</f>
        <v>1</v>
      </c>
      <c r="F211" s="3">
        <f>SUM(F207:F210)</f>
        <v>3</v>
      </c>
      <c r="G211" s="4"/>
      <c r="H211" s="74">
        <v>11</v>
      </c>
      <c r="I211" s="1">
        <f t="shared" si="17"/>
        <v>158</v>
      </c>
      <c r="J211" s="2" t="s">
        <v>435</v>
      </c>
      <c r="K211" s="13">
        <v>470</v>
      </c>
      <c r="L211" s="9"/>
      <c r="M211" s="6">
        <v>1</v>
      </c>
    </row>
    <row r="212" spans="1:13" ht="33" customHeight="1" x14ac:dyDescent="0.25">
      <c r="B212" s="95" t="s">
        <v>95</v>
      </c>
      <c r="C212" s="96"/>
      <c r="D212" s="96"/>
      <c r="E212" s="96"/>
      <c r="F212" s="97"/>
      <c r="G212" s="4"/>
      <c r="H212" s="74">
        <v>12</v>
      </c>
      <c r="I212" s="1">
        <f t="shared" si="17"/>
        <v>159</v>
      </c>
      <c r="J212" s="2" t="s">
        <v>59</v>
      </c>
      <c r="K212" s="13">
        <v>504</v>
      </c>
      <c r="L212" s="9"/>
      <c r="M212" s="6">
        <v>1</v>
      </c>
    </row>
    <row r="213" spans="1:13" ht="33" customHeight="1" x14ac:dyDescent="0.25">
      <c r="A213" s="74">
        <v>1</v>
      </c>
      <c r="B213" s="10">
        <f>B210+1</f>
        <v>156</v>
      </c>
      <c r="C213" s="3" t="s">
        <v>76</v>
      </c>
      <c r="D213" s="5">
        <v>700</v>
      </c>
      <c r="E213" s="3"/>
      <c r="F213" s="3">
        <v>1</v>
      </c>
      <c r="G213" s="4"/>
      <c r="H213" s="74">
        <v>13</v>
      </c>
      <c r="I213" s="1">
        <f t="shared" si="17"/>
        <v>160</v>
      </c>
      <c r="J213" s="1" t="s">
        <v>59</v>
      </c>
      <c r="K213" s="81">
        <v>504</v>
      </c>
      <c r="L213" s="6">
        <v>1</v>
      </c>
      <c r="M213" s="6"/>
    </row>
    <row r="214" spans="1:13" ht="33" customHeight="1" x14ac:dyDescent="0.25">
      <c r="A214" s="74">
        <v>2</v>
      </c>
      <c r="B214" s="10">
        <f>B213+1</f>
        <v>157</v>
      </c>
      <c r="C214" s="3" t="s">
        <v>13</v>
      </c>
      <c r="D214" s="5">
        <v>504</v>
      </c>
      <c r="E214" s="3"/>
      <c r="F214" s="3">
        <v>1</v>
      </c>
      <c r="G214" s="4"/>
      <c r="H214" s="74">
        <v>14</v>
      </c>
      <c r="I214" s="1">
        <f t="shared" si="17"/>
        <v>161</v>
      </c>
      <c r="J214" s="1" t="s">
        <v>59</v>
      </c>
      <c r="K214" s="81">
        <v>504</v>
      </c>
      <c r="L214" s="6">
        <v>1</v>
      </c>
      <c r="M214" s="6"/>
    </row>
    <row r="215" spans="1:13" ht="33" customHeight="1" x14ac:dyDescent="0.25">
      <c r="A215" s="74">
        <v>3</v>
      </c>
      <c r="B215" s="10">
        <f>B214+1</f>
        <v>158</v>
      </c>
      <c r="C215" s="3" t="s">
        <v>13</v>
      </c>
      <c r="D215" s="5">
        <v>504</v>
      </c>
      <c r="E215" s="3"/>
      <c r="F215" s="3">
        <v>1</v>
      </c>
      <c r="G215" s="4"/>
      <c r="H215" s="74">
        <v>15</v>
      </c>
      <c r="I215" s="1">
        <f t="shared" si="17"/>
        <v>162</v>
      </c>
      <c r="J215" s="1" t="s">
        <v>59</v>
      </c>
      <c r="K215" s="81">
        <v>450</v>
      </c>
      <c r="L215" s="6">
        <v>1</v>
      </c>
      <c r="M215" s="6"/>
    </row>
    <row r="216" spans="1:13" ht="33" customHeight="1" x14ac:dyDescent="0.25">
      <c r="A216" s="74">
        <v>4</v>
      </c>
      <c r="B216" s="10">
        <f t="shared" ref="B216:B280" si="18">B215+1</f>
        <v>159</v>
      </c>
      <c r="C216" s="3" t="s">
        <v>13</v>
      </c>
      <c r="D216" s="5">
        <v>504</v>
      </c>
      <c r="E216" s="3"/>
      <c r="F216" s="3">
        <v>1</v>
      </c>
      <c r="G216" s="4"/>
      <c r="H216" s="74">
        <v>16</v>
      </c>
      <c r="I216" s="1">
        <f t="shared" si="17"/>
        <v>163</v>
      </c>
      <c r="J216" s="1" t="s">
        <v>59</v>
      </c>
      <c r="K216" s="81">
        <v>504</v>
      </c>
      <c r="L216" s="6"/>
      <c r="M216" s="6">
        <v>1</v>
      </c>
    </row>
    <row r="217" spans="1:13" ht="33" customHeight="1" x14ac:dyDescent="0.25">
      <c r="A217" s="74">
        <v>5</v>
      </c>
      <c r="B217" s="10">
        <f t="shared" si="18"/>
        <v>160</v>
      </c>
      <c r="C217" s="3" t="s">
        <v>13</v>
      </c>
      <c r="D217" s="5">
        <v>504</v>
      </c>
      <c r="E217" s="3"/>
      <c r="F217" s="3">
        <v>1</v>
      </c>
      <c r="G217" s="4"/>
      <c r="H217" s="74">
        <v>17</v>
      </c>
      <c r="I217" s="1">
        <f t="shared" si="17"/>
        <v>164</v>
      </c>
      <c r="J217" s="1" t="s">
        <v>59</v>
      </c>
      <c r="K217" s="81">
        <v>504</v>
      </c>
      <c r="L217" s="6"/>
      <c r="M217" s="6">
        <v>1</v>
      </c>
    </row>
    <row r="218" spans="1:13" ht="33" customHeight="1" x14ac:dyDescent="0.25">
      <c r="A218" s="74">
        <v>6</v>
      </c>
      <c r="B218" s="10">
        <f t="shared" si="18"/>
        <v>161</v>
      </c>
      <c r="C218" s="3" t="s">
        <v>13</v>
      </c>
      <c r="D218" s="5">
        <v>504</v>
      </c>
      <c r="E218" s="3"/>
      <c r="F218" s="3">
        <v>1</v>
      </c>
      <c r="G218" s="4"/>
      <c r="H218" s="74">
        <v>18</v>
      </c>
      <c r="I218" s="1">
        <f t="shared" si="17"/>
        <v>165</v>
      </c>
      <c r="J218" s="1" t="s">
        <v>59</v>
      </c>
      <c r="K218" s="81">
        <v>450</v>
      </c>
      <c r="L218" s="6">
        <v>1</v>
      </c>
      <c r="M218" s="6"/>
    </row>
    <row r="219" spans="1:13" ht="33" customHeight="1" x14ac:dyDescent="0.25">
      <c r="A219" s="74">
        <v>7</v>
      </c>
      <c r="B219" s="10">
        <f t="shared" si="18"/>
        <v>162</v>
      </c>
      <c r="C219" s="3" t="s">
        <v>13</v>
      </c>
      <c r="D219" s="5">
        <v>504</v>
      </c>
      <c r="E219" s="3"/>
      <c r="F219" s="3">
        <v>1</v>
      </c>
      <c r="G219" s="4"/>
      <c r="H219" s="74">
        <v>19</v>
      </c>
      <c r="I219" s="1">
        <f t="shared" si="17"/>
        <v>166</v>
      </c>
      <c r="J219" s="1" t="s">
        <v>59</v>
      </c>
      <c r="K219" s="81">
        <v>450</v>
      </c>
      <c r="L219" s="6">
        <v>1</v>
      </c>
      <c r="M219" s="6"/>
    </row>
    <row r="220" spans="1:13" ht="33" customHeight="1" x14ac:dyDescent="0.25">
      <c r="A220" s="74">
        <v>8</v>
      </c>
      <c r="B220" s="10">
        <f t="shared" si="18"/>
        <v>163</v>
      </c>
      <c r="C220" s="3" t="s">
        <v>13</v>
      </c>
      <c r="D220" s="5">
        <v>504</v>
      </c>
      <c r="E220" s="3"/>
      <c r="F220" s="3">
        <v>1</v>
      </c>
      <c r="G220" s="4"/>
      <c r="H220" s="74">
        <v>20</v>
      </c>
      <c r="I220" s="1">
        <f t="shared" si="17"/>
        <v>167</v>
      </c>
      <c r="J220" s="1" t="s">
        <v>285</v>
      </c>
      <c r="K220" s="81">
        <v>504</v>
      </c>
      <c r="L220" s="6"/>
      <c r="M220" s="6">
        <v>1</v>
      </c>
    </row>
    <row r="221" spans="1:13" ht="33" customHeight="1" x14ac:dyDescent="0.25">
      <c r="A221" s="74">
        <v>9</v>
      </c>
      <c r="B221" s="10">
        <f t="shared" si="18"/>
        <v>164</v>
      </c>
      <c r="C221" s="3" t="s">
        <v>13</v>
      </c>
      <c r="D221" s="5">
        <v>504</v>
      </c>
      <c r="E221" s="3"/>
      <c r="F221" s="3">
        <v>1</v>
      </c>
      <c r="G221" s="4"/>
      <c r="H221" s="74">
        <v>21</v>
      </c>
      <c r="I221" s="1">
        <f t="shared" si="17"/>
        <v>168</v>
      </c>
      <c r="J221" s="1" t="s">
        <v>285</v>
      </c>
      <c r="K221" s="81">
        <v>504</v>
      </c>
      <c r="L221" s="6">
        <v>1</v>
      </c>
      <c r="M221" s="6"/>
    </row>
    <row r="222" spans="1:13" ht="33" customHeight="1" x14ac:dyDescent="0.25">
      <c r="A222" s="74">
        <v>10</v>
      </c>
      <c r="B222" s="10">
        <f t="shared" si="18"/>
        <v>165</v>
      </c>
      <c r="C222" s="3" t="s">
        <v>13</v>
      </c>
      <c r="D222" s="5">
        <v>504</v>
      </c>
      <c r="E222" s="3"/>
      <c r="F222" s="3">
        <v>1</v>
      </c>
      <c r="G222" s="4"/>
      <c r="H222" s="74">
        <v>22</v>
      </c>
      <c r="I222" s="1">
        <f t="shared" si="17"/>
        <v>169</v>
      </c>
      <c r="J222" s="1" t="s">
        <v>234</v>
      </c>
      <c r="K222" s="81">
        <v>504</v>
      </c>
      <c r="L222" s="6"/>
      <c r="M222" s="6">
        <v>1</v>
      </c>
    </row>
    <row r="223" spans="1:13" ht="33" customHeight="1" x14ac:dyDescent="0.25">
      <c r="A223" s="74">
        <v>11</v>
      </c>
      <c r="B223" s="10">
        <f t="shared" si="18"/>
        <v>166</v>
      </c>
      <c r="C223" s="3" t="s">
        <v>13</v>
      </c>
      <c r="D223" s="5">
        <v>504</v>
      </c>
      <c r="E223" s="3"/>
      <c r="F223" s="3">
        <v>1</v>
      </c>
      <c r="G223" s="4"/>
      <c r="I223" s="119" t="s">
        <v>65</v>
      </c>
      <c r="J223" s="119"/>
      <c r="K223" s="13">
        <f>SUM(K201:K222)</f>
        <v>10980</v>
      </c>
      <c r="L223" s="9">
        <f>SUM(L201:L222)</f>
        <v>8</v>
      </c>
      <c r="M223" s="9">
        <f>SUM(M201:M222)</f>
        <v>14</v>
      </c>
    </row>
    <row r="224" spans="1:13" ht="33" customHeight="1" x14ac:dyDescent="0.25">
      <c r="A224" s="74">
        <v>12</v>
      </c>
      <c r="B224" s="10">
        <f t="shared" si="18"/>
        <v>167</v>
      </c>
      <c r="C224" s="3" t="s">
        <v>13</v>
      </c>
      <c r="D224" s="5">
        <v>504</v>
      </c>
      <c r="E224" s="3"/>
      <c r="F224" s="3">
        <v>1</v>
      </c>
      <c r="G224" s="4"/>
      <c r="I224" s="83" t="s">
        <v>147</v>
      </c>
      <c r="J224" s="92"/>
      <c r="K224" s="84"/>
      <c r="L224" s="92"/>
      <c r="M224" s="104"/>
    </row>
    <row r="225" spans="1:13" ht="33" customHeight="1" x14ac:dyDescent="0.25">
      <c r="A225" s="74">
        <v>13</v>
      </c>
      <c r="B225" s="10">
        <f t="shared" si="18"/>
        <v>168</v>
      </c>
      <c r="C225" s="3" t="s">
        <v>13</v>
      </c>
      <c r="D225" s="5">
        <v>504</v>
      </c>
      <c r="E225" s="3"/>
      <c r="F225" s="3">
        <v>1</v>
      </c>
      <c r="G225" s="4"/>
      <c r="H225" s="74">
        <v>1</v>
      </c>
      <c r="I225" s="1">
        <f>I222+1</f>
        <v>170</v>
      </c>
      <c r="J225" s="1" t="s">
        <v>47</v>
      </c>
      <c r="K225" s="81">
        <v>504</v>
      </c>
      <c r="L225" s="7">
        <v>1</v>
      </c>
      <c r="M225" s="7"/>
    </row>
    <row r="226" spans="1:13" ht="33" customHeight="1" x14ac:dyDescent="0.25">
      <c r="A226" s="74">
        <v>14</v>
      </c>
      <c r="B226" s="10">
        <f t="shared" si="18"/>
        <v>169</v>
      </c>
      <c r="C226" s="3" t="s">
        <v>13</v>
      </c>
      <c r="D226" s="5">
        <v>504</v>
      </c>
      <c r="E226" s="3"/>
      <c r="F226" s="3">
        <v>1</v>
      </c>
      <c r="G226" s="4"/>
      <c r="I226" s="119" t="s">
        <v>65</v>
      </c>
      <c r="J226" s="119"/>
      <c r="K226" s="13">
        <f>SUM(K225)</f>
        <v>504</v>
      </c>
      <c r="L226" s="9">
        <f>SUM(L225)</f>
        <v>1</v>
      </c>
      <c r="M226" s="9">
        <f t="shared" ref="M226" si="19">SUM(M225)</f>
        <v>0</v>
      </c>
    </row>
    <row r="227" spans="1:13" ht="33" customHeight="1" x14ac:dyDescent="0.25">
      <c r="A227" s="74">
        <v>15</v>
      </c>
      <c r="B227" s="10">
        <f t="shared" si="18"/>
        <v>170</v>
      </c>
      <c r="C227" s="3" t="s">
        <v>13</v>
      </c>
      <c r="D227" s="5">
        <v>504</v>
      </c>
      <c r="E227" s="3"/>
      <c r="F227" s="3">
        <v>1</v>
      </c>
      <c r="G227" s="4"/>
      <c r="I227" s="83" t="s">
        <v>148</v>
      </c>
      <c r="J227" s="92"/>
      <c r="K227" s="84"/>
      <c r="L227" s="92"/>
      <c r="M227" s="104"/>
    </row>
    <row r="228" spans="1:13" ht="33" customHeight="1" x14ac:dyDescent="0.25">
      <c r="A228" s="74">
        <v>16</v>
      </c>
      <c r="B228" s="10">
        <f t="shared" si="18"/>
        <v>171</v>
      </c>
      <c r="C228" s="3" t="s">
        <v>13</v>
      </c>
      <c r="D228" s="5">
        <v>504</v>
      </c>
      <c r="E228" s="3"/>
      <c r="F228" s="3">
        <v>1</v>
      </c>
      <c r="G228" s="4"/>
      <c r="H228" s="74">
        <v>1</v>
      </c>
      <c r="I228" s="1">
        <f>I225+1</f>
        <v>171</v>
      </c>
      <c r="J228" s="1" t="s">
        <v>36</v>
      </c>
      <c r="K228" s="81">
        <v>450</v>
      </c>
      <c r="L228" s="7"/>
      <c r="M228" s="7">
        <v>1</v>
      </c>
    </row>
    <row r="229" spans="1:13" ht="33" customHeight="1" x14ac:dyDescent="0.25">
      <c r="A229" s="74">
        <v>17</v>
      </c>
      <c r="B229" s="10">
        <f t="shared" si="18"/>
        <v>172</v>
      </c>
      <c r="C229" s="3" t="s">
        <v>26</v>
      </c>
      <c r="D229" s="5">
        <v>504</v>
      </c>
      <c r="E229" s="3"/>
      <c r="F229" s="3">
        <v>1</v>
      </c>
      <c r="G229" s="4"/>
      <c r="H229" s="74">
        <v>2</v>
      </c>
      <c r="I229" s="1">
        <f>I228+1</f>
        <v>172</v>
      </c>
      <c r="J229" s="1" t="s">
        <v>36</v>
      </c>
      <c r="K229" s="81">
        <v>450</v>
      </c>
      <c r="L229" s="7"/>
      <c r="M229" s="7">
        <v>1</v>
      </c>
    </row>
    <row r="230" spans="1:13" ht="33" customHeight="1" x14ac:dyDescent="0.25">
      <c r="A230" s="74">
        <v>18</v>
      </c>
      <c r="B230" s="10">
        <f t="shared" si="18"/>
        <v>173</v>
      </c>
      <c r="C230" s="3" t="s">
        <v>13</v>
      </c>
      <c r="D230" s="5">
        <v>504</v>
      </c>
      <c r="E230" s="3"/>
      <c r="F230" s="3">
        <v>1</v>
      </c>
      <c r="G230" s="4"/>
      <c r="H230" s="74">
        <v>3</v>
      </c>
      <c r="I230" s="1">
        <f>I229+1</f>
        <v>173</v>
      </c>
      <c r="J230" s="1" t="s">
        <v>235</v>
      </c>
      <c r="K230" s="81">
        <v>504</v>
      </c>
      <c r="L230" s="7"/>
      <c r="M230" s="7">
        <v>1</v>
      </c>
    </row>
    <row r="231" spans="1:13" ht="33" customHeight="1" x14ac:dyDescent="0.25">
      <c r="A231" s="74">
        <v>19</v>
      </c>
      <c r="B231" s="10">
        <f t="shared" si="18"/>
        <v>174</v>
      </c>
      <c r="C231" s="3" t="s">
        <v>13</v>
      </c>
      <c r="D231" s="5">
        <v>504</v>
      </c>
      <c r="E231" s="3"/>
      <c r="F231" s="3">
        <v>1</v>
      </c>
      <c r="G231" s="4"/>
      <c r="H231" s="74">
        <v>4</v>
      </c>
      <c r="I231" s="1">
        <f>I230+1</f>
        <v>174</v>
      </c>
      <c r="J231" s="1" t="s">
        <v>235</v>
      </c>
      <c r="K231" s="81">
        <v>504</v>
      </c>
      <c r="L231" s="7">
        <v>1</v>
      </c>
      <c r="M231" s="7"/>
    </row>
    <row r="232" spans="1:13" ht="33" customHeight="1" x14ac:dyDescent="0.25">
      <c r="A232" s="74">
        <v>20</v>
      </c>
      <c r="B232" s="10">
        <f t="shared" si="18"/>
        <v>175</v>
      </c>
      <c r="C232" s="3" t="s">
        <v>13</v>
      </c>
      <c r="D232" s="5">
        <v>504</v>
      </c>
      <c r="E232" s="3"/>
      <c r="F232" s="3">
        <v>1</v>
      </c>
      <c r="G232" s="4"/>
      <c r="H232" s="74">
        <v>5</v>
      </c>
      <c r="I232" s="1">
        <f>I231+1</f>
        <v>175</v>
      </c>
      <c r="J232" s="1" t="s">
        <v>235</v>
      </c>
      <c r="K232" s="81">
        <v>504</v>
      </c>
      <c r="L232" s="7">
        <v>1</v>
      </c>
      <c r="M232" s="7"/>
    </row>
    <row r="233" spans="1:13" ht="33" customHeight="1" x14ac:dyDescent="0.25">
      <c r="A233" s="74">
        <v>21</v>
      </c>
      <c r="B233" s="10">
        <f t="shared" si="18"/>
        <v>176</v>
      </c>
      <c r="C233" s="3" t="s">
        <v>13</v>
      </c>
      <c r="D233" s="5">
        <v>504</v>
      </c>
      <c r="E233" s="3"/>
      <c r="F233" s="3">
        <v>1</v>
      </c>
      <c r="G233" s="4"/>
      <c r="I233" s="119" t="s">
        <v>65</v>
      </c>
      <c r="J233" s="119"/>
      <c r="K233" s="13">
        <f>SUM(K228:K232)</f>
        <v>2412</v>
      </c>
      <c r="L233" s="8">
        <f>SUM(L228:L232)</f>
        <v>2</v>
      </c>
      <c r="M233" s="8">
        <f>SUM(M228:M232)</f>
        <v>3</v>
      </c>
    </row>
    <row r="234" spans="1:13" ht="33" customHeight="1" x14ac:dyDescent="0.25">
      <c r="A234" s="74">
        <v>22</v>
      </c>
      <c r="B234" s="10">
        <f t="shared" si="18"/>
        <v>177</v>
      </c>
      <c r="C234" s="3" t="s">
        <v>13</v>
      </c>
      <c r="D234" s="5">
        <v>504</v>
      </c>
      <c r="E234" s="3"/>
      <c r="F234" s="3">
        <v>1</v>
      </c>
      <c r="G234" s="4"/>
      <c r="I234" s="83" t="s">
        <v>287</v>
      </c>
      <c r="J234" s="92"/>
      <c r="K234" s="84"/>
      <c r="L234" s="92"/>
      <c r="M234" s="104"/>
    </row>
    <row r="235" spans="1:13" ht="33" customHeight="1" x14ac:dyDescent="0.25">
      <c r="A235" s="74">
        <v>23</v>
      </c>
      <c r="B235" s="10">
        <f t="shared" si="18"/>
        <v>178</v>
      </c>
      <c r="C235" s="3" t="s">
        <v>13</v>
      </c>
      <c r="D235" s="5">
        <v>504</v>
      </c>
      <c r="E235" s="3"/>
      <c r="F235" s="3">
        <v>1</v>
      </c>
      <c r="G235" s="4"/>
      <c r="H235" s="74">
        <v>1</v>
      </c>
      <c r="I235" s="1">
        <f>I232+1</f>
        <v>176</v>
      </c>
      <c r="J235" s="1" t="s">
        <v>42</v>
      </c>
      <c r="K235" s="81">
        <v>504</v>
      </c>
      <c r="L235" s="7"/>
      <c r="M235" s="7">
        <v>1</v>
      </c>
    </row>
    <row r="236" spans="1:13" ht="33" customHeight="1" x14ac:dyDescent="0.25">
      <c r="A236" s="74">
        <v>24</v>
      </c>
      <c r="B236" s="10">
        <f t="shared" si="18"/>
        <v>179</v>
      </c>
      <c r="C236" s="3" t="s">
        <v>13</v>
      </c>
      <c r="D236" s="5">
        <v>504</v>
      </c>
      <c r="E236" s="3"/>
      <c r="F236" s="3">
        <v>1</v>
      </c>
      <c r="G236" s="4"/>
      <c r="H236" s="74">
        <v>2</v>
      </c>
      <c r="I236" s="1">
        <f>I235+1</f>
        <v>177</v>
      </c>
      <c r="J236" s="1" t="s">
        <v>42</v>
      </c>
      <c r="K236" s="81">
        <v>504</v>
      </c>
      <c r="L236" s="7"/>
      <c r="M236" s="7">
        <v>1</v>
      </c>
    </row>
    <row r="237" spans="1:13" ht="33" customHeight="1" x14ac:dyDescent="0.25">
      <c r="A237" s="74">
        <v>25</v>
      </c>
      <c r="B237" s="10">
        <f t="shared" si="18"/>
        <v>180</v>
      </c>
      <c r="C237" s="3" t="s">
        <v>12</v>
      </c>
      <c r="D237" s="5">
        <v>504</v>
      </c>
      <c r="E237" s="3"/>
      <c r="F237" s="3">
        <v>1</v>
      </c>
      <c r="G237" s="4"/>
      <c r="H237" s="74">
        <v>3</v>
      </c>
      <c r="I237" s="1">
        <f>I236+1</f>
        <v>178</v>
      </c>
      <c r="J237" s="1" t="s">
        <v>286</v>
      </c>
      <c r="K237" s="81">
        <v>450</v>
      </c>
      <c r="L237" s="7">
        <v>1</v>
      </c>
      <c r="M237" s="7"/>
    </row>
    <row r="238" spans="1:13" ht="33" customHeight="1" x14ac:dyDescent="0.25">
      <c r="A238" s="74">
        <v>26</v>
      </c>
      <c r="B238" s="10">
        <f t="shared" si="18"/>
        <v>181</v>
      </c>
      <c r="C238" s="3" t="s">
        <v>12</v>
      </c>
      <c r="D238" s="5">
        <v>504</v>
      </c>
      <c r="E238" s="3"/>
      <c r="F238" s="3">
        <v>1</v>
      </c>
      <c r="G238" s="4"/>
      <c r="H238" s="74">
        <v>4</v>
      </c>
      <c r="I238" s="1">
        <f>I237+1</f>
        <v>179</v>
      </c>
      <c r="J238" s="1" t="s">
        <v>288</v>
      </c>
      <c r="K238" s="81">
        <v>504</v>
      </c>
      <c r="L238" s="7">
        <v>1</v>
      </c>
      <c r="M238" s="7"/>
    </row>
    <row r="239" spans="1:13" ht="33" customHeight="1" x14ac:dyDescent="0.25">
      <c r="A239" s="74">
        <v>27</v>
      </c>
      <c r="B239" s="10">
        <f t="shared" si="18"/>
        <v>182</v>
      </c>
      <c r="C239" s="3" t="s">
        <v>12</v>
      </c>
      <c r="D239" s="5">
        <v>504</v>
      </c>
      <c r="E239" s="3"/>
      <c r="F239" s="3">
        <v>1</v>
      </c>
      <c r="G239" s="4"/>
      <c r="I239" s="119" t="s">
        <v>65</v>
      </c>
      <c r="J239" s="119"/>
      <c r="K239" s="13">
        <f>SUM(K235:K238)</f>
        <v>1962</v>
      </c>
      <c r="L239" s="8">
        <f>SUM(L235:L238)</f>
        <v>2</v>
      </c>
      <c r="M239" s="8">
        <f>SUM(M235:M238)</f>
        <v>2</v>
      </c>
    </row>
    <row r="240" spans="1:13" ht="33" customHeight="1" x14ac:dyDescent="0.25">
      <c r="A240" s="74">
        <v>28</v>
      </c>
      <c r="B240" s="10">
        <f t="shared" si="18"/>
        <v>183</v>
      </c>
      <c r="C240" s="3" t="s">
        <v>12</v>
      </c>
      <c r="D240" s="5">
        <v>504</v>
      </c>
      <c r="E240" s="3"/>
      <c r="F240" s="3">
        <v>1</v>
      </c>
      <c r="G240" s="4"/>
      <c r="I240" s="83" t="s">
        <v>193</v>
      </c>
      <c r="J240" s="92"/>
      <c r="K240" s="84"/>
      <c r="L240" s="92" t="s">
        <v>289</v>
      </c>
      <c r="M240" s="104"/>
    </row>
    <row r="241" spans="1:13" ht="33" customHeight="1" x14ac:dyDescent="0.25">
      <c r="A241" s="74">
        <v>29</v>
      </c>
      <c r="B241" s="10">
        <f t="shared" si="18"/>
        <v>184</v>
      </c>
      <c r="C241" s="3" t="s">
        <v>12</v>
      </c>
      <c r="D241" s="5">
        <v>504</v>
      </c>
      <c r="E241" s="3"/>
      <c r="F241" s="3">
        <v>1</v>
      </c>
      <c r="G241" s="4"/>
      <c r="H241" s="74">
        <v>1</v>
      </c>
      <c r="I241" s="1">
        <f>I238+1</f>
        <v>180</v>
      </c>
      <c r="J241" s="1" t="s">
        <v>43</v>
      </c>
      <c r="K241" s="81">
        <v>504</v>
      </c>
      <c r="L241" s="7"/>
      <c r="M241" s="7">
        <v>1</v>
      </c>
    </row>
    <row r="242" spans="1:13" ht="33" customHeight="1" x14ac:dyDescent="0.25">
      <c r="A242" s="74">
        <v>30</v>
      </c>
      <c r="B242" s="10">
        <f t="shared" si="18"/>
        <v>185</v>
      </c>
      <c r="C242" s="3" t="s">
        <v>12</v>
      </c>
      <c r="D242" s="5">
        <v>504</v>
      </c>
      <c r="E242" s="3"/>
      <c r="F242" s="3">
        <v>1</v>
      </c>
      <c r="G242" s="4"/>
      <c r="H242" s="74">
        <v>2</v>
      </c>
      <c r="I242" s="93">
        <f>I241+1</f>
        <v>181</v>
      </c>
      <c r="J242" s="77" t="s">
        <v>290</v>
      </c>
      <c r="K242" s="76">
        <v>504</v>
      </c>
      <c r="L242" s="77">
        <v>1</v>
      </c>
      <c r="M242" s="77"/>
    </row>
    <row r="243" spans="1:13" ht="33" customHeight="1" x14ac:dyDescent="0.25">
      <c r="A243" s="74">
        <v>31</v>
      </c>
      <c r="B243" s="10">
        <f t="shared" si="18"/>
        <v>186</v>
      </c>
      <c r="C243" s="3" t="s">
        <v>12</v>
      </c>
      <c r="D243" s="5">
        <v>504</v>
      </c>
      <c r="E243" s="3"/>
      <c r="F243" s="3">
        <v>1</v>
      </c>
      <c r="G243" s="4"/>
      <c r="I243" s="119" t="s">
        <v>65</v>
      </c>
      <c r="J243" s="119"/>
      <c r="K243" s="13">
        <f>SUM(K241:K242)</f>
        <v>1008</v>
      </c>
      <c r="L243" s="8">
        <f>L241+L242</f>
        <v>1</v>
      </c>
      <c r="M243" s="8">
        <f>M241+M242</f>
        <v>1</v>
      </c>
    </row>
    <row r="244" spans="1:13" ht="33" customHeight="1" x14ac:dyDescent="0.25">
      <c r="A244" s="74">
        <v>32</v>
      </c>
      <c r="B244" s="10">
        <f t="shared" si="18"/>
        <v>187</v>
      </c>
      <c r="C244" s="3" t="s">
        <v>12</v>
      </c>
      <c r="D244" s="5">
        <v>504</v>
      </c>
      <c r="E244" s="3"/>
      <c r="F244" s="3">
        <v>1</v>
      </c>
      <c r="G244" s="4"/>
      <c r="I244" s="1" t="s">
        <v>85</v>
      </c>
      <c r="J244" s="83"/>
      <c r="K244" s="84"/>
      <c r="L244" s="92"/>
      <c r="M244" s="104"/>
    </row>
    <row r="245" spans="1:13" ht="33" customHeight="1" x14ac:dyDescent="0.25">
      <c r="A245" s="74">
        <v>33</v>
      </c>
      <c r="B245" s="10">
        <f t="shared" si="18"/>
        <v>188</v>
      </c>
      <c r="C245" s="3" t="s">
        <v>12</v>
      </c>
      <c r="D245" s="5">
        <v>504</v>
      </c>
      <c r="E245" s="3"/>
      <c r="F245" s="3">
        <v>1</v>
      </c>
      <c r="G245" s="4"/>
      <c r="H245" s="74">
        <v>1</v>
      </c>
      <c r="I245" s="2">
        <f>I242+1</f>
        <v>182</v>
      </c>
      <c r="J245" s="2" t="s">
        <v>40</v>
      </c>
      <c r="K245" s="13">
        <v>504</v>
      </c>
      <c r="L245" s="8"/>
      <c r="M245" s="9">
        <v>1</v>
      </c>
    </row>
    <row r="246" spans="1:13" ht="33" customHeight="1" x14ac:dyDescent="0.25">
      <c r="A246" s="74">
        <v>34</v>
      </c>
      <c r="B246" s="10">
        <f t="shared" si="18"/>
        <v>189</v>
      </c>
      <c r="C246" s="3" t="s">
        <v>12</v>
      </c>
      <c r="D246" s="5">
        <v>504</v>
      </c>
      <c r="E246" s="3"/>
      <c r="F246" s="3">
        <v>1</v>
      </c>
      <c r="G246" s="4"/>
      <c r="H246" s="74">
        <v>2</v>
      </c>
      <c r="I246" s="2">
        <f>I245+1</f>
        <v>183</v>
      </c>
      <c r="J246" s="77" t="s">
        <v>291</v>
      </c>
      <c r="K246" s="13">
        <v>504</v>
      </c>
      <c r="L246" s="77"/>
      <c r="M246" s="77">
        <v>1</v>
      </c>
    </row>
    <row r="247" spans="1:13" ht="33" customHeight="1" x14ac:dyDescent="0.25">
      <c r="A247" s="74">
        <v>35</v>
      </c>
      <c r="B247" s="10">
        <f t="shared" si="18"/>
        <v>190</v>
      </c>
      <c r="C247" s="3" t="s">
        <v>12</v>
      </c>
      <c r="D247" s="5">
        <v>504</v>
      </c>
      <c r="E247" s="3"/>
      <c r="F247" s="3">
        <v>1</v>
      </c>
      <c r="G247" s="4"/>
      <c r="I247" s="119" t="s">
        <v>65</v>
      </c>
      <c r="J247" s="119"/>
      <c r="K247" s="13">
        <f>SUM(K245:K246)</f>
        <v>1008</v>
      </c>
      <c r="L247" s="8">
        <f>SUM(L245:L246)</f>
        <v>0</v>
      </c>
      <c r="M247" s="8">
        <f>SUM(M245:M246)</f>
        <v>2</v>
      </c>
    </row>
    <row r="248" spans="1:13" ht="33" customHeight="1" x14ac:dyDescent="0.25">
      <c r="A248" s="74">
        <v>36</v>
      </c>
      <c r="B248" s="10">
        <f t="shared" si="18"/>
        <v>191</v>
      </c>
      <c r="C248" s="3" t="s">
        <v>12</v>
      </c>
      <c r="D248" s="5">
        <v>504</v>
      </c>
      <c r="E248" s="3"/>
      <c r="F248" s="3">
        <v>1</v>
      </c>
      <c r="G248" s="4"/>
      <c r="I248" s="98" t="s">
        <v>236</v>
      </c>
      <c r="J248" s="99"/>
      <c r="K248" s="100"/>
      <c r="L248" s="99"/>
      <c r="M248" s="101"/>
    </row>
    <row r="249" spans="1:13" ht="33" customHeight="1" x14ac:dyDescent="0.25">
      <c r="A249" s="74">
        <v>37</v>
      </c>
      <c r="B249" s="10">
        <f t="shared" si="18"/>
        <v>192</v>
      </c>
      <c r="C249" s="3" t="s">
        <v>12</v>
      </c>
      <c r="D249" s="5">
        <v>504</v>
      </c>
      <c r="E249" s="3"/>
      <c r="F249" s="3">
        <v>1</v>
      </c>
      <c r="G249" s="4"/>
      <c r="H249" s="74">
        <v>1</v>
      </c>
      <c r="I249" s="2">
        <f>I246+1</f>
        <v>184</v>
      </c>
      <c r="J249" s="2" t="s">
        <v>9</v>
      </c>
      <c r="K249" s="13">
        <v>450</v>
      </c>
      <c r="L249" s="9"/>
      <c r="M249" s="9">
        <v>1</v>
      </c>
    </row>
    <row r="250" spans="1:13" ht="33" customHeight="1" x14ac:dyDescent="0.25">
      <c r="A250" s="74">
        <v>38</v>
      </c>
      <c r="B250" s="10">
        <f t="shared" si="18"/>
        <v>193</v>
      </c>
      <c r="C250" s="3" t="s">
        <v>12</v>
      </c>
      <c r="D250" s="5">
        <v>504</v>
      </c>
      <c r="E250" s="3"/>
      <c r="F250" s="3">
        <v>1</v>
      </c>
      <c r="G250" s="4"/>
      <c r="H250" s="74">
        <v>2</v>
      </c>
      <c r="I250" s="2">
        <f t="shared" ref="I250:I262" si="20">I249+1</f>
        <v>185</v>
      </c>
      <c r="J250" s="2" t="s">
        <v>292</v>
      </c>
      <c r="K250" s="81">
        <v>504</v>
      </c>
      <c r="L250" s="9">
        <v>1</v>
      </c>
      <c r="M250" s="9"/>
    </row>
    <row r="251" spans="1:13" ht="33" customHeight="1" x14ac:dyDescent="0.25">
      <c r="A251" s="74">
        <v>39</v>
      </c>
      <c r="B251" s="10">
        <f t="shared" si="18"/>
        <v>194</v>
      </c>
      <c r="C251" s="3" t="s">
        <v>12</v>
      </c>
      <c r="D251" s="5">
        <v>504</v>
      </c>
      <c r="E251" s="3"/>
      <c r="F251" s="3">
        <v>1</v>
      </c>
      <c r="G251" s="4"/>
      <c r="H251" s="74">
        <v>3</v>
      </c>
      <c r="I251" s="2">
        <f t="shared" si="20"/>
        <v>186</v>
      </c>
      <c r="J251" s="2" t="s">
        <v>292</v>
      </c>
      <c r="K251" s="81">
        <v>504</v>
      </c>
      <c r="L251" s="9">
        <v>1</v>
      </c>
      <c r="M251" s="9"/>
    </row>
    <row r="252" spans="1:13" ht="33" customHeight="1" x14ac:dyDescent="0.25">
      <c r="A252" s="74">
        <v>40</v>
      </c>
      <c r="B252" s="10">
        <f t="shared" si="18"/>
        <v>195</v>
      </c>
      <c r="C252" s="3" t="s">
        <v>12</v>
      </c>
      <c r="D252" s="5">
        <v>504</v>
      </c>
      <c r="E252" s="3"/>
      <c r="F252" s="3">
        <v>1</v>
      </c>
      <c r="G252" s="4"/>
      <c r="H252" s="74">
        <v>4</v>
      </c>
      <c r="I252" s="2">
        <f t="shared" si="20"/>
        <v>187</v>
      </c>
      <c r="J252" s="2" t="s">
        <v>292</v>
      </c>
      <c r="K252" s="81">
        <v>450</v>
      </c>
      <c r="L252" s="9"/>
      <c r="M252" s="9">
        <v>1</v>
      </c>
    </row>
    <row r="253" spans="1:13" ht="33" customHeight="1" x14ac:dyDescent="0.25">
      <c r="A253" s="74">
        <v>41</v>
      </c>
      <c r="B253" s="10">
        <f t="shared" si="18"/>
        <v>196</v>
      </c>
      <c r="C253" s="3" t="s">
        <v>12</v>
      </c>
      <c r="D253" s="5">
        <v>504</v>
      </c>
      <c r="E253" s="3"/>
      <c r="F253" s="3">
        <v>1</v>
      </c>
      <c r="G253" s="4"/>
      <c r="H253" s="74">
        <v>5</v>
      </c>
      <c r="I253" s="2">
        <f t="shared" si="20"/>
        <v>188</v>
      </c>
      <c r="J253" s="2" t="s">
        <v>292</v>
      </c>
      <c r="K253" s="81">
        <v>450</v>
      </c>
      <c r="L253" s="9"/>
      <c r="M253" s="9">
        <v>1</v>
      </c>
    </row>
    <row r="254" spans="1:13" ht="33" customHeight="1" x14ac:dyDescent="0.25">
      <c r="A254" s="74">
        <v>42</v>
      </c>
      <c r="B254" s="10">
        <f t="shared" si="18"/>
        <v>197</v>
      </c>
      <c r="C254" s="3" t="s">
        <v>23</v>
      </c>
      <c r="D254" s="5">
        <v>504</v>
      </c>
      <c r="E254" s="3"/>
      <c r="F254" s="3">
        <v>1</v>
      </c>
      <c r="G254" s="4"/>
      <c r="H254" s="74">
        <v>6</v>
      </c>
      <c r="I254" s="2">
        <f t="shared" si="20"/>
        <v>189</v>
      </c>
      <c r="J254" s="2" t="s">
        <v>292</v>
      </c>
      <c r="K254" s="81">
        <v>504</v>
      </c>
      <c r="L254" s="9"/>
      <c r="M254" s="9">
        <v>1</v>
      </c>
    </row>
    <row r="255" spans="1:13" ht="33" customHeight="1" x14ac:dyDescent="0.25">
      <c r="A255" s="74">
        <v>43</v>
      </c>
      <c r="B255" s="10">
        <f t="shared" si="18"/>
        <v>198</v>
      </c>
      <c r="C255" s="3" t="s">
        <v>12</v>
      </c>
      <c r="D255" s="5">
        <v>504</v>
      </c>
      <c r="E255" s="3">
        <v>1</v>
      </c>
      <c r="F255" s="3"/>
      <c r="G255" s="4"/>
      <c r="H255" s="74">
        <v>7</v>
      </c>
      <c r="I255" s="2">
        <f t="shared" si="20"/>
        <v>190</v>
      </c>
      <c r="J255" s="2" t="s">
        <v>292</v>
      </c>
      <c r="K255" s="81">
        <v>450</v>
      </c>
      <c r="L255" s="9">
        <v>1</v>
      </c>
      <c r="M255" s="9"/>
    </row>
    <row r="256" spans="1:13" ht="33" customHeight="1" x14ac:dyDescent="0.25">
      <c r="A256" s="74">
        <v>44</v>
      </c>
      <c r="B256" s="10">
        <f t="shared" si="18"/>
        <v>199</v>
      </c>
      <c r="C256" s="3" t="s">
        <v>12</v>
      </c>
      <c r="D256" s="5">
        <v>504</v>
      </c>
      <c r="E256" s="3"/>
      <c r="F256" s="3">
        <v>1</v>
      </c>
      <c r="G256" s="4"/>
      <c r="H256" s="74">
        <v>8</v>
      </c>
      <c r="I256" s="2">
        <f t="shared" si="20"/>
        <v>191</v>
      </c>
      <c r="J256" s="2" t="s">
        <v>9</v>
      </c>
      <c r="K256" s="81">
        <v>504</v>
      </c>
      <c r="L256" s="9"/>
      <c r="M256" s="9">
        <v>1</v>
      </c>
    </row>
    <row r="257" spans="1:13" ht="33" customHeight="1" x14ac:dyDescent="0.25">
      <c r="A257" s="74">
        <v>45</v>
      </c>
      <c r="B257" s="10">
        <f t="shared" si="18"/>
        <v>200</v>
      </c>
      <c r="C257" s="3" t="s">
        <v>12</v>
      </c>
      <c r="D257" s="5">
        <v>504</v>
      </c>
      <c r="E257" s="3"/>
      <c r="F257" s="3">
        <v>1</v>
      </c>
      <c r="G257" s="4"/>
      <c r="H257" s="74">
        <v>9</v>
      </c>
      <c r="I257" s="2">
        <f t="shared" si="20"/>
        <v>192</v>
      </c>
      <c r="J257" s="2" t="s">
        <v>9</v>
      </c>
      <c r="K257" s="81">
        <v>504</v>
      </c>
      <c r="L257" s="9"/>
      <c r="M257" s="9">
        <v>1</v>
      </c>
    </row>
    <row r="258" spans="1:13" ht="33" customHeight="1" x14ac:dyDescent="0.25">
      <c r="A258" s="74">
        <v>46</v>
      </c>
      <c r="B258" s="10">
        <f t="shared" si="18"/>
        <v>201</v>
      </c>
      <c r="C258" s="3" t="s">
        <v>12</v>
      </c>
      <c r="D258" s="5">
        <v>504</v>
      </c>
      <c r="E258" s="3"/>
      <c r="F258" s="3">
        <v>1</v>
      </c>
      <c r="G258" s="4"/>
      <c r="H258" s="74">
        <v>10</v>
      </c>
      <c r="I258" s="2">
        <f t="shared" si="20"/>
        <v>193</v>
      </c>
      <c r="J258" s="2" t="s">
        <v>9</v>
      </c>
      <c r="K258" s="81">
        <v>504</v>
      </c>
      <c r="L258" s="6">
        <v>1</v>
      </c>
      <c r="M258" s="7"/>
    </row>
    <row r="259" spans="1:13" ht="33" customHeight="1" x14ac:dyDescent="0.25">
      <c r="A259" s="74">
        <v>47</v>
      </c>
      <c r="B259" s="10">
        <f t="shared" si="18"/>
        <v>202</v>
      </c>
      <c r="C259" s="3" t="s">
        <v>12</v>
      </c>
      <c r="D259" s="5">
        <v>504</v>
      </c>
      <c r="E259" s="3"/>
      <c r="F259" s="3">
        <v>1</v>
      </c>
      <c r="G259" s="4"/>
      <c r="H259" s="74">
        <v>11</v>
      </c>
      <c r="I259" s="2">
        <f>I258+1</f>
        <v>194</v>
      </c>
      <c r="J259" s="2" t="s">
        <v>9</v>
      </c>
      <c r="K259" s="81">
        <v>504</v>
      </c>
      <c r="L259" s="6">
        <v>1</v>
      </c>
      <c r="M259" s="7"/>
    </row>
    <row r="260" spans="1:13" ht="33" customHeight="1" x14ac:dyDescent="0.25">
      <c r="A260" s="74">
        <v>48</v>
      </c>
      <c r="B260" s="10">
        <f t="shared" si="18"/>
        <v>203</v>
      </c>
      <c r="C260" s="3" t="s">
        <v>12</v>
      </c>
      <c r="D260" s="5">
        <v>504</v>
      </c>
      <c r="E260" s="3"/>
      <c r="F260" s="3">
        <v>1</v>
      </c>
      <c r="G260" s="4"/>
      <c r="H260" s="74">
        <v>12</v>
      </c>
      <c r="I260" s="2">
        <f t="shared" si="20"/>
        <v>195</v>
      </c>
      <c r="J260" s="2" t="s">
        <v>9</v>
      </c>
      <c r="K260" s="81">
        <v>504</v>
      </c>
      <c r="L260" s="6">
        <v>1</v>
      </c>
      <c r="M260" s="7"/>
    </row>
    <row r="261" spans="1:13" ht="33" customHeight="1" x14ac:dyDescent="0.25">
      <c r="A261" s="74">
        <v>49</v>
      </c>
      <c r="B261" s="10">
        <f t="shared" si="18"/>
        <v>204</v>
      </c>
      <c r="C261" s="3" t="s">
        <v>12</v>
      </c>
      <c r="D261" s="5">
        <v>504</v>
      </c>
      <c r="E261" s="3"/>
      <c r="F261" s="3">
        <v>1</v>
      </c>
      <c r="G261" s="4"/>
      <c r="H261" s="74">
        <v>13</v>
      </c>
      <c r="I261" s="2">
        <f t="shared" si="20"/>
        <v>196</v>
      </c>
      <c r="J261" s="2" t="s">
        <v>9</v>
      </c>
      <c r="K261" s="81">
        <v>504</v>
      </c>
      <c r="L261" s="6">
        <v>1</v>
      </c>
      <c r="M261" s="7"/>
    </row>
    <row r="262" spans="1:13" ht="33" customHeight="1" x14ac:dyDescent="0.25">
      <c r="A262" s="74">
        <v>50</v>
      </c>
      <c r="B262" s="10">
        <f t="shared" si="18"/>
        <v>205</v>
      </c>
      <c r="C262" s="3" t="s">
        <v>12</v>
      </c>
      <c r="D262" s="5">
        <v>504</v>
      </c>
      <c r="E262" s="3"/>
      <c r="F262" s="3">
        <v>1</v>
      </c>
      <c r="G262" s="4"/>
      <c r="H262" s="74">
        <v>14</v>
      </c>
      <c r="I262" s="2">
        <f t="shared" si="20"/>
        <v>197</v>
      </c>
      <c r="J262" s="2" t="s">
        <v>9</v>
      </c>
      <c r="K262" s="81">
        <v>450</v>
      </c>
      <c r="L262" s="6">
        <v>1</v>
      </c>
      <c r="M262" s="7"/>
    </row>
    <row r="263" spans="1:13" ht="33" customHeight="1" x14ac:dyDescent="0.25">
      <c r="A263" s="74">
        <v>51</v>
      </c>
      <c r="B263" s="10">
        <f t="shared" si="18"/>
        <v>206</v>
      </c>
      <c r="C263" s="3" t="s">
        <v>12</v>
      </c>
      <c r="D263" s="5">
        <v>504</v>
      </c>
      <c r="E263" s="3"/>
      <c r="F263" s="3">
        <v>1</v>
      </c>
      <c r="G263" s="4"/>
      <c r="H263" s="74">
        <v>15</v>
      </c>
      <c r="I263" s="2">
        <f>I262+1</f>
        <v>198</v>
      </c>
      <c r="J263" s="2" t="s">
        <v>9</v>
      </c>
      <c r="K263" s="13">
        <v>504</v>
      </c>
      <c r="L263" s="8">
        <v>1</v>
      </c>
      <c r="M263" s="9"/>
    </row>
    <row r="264" spans="1:13" ht="33" customHeight="1" x14ac:dyDescent="0.25">
      <c r="A264" s="74">
        <v>52</v>
      </c>
      <c r="B264" s="10">
        <f t="shared" si="18"/>
        <v>207</v>
      </c>
      <c r="C264" s="3" t="s">
        <v>25</v>
      </c>
      <c r="D264" s="5">
        <v>504</v>
      </c>
      <c r="E264" s="3"/>
      <c r="F264" s="3">
        <v>1</v>
      </c>
      <c r="G264" s="4"/>
      <c r="H264" s="74">
        <v>16</v>
      </c>
      <c r="I264" s="2">
        <f t="shared" ref="I264:I273" si="21">I263+1</f>
        <v>199</v>
      </c>
      <c r="J264" s="77" t="s">
        <v>9</v>
      </c>
      <c r="K264" s="76">
        <v>450</v>
      </c>
      <c r="L264" s="77"/>
      <c r="M264" s="77">
        <v>1</v>
      </c>
    </row>
    <row r="265" spans="1:13" ht="33" customHeight="1" x14ac:dyDescent="0.25">
      <c r="A265" s="74">
        <v>53</v>
      </c>
      <c r="B265" s="10">
        <f t="shared" si="18"/>
        <v>208</v>
      </c>
      <c r="C265" s="3" t="s">
        <v>25</v>
      </c>
      <c r="D265" s="5">
        <v>504</v>
      </c>
      <c r="E265" s="3"/>
      <c r="F265" s="3">
        <v>1</v>
      </c>
      <c r="G265" s="4"/>
      <c r="H265" s="74">
        <v>17</v>
      </c>
      <c r="I265" s="2">
        <f t="shared" si="21"/>
        <v>200</v>
      </c>
      <c r="J265" s="77" t="s">
        <v>9</v>
      </c>
      <c r="K265" s="76">
        <v>504</v>
      </c>
      <c r="L265" s="77">
        <v>1</v>
      </c>
      <c r="M265" s="77"/>
    </row>
    <row r="266" spans="1:13" ht="33" customHeight="1" x14ac:dyDescent="0.25">
      <c r="A266" s="74">
        <v>54</v>
      </c>
      <c r="B266" s="10">
        <f t="shared" si="18"/>
        <v>209</v>
      </c>
      <c r="C266" s="3" t="s">
        <v>12</v>
      </c>
      <c r="D266" s="5">
        <v>504</v>
      </c>
      <c r="E266" s="3"/>
      <c r="F266" s="3">
        <v>1</v>
      </c>
      <c r="G266" s="4"/>
      <c r="H266" s="74">
        <v>18</v>
      </c>
      <c r="I266" s="2">
        <f t="shared" si="21"/>
        <v>201</v>
      </c>
      <c r="J266" s="77" t="s">
        <v>9</v>
      </c>
      <c r="K266" s="76">
        <v>504</v>
      </c>
      <c r="L266" s="77"/>
      <c r="M266" s="77">
        <v>1</v>
      </c>
    </row>
    <row r="267" spans="1:13" ht="33" customHeight="1" x14ac:dyDescent="0.25">
      <c r="A267" s="74">
        <v>55</v>
      </c>
      <c r="B267" s="10">
        <f t="shared" si="18"/>
        <v>210</v>
      </c>
      <c r="C267" s="3" t="s">
        <v>12</v>
      </c>
      <c r="D267" s="5">
        <v>504</v>
      </c>
      <c r="E267" s="3"/>
      <c r="F267" s="3">
        <v>1</v>
      </c>
      <c r="G267" s="4"/>
      <c r="H267" s="74">
        <v>19</v>
      </c>
      <c r="I267" s="2">
        <f t="shared" si="21"/>
        <v>202</v>
      </c>
      <c r="J267" s="77" t="s">
        <v>9</v>
      </c>
      <c r="K267" s="76">
        <v>504</v>
      </c>
      <c r="L267" s="77"/>
      <c r="M267" s="77">
        <v>1</v>
      </c>
    </row>
    <row r="268" spans="1:13" ht="33" customHeight="1" x14ac:dyDescent="0.25">
      <c r="A268" s="74">
        <v>56</v>
      </c>
      <c r="B268" s="10">
        <f t="shared" si="18"/>
        <v>211</v>
      </c>
      <c r="C268" s="3" t="s">
        <v>12</v>
      </c>
      <c r="D268" s="5">
        <v>504</v>
      </c>
      <c r="E268" s="3"/>
      <c r="F268" s="3">
        <v>1</v>
      </c>
      <c r="G268" s="4"/>
      <c r="H268" s="74">
        <v>20</v>
      </c>
      <c r="I268" s="2">
        <f t="shared" si="21"/>
        <v>203</v>
      </c>
      <c r="J268" s="77" t="s">
        <v>9</v>
      </c>
      <c r="K268" s="76">
        <v>504</v>
      </c>
      <c r="L268" s="77"/>
      <c r="M268" s="77">
        <v>1</v>
      </c>
    </row>
    <row r="269" spans="1:13" ht="33" customHeight="1" x14ac:dyDescent="0.25">
      <c r="A269" s="74">
        <v>57</v>
      </c>
      <c r="B269" s="10">
        <f t="shared" si="18"/>
        <v>212</v>
      </c>
      <c r="C269" s="3" t="s">
        <v>12</v>
      </c>
      <c r="D269" s="5">
        <v>504</v>
      </c>
      <c r="E269" s="3"/>
      <c r="F269" s="3">
        <v>1</v>
      </c>
      <c r="G269" s="4"/>
      <c r="H269" s="74">
        <v>21</v>
      </c>
      <c r="I269" s="2">
        <f t="shared" si="21"/>
        <v>204</v>
      </c>
      <c r="J269" s="77" t="s">
        <v>9</v>
      </c>
      <c r="K269" s="76">
        <v>504</v>
      </c>
      <c r="L269" s="77">
        <v>1</v>
      </c>
      <c r="M269" s="77"/>
    </row>
    <row r="270" spans="1:13" ht="33" customHeight="1" x14ac:dyDescent="0.25">
      <c r="A270" s="74">
        <v>58</v>
      </c>
      <c r="B270" s="10">
        <f t="shared" si="18"/>
        <v>213</v>
      </c>
      <c r="C270" s="3" t="s">
        <v>12</v>
      </c>
      <c r="D270" s="5">
        <v>504</v>
      </c>
      <c r="E270" s="3"/>
      <c r="F270" s="3">
        <v>1</v>
      </c>
      <c r="G270" s="4"/>
      <c r="H270" s="74">
        <v>22</v>
      </c>
      <c r="I270" s="2">
        <f t="shared" si="21"/>
        <v>205</v>
      </c>
      <c r="J270" s="77" t="s">
        <v>9</v>
      </c>
      <c r="K270" s="76">
        <v>504</v>
      </c>
      <c r="L270" s="77"/>
      <c r="M270" s="77">
        <v>1</v>
      </c>
    </row>
    <row r="271" spans="1:13" ht="33" customHeight="1" x14ac:dyDescent="0.25">
      <c r="A271" s="74">
        <v>59</v>
      </c>
      <c r="B271" s="10">
        <f t="shared" si="18"/>
        <v>214</v>
      </c>
      <c r="C271" s="3" t="s">
        <v>12</v>
      </c>
      <c r="D271" s="5">
        <v>504</v>
      </c>
      <c r="E271" s="3"/>
      <c r="F271" s="3">
        <v>1</v>
      </c>
      <c r="G271" s="4"/>
      <c r="H271" s="74">
        <v>23</v>
      </c>
      <c r="I271" s="2">
        <f t="shared" si="21"/>
        <v>206</v>
      </c>
      <c r="J271" s="77" t="s">
        <v>9</v>
      </c>
      <c r="K271" s="76">
        <v>504</v>
      </c>
      <c r="L271" s="77"/>
      <c r="M271" s="77">
        <v>1</v>
      </c>
    </row>
    <row r="272" spans="1:13" ht="33" customHeight="1" x14ac:dyDescent="0.25">
      <c r="A272" s="74">
        <v>60</v>
      </c>
      <c r="B272" s="10">
        <f t="shared" si="18"/>
        <v>215</v>
      </c>
      <c r="C272" s="3" t="s">
        <v>12</v>
      </c>
      <c r="D272" s="5">
        <v>504</v>
      </c>
      <c r="E272" s="3"/>
      <c r="F272" s="3">
        <v>1</v>
      </c>
      <c r="G272" s="4"/>
      <c r="H272" s="74">
        <v>24</v>
      </c>
      <c r="I272" s="2">
        <f t="shared" si="21"/>
        <v>207</v>
      </c>
      <c r="J272" s="77" t="s">
        <v>9</v>
      </c>
      <c r="K272" s="76">
        <v>504</v>
      </c>
      <c r="L272" s="77"/>
      <c r="M272" s="77">
        <v>1</v>
      </c>
    </row>
    <row r="273" spans="1:13" ht="33" customHeight="1" x14ac:dyDescent="0.25">
      <c r="A273" s="74">
        <v>61</v>
      </c>
      <c r="B273" s="10">
        <f t="shared" si="18"/>
        <v>216</v>
      </c>
      <c r="C273" s="3" t="s">
        <v>12</v>
      </c>
      <c r="D273" s="5">
        <v>504</v>
      </c>
      <c r="E273" s="3"/>
      <c r="F273" s="3">
        <v>1</v>
      </c>
      <c r="G273" s="4"/>
      <c r="H273" s="74">
        <v>25</v>
      </c>
      <c r="I273" s="2">
        <f t="shared" si="21"/>
        <v>208</v>
      </c>
      <c r="J273" s="77" t="s">
        <v>9</v>
      </c>
      <c r="K273" s="76">
        <v>504</v>
      </c>
      <c r="L273" s="77"/>
      <c r="M273" s="77">
        <v>1</v>
      </c>
    </row>
    <row r="274" spans="1:13" ht="33" customHeight="1" x14ac:dyDescent="0.25">
      <c r="A274" s="74">
        <v>62</v>
      </c>
      <c r="B274" s="10">
        <f t="shared" si="18"/>
        <v>217</v>
      </c>
      <c r="C274" s="3" t="s">
        <v>12</v>
      </c>
      <c r="D274" s="5">
        <v>504</v>
      </c>
      <c r="E274" s="3"/>
      <c r="F274" s="3">
        <v>1</v>
      </c>
      <c r="G274" s="4"/>
      <c r="I274" s="119" t="s">
        <v>65</v>
      </c>
      <c r="J274" s="119"/>
      <c r="K274" s="13">
        <f>SUM(K249:K273)</f>
        <v>12276</v>
      </c>
      <c r="L274" s="8">
        <f>SUM(L249:L273)</f>
        <v>11</v>
      </c>
      <c r="M274" s="8">
        <f>SUM(M249:M273)</f>
        <v>14</v>
      </c>
    </row>
    <row r="275" spans="1:13" ht="33" customHeight="1" x14ac:dyDescent="0.25">
      <c r="A275" s="74">
        <v>63</v>
      </c>
      <c r="B275" s="10">
        <f t="shared" si="18"/>
        <v>218</v>
      </c>
      <c r="C275" s="3" t="s">
        <v>24</v>
      </c>
      <c r="D275" s="5">
        <v>504</v>
      </c>
      <c r="E275" s="3">
        <v>1</v>
      </c>
      <c r="F275" s="3"/>
      <c r="G275" s="4"/>
      <c r="I275" s="98" t="s">
        <v>171</v>
      </c>
      <c r="J275" s="99"/>
      <c r="K275" s="100"/>
      <c r="L275" s="99"/>
      <c r="M275" s="101"/>
    </row>
    <row r="276" spans="1:13" ht="33" customHeight="1" x14ac:dyDescent="0.25">
      <c r="A276" s="74">
        <v>64</v>
      </c>
      <c r="B276" s="10">
        <f t="shared" si="18"/>
        <v>219</v>
      </c>
      <c r="C276" s="3" t="s">
        <v>23</v>
      </c>
      <c r="D276" s="5">
        <v>606</v>
      </c>
      <c r="E276" s="3"/>
      <c r="F276" s="3"/>
      <c r="G276" s="4"/>
      <c r="H276" s="74">
        <v>1</v>
      </c>
      <c r="I276" s="1">
        <f>I273+1</f>
        <v>209</v>
      </c>
      <c r="J276" s="2" t="s">
        <v>172</v>
      </c>
      <c r="K276" s="81">
        <v>600</v>
      </c>
      <c r="L276" s="7">
        <v>1</v>
      </c>
      <c r="M276" s="7"/>
    </row>
    <row r="277" spans="1:13" ht="33" customHeight="1" x14ac:dyDescent="0.25">
      <c r="A277" s="74">
        <v>65</v>
      </c>
      <c r="B277" s="10">
        <f>B276+1</f>
        <v>220</v>
      </c>
      <c r="C277" s="3" t="s">
        <v>124</v>
      </c>
      <c r="D277" s="5">
        <v>504</v>
      </c>
      <c r="E277" s="3"/>
      <c r="F277" s="3">
        <v>1</v>
      </c>
      <c r="G277" s="4"/>
      <c r="H277" s="74">
        <v>2</v>
      </c>
      <c r="I277" s="1">
        <f>I276+1</f>
        <v>210</v>
      </c>
      <c r="J277" s="2" t="s">
        <v>438</v>
      </c>
      <c r="K277" s="81">
        <v>504</v>
      </c>
      <c r="L277" s="7">
        <v>1</v>
      </c>
      <c r="M277" s="7"/>
    </row>
    <row r="278" spans="1:13" ht="33" customHeight="1" x14ac:dyDescent="0.25">
      <c r="A278" s="74">
        <v>66</v>
      </c>
      <c r="B278" s="10">
        <f t="shared" si="18"/>
        <v>221</v>
      </c>
      <c r="C278" s="3" t="s">
        <v>124</v>
      </c>
      <c r="D278" s="5">
        <v>504</v>
      </c>
      <c r="E278" s="3"/>
      <c r="F278" s="3">
        <v>1</v>
      </c>
      <c r="G278" s="4"/>
      <c r="I278" s="1">
        <f>I277+1</f>
        <v>211</v>
      </c>
      <c r="J278" s="2" t="s">
        <v>439</v>
      </c>
      <c r="K278" s="81">
        <v>40</v>
      </c>
      <c r="L278" s="7">
        <v>1</v>
      </c>
      <c r="M278" s="7"/>
    </row>
    <row r="279" spans="1:13" ht="33" customHeight="1" x14ac:dyDescent="0.25">
      <c r="A279" s="74">
        <v>67</v>
      </c>
      <c r="B279" s="10">
        <f>B278+1</f>
        <v>222</v>
      </c>
      <c r="C279" s="3" t="s">
        <v>251</v>
      </c>
      <c r="D279" s="5">
        <v>504</v>
      </c>
      <c r="E279" s="3"/>
      <c r="F279" s="3">
        <v>1</v>
      </c>
      <c r="G279" s="4"/>
      <c r="I279" s="119" t="s">
        <v>65</v>
      </c>
      <c r="J279" s="119"/>
      <c r="K279" s="13">
        <f>SUM(K276:K278)</f>
        <v>1144</v>
      </c>
      <c r="L279" s="9">
        <f>SUM(L276:L278)</f>
        <v>3</v>
      </c>
      <c r="M279" s="9">
        <f>SUM(M276:M278)</f>
        <v>0</v>
      </c>
    </row>
    <row r="280" spans="1:13" ht="33" customHeight="1" x14ac:dyDescent="0.25">
      <c r="A280" s="74">
        <v>68</v>
      </c>
      <c r="B280" s="10">
        <f t="shared" si="18"/>
        <v>223</v>
      </c>
      <c r="C280" s="3" t="s">
        <v>140</v>
      </c>
      <c r="D280" s="5">
        <v>504</v>
      </c>
      <c r="E280" s="3"/>
      <c r="F280" s="3">
        <v>1</v>
      </c>
      <c r="G280" s="4"/>
      <c r="I280" s="98" t="s">
        <v>293</v>
      </c>
      <c r="J280" s="99"/>
      <c r="K280" s="100"/>
      <c r="L280" s="99"/>
      <c r="M280" s="101"/>
    </row>
    <row r="281" spans="1:13" ht="33" customHeight="1" x14ac:dyDescent="0.25">
      <c r="A281" s="74">
        <v>69</v>
      </c>
      <c r="B281" s="10">
        <f t="shared" ref="B281:B284" si="22">B280+1</f>
        <v>224</v>
      </c>
      <c r="C281" s="3" t="s">
        <v>22</v>
      </c>
      <c r="D281" s="5">
        <v>504</v>
      </c>
      <c r="E281" s="3">
        <v>1</v>
      </c>
      <c r="F281" s="3"/>
      <c r="G281" s="4"/>
      <c r="H281" s="74">
        <v>1</v>
      </c>
      <c r="I281" s="1">
        <f>I278+1</f>
        <v>212</v>
      </c>
      <c r="J281" s="2" t="s">
        <v>294</v>
      </c>
      <c r="K281" s="81">
        <v>504</v>
      </c>
      <c r="L281" s="7">
        <v>1</v>
      </c>
      <c r="M281" s="7"/>
    </row>
    <row r="282" spans="1:13" ht="33" customHeight="1" x14ac:dyDescent="0.25">
      <c r="A282" s="74">
        <v>70</v>
      </c>
      <c r="B282" s="10">
        <f t="shared" si="22"/>
        <v>225</v>
      </c>
      <c r="C282" s="3" t="s">
        <v>22</v>
      </c>
      <c r="D282" s="5">
        <v>504</v>
      </c>
      <c r="E282" s="3"/>
      <c r="F282" s="3">
        <v>1</v>
      </c>
      <c r="G282" s="4"/>
      <c r="H282" s="74">
        <v>2</v>
      </c>
      <c r="I282" s="1">
        <f>I281+1</f>
        <v>213</v>
      </c>
      <c r="J282" s="2" t="s">
        <v>294</v>
      </c>
      <c r="K282" s="81">
        <v>504</v>
      </c>
      <c r="L282" s="7">
        <v>1</v>
      </c>
      <c r="M282" s="7"/>
    </row>
    <row r="283" spans="1:13" ht="33" customHeight="1" x14ac:dyDescent="0.25">
      <c r="A283" s="74">
        <v>71</v>
      </c>
      <c r="B283" s="10">
        <f t="shared" si="22"/>
        <v>226</v>
      </c>
      <c r="C283" s="3" t="s">
        <v>250</v>
      </c>
      <c r="D283" s="5">
        <v>504</v>
      </c>
      <c r="E283" s="3"/>
      <c r="F283" s="3">
        <v>1</v>
      </c>
      <c r="G283" s="4"/>
      <c r="I283" s="119" t="s">
        <v>65</v>
      </c>
      <c r="J283" s="119"/>
      <c r="K283" s="13">
        <f>SUM(K280:K282)</f>
        <v>1008</v>
      </c>
      <c r="L283" s="9">
        <f>SUM(L280:L282)</f>
        <v>2</v>
      </c>
      <c r="M283" s="9">
        <f>SUM(M280:M282)</f>
        <v>0</v>
      </c>
    </row>
    <row r="284" spans="1:13" ht="33" customHeight="1" x14ac:dyDescent="0.25">
      <c r="A284" s="74">
        <v>72</v>
      </c>
      <c r="B284" s="10">
        <f t="shared" si="22"/>
        <v>227</v>
      </c>
      <c r="C284" s="3" t="s">
        <v>250</v>
      </c>
      <c r="D284" s="5">
        <v>504</v>
      </c>
      <c r="E284" s="3"/>
      <c r="F284" s="3">
        <v>1</v>
      </c>
      <c r="G284" s="4"/>
      <c r="I284" s="2" t="s">
        <v>189</v>
      </c>
      <c r="J284" s="98"/>
      <c r="K284" s="100"/>
      <c r="L284" s="99"/>
      <c r="M284" s="101"/>
    </row>
    <row r="285" spans="1:13" ht="33" customHeight="1" x14ac:dyDescent="0.25">
      <c r="B285" s="102" t="s">
        <v>64</v>
      </c>
      <c r="C285" s="102"/>
      <c r="D285" s="5">
        <f>SUM(D213:D283)</f>
        <v>36082</v>
      </c>
      <c r="E285" s="3">
        <f>SUM(E213:E284)</f>
        <v>3</v>
      </c>
      <c r="F285" s="3">
        <f>SUM(F213:F284)</f>
        <v>68</v>
      </c>
      <c r="G285" s="4"/>
      <c r="H285" s="74">
        <v>1</v>
      </c>
      <c r="I285" s="1">
        <f>I282+1</f>
        <v>214</v>
      </c>
      <c r="J285" s="2" t="s">
        <v>190</v>
      </c>
      <c r="K285" s="81">
        <v>504</v>
      </c>
      <c r="L285" s="6"/>
      <c r="M285" s="7">
        <v>1</v>
      </c>
    </row>
    <row r="286" spans="1:13" ht="33" customHeight="1" x14ac:dyDescent="0.25">
      <c r="B286" s="95" t="s">
        <v>96</v>
      </c>
      <c r="C286" s="96"/>
      <c r="D286" s="96"/>
      <c r="E286" s="96"/>
      <c r="F286" s="97"/>
      <c r="G286" s="4"/>
      <c r="H286" s="74">
        <v>2</v>
      </c>
      <c r="I286" s="1">
        <f>I285+1</f>
        <v>215</v>
      </c>
      <c r="J286" s="2" t="s">
        <v>190</v>
      </c>
      <c r="K286" s="81">
        <v>504</v>
      </c>
      <c r="L286" s="6">
        <v>1</v>
      </c>
      <c r="M286" s="7"/>
    </row>
    <row r="287" spans="1:13" ht="33" customHeight="1" x14ac:dyDescent="0.25">
      <c r="A287" s="74">
        <v>1</v>
      </c>
      <c r="B287" s="10">
        <f>B284+1</f>
        <v>228</v>
      </c>
      <c r="C287" s="3" t="s">
        <v>138</v>
      </c>
      <c r="D287" s="5">
        <v>1010.2</v>
      </c>
      <c r="E287" s="3"/>
      <c r="F287" s="3">
        <v>1</v>
      </c>
      <c r="G287" s="4"/>
      <c r="H287" s="74">
        <v>3</v>
      </c>
      <c r="I287" s="1">
        <f>I286+1</f>
        <v>216</v>
      </c>
      <c r="J287" s="2" t="s">
        <v>190</v>
      </c>
      <c r="K287" s="81">
        <v>504</v>
      </c>
      <c r="L287" s="6">
        <v>1</v>
      </c>
      <c r="M287" s="7"/>
    </row>
    <row r="288" spans="1:13" ht="33" customHeight="1" x14ac:dyDescent="0.25">
      <c r="A288" s="74">
        <v>2</v>
      </c>
      <c r="B288" s="10">
        <f>B287+1</f>
        <v>229</v>
      </c>
      <c r="C288" s="3" t="s">
        <v>175</v>
      </c>
      <c r="D288" s="5">
        <v>1010.2</v>
      </c>
      <c r="E288" s="3"/>
      <c r="F288" s="3">
        <v>1</v>
      </c>
      <c r="G288" s="4"/>
      <c r="H288" s="74">
        <v>4</v>
      </c>
      <c r="I288" s="1">
        <f t="shared" ref="I288:I289" si="23">I287+1</f>
        <v>217</v>
      </c>
      <c r="J288" s="77" t="s">
        <v>190</v>
      </c>
      <c r="K288" s="81">
        <v>504</v>
      </c>
      <c r="L288" s="77">
        <v>1</v>
      </c>
      <c r="M288" s="77"/>
    </row>
    <row r="289" spans="1:13" ht="33" customHeight="1" x14ac:dyDescent="0.25">
      <c r="A289" s="74">
        <v>3</v>
      </c>
      <c r="B289" s="10">
        <f t="shared" ref="B289" si="24">B288+1</f>
        <v>230</v>
      </c>
      <c r="C289" s="3" t="s">
        <v>110</v>
      </c>
      <c r="D289" s="5">
        <v>504</v>
      </c>
      <c r="E289" s="3"/>
      <c r="F289" s="3">
        <v>1</v>
      </c>
      <c r="G289" s="4"/>
      <c r="H289" s="74">
        <v>5</v>
      </c>
      <c r="I289" s="1">
        <f t="shared" si="23"/>
        <v>218</v>
      </c>
      <c r="J289" s="77" t="s">
        <v>190</v>
      </c>
      <c r="K289" s="81">
        <v>504</v>
      </c>
      <c r="L289" s="77"/>
      <c r="M289" s="77">
        <v>1</v>
      </c>
    </row>
    <row r="290" spans="1:13" ht="33" customHeight="1" x14ac:dyDescent="0.25">
      <c r="B290" s="102" t="s">
        <v>64</v>
      </c>
      <c r="C290" s="102"/>
      <c r="D290" s="5">
        <f>SUM(D287:D289)</f>
        <v>2524.4</v>
      </c>
      <c r="E290" s="3">
        <f>SUM(E287:E289)</f>
        <v>0</v>
      </c>
      <c r="F290" s="3">
        <f>SUM(F287:F289)</f>
        <v>3</v>
      </c>
      <c r="G290" s="4"/>
      <c r="I290" s="119" t="s">
        <v>65</v>
      </c>
      <c r="J290" s="119"/>
      <c r="K290" s="13">
        <f>SUM(K285:K289)</f>
        <v>2520</v>
      </c>
      <c r="L290" s="8">
        <f>SUM(L285:L289)</f>
        <v>3</v>
      </c>
      <c r="M290" s="8">
        <f>SUM(M285:M289)</f>
        <v>2</v>
      </c>
    </row>
    <row r="291" spans="1:13" ht="33" customHeight="1" x14ac:dyDescent="0.25">
      <c r="B291" s="95" t="s">
        <v>202</v>
      </c>
      <c r="C291" s="96"/>
      <c r="D291" s="96"/>
      <c r="E291" s="96"/>
      <c r="F291" s="97"/>
      <c r="G291" s="4"/>
      <c r="I291" s="98" t="s">
        <v>237</v>
      </c>
      <c r="J291" s="99"/>
      <c r="K291" s="100"/>
      <c r="L291" s="99"/>
      <c r="M291" s="101"/>
    </row>
    <row r="292" spans="1:13" ht="33" customHeight="1" x14ac:dyDescent="0.25">
      <c r="A292" s="74">
        <v>1</v>
      </c>
      <c r="B292" s="10">
        <f>B289+1</f>
        <v>231</v>
      </c>
      <c r="C292" s="3" t="s">
        <v>114</v>
      </c>
      <c r="D292" s="5">
        <v>1010.2</v>
      </c>
      <c r="E292" s="3"/>
      <c r="F292" s="3">
        <v>1</v>
      </c>
      <c r="G292" s="4"/>
      <c r="H292" s="74">
        <v>1</v>
      </c>
      <c r="I292" s="1">
        <f>I289+1</f>
        <v>219</v>
      </c>
      <c r="J292" s="1" t="s">
        <v>295</v>
      </c>
      <c r="K292" s="81">
        <v>504</v>
      </c>
      <c r="L292" s="7"/>
      <c r="M292" s="7">
        <v>1</v>
      </c>
    </row>
    <row r="293" spans="1:13" ht="33" customHeight="1" x14ac:dyDescent="0.25">
      <c r="A293" s="74">
        <v>2</v>
      </c>
      <c r="B293" s="10">
        <f t="shared" ref="B293:B304" si="25">B292+1</f>
        <v>232</v>
      </c>
      <c r="C293" s="3" t="s">
        <v>115</v>
      </c>
      <c r="D293" s="5">
        <v>504</v>
      </c>
      <c r="E293" s="3"/>
      <c r="F293" s="3">
        <v>1</v>
      </c>
      <c r="G293" s="4"/>
      <c r="H293" s="74">
        <v>2</v>
      </c>
      <c r="I293" s="1">
        <f>I292+1</f>
        <v>220</v>
      </c>
      <c r="J293" s="1" t="s">
        <v>295</v>
      </c>
      <c r="K293" s="81">
        <v>504</v>
      </c>
      <c r="L293" s="77">
        <v>1</v>
      </c>
      <c r="M293" s="77"/>
    </row>
    <row r="294" spans="1:13" ht="33" customHeight="1" x14ac:dyDescent="0.25">
      <c r="A294" s="74">
        <v>3</v>
      </c>
      <c r="B294" s="10">
        <f t="shared" si="25"/>
        <v>233</v>
      </c>
      <c r="C294" s="3" t="s">
        <v>11</v>
      </c>
      <c r="D294" s="5">
        <v>700</v>
      </c>
      <c r="E294" s="3"/>
      <c r="F294" s="3">
        <v>1</v>
      </c>
      <c r="G294" s="4"/>
      <c r="H294" s="74">
        <v>3</v>
      </c>
      <c r="I294" s="1">
        <f>I293+1</f>
        <v>221</v>
      </c>
      <c r="J294" s="1" t="s">
        <v>295</v>
      </c>
      <c r="K294" s="81">
        <v>504</v>
      </c>
      <c r="L294" s="77"/>
      <c r="M294" s="77">
        <v>1</v>
      </c>
    </row>
    <row r="295" spans="1:13" ht="33" customHeight="1" x14ac:dyDescent="0.25">
      <c r="A295" s="74">
        <v>4</v>
      </c>
      <c r="B295" s="10">
        <f t="shared" si="25"/>
        <v>234</v>
      </c>
      <c r="C295" s="3" t="s">
        <v>11</v>
      </c>
      <c r="D295" s="5">
        <v>518</v>
      </c>
      <c r="E295" s="3"/>
      <c r="F295" s="3">
        <v>1</v>
      </c>
      <c r="G295" s="4"/>
      <c r="I295" s="119" t="s">
        <v>65</v>
      </c>
      <c r="J295" s="119"/>
      <c r="K295" s="13">
        <f>SUM(K292:K294)</f>
        <v>1512</v>
      </c>
      <c r="L295" s="7">
        <f>SUM(L292:L294)</f>
        <v>1</v>
      </c>
      <c r="M295" s="7">
        <f>SUM(M292:M294)</f>
        <v>2</v>
      </c>
    </row>
    <row r="296" spans="1:13" ht="33" customHeight="1" x14ac:dyDescent="0.25">
      <c r="A296" s="74">
        <v>5</v>
      </c>
      <c r="B296" s="10">
        <f t="shared" si="25"/>
        <v>235</v>
      </c>
      <c r="C296" s="3" t="s">
        <v>11</v>
      </c>
      <c r="D296" s="5">
        <v>504</v>
      </c>
      <c r="E296" s="3"/>
      <c r="F296" s="3">
        <v>1</v>
      </c>
      <c r="G296" s="4"/>
      <c r="I296" s="98" t="s">
        <v>238</v>
      </c>
      <c r="J296" s="99"/>
      <c r="K296" s="100"/>
      <c r="L296" s="99"/>
      <c r="M296" s="101"/>
    </row>
    <row r="297" spans="1:13" ht="33" customHeight="1" x14ac:dyDescent="0.25">
      <c r="A297" s="74">
        <v>6</v>
      </c>
      <c r="B297" s="10">
        <f t="shared" si="25"/>
        <v>236</v>
      </c>
      <c r="C297" s="3" t="s">
        <v>11</v>
      </c>
      <c r="D297" s="5">
        <v>504</v>
      </c>
      <c r="E297" s="3"/>
      <c r="F297" s="3">
        <v>1</v>
      </c>
      <c r="G297" s="4"/>
      <c r="H297" s="74">
        <v>1</v>
      </c>
      <c r="I297" s="2">
        <f>I294+1</f>
        <v>222</v>
      </c>
      <c r="J297" s="2" t="s">
        <v>296</v>
      </c>
      <c r="K297" s="13">
        <v>700</v>
      </c>
      <c r="L297" s="7"/>
      <c r="M297" s="7">
        <v>1</v>
      </c>
    </row>
    <row r="298" spans="1:13" ht="33" customHeight="1" x14ac:dyDescent="0.25">
      <c r="A298" s="74">
        <v>7</v>
      </c>
      <c r="B298" s="10">
        <f t="shared" si="25"/>
        <v>237</v>
      </c>
      <c r="C298" s="3" t="s">
        <v>20</v>
      </c>
      <c r="D298" s="5">
        <v>504</v>
      </c>
      <c r="E298" s="3"/>
      <c r="F298" s="3">
        <v>1</v>
      </c>
      <c r="G298" s="4"/>
      <c r="H298" s="74">
        <v>2</v>
      </c>
      <c r="I298" s="2">
        <f>I297+1</f>
        <v>223</v>
      </c>
      <c r="J298" s="2" t="s">
        <v>239</v>
      </c>
      <c r="K298" s="13">
        <v>504</v>
      </c>
      <c r="L298" s="7">
        <v>1</v>
      </c>
      <c r="M298" s="7"/>
    </row>
    <row r="299" spans="1:13" ht="33" customHeight="1" x14ac:dyDescent="0.25">
      <c r="A299" s="74">
        <v>8</v>
      </c>
      <c r="B299" s="10">
        <f t="shared" si="25"/>
        <v>238</v>
      </c>
      <c r="C299" s="3" t="s">
        <v>20</v>
      </c>
      <c r="D299" s="5">
        <v>504</v>
      </c>
      <c r="E299" s="3"/>
      <c r="F299" s="3">
        <v>1</v>
      </c>
      <c r="G299" s="4"/>
      <c r="H299" s="74">
        <v>3</v>
      </c>
      <c r="I299" s="2">
        <f t="shared" ref="I299:I301" si="26">I298+1</f>
        <v>224</v>
      </c>
      <c r="J299" s="2" t="s">
        <v>239</v>
      </c>
      <c r="K299" s="13">
        <v>504</v>
      </c>
      <c r="L299" s="7">
        <v>1</v>
      </c>
      <c r="M299" s="7"/>
    </row>
    <row r="300" spans="1:13" ht="33" customHeight="1" x14ac:dyDescent="0.25">
      <c r="A300" s="74">
        <v>9</v>
      </c>
      <c r="B300" s="10">
        <f t="shared" si="25"/>
        <v>239</v>
      </c>
      <c r="C300" s="3" t="s">
        <v>20</v>
      </c>
      <c r="D300" s="5">
        <v>504</v>
      </c>
      <c r="E300" s="3"/>
      <c r="F300" s="3">
        <v>1</v>
      </c>
      <c r="G300" s="4"/>
      <c r="H300" s="74">
        <v>4</v>
      </c>
      <c r="I300" s="2">
        <f t="shared" si="26"/>
        <v>225</v>
      </c>
      <c r="J300" s="2" t="s">
        <v>239</v>
      </c>
      <c r="K300" s="13">
        <v>504</v>
      </c>
      <c r="L300" s="7"/>
      <c r="M300" s="7">
        <v>1</v>
      </c>
    </row>
    <row r="301" spans="1:13" ht="33" customHeight="1" x14ac:dyDescent="0.25">
      <c r="A301" s="74">
        <v>10</v>
      </c>
      <c r="B301" s="10">
        <f t="shared" si="25"/>
        <v>240</v>
      </c>
      <c r="C301" s="3" t="s">
        <v>20</v>
      </c>
      <c r="D301" s="5">
        <v>504</v>
      </c>
      <c r="E301" s="3"/>
      <c r="F301" s="3">
        <v>1</v>
      </c>
      <c r="G301" s="4"/>
      <c r="H301" s="74">
        <v>5</v>
      </c>
      <c r="I301" s="2">
        <f t="shared" si="26"/>
        <v>226</v>
      </c>
      <c r="J301" s="2" t="s">
        <v>239</v>
      </c>
      <c r="K301" s="13">
        <v>504</v>
      </c>
      <c r="L301" s="77"/>
      <c r="M301" s="77">
        <v>1</v>
      </c>
    </row>
    <row r="302" spans="1:13" ht="33" customHeight="1" x14ac:dyDescent="0.25">
      <c r="A302" s="74">
        <v>11</v>
      </c>
      <c r="B302" s="10">
        <f t="shared" si="25"/>
        <v>241</v>
      </c>
      <c r="C302" s="3" t="s">
        <v>20</v>
      </c>
      <c r="D302" s="5">
        <v>504</v>
      </c>
      <c r="E302" s="3"/>
      <c r="F302" s="3">
        <v>1</v>
      </c>
      <c r="G302" s="4"/>
      <c r="H302" s="74">
        <v>6</v>
      </c>
      <c r="I302" s="2">
        <f>I301+1</f>
        <v>227</v>
      </c>
      <c r="J302" s="77" t="s">
        <v>297</v>
      </c>
      <c r="K302" s="13">
        <v>900</v>
      </c>
      <c r="L302" s="77"/>
      <c r="M302" s="77">
        <v>1</v>
      </c>
    </row>
    <row r="303" spans="1:13" ht="33" customHeight="1" x14ac:dyDescent="0.25">
      <c r="A303" s="74">
        <v>12</v>
      </c>
      <c r="B303" s="10">
        <f>B302+1</f>
        <v>242</v>
      </c>
      <c r="C303" s="3" t="s">
        <v>21</v>
      </c>
      <c r="D303" s="5">
        <v>504</v>
      </c>
      <c r="E303" s="3"/>
      <c r="F303" s="3">
        <v>1</v>
      </c>
      <c r="G303" s="4"/>
      <c r="I303" s="119" t="s">
        <v>65</v>
      </c>
      <c r="J303" s="119"/>
      <c r="K303" s="13">
        <f>SUM(K297:K302)</f>
        <v>3616</v>
      </c>
      <c r="L303" s="7">
        <f>SUM(L297:L302)</f>
        <v>2</v>
      </c>
      <c r="M303" s="7">
        <f>SUM(M297:M302)</f>
        <v>4</v>
      </c>
    </row>
    <row r="304" spans="1:13" ht="33" customHeight="1" x14ac:dyDescent="0.25">
      <c r="A304" s="74">
        <v>13</v>
      </c>
      <c r="B304" s="10">
        <f t="shared" si="25"/>
        <v>243</v>
      </c>
      <c r="C304" s="3" t="s">
        <v>29</v>
      </c>
      <c r="D304" s="5">
        <v>504</v>
      </c>
      <c r="E304" s="3"/>
      <c r="F304" s="3">
        <v>1</v>
      </c>
      <c r="G304" s="4"/>
      <c r="I304" s="77"/>
      <c r="J304" s="77" t="s">
        <v>102</v>
      </c>
      <c r="K304" s="76">
        <f>K7+K10+K19+K40+K43+K48+K53+K57+K61+K65+K70+K74+K79+K88+K93+K98+K101+K105+K141+K168+K187+K192+K195+K199+K223+K226+K233+K239+K243+K247+K274+K279+K283+K290+K295+K303</f>
        <v>111246</v>
      </c>
      <c r="L304" s="112">
        <f>L7+L10+L19+L40+L43+L48+L53+L57+L61+L65+L70+L74+L79+L88+L93+L98+L101+L105+L141+L168+L187+L192+L195+L199+L223+L226+L233+L239+L243+L247+L274+L279+L283+L290+L295+L303</f>
        <v>88</v>
      </c>
      <c r="M304" s="112">
        <f t="shared" ref="M304" si="27">M7+M10+M19+M40+M43+M48+M53+M57+M61+M65+M70+M74+M79+M88+M93+M98+M101+M105+M141+M168+M187+M192+M195+M199+M223+M226+M233+M239+M243+M247+M274+M279+M283+M290+M295+M303</f>
        <v>139</v>
      </c>
    </row>
    <row r="305" spans="1:13" ht="33" customHeight="1" thickBot="1" x14ac:dyDescent="0.3">
      <c r="B305" s="102" t="s">
        <v>64</v>
      </c>
      <c r="C305" s="102"/>
      <c r="D305" s="5">
        <f>SUM(D292:D304)</f>
        <v>7268.2</v>
      </c>
      <c r="E305" s="3">
        <f>SUM(E292:E304)</f>
        <v>0</v>
      </c>
      <c r="F305" s="3">
        <f>SUM(F292:F304)</f>
        <v>13</v>
      </c>
      <c r="G305" s="4"/>
      <c r="L305" s="141">
        <f>L304+M304</f>
        <v>227</v>
      </c>
      <c r="M305" s="142"/>
    </row>
    <row r="306" spans="1:13" ht="33" customHeight="1" x14ac:dyDescent="0.25">
      <c r="B306" s="95" t="s">
        <v>94</v>
      </c>
      <c r="C306" s="96"/>
      <c r="D306" s="96"/>
      <c r="E306" s="96"/>
      <c r="F306" s="97"/>
      <c r="G306" s="4"/>
      <c r="I306" s="130" t="s">
        <v>413</v>
      </c>
      <c r="J306" s="131"/>
      <c r="K306" s="131"/>
      <c r="L306" s="131"/>
      <c r="M306" s="132"/>
    </row>
    <row r="307" spans="1:13" ht="33" customHeight="1" x14ac:dyDescent="0.25">
      <c r="A307" s="74">
        <v>1</v>
      </c>
      <c r="B307" s="10">
        <f>B304+1</f>
        <v>244</v>
      </c>
      <c r="C307" s="3" t="s">
        <v>51</v>
      </c>
      <c r="D307" s="5">
        <v>1200</v>
      </c>
      <c r="E307" s="3"/>
      <c r="F307" s="3">
        <v>1</v>
      </c>
      <c r="G307" s="4"/>
      <c r="I307" s="133"/>
      <c r="J307" s="134"/>
      <c r="K307" s="134"/>
      <c r="L307" s="134"/>
      <c r="M307" s="135"/>
    </row>
    <row r="308" spans="1:13" ht="33" customHeight="1" x14ac:dyDescent="0.25">
      <c r="A308" s="74">
        <v>2</v>
      </c>
      <c r="B308" s="10">
        <f>B307+1</f>
        <v>245</v>
      </c>
      <c r="C308" s="3" t="s">
        <v>52</v>
      </c>
      <c r="D308" s="5">
        <v>504</v>
      </c>
      <c r="E308" s="3"/>
      <c r="F308" s="3">
        <v>1</v>
      </c>
      <c r="G308" s="4"/>
      <c r="I308" s="133"/>
      <c r="J308" s="134"/>
      <c r="K308" s="134"/>
      <c r="L308" s="134"/>
      <c r="M308" s="135"/>
    </row>
    <row r="309" spans="1:13" ht="33" customHeight="1" thickBot="1" x14ac:dyDescent="0.3">
      <c r="A309" s="74">
        <v>3</v>
      </c>
      <c r="B309" s="10">
        <f>B308+1</f>
        <v>246</v>
      </c>
      <c r="C309" s="3" t="s">
        <v>52</v>
      </c>
      <c r="D309" s="5">
        <v>504</v>
      </c>
      <c r="E309" s="3"/>
      <c r="F309" s="3">
        <v>1</v>
      </c>
      <c r="G309" s="4"/>
      <c r="I309" s="136"/>
      <c r="J309" s="137"/>
      <c r="K309" s="137"/>
      <c r="L309" s="137"/>
      <c r="M309" s="138"/>
    </row>
    <row r="310" spans="1:13" ht="33" customHeight="1" x14ac:dyDescent="0.25">
      <c r="A310" s="74">
        <v>4</v>
      </c>
      <c r="B310" s="10">
        <f>B309+1</f>
        <v>247</v>
      </c>
      <c r="C310" s="3" t="s">
        <v>125</v>
      </c>
      <c r="D310" s="5">
        <v>504</v>
      </c>
      <c r="E310" s="3"/>
      <c r="F310" s="3">
        <v>1</v>
      </c>
      <c r="G310" s="4"/>
    </row>
    <row r="311" spans="1:13" ht="33" customHeight="1" x14ac:dyDescent="0.25">
      <c r="A311" s="74">
        <v>5</v>
      </c>
      <c r="B311" s="10">
        <f>B310+1</f>
        <v>248</v>
      </c>
      <c r="C311" s="3" t="s">
        <v>53</v>
      </c>
      <c r="D311" s="5">
        <v>504</v>
      </c>
      <c r="E311" s="3"/>
      <c r="F311" s="3">
        <v>1</v>
      </c>
      <c r="G311" s="4"/>
      <c r="J311" s="79">
        <f>E447+L305</f>
        <v>572</v>
      </c>
      <c r="K311" s="113" t="s">
        <v>442</v>
      </c>
    </row>
    <row r="312" spans="1:13" ht="33" customHeight="1" x14ac:dyDescent="0.25">
      <c r="A312" s="74">
        <v>6</v>
      </c>
      <c r="B312" s="10">
        <f>B311+1</f>
        <v>249</v>
      </c>
      <c r="C312" s="3" t="s">
        <v>123</v>
      </c>
      <c r="D312" s="5">
        <v>504</v>
      </c>
      <c r="E312" s="3"/>
      <c r="F312" s="3">
        <v>1</v>
      </c>
      <c r="G312" s="4"/>
      <c r="J312" s="79">
        <f>M304+F446</f>
        <v>385</v>
      </c>
    </row>
    <row r="313" spans="1:13" ht="33" customHeight="1" x14ac:dyDescent="0.25">
      <c r="B313" s="102" t="s">
        <v>64</v>
      </c>
      <c r="C313" s="102"/>
      <c r="D313" s="5">
        <f>SUM(D307:D312)</f>
        <v>3720</v>
      </c>
      <c r="E313" s="3">
        <f>SUM(E307:E312)</f>
        <v>0</v>
      </c>
      <c r="F313" s="3">
        <f>SUM(F307:F312)</f>
        <v>6</v>
      </c>
      <c r="G313" s="4"/>
      <c r="J313" s="79">
        <f>L304+E446</f>
        <v>187</v>
      </c>
    </row>
    <row r="314" spans="1:13" ht="33" customHeight="1" x14ac:dyDescent="0.25">
      <c r="A314" s="74">
        <v>8</v>
      </c>
      <c r="B314" s="95" t="s">
        <v>101</v>
      </c>
      <c r="C314" s="96"/>
      <c r="D314" s="96"/>
      <c r="E314" s="96"/>
      <c r="F314" s="97"/>
      <c r="G314" s="4"/>
    </row>
    <row r="315" spans="1:13" ht="33" customHeight="1" x14ac:dyDescent="0.25">
      <c r="B315" s="10">
        <f>B312+1</f>
        <v>250</v>
      </c>
      <c r="C315" s="3" t="s">
        <v>181</v>
      </c>
      <c r="D315" s="5">
        <v>504</v>
      </c>
      <c r="E315" s="3"/>
      <c r="F315" s="3">
        <v>1</v>
      </c>
      <c r="G315" s="4"/>
    </row>
    <row r="316" spans="1:13" ht="33" customHeight="1" x14ac:dyDescent="0.25">
      <c r="A316" s="74">
        <v>1</v>
      </c>
      <c r="B316" s="10">
        <f>B315+1</f>
        <v>251</v>
      </c>
      <c r="C316" s="3" t="s">
        <v>181</v>
      </c>
      <c r="D316" s="5">
        <v>504</v>
      </c>
      <c r="E316" s="3"/>
      <c r="F316" s="3">
        <v>1</v>
      </c>
      <c r="G316" s="4"/>
    </row>
    <row r="317" spans="1:13" ht="33" customHeight="1" x14ac:dyDescent="0.25">
      <c r="A317" s="74">
        <v>2</v>
      </c>
      <c r="B317" s="102" t="s">
        <v>64</v>
      </c>
      <c r="C317" s="102"/>
      <c r="D317" s="5">
        <f>SUM(D315:D316)</f>
        <v>1008</v>
      </c>
      <c r="E317" s="3">
        <f>SUM(E315:E316)</f>
        <v>0</v>
      </c>
      <c r="F317" s="3">
        <f>SUM(F315:F316)</f>
        <v>2</v>
      </c>
      <c r="G317" s="4"/>
    </row>
    <row r="318" spans="1:13" ht="33" customHeight="1" x14ac:dyDescent="0.25">
      <c r="B318" s="95" t="s">
        <v>100</v>
      </c>
      <c r="C318" s="96"/>
      <c r="D318" s="96"/>
      <c r="E318" s="96"/>
      <c r="F318" s="97"/>
      <c r="G318" s="4"/>
    </row>
    <row r="319" spans="1:13" ht="33" customHeight="1" x14ac:dyDescent="0.25">
      <c r="A319" s="74">
        <v>1</v>
      </c>
      <c r="B319" s="10">
        <f>B316+1</f>
        <v>252</v>
      </c>
      <c r="C319" s="3" t="s">
        <v>56</v>
      </c>
      <c r="D319" s="5">
        <v>700</v>
      </c>
      <c r="E319" s="3"/>
      <c r="F319" s="3">
        <v>1</v>
      </c>
      <c r="G319" s="4"/>
    </row>
    <row r="320" spans="1:13" ht="33" customHeight="1" x14ac:dyDescent="0.25">
      <c r="A320" s="74">
        <v>2</v>
      </c>
      <c r="B320" s="10">
        <f t="shared" ref="B320:B321" si="28">B319+1</f>
        <v>253</v>
      </c>
      <c r="C320" s="3" t="s">
        <v>58</v>
      </c>
      <c r="D320" s="5">
        <v>504</v>
      </c>
      <c r="E320" s="3"/>
      <c r="F320" s="3">
        <v>1</v>
      </c>
      <c r="G320" s="4"/>
    </row>
    <row r="321" spans="1:7" ht="33" customHeight="1" x14ac:dyDescent="0.25">
      <c r="A321" s="74">
        <v>3</v>
      </c>
      <c r="B321" s="10">
        <f t="shared" si="28"/>
        <v>254</v>
      </c>
      <c r="C321" s="3" t="s">
        <v>58</v>
      </c>
      <c r="D321" s="5">
        <v>638</v>
      </c>
      <c r="E321" s="3"/>
      <c r="F321" s="3">
        <v>1</v>
      </c>
      <c r="G321" s="4"/>
    </row>
    <row r="322" spans="1:7" ht="33" customHeight="1" x14ac:dyDescent="0.25">
      <c r="A322" s="74">
        <v>4</v>
      </c>
      <c r="B322" s="10">
        <f>B321+1</f>
        <v>255</v>
      </c>
      <c r="C322" s="3" t="s">
        <v>159</v>
      </c>
      <c r="D322" s="5">
        <v>504</v>
      </c>
      <c r="E322" s="3"/>
      <c r="F322" s="3">
        <v>1</v>
      </c>
      <c r="G322" s="4"/>
    </row>
    <row r="323" spans="1:7" ht="33" customHeight="1" x14ac:dyDescent="0.25">
      <c r="A323" s="74">
        <v>5</v>
      </c>
      <c r="B323" s="10">
        <f t="shared" ref="B323:B342" si="29">B322+1</f>
        <v>256</v>
      </c>
      <c r="C323" s="3" t="s">
        <v>58</v>
      </c>
      <c r="D323" s="5">
        <v>504</v>
      </c>
      <c r="E323" s="3"/>
      <c r="F323" s="3">
        <v>1</v>
      </c>
      <c r="G323" s="4"/>
    </row>
    <row r="324" spans="1:7" ht="33" customHeight="1" x14ac:dyDescent="0.25">
      <c r="A324" s="74">
        <v>6</v>
      </c>
      <c r="B324" s="10">
        <f t="shared" si="29"/>
        <v>257</v>
      </c>
      <c r="C324" s="3" t="s">
        <v>58</v>
      </c>
      <c r="D324" s="5">
        <v>504</v>
      </c>
      <c r="E324" s="3"/>
      <c r="F324" s="3">
        <v>1</v>
      </c>
      <c r="G324" s="4"/>
    </row>
    <row r="325" spans="1:7" ht="33" customHeight="1" x14ac:dyDescent="0.25">
      <c r="A325" s="74">
        <v>7</v>
      </c>
      <c r="B325" s="10">
        <f t="shared" si="29"/>
        <v>258</v>
      </c>
      <c r="C325" s="3" t="s">
        <v>159</v>
      </c>
      <c r="D325" s="5">
        <v>450</v>
      </c>
      <c r="E325" s="3"/>
      <c r="F325" s="3">
        <v>1</v>
      </c>
      <c r="G325" s="4"/>
    </row>
    <row r="326" spans="1:7" ht="33" customHeight="1" x14ac:dyDescent="0.25">
      <c r="A326" s="74">
        <v>8</v>
      </c>
      <c r="B326" s="10">
        <f t="shared" si="29"/>
        <v>259</v>
      </c>
      <c r="C326" s="3" t="s">
        <v>61</v>
      </c>
      <c r="D326" s="5">
        <v>504</v>
      </c>
      <c r="E326" s="3"/>
      <c r="F326" s="3">
        <v>1</v>
      </c>
      <c r="G326" s="4"/>
    </row>
    <row r="327" spans="1:7" ht="33" customHeight="1" x14ac:dyDescent="0.25">
      <c r="A327" s="74">
        <v>9</v>
      </c>
      <c r="B327" s="10">
        <f t="shared" si="29"/>
        <v>260</v>
      </c>
      <c r="C327" s="3" t="s">
        <v>59</v>
      </c>
      <c r="D327" s="5">
        <v>504</v>
      </c>
      <c r="E327" s="3"/>
      <c r="F327" s="3">
        <v>1</v>
      </c>
      <c r="G327" s="4"/>
    </row>
    <row r="328" spans="1:7" ht="33" customHeight="1" x14ac:dyDescent="0.25">
      <c r="A328" s="74">
        <v>10</v>
      </c>
      <c r="B328" s="10">
        <f t="shared" si="29"/>
        <v>261</v>
      </c>
      <c r="C328" s="3" t="s">
        <v>59</v>
      </c>
      <c r="D328" s="5">
        <v>504</v>
      </c>
      <c r="E328" s="3">
        <v>1</v>
      </c>
      <c r="F328" s="3"/>
      <c r="G328" s="4"/>
    </row>
    <row r="329" spans="1:7" ht="33" customHeight="1" x14ac:dyDescent="0.25">
      <c r="A329" s="74">
        <v>11</v>
      </c>
      <c r="B329" s="10">
        <f t="shared" si="29"/>
        <v>262</v>
      </c>
      <c r="C329" s="3" t="s">
        <v>59</v>
      </c>
      <c r="D329" s="5">
        <v>504</v>
      </c>
      <c r="E329" s="3">
        <v>1</v>
      </c>
      <c r="F329" s="3"/>
      <c r="G329" s="4"/>
    </row>
    <row r="330" spans="1:7" ht="33" customHeight="1" x14ac:dyDescent="0.25">
      <c r="A330" s="74">
        <v>12</v>
      </c>
      <c r="B330" s="10">
        <f t="shared" si="29"/>
        <v>263</v>
      </c>
      <c r="C330" s="3" t="s">
        <v>57</v>
      </c>
      <c r="D330" s="5">
        <v>504</v>
      </c>
      <c r="E330" s="3"/>
      <c r="F330" s="3">
        <v>1</v>
      </c>
      <c r="G330" s="4"/>
    </row>
    <row r="331" spans="1:7" ht="33" customHeight="1" x14ac:dyDescent="0.25">
      <c r="A331" s="74">
        <v>13</v>
      </c>
      <c r="B331" s="10">
        <f t="shared" si="29"/>
        <v>264</v>
      </c>
      <c r="C331" s="3" t="s">
        <v>57</v>
      </c>
      <c r="D331" s="5">
        <v>504</v>
      </c>
      <c r="E331" s="3"/>
      <c r="F331" s="3">
        <v>1</v>
      </c>
      <c r="G331" s="4"/>
    </row>
    <row r="332" spans="1:7" ht="33" customHeight="1" x14ac:dyDescent="0.25">
      <c r="A332" s="74">
        <v>14</v>
      </c>
      <c r="B332" s="10">
        <f t="shared" si="29"/>
        <v>265</v>
      </c>
      <c r="C332" s="3" t="s">
        <v>57</v>
      </c>
      <c r="D332" s="5">
        <v>504</v>
      </c>
      <c r="E332" s="3"/>
      <c r="F332" s="3">
        <v>1</v>
      </c>
      <c r="G332" s="4"/>
    </row>
    <row r="333" spans="1:7" ht="33" customHeight="1" x14ac:dyDescent="0.25">
      <c r="A333" s="74">
        <v>15</v>
      </c>
      <c r="B333" s="10">
        <f t="shared" si="29"/>
        <v>266</v>
      </c>
      <c r="C333" s="3" t="s">
        <v>57</v>
      </c>
      <c r="D333" s="5">
        <v>504</v>
      </c>
      <c r="E333" s="3">
        <v>1</v>
      </c>
      <c r="F333" s="3"/>
      <c r="G333" s="4"/>
    </row>
    <row r="334" spans="1:7" ht="33" customHeight="1" x14ac:dyDescent="0.25">
      <c r="A334" s="74">
        <v>16</v>
      </c>
      <c r="B334" s="10">
        <f t="shared" si="29"/>
        <v>267</v>
      </c>
      <c r="C334" s="3" t="s">
        <v>57</v>
      </c>
      <c r="D334" s="5">
        <v>504</v>
      </c>
      <c r="E334" s="3">
        <v>1</v>
      </c>
      <c r="F334" s="3"/>
      <c r="G334" s="4"/>
    </row>
    <row r="335" spans="1:7" ht="33" customHeight="1" x14ac:dyDescent="0.25">
      <c r="A335" s="74">
        <v>17</v>
      </c>
      <c r="B335" s="10">
        <f t="shared" si="29"/>
        <v>268</v>
      </c>
      <c r="C335" s="3" t="s">
        <v>57</v>
      </c>
      <c r="D335" s="5">
        <v>504</v>
      </c>
      <c r="E335" s="3">
        <v>1</v>
      </c>
      <c r="F335" s="3"/>
      <c r="G335" s="4"/>
    </row>
    <row r="336" spans="1:7" ht="33" customHeight="1" x14ac:dyDescent="0.25">
      <c r="A336" s="74">
        <v>18</v>
      </c>
      <c r="B336" s="10">
        <f t="shared" si="29"/>
        <v>269</v>
      </c>
      <c r="C336" s="3" t="s">
        <v>143</v>
      </c>
      <c r="D336" s="5">
        <v>450</v>
      </c>
      <c r="E336" s="3"/>
      <c r="F336" s="3">
        <v>1</v>
      </c>
      <c r="G336" s="4"/>
    </row>
    <row r="337" spans="1:7" ht="33" customHeight="1" x14ac:dyDescent="0.25">
      <c r="A337" s="74">
        <v>19</v>
      </c>
      <c r="B337" s="10">
        <f t="shared" si="29"/>
        <v>270</v>
      </c>
      <c r="C337" s="3" t="s">
        <v>143</v>
      </c>
      <c r="D337" s="5">
        <v>450</v>
      </c>
      <c r="E337" s="3"/>
      <c r="F337" s="3">
        <v>1</v>
      </c>
      <c r="G337" s="4"/>
    </row>
    <row r="338" spans="1:7" ht="33" customHeight="1" x14ac:dyDescent="0.25">
      <c r="A338" s="74">
        <v>20</v>
      </c>
      <c r="B338" s="10">
        <f>B337+1</f>
        <v>271</v>
      </c>
      <c r="C338" s="3" t="s">
        <v>133</v>
      </c>
      <c r="D338" s="5">
        <v>504</v>
      </c>
      <c r="E338" s="3"/>
      <c r="F338" s="3">
        <v>1</v>
      </c>
      <c r="G338" s="4"/>
    </row>
    <row r="339" spans="1:7" ht="33" customHeight="1" x14ac:dyDescent="0.25">
      <c r="A339" s="74">
        <v>21</v>
      </c>
      <c r="B339" s="10">
        <f t="shared" si="29"/>
        <v>272</v>
      </c>
      <c r="C339" s="3" t="s">
        <v>132</v>
      </c>
      <c r="D339" s="5">
        <v>504</v>
      </c>
      <c r="E339" s="3">
        <v>1</v>
      </c>
      <c r="F339" s="3"/>
      <c r="G339" s="4"/>
    </row>
    <row r="340" spans="1:7" ht="33" customHeight="1" x14ac:dyDescent="0.25">
      <c r="A340" s="74">
        <v>22</v>
      </c>
      <c r="B340" s="10">
        <f t="shared" si="29"/>
        <v>273</v>
      </c>
      <c r="C340" s="3" t="s">
        <v>60</v>
      </c>
      <c r="D340" s="5">
        <v>504</v>
      </c>
      <c r="E340" s="3"/>
      <c r="F340" s="3">
        <v>1</v>
      </c>
      <c r="G340" s="4"/>
    </row>
    <row r="341" spans="1:7" ht="33" customHeight="1" x14ac:dyDescent="0.25">
      <c r="A341" s="74">
        <v>23</v>
      </c>
      <c r="B341" s="10">
        <f t="shared" si="29"/>
        <v>274</v>
      </c>
      <c r="C341" s="3" t="s">
        <v>113</v>
      </c>
      <c r="D341" s="5">
        <v>504</v>
      </c>
      <c r="E341" s="3">
        <v>1</v>
      </c>
      <c r="F341" s="3"/>
      <c r="G341" s="4"/>
    </row>
    <row r="342" spans="1:7" ht="33" customHeight="1" x14ac:dyDescent="0.25">
      <c r="A342" s="74">
        <v>24</v>
      </c>
      <c r="B342" s="10">
        <f t="shared" si="29"/>
        <v>275</v>
      </c>
      <c r="C342" s="3" t="s">
        <v>112</v>
      </c>
      <c r="D342" s="5">
        <v>504</v>
      </c>
      <c r="E342" s="3"/>
      <c r="F342" s="3">
        <v>1</v>
      </c>
      <c r="G342" s="4"/>
    </row>
    <row r="343" spans="1:7" ht="33" customHeight="1" x14ac:dyDescent="0.25">
      <c r="B343" s="102" t="s">
        <v>64</v>
      </c>
      <c r="C343" s="102"/>
      <c r="D343" s="5">
        <f>SUM(D319:D342)</f>
        <v>12264</v>
      </c>
      <c r="E343" s="3">
        <f>SUM(E319:E342)</f>
        <v>7</v>
      </c>
      <c r="F343" s="3">
        <f>SUM(F319:F342)</f>
        <v>17</v>
      </c>
      <c r="G343" s="4"/>
    </row>
    <row r="344" spans="1:7" ht="33" customHeight="1" x14ac:dyDescent="0.25">
      <c r="B344" s="95" t="s">
        <v>80</v>
      </c>
      <c r="C344" s="96"/>
      <c r="D344" s="96"/>
      <c r="E344" s="96"/>
      <c r="F344" s="97"/>
      <c r="G344" s="4"/>
    </row>
    <row r="345" spans="1:7" ht="33" customHeight="1" x14ac:dyDescent="0.25">
      <c r="A345" s="74">
        <v>1</v>
      </c>
      <c r="B345" s="10">
        <f>B342+1</f>
        <v>276</v>
      </c>
      <c r="C345" s="3" t="s">
        <v>34</v>
      </c>
      <c r="D345" s="5">
        <v>1500</v>
      </c>
      <c r="E345" s="3">
        <v>1</v>
      </c>
      <c r="F345" s="3"/>
      <c r="G345" s="4"/>
    </row>
    <row r="346" spans="1:7" ht="33" customHeight="1" x14ac:dyDescent="0.25">
      <c r="B346" s="102" t="s">
        <v>64</v>
      </c>
      <c r="C346" s="102"/>
      <c r="D346" s="5">
        <f>+D345</f>
        <v>1500</v>
      </c>
      <c r="E346" s="3">
        <f>SUM(E345)</f>
        <v>1</v>
      </c>
      <c r="F346" s="3">
        <f>SUM(F345)</f>
        <v>0</v>
      </c>
      <c r="G346" s="4"/>
    </row>
    <row r="347" spans="1:7" ht="33" customHeight="1" x14ac:dyDescent="0.25">
      <c r="B347" s="95" t="s">
        <v>88</v>
      </c>
      <c r="C347" s="96"/>
      <c r="D347" s="96"/>
      <c r="E347" s="96"/>
      <c r="F347" s="97"/>
      <c r="G347" s="4"/>
    </row>
    <row r="348" spans="1:7" ht="33" customHeight="1" x14ac:dyDescent="0.25">
      <c r="A348" s="74">
        <v>1</v>
      </c>
      <c r="B348" s="10">
        <f>B345+1</f>
        <v>277</v>
      </c>
      <c r="C348" s="3" t="s">
        <v>139</v>
      </c>
      <c r="D348" s="5">
        <v>1010.2</v>
      </c>
      <c r="E348" s="3">
        <v>1</v>
      </c>
      <c r="F348" s="3"/>
      <c r="G348" s="4"/>
    </row>
    <row r="349" spans="1:7" ht="33" customHeight="1" x14ac:dyDescent="0.25">
      <c r="A349" s="74">
        <v>2</v>
      </c>
      <c r="B349" s="10">
        <f>B348+1</f>
        <v>278</v>
      </c>
      <c r="C349" s="3" t="s">
        <v>47</v>
      </c>
      <c r="D349" s="5">
        <v>504</v>
      </c>
      <c r="E349" s="3">
        <v>1</v>
      </c>
      <c r="F349" s="3"/>
      <c r="G349" s="4"/>
    </row>
    <row r="350" spans="1:7" ht="33" customHeight="1" x14ac:dyDescent="0.25">
      <c r="A350" s="74">
        <v>3</v>
      </c>
      <c r="B350" s="10">
        <f>B349+1</f>
        <v>279</v>
      </c>
      <c r="C350" s="3" t="s">
        <v>47</v>
      </c>
      <c r="D350" s="5">
        <v>504</v>
      </c>
      <c r="E350" s="3"/>
      <c r="F350" s="3">
        <v>1</v>
      </c>
      <c r="G350" s="4"/>
    </row>
    <row r="351" spans="1:7" ht="33" customHeight="1" x14ac:dyDescent="0.25">
      <c r="B351" s="102" t="s">
        <v>64</v>
      </c>
      <c r="C351" s="102"/>
      <c r="D351" s="5">
        <f>SUM(D348:D350)</f>
        <v>2018.2</v>
      </c>
      <c r="E351" s="3">
        <f>SUM(E348:E350)</f>
        <v>2</v>
      </c>
      <c r="F351" s="3">
        <f>SUM(F348:F350)</f>
        <v>1</v>
      </c>
      <c r="G351" s="4"/>
    </row>
    <row r="352" spans="1:7" ht="33" customHeight="1" x14ac:dyDescent="0.25">
      <c r="B352" s="3" t="s">
        <v>81</v>
      </c>
      <c r="C352" s="3"/>
      <c r="D352" s="3"/>
      <c r="E352" s="3"/>
      <c r="F352" s="3"/>
      <c r="G352" s="4"/>
    </row>
    <row r="353" spans="1:7" ht="33" customHeight="1" x14ac:dyDescent="0.25">
      <c r="A353" s="74">
        <v>1</v>
      </c>
      <c r="B353" s="10">
        <f>B350+1</f>
        <v>280</v>
      </c>
      <c r="C353" s="3" t="s">
        <v>155</v>
      </c>
      <c r="D353" s="5">
        <v>1010.2</v>
      </c>
      <c r="E353" s="3">
        <v>1</v>
      </c>
      <c r="F353" s="3"/>
      <c r="G353" s="4"/>
    </row>
    <row r="354" spans="1:7" ht="33" customHeight="1" x14ac:dyDescent="0.25">
      <c r="A354" s="74">
        <v>2</v>
      </c>
      <c r="B354" s="10">
        <f>B353+1</f>
        <v>281</v>
      </c>
      <c r="C354" s="3" t="s">
        <v>35</v>
      </c>
      <c r="D354" s="5">
        <v>504</v>
      </c>
      <c r="E354" s="3">
        <v>1</v>
      </c>
      <c r="F354" s="3"/>
      <c r="G354" s="4"/>
    </row>
    <row r="355" spans="1:7" ht="33" customHeight="1" x14ac:dyDescent="0.25">
      <c r="A355" s="74">
        <v>3</v>
      </c>
      <c r="B355" s="10">
        <f>B354+1</f>
        <v>282</v>
      </c>
      <c r="C355" s="3" t="s">
        <v>35</v>
      </c>
      <c r="D355" s="5">
        <v>504</v>
      </c>
      <c r="E355" s="3"/>
      <c r="F355" s="3">
        <v>1</v>
      </c>
      <c r="G355" s="4"/>
    </row>
    <row r="356" spans="1:7" ht="33" customHeight="1" x14ac:dyDescent="0.25">
      <c r="A356" s="74">
        <v>4</v>
      </c>
      <c r="B356" s="10">
        <f>B355+1</f>
        <v>283</v>
      </c>
      <c r="C356" s="3" t="s">
        <v>145</v>
      </c>
      <c r="D356" s="5">
        <v>504</v>
      </c>
      <c r="E356" s="3"/>
      <c r="F356" s="3">
        <v>1</v>
      </c>
      <c r="G356" s="4"/>
    </row>
    <row r="357" spans="1:7" ht="33" customHeight="1" x14ac:dyDescent="0.25">
      <c r="A357" s="74">
        <v>4</v>
      </c>
      <c r="B357" s="102" t="s">
        <v>64</v>
      </c>
      <c r="C357" s="102"/>
      <c r="D357" s="5">
        <f>SUM(D353:D356)</f>
        <v>2522.1999999999998</v>
      </c>
      <c r="E357" s="3">
        <f>SUM(E353:E356)</f>
        <v>2</v>
      </c>
      <c r="F357" s="3">
        <f>SUM(F353:F356)</f>
        <v>2</v>
      </c>
      <c r="G357" s="4"/>
    </row>
    <row r="358" spans="1:7" ht="33" customHeight="1" x14ac:dyDescent="0.25">
      <c r="B358" s="95" t="s">
        <v>203</v>
      </c>
      <c r="C358" s="96"/>
      <c r="D358" s="96"/>
      <c r="E358" s="96"/>
      <c r="F358" s="97"/>
      <c r="G358" s="4"/>
    </row>
    <row r="359" spans="1:7" ht="33" customHeight="1" x14ac:dyDescent="0.25">
      <c r="A359" s="74">
        <v>1</v>
      </c>
      <c r="B359" s="10">
        <f>B356+1</f>
        <v>284</v>
      </c>
      <c r="C359" s="3" t="s">
        <v>121</v>
      </c>
      <c r="D359" s="5">
        <v>504</v>
      </c>
      <c r="E359" s="3"/>
      <c r="F359" s="3">
        <v>1</v>
      </c>
      <c r="G359" s="4"/>
    </row>
    <row r="360" spans="1:7" ht="33" customHeight="1" x14ac:dyDescent="0.25">
      <c r="B360" s="102" t="s">
        <v>64</v>
      </c>
      <c r="C360" s="102"/>
      <c r="D360" s="5">
        <f>SUM(D359:D359)</f>
        <v>504</v>
      </c>
      <c r="E360" s="3">
        <f>SUM(E359)</f>
        <v>0</v>
      </c>
      <c r="F360" s="3">
        <f>SUM(F359)</f>
        <v>1</v>
      </c>
      <c r="G360" s="4"/>
    </row>
    <row r="361" spans="1:7" ht="33" customHeight="1" x14ac:dyDescent="0.25">
      <c r="B361" s="95" t="s">
        <v>82</v>
      </c>
      <c r="C361" s="96"/>
      <c r="D361" s="96"/>
      <c r="E361" s="96"/>
      <c r="F361" s="97"/>
      <c r="G361" s="4"/>
    </row>
    <row r="362" spans="1:7" ht="33" customHeight="1" x14ac:dyDescent="0.25">
      <c r="A362" s="74">
        <v>1</v>
      </c>
      <c r="B362" s="10">
        <f>B359+1</f>
        <v>285</v>
      </c>
      <c r="C362" s="3" t="s">
        <v>156</v>
      </c>
      <c r="D362" s="5">
        <v>1310.2</v>
      </c>
      <c r="E362" s="3"/>
      <c r="F362" s="3">
        <v>1</v>
      </c>
      <c r="G362" s="4"/>
    </row>
    <row r="363" spans="1:7" ht="33" customHeight="1" x14ac:dyDescent="0.25">
      <c r="A363" s="74">
        <v>2</v>
      </c>
      <c r="B363" s="10">
        <f t="shared" ref="B363:B370" si="30">B362+1</f>
        <v>286</v>
      </c>
      <c r="C363" s="3" t="s">
        <v>118</v>
      </c>
      <c r="D363" s="5">
        <v>504</v>
      </c>
      <c r="E363" s="3">
        <v>1</v>
      </c>
      <c r="F363" s="3"/>
      <c r="G363" s="4"/>
    </row>
    <row r="364" spans="1:7" ht="33" customHeight="1" x14ac:dyDescent="0.25">
      <c r="A364" s="74">
        <v>3</v>
      </c>
      <c r="B364" s="10">
        <f t="shared" si="30"/>
        <v>287</v>
      </c>
      <c r="C364" s="3" t="s">
        <v>118</v>
      </c>
      <c r="D364" s="5">
        <v>504</v>
      </c>
      <c r="E364" s="3">
        <v>1</v>
      </c>
      <c r="F364" s="3"/>
      <c r="G364" s="4"/>
    </row>
    <row r="365" spans="1:7" ht="33" customHeight="1" x14ac:dyDescent="0.25">
      <c r="A365" s="74">
        <v>4</v>
      </c>
      <c r="B365" s="10">
        <f t="shared" si="30"/>
        <v>288</v>
      </c>
      <c r="C365" s="3" t="s">
        <v>118</v>
      </c>
      <c r="D365" s="5">
        <v>504</v>
      </c>
      <c r="E365" s="3"/>
      <c r="F365" s="3">
        <v>1</v>
      </c>
      <c r="G365" s="4"/>
    </row>
    <row r="366" spans="1:7" ht="33" customHeight="1" x14ac:dyDescent="0.25">
      <c r="A366" s="74">
        <v>5</v>
      </c>
      <c r="B366" s="10">
        <f t="shared" si="30"/>
        <v>289</v>
      </c>
      <c r="C366" s="3" t="s">
        <v>118</v>
      </c>
      <c r="D366" s="5">
        <v>504</v>
      </c>
      <c r="E366" s="3"/>
      <c r="F366" s="3">
        <v>1</v>
      </c>
      <c r="G366" s="4"/>
    </row>
    <row r="367" spans="1:7" ht="33" customHeight="1" x14ac:dyDescent="0.25">
      <c r="A367" s="74">
        <v>6</v>
      </c>
      <c r="B367" s="10">
        <f t="shared" si="30"/>
        <v>290</v>
      </c>
      <c r="C367" s="3" t="s">
        <v>118</v>
      </c>
      <c r="D367" s="5">
        <v>504</v>
      </c>
      <c r="E367" s="3">
        <v>1</v>
      </c>
      <c r="F367" s="3"/>
      <c r="G367" s="4"/>
    </row>
    <row r="368" spans="1:7" ht="33" customHeight="1" x14ac:dyDescent="0.25">
      <c r="A368" s="74">
        <v>7</v>
      </c>
      <c r="B368" s="10">
        <f t="shared" si="30"/>
        <v>291</v>
      </c>
      <c r="C368" s="3" t="s">
        <v>36</v>
      </c>
      <c r="D368" s="5">
        <v>504</v>
      </c>
      <c r="E368" s="3"/>
      <c r="F368" s="3">
        <v>1</v>
      </c>
      <c r="G368" s="4"/>
    </row>
    <row r="369" spans="1:7" ht="33" customHeight="1" x14ac:dyDescent="0.25">
      <c r="A369" s="74">
        <v>8</v>
      </c>
      <c r="B369" s="10">
        <f t="shared" si="30"/>
        <v>292</v>
      </c>
      <c r="C369" s="3" t="s">
        <v>36</v>
      </c>
      <c r="D369" s="5">
        <v>504</v>
      </c>
      <c r="E369" s="3">
        <v>1</v>
      </c>
      <c r="F369" s="3"/>
      <c r="G369" s="4"/>
    </row>
    <row r="370" spans="1:7" ht="33" customHeight="1" x14ac:dyDescent="0.25">
      <c r="A370" s="74">
        <v>9</v>
      </c>
      <c r="B370" s="10">
        <f t="shared" si="30"/>
        <v>293</v>
      </c>
      <c r="C370" s="3" t="s">
        <v>131</v>
      </c>
      <c r="D370" s="5">
        <v>504</v>
      </c>
      <c r="E370" s="3">
        <v>1</v>
      </c>
      <c r="F370" s="3"/>
      <c r="G370" s="4"/>
    </row>
    <row r="371" spans="1:7" ht="33" customHeight="1" x14ac:dyDescent="0.25">
      <c r="A371" s="74">
        <v>10</v>
      </c>
      <c r="B371" s="10">
        <f>B370+1</f>
        <v>294</v>
      </c>
      <c r="C371" s="3" t="s">
        <v>146</v>
      </c>
      <c r="D371" s="5">
        <v>504</v>
      </c>
      <c r="E371" s="3"/>
      <c r="F371" s="3">
        <v>1</v>
      </c>
      <c r="G371" s="4"/>
    </row>
    <row r="372" spans="1:7" ht="33" customHeight="1" x14ac:dyDescent="0.25">
      <c r="B372" s="102" t="s">
        <v>64</v>
      </c>
      <c r="C372" s="102"/>
      <c r="D372" s="5">
        <f>SUM(D362:D371)</f>
        <v>5846.2</v>
      </c>
      <c r="E372" s="3">
        <f>SUM(E362:E371)</f>
        <v>5</v>
      </c>
      <c r="F372" s="3">
        <f>SUM(F362:F371)</f>
        <v>5</v>
      </c>
      <c r="G372" s="4"/>
    </row>
    <row r="373" spans="1:7" ht="33" customHeight="1" x14ac:dyDescent="0.25">
      <c r="B373" s="10" t="s">
        <v>84</v>
      </c>
      <c r="C373" s="103"/>
      <c r="D373" s="96"/>
      <c r="E373" s="96"/>
      <c r="F373" s="97"/>
      <c r="G373" s="4"/>
    </row>
    <row r="374" spans="1:7" ht="33" customHeight="1" x14ac:dyDescent="0.25">
      <c r="B374" s="10">
        <f>B371+1</f>
        <v>295</v>
      </c>
      <c r="C374" s="3" t="s">
        <v>39</v>
      </c>
      <c r="D374" s="5">
        <v>1010.2</v>
      </c>
      <c r="E374" s="3"/>
      <c r="F374" s="3">
        <v>1</v>
      </c>
      <c r="G374" s="4"/>
    </row>
    <row r="375" spans="1:7" ht="33" customHeight="1" x14ac:dyDescent="0.25">
      <c r="A375" s="74">
        <v>1</v>
      </c>
      <c r="B375" s="102" t="s">
        <v>64</v>
      </c>
      <c r="C375" s="102"/>
      <c r="D375" s="5">
        <f>D374</f>
        <v>1010.2</v>
      </c>
      <c r="E375" s="3">
        <f>SUM(E374)</f>
        <v>0</v>
      </c>
      <c r="F375" s="3">
        <f>SUM(F374)</f>
        <v>1</v>
      </c>
      <c r="G375" s="4"/>
    </row>
    <row r="376" spans="1:7" ht="33" customHeight="1" x14ac:dyDescent="0.25">
      <c r="B376" s="10" t="s">
        <v>85</v>
      </c>
      <c r="C376" s="103"/>
      <c r="D376" s="96"/>
      <c r="E376" s="96"/>
      <c r="F376" s="97"/>
      <c r="G376" s="4"/>
    </row>
    <row r="377" spans="1:7" ht="33" customHeight="1" x14ac:dyDescent="0.25">
      <c r="A377" s="74">
        <v>1</v>
      </c>
      <c r="B377" s="10">
        <f>B374+1</f>
        <v>296</v>
      </c>
      <c r="C377" s="3" t="s">
        <v>183</v>
      </c>
      <c r="D377" s="5">
        <v>850</v>
      </c>
      <c r="E377" s="3">
        <v>1</v>
      </c>
      <c r="F377" s="3"/>
      <c r="G377" s="4"/>
    </row>
    <row r="378" spans="1:7" ht="33" customHeight="1" x14ac:dyDescent="0.25">
      <c r="A378" s="74">
        <v>2</v>
      </c>
      <c r="B378" s="10">
        <f>B377+1</f>
        <v>297</v>
      </c>
      <c r="C378" s="3" t="s">
        <v>40</v>
      </c>
      <c r="D378" s="5">
        <v>504</v>
      </c>
      <c r="E378" s="3">
        <v>1</v>
      </c>
      <c r="F378" s="3"/>
      <c r="G378" s="4"/>
    </row>
    <row r="379" spans="1:7" ht="33" customHeight="1" x14ac:dyDescent="0.25">
      <c r="A379" s="74">
        <v>3</v>
      </c>
      <c r="B379" s="10">
        <f>B378+1</f>
        <v>298</v>
      </c>
      <c r="C379" s="3" t="s">
        <v>40</v>
      </c>
      <c r="D379" s="5">
        <v>504</v>
      </c>
      <c r="E379" s="3">
        <v>1</v>
      </c>
      <c r="F379" s="3"/>
      <c r="G379" s="4"/>
    </row>
    <row r="380" spans="1:7" ht="33" customHeight="1" x14ac:dyDescent="0.25">
      <c r="A380" s="74">
        <v>4</v>
      </c>
      <c r="B380" s="10">
        <f>B379+1</f>
        <v>299</v>
      </c>
      <c r="C380" s="3" t="s">
        <v>137</v>
      </c>
      <c r="D380" s="5">
        <v>504</v>
      </c>
      <c r="E380" s="3">
        <v>1</v>
      </c>
      <c r="F380" s="3"/>
      <c r="G380" s="4"/>
    </row>
    <row r="381" spans="1:7" ht="33" customHeight="1" x14ac:dyDescent="0.25">
      <c r="A381" s="74">
        <v>5</v>
      </c>
      <c r="B381" s="10">
        <f>B380+1</f>
        <v>300</v>
      </c>
      <c r="C381" s="3" t="s">
        <v>40</v>
      </c>
      <c r="D381" s="5">
        <v>684</v>
      </c>
      <c r="E381" s="3"/>
      <c r="F381" s="3">
        <v>1</v>
      </c>
      <c r="G381" s="4"/>
    </row>
    <row r="382" spans="1:7" ht="33" customHeight="1" x14ac:dyDescent="0.25">
      <c r="A382" s="74">
        <v>6</v>
      </c>
      <c r="B382" s="10">
        <f>B381+1</f>
        <v>301</v>
      </c>
      <c r="C382" s="3" t="s">
        <v>40</v>
      </c>
      <c r="D382" s="5">
        <v>504</v>
      </c>
      <c r="E382" s="3"/>
      <c r="F382" s="3">
        <v>1</v>
      </c>
      <c r="G382" s="4"/>
    </row>
    <row r="383" spans="1:7" ht="33" customHeight="1" x14ac:dyDescent="0.25">
      <c r="B383" s="102" t="s">
        <v>64</v>
      </c>
      <c r="C383" s="102"/>
      <c r="D383" s="5">
        <f>SUM(D377:D382)</f>
        <v>3550</v>
      </c>
      <c r="E383" s="3">
        <f>SUM(E377:E382)</f>
        <v>4</v>
      </c>
      <c r="F383" s="3">
        <f>SUM(F377:F382)</f>
        <v>2</v>
      </c>
      <c r="G383" s="4"/>
    </row>
    <row r="384" spans="1:7" ht="33" customHeight="1" x14ac:dyDescent="0.25">
      <c r="B384" s="95" t="s">
        <v>86</v>
      </c>
      <c r="C384" s="96"/>
      <c r="D384" s="96"/>
      <c r="E384" s="96"/>
      <c r="F384" s="97"/>
      <c r="G384" s="4"/>
    </row>
    <row r="385" spans="1:7" ht="33" customHeight="1" x14ac:dyDescent="0.25">
      <c r="A385" s="74">
        <v>1</v>
      </c>
      <c r="B385" s="10">
        <f>B382+1</f>
        <v>302</v>
      </c>
      <c r="C385" s="3" t="s">
        <v>187</v>
      </c>
      <c r="D385" s="5">
        <v>919.92</v>
      </c>
      <c r="E385" s="3"/>
      <c r="F385" s="3">
        <v>1</v>
      </c>
      <c r="G385" s="4"/>
    </row>
    <row r="386" spans="1:7" ht="33" customHeight="1" x14ac:dyDescent="0.25">
      <c r="A386" s="74">
        <v>2</v>
      </c>
      <c r="B386" s="10">
        <f t="shared" ref="B386:B388" si="31">B385+1</f>
        <v>303</v>
      </c>
      <c r="C386" s="3" t="s">
        <v>41</v>
      </c>
      <c r="D386" s="5">
        <v>504</v>
      </c>
      <c r="E386" s="3">
        <v>1</v>
      </c>
      <c r="F386" s="3"/>
      <c r="G386" s="4"/>
    </row>
    <row r="387" spans="1:7" ht="33" customHeight="1" x14ac:dyDescent="0.25">
      <c r="A387" s="74">
        <v>3</v>
      </c>
      <c r="B387" s="10">
        <f t="shared" si="31"/>
        <v>304</v>
      </c>
      <c r="C387" s="3" t="s">
        <v>42</v>
      </c>
      <c r="D387" s="5">
        <v>504</v>
      </c>
      <c r="E387" s="3"/>
      <c r="F387" s="3">
        <v>1</v>
      </c>
      <c r="G387" s="4"/>
    </row>
    <row r="388" spans="1:7" ht="33" customHeight="1" x14ac:dyDescent="0.25">
      <c r="A388" s="74">
        <v>4</v>
      </c>
      <c r="B388" s="10">
        <f t="shared" si="31"/>
        <v>305</v>
      </c>
      <c r="C388" s="3" t="s">
        <v>42</v>
      </c>
      <c r="D388" s="5">
        <v>504</v>
      </c>
      <c r="E388" s="3"/>
      <c r="F388" s="3">
        <v>1</v>
      </c>
      <c r="G388" s="4"/>
    </row>
    <row r="389" spans="1:7" ht="33" customHeight="1" x14ac:dyDescent="0.25">
      <c r="B389" s="102" t="s">
        <v>64</v>
      </c>
      <c r="C389" s="102"/>
      <c r="D389" s="5">
        <f>SUM(D385:D388)</f>
        <v>2431.92</v>
      </c>
      <c r="E389" s="3">
        <f>SUM(E385:E388)</f>
        <v>1</v>
      </c>
      <c r="F389" s="3">
        <f>SUM(F385:F388)</f>
        <v>3</v>
      </c>
      <c r="G389" s="4"/>
    </row>
    <row r="390" spans="1:7" ht="33" customHeight="1" x14ac:dyDescent="0.25">
      <c r="B390" s="95" t="s">
        <v>87</v>
      </c>
      <c r="C390" s="96"/>
      <c r="D390" s="96"/>
      <c r="E390" s="96"/>
      <c r="F390" s="97"/>
      <c r="G390" s="4"/>
    </row>
    <row r="391" spans="1:7" ht="33" customHeight="1" x14ac:dyDescent="0.25">
      <c r="A391" s="74">
        <v>1</v>
      </c>
      <c r="B391" s="10">
        <f>B388+1</f>
        <v>306</v>
      </c>
      <c r="C391" s="3" t="s">
        <v>194</v>
      </c>
      <c r="D391" s="5">
        <v>765.6</v>
      </c>
      <c r="E391" s="3">
        <v>1</v>
      </c>
      <c r="F391" s="3"/>
      <c r="G391" s="4"/>
    </row>
    <row r="392" spans="1:7" ht="33" customHeight="1" x14ac:dyDescent="0.25">
      <c r="A392" s="74">
        <v>2</v>
      </c>
      <c r="B392" s="10">
        <f t="shared" ref="B392:B402" si="32">B391+1</f>
        <v>307</v>
      </c>
      <c r="C392" s="3" t="s">
        <v>141</v>
      </c>
      <c r="D392" s="5">
        <v>504</v>
      </c>
      <c r="E392" s="3">
        <v>1</v>
      </c>
      <c r="F392" s="3"/>
      <c r="G392" s="4"/>
    </row>
    <row r="393" spans="1:7" ht="33" customHeight="1" x14ac:dyDescent="0.25">
      <c r="A393" s="74">
        <v>3</v>
      </c>
      <c r="B393" s="10">
        <f t="shared" si="32"/>
        <v>308</v>
      </c>
      <c r="C393" s="3" t="s">
        <v>262</v>
      </c>
      <c r="D393" s="5">
        <v>504</v>
      </c>
      <c r="E393" s="3"/>
      <c r="F393" s="3">
        <v>1</v>
      </c>
      <c r="G393" s="4"/>
    </row>
    <row r="394" spans="1:7" ht="33" customHeight="1" x14ac:dyDescent="0.25">
      <c r="A394" s="74">
        <v>4</v>
      </c>
      <c r="B394" s="10">
        <f t="shared" si="32"/>
        <v>309</v>
      </c>
      <c r="C394" s="3" t="s">
        <v>261</v>
      </c>
      <c r="D394" s="5">
        <v>504</v>
      </c>
      <c r="E394" s="3"/>
      <c r="F394" s="3">
        <v>1</v>
      </c>
      <c r="G394" s="4"/>
    </row>
    <row r="395" spans="1:7" ht="33" customHeight="1" x14ac:dyDescent="0.25">
      <c r="A395" s="74">
        <v>5</v>
      </c>
      <c r="B395" s="10">
        <f t="shared" si="32"/>
        <v>310</v>
      </c>
      <c r="C395" s="3" t="s">
        <v>43</v>
      </c>
      <c r="D395" s="5">
        <v>504</v>
      </c>
      <c r="E395" s="3"/>
      <c r="F395" s="3">
        <v>1</v>
      </c>
      <c r="G395" s="4"/>
    </row>
    <row r="396" spans="1:7" ht="33" customHeight="1" x14ac:dyDescent="0.25">
      <c r="A396" s="74">
        <v>6</v>
      </c>
      <c r="B396" s="10">
        <f t="shared" si="32"/>
        <v>311</v>
      </c>
      <c r="C396" s="3" t="s">
        <v>43</v>
      </c>
      <c r="D396" s="5">
        <v>504</v>
      </c>
      <c r="E396" s="3"/>
      <c r="F396" s="3">
        <v>1</v>
      </c>
      <c r="G396" s="4"/>
    </row>
    <row r="397" spans="1:7" ht="33" customHeight="1" x14ac:dyDescent="0.25">
      <c r="A397" s="74">
        <v>7</v>
      </c>
      <c r="B397" s="10">
        <f t="shared" si="32"/>
        <v>312</v>
      </c>
      <c r="C397" s="3" t="s">
        <v>44</v>
      </c>
      <c r="D397" s="5">
        <v>504</v>
      </c>
      <c r="E397" s="3">
        <v>1</v>
      </c>
      <c r="F397" s="3"/>
      <c r="G397" s="4"/>
    </row>
    <row r="398" spans="1:7" ht="33" customHeight="1" x14ac:dyDescent="0.25">
      <c r="A398" s="74">
        <v>8</v>
      </c>
      <c r="B398" s="10">
        <f t="shared" si="32"/>
        <v>313</v>
      </c>
      <c r="C398" s="3" t="s">
        <v>43</v>
      </c>
      <c r="D398" s="5">
        <v>504</v>
      </c>
      <c r="E398" s="3"/>
      <c r="F398" s="3">
        <v>1</v>
      </c>
      <c r="G398" s="4"/>
    </row>
    <row r="399" spans="1:7" ht="33" customHeight="1" x14ac:dyDescent="0.25">
      <c r="A399" s="74">
        <v>9</v>
      </c>
      <c r="B399" s="10">
        <f t="shared" si="32"/>
        <v>314</v>
      </c>
      <c r="C399" s="3" t="s">
        <v>45</v>
      </c>
      <c r="D399" s="5">
        <v>504</v>
      </c>
      <c r="E399" s="3"/>
      <c r="F399" s="3">
        <v>1</v>
      </c>
      <c r="G399" s="4"/>
    </row>
    <row r="400" spans="1:7" ht="33" customHeight="1" x14ac:dyDescent="0.25">
      <c r="A400" s="74">
        <v>10</v>
      </c>
      <c r="B400" s="10">
        <f t="shared" si="32"/>
        <v>315</v>
      </c>
      <c r="C400" s="3" t="s">
        <v>46</v>
      </c>
      <c r="D400" s="5">
        <v>504</v>
      </c>
      <c r="E400" s="3">
        <v>1</v>
      </c>
      <c r="F400" s="3"/>
      <c r="G400" s="4"/>
    </row>
    <row r="401" spans="1:7" ht="33" customHeight="1" x14ac:dyDescent="0.25">
      <c r="A401" s="74">
        <v>11</v>
      </c>
      <c r="B401" s="10">
        <f t="shared" si="32"/>
        <v>316</v>
      </c>
      <c r="C401" s="3" t="s">
        <v>116</v>
      </c>
      <c r="D401" s="5">
        <v>504</v>
      </c>
      <c r="E401" s="3"/>
      <c r="F401" s="3">
        <v>1</v>
      </c>
      <c r="G401" s="4"/>
    </row>
    <row r="402" spans="1:7" ht="33" customHeight="1" x14ac:dyDescent="0.25">
      <c r="A402" s="74">
        <v>12</v>
      </c>
      <c r="B402" s="10">
        <f t="shared" si="32"/>
        <v>317</v>
      </c>
      <c r="C402" s="3" t="s">
        <v>127</v>
      </c>
      <c r="D402" s="5">
        <v>504</v>
      </c>
      <c r="E402" s="3"/>
      <c r="F402" s="3">
        <v>1</v>
      </c>
      <c r="G402" s="4"/>
    </row>
    <row r="403" spans="1:7" ht="33" customHeight="1" x14ac:dyDescent="0.25">
      <c r="B403" s="102" t="s">
        <v>64</v>
      </c>
      <c r="C403" s="102"/>
      <c r="D403" s="5">
        <f>SUM(D391:D402)</f>
        <v>6309.6</v>
      </c>
      <c r="E403" s="3">
        <f>SUM(E391:E402)</f>
        <v>4</v>
      </c>
      <c r="F403" s="3">
        <f>SUM(F391:F402)</f>
        <v>8</v>
      </c>
      <c r="G403" s="4"/>
    </row>
    <row r="404" spans="1:7" ht="33" customHeight="1" x14ac:dyDescent="0.25">
      <c r="B404" s="95" t="s">
        <v>205</v>
      </c>
      <c r="C404" s="96"/>
      <c r="D404" s="96"/>
      <c r="E404" s="96"/>
      <c r="F404" s="97"/>
      <c r="G404" s="4"/>
    </row>
    <row r="405" spans="1:7" ht="33" customHeight="1" x14ac:dyDescent="0.25">
      <c r="A405" s="74">
        <v>1</v>
      </c>
      <c r="B405" s="10">
        <f>B402+1</f>
        <v>318</v>
      </c>
      <c r="C405" s="3" t="s">
        <v>197</v>
      </c>
      <c r="D405" s="5">
        <v>800</v>
      </c>
      <c r="E405" s="3"/>
      <c r="F405" s="3">
        <v>1</v>
      </c>
      <c r="G405" s="4"/>
    </row>
    <row r="406" spans="1:7" ht="33" customHeight="1" x14ac:dyDescent="0.25">
      <c r="A406" s="74">
        <v>2</v>
      </c>
      <c r="B406" s="10">
        <f t="shared" ref="B406:B419" si="33">B405+1</f>
        <v>319</v>
      </c>
      <c r="C406" s="3" t="s">
        <v>28</v>
      </c>
      <c r="D406" s="5">
        <v>504</v>
      </c>
      <c r="E406" s="3">
        <v>1</v>
      </c>
      <c r="F406" s="3"/>
      <c r="G406" s="4"/>
    </row>
    <row r="407" spans="1:7" ht="33" customHeight="1" x14ac:dyDescent="0.25">
      <c r="A407" s="74">
        <v>3</v>
      </c>
      <c r="B407" s="10">
        <f t="shared" si="33"/>
        <v>320</v>
      </c>
      <c r="C407" s="3" t="s">
        <v>28</v>
      </c>
      <c r="D407" s="5">
        <v>504</v>
      </c>
      <c r="E407" s="3">
        <v>1</v>
      </c>
      <c r="F407" s="3"/>
      <c r="G407" s="4"/>
    </row>
    <row r="408" spans="1:7" ht="33" customHeight="1" x14ac:dyDescent="0.25">
      <c r="A408" s="74">
        <v>4</v>
      </c>
      <c r="B408" s="10">
        <f>B407+1</f>
        <v>321</v>
      </c>
      <c r="C408" s="3" t="s">
        <v>9</v>
      </c>
      <c r="D408" s="5">
        <v>504</v>
      </c>
      <c r="E408" s="3"/>
      <c r="F408" s="3">
        <v>1</v>
      </c>
      <c r="G408" s="4"/>
    </row>
    <row r="409" spans="1:7" ht="33" customHeight="1" x14ac:dyDescent="0.25">
      <c r="A409" s="74">
        <v>5</v>
      </c>
      <c r="B409" s="10">
        <f t="shared" si="33"/>
        <v>322</v>
      </c>
      <c r="C409" s="3" t="s">
        <v>9</v>
      </c>
      <c r="D409" s="5">
        <v>504</v>
      </c>
      <c r="E409" s="3"/>
      <c r="F409" s="3">
        <v>1</v>
      </c>
      <c r="G409" s="4"/>
    </row>
    <row r="410" spans="1:7" ht="33" customHeight="1" x14ac:dyDescent="0.25">
      <c r="A410" s="74">
        <v>6</v>
      </c>
      <c r="B410" s="10">
        <f t="shared" si="33"/>
        <v>323</v>
      </c>
      <c r="C410" s="3" t="s">
        <v>9</v>
      </c>
      <c r="D410" s="5">
        <v>504</v>
      </c>
      <c r="E410" s="3"/>
      <c r="F410" s="3">
        <v>1</v>
      </c>
      <c r="G410" s="4"/>
    </row>
    <row r="411" spans="1:7" ht="33" customHeight="1" x14ac:dyDescent="0.25">
      <c r="A411" s="74">
        <v>7</v>
      </c>
      <c r="B411" s="10">
        <f t="shared" si="33"/>
        <v>324</v>
      </c>
      <c r="C411" s="3" t="s">
        <v>9</v>
      </c>
      <c r="D411" s="5">
        <v>504</v>
      </c>
      <c r="E411" s="3"/>
      <c r="F411" s="3">
        <v>1</v>
      </c>
      <c r="G411" s="4"/>
    </row>
    <row r="412" spans="1:7" ht="33" customHeight="1" x14ac:dyDescent="0.25">
      <c r="A412" s="74">
        <v>8</v>
      </c>
      <c r="B412" s="10">
        <f t="shared" si="33"/>
        <v>325</v>
      </c>
      <c r="C412" s="3" t="s">
        <v>9</v>
      </c>
      <c r="D412" s="5">
        <v>504</v>
      </c>
      <c r="E412" s="3"/>
      <c r="F412" s="3">
        <v>1</v>
      </c>
      <c r="G412" s="4"/>
    </row>
    <row r="413" spans="1:7" ht="33" customHeight="1" x14ac:dyDescent="0.25">
      <c r="A413" s="74">
        <v>9</v>
      </c>
      <c r="B413" s="10">
        <f t="shared" si="33"/>
        <v>326</v>
      </c>
      <c r="C413" s="3" t="s">
        <v>10</v>
      </c>
      <c r="D413" s="5">
        <v>504</v>
      </c>
      <c r="E413" s="3"/>
      <c r="F413" s="3">
        <v>1</v>
      </c>
      <c r="G413" s="4"/>
    </row>
    <row r="414" spans="1:7" ht="33" customHeight="1" x14ac:dyDescent="0.25">
      <c r="A414" s="74">
        <v>10</v>
      </c>
      <c r="B414" s="10">
        <f t="shared" si="33"/>
        <v>327</v>
      </c>
      <c r="C414" s="3" t="s">
        <v>9</v>
      </c>
      <c r="D414" s="5">
        <v>504</v>
      </c>
      <c r="E414" s="3"/>
      <c r="F414" s="3">
        <v>1</v>
      </c>
      <c r="G414" s="4"/>
    </row>
    <row r="415" spans="1:7" ht="33" customHeight="1" x14ac:dyDescent="0.25">
      <c r="A415" s="74">
        <v>11</v>
      </c>
      <c r="B415" s="10">
        <f t="shared" si="33"/>
        <v>328</v>
      </c>
      <c r="C415" s="3" t="s">
        <v>9</v>
      </c>
      <c r="D415" s="5">
        <v>504</v>
      </c>
      <c r="E415" s="3">
        <v>1</v>
      </c>
      <c r="F415" s="3"/>
      <c r="G415" s="4"/>
    </row>
    <row r="416" spans="1:7" ht="33" customHeight="1" x14ac:dyDescent="0.25">
      <c r="A416" s="74">
        <v>12</v>
      </c>
      <c r="B416" s="10">
        <f t="shared" si="33"/>
        <v>329</v>
      </c>
      <c r="C416" s="3" t="s">
        <v>9</v>
      </c>
      <c r="D416" s="5">
        <v>504</v>
      </c>
      <c r="E416" s="3"/>
      <c r="F416" s="3">
        <v>1</v>
      </c>
      <c r="G416" s="4"/>
    </row>
    <row r="417" spans="1:7" ht="33" customHeight="1" x14ac:dyDescent="0.25">
      <c r="A417" s="74">
        <v>13</v>
      </c>
      <c r="B417" s="10">
        <f t="shared" si="33"/>
        <v>330</v>
      </c>
      <c r="C417" s="3" t="s">
        <v>10</v>
      </c>
      <c r="D417" s="5">
        <v>504</v>
      </c>
      <c r="E417" s="3"/>
      <c r="F417" s="3">
        <v>1</v>
      </c>
      <c r="G417" s="4"/>
    </row>
    <row r="418" spans="1:7" ht="33" customHeight="1" x14ac:dyDescent="0.25">
      <c r="A418" s="74">
        <v>14</v>
      </c>
      <c r="B418" s="10">
        <f t="shared" si="33"/>
        <v>331</v>
      </c>
      <c r="C418" s="3" t="s">
        <v>9</v>
      </c>
      <c r="D418" s="5">
        <v>504</v>
      </c>
      <c r="E418" s="3"/>
      <c r="F418" s="3">
        <v>1</v>
      </c>
      <c r="G418" s="4"/>
    </row>
    <row r="419" spans="1:7" ht="33" customHeight="1" x14ac:dyDescent="0.25">
      <c r="A419" s="74">
        <v>15</v>
      </c>
      <c r="B419" s="10">
        <f t="shared" si="33"/>
        <v>332</v>
      </c>
      <c r="C419" s="3" t="s">
        <v>142</v>
      </c>
      <c r="D419" s="5">
        <v>504</v>
      </c>
      <c r="E419" s="3"/>
      <c r="F419" s="3">
        <v>1</v>
      </c>
      <c r="G419" s="4"/>
    </row>
    <row r="420" spans="1:7" ht="33" customHeight="1" x14ac:dyDescent="0.25">
      <c r="A420" s="74">
        <v>16</v>
      </c>
      <c r="B420" s="10">
        <f>B419+1</f>
        <v>333</v>
      </c>
      <c r="C420" s="3" t="s">
        <v>263</v>
      </c>
      <c r="D420" s="5">
        <v>504</v>
      </c>
      <c r="E420" s="3"/>
      <c r="F420" s="3">
        <v>1</v>
      </c>
      <c r="G420" s="4"/>
    </row>
    <row r="421" spans="1:7" ht="33" customHeight="1" x14ac:dyDescent="0.25">
      <c r="A421" s="74">
        <v>17</v>
      </c>
      <c r="B421" s="10">
        <f>B420+1</f>
        <v>334</v>
      </c>
      <c r="C421" s="3" t="s">
        <v>263</v>
      </c>
      <c r="D421" s="5">
        <v>504</v>
      </c>
      <c r="E421" s="3">
        <v>1</v>
      </c>
      <c r="F421" s="3"/>
      <c r="G421" s="4"/>
    </row>
    <row r="422" spans="1:7" ht="33" customHeight="1" x14ac:dyDescent="0.25">
      <c r="B422" s="102" t="s">
        <v>64</v>
      </c>
      <c r="C422" s="102"/>
      <c r="D422" s="5">
        <f>SUM(D405:D421)</f>
        <v>8864</v>
      </c>
      <c r="E422" s="3">
        <f>SUM(E405:E421)</f>
        <v>4</v>
      </c>
      <c r="F422" s="3">
        <f>SUM(F405:F421)</f>
        <v>13</v>
      </c>
      <c r="G422" s="4"/>
    </row>
    <row r="423" spans="1:7" ht="33" customHeight="1" x14ac:dyDescent="0.25">
      <c r="B423" s="10" t="s">
        <v>204</v>
      </c>
      <c r="C423" s="103"/>
      <c r="D423" s="96"/>
      <c r="E423" s="96"/>
      <c r="F423" s="97"/>
      <c r="G423" s="4"/>
    </row>
    <row r="424" spans="1:7" ht="33" customHeight="1" x14ac:dyDescent="0.25">
      <c r="A424" s="74">
        <v>1</v>
      </c>
      <c r="B424" s="10">
        <f>B421+1</f>
        <v>335</v>
      </c>
      <c r="C424" s="3" t="s">
        <v>240</v>
      </c>
      <c r="D424" s="5">
        <v>919.2</v>
      </c>
      <c r="E424" s="3">
        <v>1</v>
      </c>
      <c r="F424" s="3"/>
      <c r="G424" s="4"/>
    </row>
    <row r="425" spans="1:7" ht="33" customHeight="1" x14ac:dyDescent="0.25">
      <c r="A425" s="74">
        <v>2</v>
      </c>
      <c r="B425" s="10">
        <f>B424+1</f>
        <v>336</v>
      </c>
      <c r="C425" s="3" t="s">
        <v>48</v>
      </c>
      <c r="D425" s="5">
        <v>504</v>
      </c>
      <c r="E425" s="3">
        <v>1</v>
      </c>
      <c r="F425" s="3"/>
      <c r="G425" s="4"/>
    </row>
    <row r="426" spans="1:7" ht="33" customHeight="1" x14ac:dyDescent="0.25">
      <c r="B426" s="102" t="s">
        <v>64</v>
      </c>
      <c r="C426" s="102"/>
      <c r="D426" s="5">
        <f>SUM(D424:D425)</f>
        <v>1423.2</v>
      </c>
      <c r="E426" s="3">
        <f>SUM(E424:E425)</f>
        <v>2</v>
      </c>
      <c r="F426" s="3">
        <f>SUM(F424:F425)</f>
        <v>0</v>
      </c>
      <c r="G426" s="4"/>
    </row>
    <row r="427" spans="1:7" ht="33" customHeight="1" x14ac:dyDescent="0.25">
      <c r="B427" s="95" t="s">
        <v>92</v>
      </c>
      <c r="C427" s="96"/>
      <c r="D427" s="96"/>
      <c r="E427" s="96"/>
      <c r="F427" s="97"/>
      <c r="G427" s="4"/>
    </row>
    <row r="428" spans="1:7" ht="33" customHeight="1" x14ac:dyDescent="0.25">
      <c r="B428" s="10">
        <f>B425+1</f>
        <v>337</v>
      </c>
      <c r="C428" s="3" t="s">
        <v>164</v>
      </c>
      <c r="D428" s="5">
        <v>800</v>
      </c>
      <c r="E428" s="3">
        <v>1</v>
      </c>
      <c r="F428" s="3"/>
      <c r="G428" s="4"/>
    </row>
    <row r="429" spans="1:7" ht="33" customHeight="1" x14ac:dyDescent="0.25">
      <c r="A429" s="74">
        <v>1</v>
      </c>
      <c r="B429" s="10">
        <f>B428+1</f>
        <v>338</v>
      </c>
      <c r="C429" s="3" t="s">
        <v>50</v>
      </c>
      <c r="D429" s="5">
        <v>504</v>
      </c>
      <c r="E429" s="3">
        <v>1</v>
      </c>
      <c r="F429" s="3"/>
      <c r="G429" s="4"/>
    </row>
    <row r="430" spans="1:7" ht="33" customHeight="1" x14ac:dyDescent="0.25">
      <c r="B430" s="102" t="s">
        <v>64</v>
      </c>
      <c r="C430" s="102"/>
      <c r="D430" s="5">
        <f>SUM(D428:D429)</f>
        <v>1304</v>
      </c>
      <c r="E430" s="3">
        <f>SUM(E428:E429)</f>
        <v>2</v>
      </c>
      <c r="F430" s="3">
        <f>SUM(F428:F429)</f>
        <v>0</v>
      </c>
      <c r="G430" s="4"/>
    </row>
    <row r="431" spans="1:7" ht="33" customHeight="1" x14ac:dyDescent="0.25">
      <c r="B431" s="95" t="s">
        <v>89</v>
      </c>
      <c r="C431" s="96"/>
      <c r="D431" s="96"/>
      <c r="E431" s="96"/>
      <c r="F431" s="97"/>
      <c r="G431" s="4"/>
    </row>
    <row r="432" spans="1:7" ht="33" customHeight="1" x14ac:dyDescent="0.25">
      <c r="A432" s="74">
        <v>1</v>
      </c>
      <c r="B432" s="10">
        <f>B429+1</f>
        <v>339</v>
      </c>
      <c r="C432" s="3" t="s">
        <v>49</v>
      </c>
      <c r="D432" s="5">
        <v>800</v>
      </c>
      <c r="E432" s="3"/>
      <c r="F432" s="3">
        <v>1</v>
      </c>
      <c r="G432" s="4"/>
    </row>
    <row r="433" spans="1:7" ht="33" customHeight="1" x14ac:dyDescent="0.25">
      <c r="A433" s="74">
        <v>2</v>
      </c>
      <c r="B433" s="10">
        <f>B432+1</f>
        <v>340</v>
      </c>
      <c r="C433" s="3" t="s">
        <v>252</v>
      </c>
      <c r="D433" s="5">
        <v>504</v>
      </c>
      <c r="E433" s="3">
        <v>1</v>
      </c>
      <c r="F433" s="3"/>
      <c r="G433" s="4"/>
    </row>
    <row r="434" spans="1:7" ht="33" customHeight="1" x14ac:dyDescent="0.25">
      <c r="B434" s="102" t="s">
        <v>64</v>
      </c>
      <c r="C434" s="102"/>
      <c r="D434" s="5">
        <f>SUM(D432)</f>
        <v>800</v>
      </c>
      <c r="E434" s="3">
        <f>SUM(E432:E433)</f>
        <v>1</v>
      </c>
      <c r="F434" s="3">
        <f>SUM(F432:F433)</f>
        <v>1</v>
      </c>
      <c r="G434" s="4"/>
    </row>
    <row r="435" spans="1:7" ht="33" customHeight="1" x14ac:dyDescent="0.25">
      <c r="B435" s="95" t="s">
        <v>264</v>
      </c>
      <c r="C435" s="96"/>
      <c r="D435" s="96"/>
      <c r="E435" s="96"/>
      <c r="F435" s="97"/>
      <c r="G435" s="4"/>
    </row>
    <row r="436" spans="1:7" ht="33" customHeight="1" x14ac:dyDescent="0.25">
      <c r="A436" s="74">
        <v>1</v>
      </c>
      <c r="B436" s="10">
        <f>B433+1</f>
        <v>341</v>
      </c>
      <c r="C436" s="3" t="s">
        <v>163</v>
      </c>
      <c r="D436" s="5">
        <v>800</v>
      </c>
      <c r="E436" s="3">
        <v>1</v>
      </c>
      <c r="F436" s="3"/>
      <c r="G436" s="4"/>
    </row>
    <row r="437" spans="1:7" ht="33" customHeight="1" x14ac:dyDescent="0.25">
      <c r="A437" s="74">
        <v>2</v>
      </c>
      <c r="B437" s="10">
        <f>B436+1</f>
        <v>342</v>
      </c>
      <c r="C437" s="3" t="s">
        <v>174</v>
      </c>
      <c r="D437" s="5">
        <v>667.7</v>
      </c>
      <c r="E437" s="3">
        <v>1</v>
      </c>
      <c r="F437" s="3"/>
      <c r="G437" s="4"/>
    </row>
    <row r="438" spans="1:7" ht="33" customHeight="1" x14ac:dyDescent="0.25">
      <c r="B438" s="102" t="s">
        <v>64</v>
      </c>
      <c r="C438" s="102"/>
      <c r="D438" s="5">
        <f>SUM(D436:D437)</f>
        <v>1467.7</v>
      </c>
      <c r="E438" s="3">
        <f>SUM(E436:E437)</f>
        <v>2</v>
      </c>
      <c r="F438" s="3">
        <f>SUM(F436:F437)</f>
        <v>0</v>
      </c>
      <c r="G438" s="4"/>
    </row>
    <row r="439" spans="1:7" ht="33" customHeight="1" x14ac:dyDescent="0.25">
      <c r="B439" s="95" t="s">
        <v>90</v>
      </c>
      <c r="C439" s="96"/>
      <c r="D439" s="96"/>
      <c r="E439" s="96"/>
      <c r="F439" s="97"/>
      <c r="G439" s="79"/>
    </row>
    <row r="440" spans="1:7" ht="33" customHeight="1" x14ac:dyDescent="0.25">
      <c r="A440" s="74">
        <v>1</v>
      </c>
      <c r="B440" s="10">
        <f>B437+1</f>
        <v>343</v>
      </c>
      <c r="C440" s="3" t="s">
        <v>162</v>
      </c>
      <c r="D440" s="5">
        <v>800</v>
      </c>
      <c r="E440" s="3"/>
      <c r="F440" s="3">
        <v>1</v>
      </c>
      <c r="G440" s="79"/>
    </row>
    <row r="441" spans="1:7" ht="33" customHeight="1" x14ac:dyDescent="0.25">
      <c r="B441" s="102" t="s">
        <v>64</v>
      </c>
      <c r="C441" s="102"/>
      <c r="D441" s="5">
        <f>SUM(D440)</f>
        <v>800</v>
      </c>
      <c r="E441" s="3">
        <f>SUM(E440)</f>
        <v>0</v>
      </c>
      <c r="F441" s="3">
        <f>SUM(F440)</f>
        <v>1</v>
      </c>
    </row>
    <row r="442" spans="1:7" ht="33" customHeight="1" x14ac:dyDescent="0.25">
      <c r="B442" s="95" t="s">
        <v>91</v>
      </c>
      <c r="C442" s="96"/>
      <c r="D442" s="96"/>
      <c r="E442" s="96"/>
      <c r="F442" s="97"/>
    </row>
    <row r="443" spans="1:7" ht="33" customHeight="1" x14ac:dyDescent="0.25">
      <c r="A443" s="74">
        <v>1</v>
      </c>
      <c r="B443" s="10">
        <f>B440+1</f>
        <v>344</v>
      </c>
      <c r="C443" s="3" t="s">
        <v>128</v>
      </c>
      <c r="D443" s="5">
        <v>1010.2</v>
      </c>
      <c r="E443" s="3"/>
      <c r="F443" s="3">
        <v>1</v>
      </c>
    </row>
    <row r="444" spans="1:7" ht="33" customHeight="1" x14ac:dyDescent="0.25">
      <c r="A444" s="74">
        <v>2</v>
      </c>
      <c r="B444" s="10">
        <f>B443+1</f>
        <v>345</v>
      </c>
      <c r="C444" s="3" t="s">
        <v>166</v>
      </c>
      <c r="D444" s="5">
        <v>504</v>
      </c>
      <c r="E444" s="3">
        <v>1</v>
      </c>
      <c r="F444" s="3"/>
    </row>
    <row r="445" spans="1:7" ht="33" customHeight="1" x14ac:dyDescent="0.25">
      <c r="B445" s="114" t="s">
        <v>64</v>
      </c>
      <c r="C445" s="114"/>
      <c r="D445" s="5">
        <f>SUM(D443:D444)</f>
        <v>1514.2</v>
      </c>
      <c r="E445" s="3">
        <f>SUM(E443:E444)</f>
        <v>1</v>
      </c>
      <c r="F445" s="3">
        <f>SUM(F443:F444)</f>
        <v>1</v>
      </c>
    </row>
    <row r="446" spans="1:7" ht="33" customHeight="1" x14ac:dyDescent="0.25">
      <c r="B446" s="17"/>
      <c r="C446" s="115" t="s">
        <v>419</v>
      </c>
      <c r="D446" s="116">
        <f>D6+D11+D19+D26+D39+D104+D111+D116+D120+D125+D132+D137+D141+D145+D151+D174+D177+D182+D185+D188+D195+D198+D201+D205+D211+D285+D290+D305+D313+D317+D343+D346+D351+D357+D360+D372+D375+D383+D389+D403+D422+D426+D430+D434+D438+D441+D445</f>
        <v>201522.56000000008</v>
      </c>
      <c r="E446" s="117">
        <f>E6+E11+E19+E26+E30+E39+E104+E111+E116+E120+E125+E132+E137+E141+E145+E151+E174+E177+E182+E185+E188+E195+E198+E201+E205+E211+E285+E290+E305+E313+E317+E343+E346+E351+E357+E360+E372+E375+E383+E389+E403+E422+E426+E430+E434+E438+E441+E445</f>
        <v>99</v>
      </c>
      <c r="F446" s="117">
        <f>F6+F11+F19+F26+F30+F39+F104+F111+F116+F120+F125+F132+F137+F141+F145+F151+F174+F177+F182+F185+F188+F195+F198+F201+F205+F211+F285+F290+F305+F313+F317+F343+F346+F351+F357+F360+F372+F375+F383+F389+F403+F422+F426+F430+F434+F438+F441+F445</f>
        <v>246</v>
      </c>
    </row>
    <row r="447" spans="1:7" ht="33" customHeight="1" thickBot="1" x14ac:dyDescent="0.25">
      <c r="E447" s="139">
        <f>E446+F446:F446</f>
        <v>345</v>
      </c>
      <c r="F447" s="140"/>
    </row>
    <row r="448" spans="1:7" ht="33" customHeight="1" x14ac:dyDescent="0.2">
      <c r="B448" s="130" t="s">
        <v>413</v>
      </c>
      <c r="C448" s="131"/>
      <c r="D448" s="131"/>
      <c r="E448" s="131"/>
      <c r="F448" s="132"/>
    </row>
    <row r="449" spans="2:6" ht="33" customHeight="1" x14ac:dyDescent="0.2">
      <c r="B449" s="133"/>
      <c r="C449" s="134"/>
      <c r="D449" s="134"/>
      <c r="E449" s="134"/>
      <c r="F449" s="135"/>
    </row>
    <row r="450" spans="2:6" ht="33" customHeight="1" x14ac:dyDescent="0.2">
      <c r="B450" s="133"/>
      <c r="C450" s="134"/>
      <c r="D450" s="134"/>
      <c r="E450" s="134"/>
      <c r="F450" s="135"/>
    </row>
    <row r="451" spans="2:6" ht="33" customHeight="1" thickBot="1" x14ac:dyDescent="0.25">
      <c r="B451" s="136"/>
      <c r="C451" s="137"/>
      <c r="D451" s="137"/>
      <c r="E451" s="137"/>
      <c r="F451" s="138"/>
    </row>
  </sheetData>
  <mergeCells count="41">
    <mergeCell ref="B448:F451"/>
    <mergeCell ref="E447:F447"/>
    <mergeCell ref="I306:M309"/>
    <mergeCell ref="L305:M305"/>
    <mergeCell ref="B12:F12"/>
    <mergeCell ref="I61:J61"/>
    <mergeCell ref="I65:J65"/>
    <mergeCell ref="I70:J70"/>
    <mergeCell ref="I74:J74"/>
    <mergeCell ref="I79:J79"/>
    <mergeCell ref="I88:J88"/>
    <mergeCell ref="I93:J93"/>
    <mergeCell ref="I98:J98"/>
    <mergeCell ref="I101:J101"/>
    <mergeCell ref="I233:J233"/>
    <mergeCell ref="I105:J105"/>
    <mergeCell ref="I141:J141"/>
    <mergeCell ref="I168:J168"/>
    <mergeCell ref="I187:J187"/>
    <mergeCell ref="I192:J192"/>
    <mergeCell ref="B1:M2"/>
    <mergeCell ref="B11:C11"/>
    <mergeCell ref="I40:J40"/>
    <mergeCell ref="I48:J48"/>
    <mergeCell ref="I53:J53"/>
    <mergeCell ref="I57:J57"/>
    <mergeCell ref="B3:F3"/>
    <mergeCell ref="I3:M3"/>
    <mergeCell ref="I243:J243"/>
    <mergeCell ref="I247:J247"/>
    <mergeCell ref="I274:J274"/>
    <mergeCell ref="I303:J303"/>
    <mergeCell ref="I283:J283"/>
    <mergeCell ref="I290:J290"/>
    <mergeCell ref="I295:J295"/>
    <mergeCell ref="I279:J279"/>
    <mergeCell ref="I195:J195"/>
    <mergeCell ref="I199:J199"/>
    <mergeCell ref="I223:J223"/>
    <mergeCell ref="I226:J226"/>
    <mergeCell ref="I239:J239"/>
  </mergeCells>
  <conditionalFormatting sqref="A1:B1 B446:B448 A2:A8 B4:G7 B12:F26 A13:A27 B452:F1048576 G8:G1048576 B31:F445 A32:A1048576">
    <cfRule type="timePeriod" dxfId="6" priority="6" timePeriod="yesterday">
      <formula>FLOOR(A1,1)=TODAY()-1</formula>
    </cfRule>
  </conditionalFormatting>
  <conditionalFormatting sqref="B11:F11">
    <cfRule type="timePeriod" dxfId="5" priority="5" timePeriod="yesterday">
      <formula>FLOOR(B11,1)=TODAY()-1</formula>
    </cfRule>
  </conditionalFormatting>
  <conditionalFormatting sqref="I306">
    <cfRule type="timePeriod" dxfId="4" priority="4" timePeriod="yesterday">
      <formula>FLOOR(I306,1)=TODAY()-1</formula>
    </cfRule>
  </conditionalFormatting>
  <conditionalFormatting sqref="B27:F27">
    <cfRule type="timePeriod" dxfId="3" priority="3" timePeriod="yesterday">
      <formula>FLOOR(B27,1)=TODAY()-1</formula>
    </cfRule>
  </conditionalFormatting>
  <conditionalFormatting sqref="B28:F29">
    <cfRule type="timePeriod" dxfId="2" priority="2" timePeriod="yesterday">
      <formula>FLOOR(B28,1)=TODAY()-1</formula>
    </cfRule>
  </conditionalFormatting>
  <conditionalFormatting sqref="B30:F30">
    <cfRule type="timePeriod" dxfId="1" priority="1" timePeriod="yesterday">
      <formula>FLOOR(B30,1)=TODAY()-1</formula>
    </cfRule>
  </conditionalFormatting>
  <pageMargins left="0.7" right="0.7" top="0.75" bottom="0.75" header="0.3" footer="0.3"/>
  <pageSetup paperSize="9" scale="28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3"/>
  <sheetViews>
    <sheetView view="pageBreakPreview" zoomScale="80" zoomScaleNormal="87" zoomScaleSheetLayoutView="80" workbookViewId="0">
      <selection activeCell="A65" sqref="A1:A1048576"/>
    </sheetView>
  </sheetViews>
  <sheetFormatPr baseColWidth="10" defaultColWidth="13.33203125" defaultRowHeight="22.5" customHeight="1" x14ac:dyDescent="0.2"/>
  <cols>
    <col min="1" max="1" width="31.77734375" style="18" customWidth="1"/>
    <col min="2" max="2" width="28.6640625" style="18" customWidth="1"/>
    <col min="3" max="4" width="19.21875" style="18" customWidth="1"/>
    <col min="5" max="5" width="20.109375" style="18" customWidth="1"/>
    <col min="6" max="7" width="13.33203125" style="18"/>
    <col min="8" max="8" width="13.33203125" style="57"/>
    <col min="9" max="9" width="13.33203125" style="69"/>
    <col min="10" max="16384" width="13.33203125" style="18"/>
  </cols>
  <sheetData>
    <row r="1" spans="1:9" ht="22.5" customHeight="1" x14ac:dyDescent="0.2">
      <c r="A1" s="213" t="s">
        <v>412</v>
      </c>
      <c r="B1" s="214"/>
      <c r="C1" s="214"/>
      <c r="D1" s="214"/>
      <c r="E1" s="214"/>
      <c r="F1" s="214"/>
      <c r="G1" s="214"/>
      <c r="H1" s="214"/>
      <c r="I1" s="215"/>
    </row>
    <row r="2" spans="1:9" ht="22.5" customHeight="1" x14ac:dyDescent="0.2">
      <c r="A2" s="178" t="s">
        <v>298</v>
      </c>
      <c r="B2" s="178" t="s">
        <v>299</v>
      </c>
      <c r="C2" s="178" t="s">
        <v>300</v>
      </c>
      <c r="D2" s="178" t="s">
        <v>301</v>
      </c>
      <c r="E2" s="216" t="s">
        <v>302</v>
      </c>
      <c r="F2" s="216" t="s">
        <v>303</v>
      </c>
      <c r="G2" s="216" t="s">
        <v>304</v>
      </c>
      <c r="H2" s="178" t="s">
        <v>305</v>
      </c>
      <c r="I2" s="178"/>
    </row>
    <row r="3" spans="1:9" ht="22.5" customHeight="1" x14ac:dyDescent="0.2">
      <c r="A3" s="178"/>
      <c r="B3" s="178"/>
      <c r="C3" s="178"/>
      <c r="D3" s="178"/>
      <c r="E3" s="216"/>
      <c r="F3" s="216"/>
      <c r="G3" s="216"/>
      <c r="H3" s="46" t="s">
        <v>306</v>
      </c>
      <c r="I3" s="58" t="s">
        <v>307</v>
      </c>
    </row>
    <row r="4" spans="1:9" ht="22.5" customHeight="1" x14ac:dyDescent="0.2">
      <c r="A4" s="178" t="s">
        <v>308</v>
      </c>
      <c r="B4" s="20" t="s">
        <v>309</v>
      </c>
      <c r="C4" s="20">
        <v>10</v>
      </c>
      <c r="D4" s="20" t="s">
        <v>310</v>
      </c>
      <c r="E4" s="21">
        <v>1350</v>
      </c>
      <c r="F4" s="21"/>
      <c r="G4" s="21"/>
      <c r="H4" s="47">
        <v>4</v>
      </c>
      <c r="I4" s="59">
        <v>6</v>
      </c>
    </row>
    <row r="5" spans="1:9" ht="22.5" customHeight="1" x14ac:dyDescent="0.2">
      <c r="A5" s="178"/>
      <c r="B5" s="20" t="s">
        <v>311</v>
      </c>
      <c r="C5" s="20">
        <v>2</v>
      </c>
      <c r="D5" s="20" t="s">
        <v>310</v>
      </c>
      <c r="E5" s="21">
        <v>1350</v>
      </c>
      <c r="F5" s="21"/>
      <c r="G5" s="21"/>
      <c r="H5" s="47">
        <v>2</v>
      </c>
      <c r="I5" s="59"/>
    </row>
    <row r="6" spans="1:9" ht="22.5" customHeight="1" x14ac:dyDescent="0.2">
      <c r="A6" s="178"/>
      <c r="B6" s="178" t="s">
        <v>255</v>
      </c>
      <c r="C6" s="178"/>
      <c r="D6" s="178"/>
      <c r="E6" s="178"/>
      <c r="F6" s="178"/>
      <c r="G6" s="178"/>
      <c r="H6" s="47">
        <f>SUM(H4:H5)</f>
        <v>6</v>
      </c>
      <c r="I6" s="59">
        <f>SUM(I4:I5)</f>
        <v>6</v>
      </c>
    </row>
    <row r="7" spans="1:9" ht="22.5" customHeight="1" x14ac:dyDescent="0.2">
      <c r="A7" s="178"/>
      <c r="B7" s="178"/>
      <c r="C7" s="178"/>
      <c r="D7" s="178"/>
      <c r="E7" s="178"/>
      <c r="F7" s="178"/>
      <c r="G7" s="178"/>
      <c r="H7" s="178">
        <f>H6+I6</f>
        <v>12</v>
      </c>
      <c r="I7" s="178"/>
    </row>
    <row r="8" spans="1:9" ht="22.5" customHeight="1" x14ac:dyDescent="0.2">
      <c r="A8" s="178" t="s">
        <v>312</v>
      </c>
      <c r="B8" s="20" t="s">
        <v>154</v>
      </c>
      <c r="C8" s="20">
        <v>1</v>
      </c>
      <c r="D8" s="20" t="s">
        <v>310</v>
      </c>
      <c r="E8" s="21">
        <v>1668</v>
      </c>
      <c r="F8" s="21"/>
      <c r="G8" s="21"/>
      <c r="H8" s="47">
        <v>1</v>
      </c>
      <c r="I8" s="59"/>
    </row>
    <row r="9" spans="1:9" ht="22.5" customHeight="1" x14ac:dyDescent="0.2">
      <c r="A9" s="178"/>
      <c r="B9" s="20" t="s">
        <v>186</v>
      </c>
      <c r="C9" s="20">
        <v>0</v>
      </c>
      <c r="D9" s="20" t="s">
        <v>254</v>
      </c>
      <c r="E9" s="21"/>
      <c r="F9" s="21"/>
      <c r="G9" s="21"/>
      <c r="H9" s="47"/>
      <c r="I9" s="59"/>
    </row>
    <row r="10" spans="1:9" ht="22.5" customHeight="1" x14ac:dyDescent="0.2">
      <c r="A10" s="178"/>
      <c r="B10" s="178" t="s">
        <v>255</v>
      </c>
      <c r="C10" s="178"/>
      <c r="D10" s="178"/>
      <c r="E10" s="178"/>
      <c r="F10" s="178"/>
      <c r="G10" s="178"/>
      <c r="H10" s="47">
        <f>SUM(H8:H9)</f>
        <v>1</v>
      </c>
      <c r="I10" s="59">
        <f>SUM(I8:I9)</f>
        <v>0</v>
      </c>
    </row>
    <row r="11" spans="1:9" ht="22.5" customHeight="1" x14ac:dyDescent="0.2">
      <c r="A11" s="178"/>
      <c r="B11" s="178"/>
      <c r="C11" s="178"/>
      <c r="D11" s="178"/>
      <c r="E11" s="178"/>
      <c r="F11" s="178"/>
      <c r="G11" s="178"/>
      <c r="H11" s="178">
        <f>H10+I10</f>
        <v>1</v>
      </c>
      <c r="I11" s="178"/>
    </row>
    <row r="12" spans="1:9" ht="22.5" customHeight="1" x14ac:dyDescent="0.2">
      <c r="A12" s="185" t="s">
        <v>418</v>
      </c>
      <c r="B12" s="20" t="s">
        <v>415</v>
      </c>
      <c r="C12" s="19">
        <v>1</v>
      </c>
      <c r="D12" s="20" t="s">
        <v>318</v>
      </c>
      <c r="E12" s="21">
        <v>1300</v>
      </c>
      <c r="F12" s="19"/>
      <c r="G12" s="19"/>
      <c r="H12" s="47">
        <v>1</v>
      </c>
      <c r="I12" s="58"/>
    </row>
    <row r="13" spans="1:9" ht="22.5" customHeight="1" x14ac:dyDescent="0.2">
      <c r="A13" s="186"/>
      <c r="B13" s="20" t="s">
        <v>417</v>
      </c>
      <c r="C13" s="19">
        <v>2</v>
      </c>
      <c r="D13" s="20" t="s">
        <v>316</v>
      </c>
      <c r="E13" s="21">
        <v>504</v>
      </c>
      <c r="F13" s="19"/>
      <c r="G13" s="19"/>
      <c r="H13" s="46"/>
      <c r="I13" s="58">
        <v>2</v>
      </c>
    </row>
    <row r="14" spans="1:9" ht="22.5" customHeight="1" x14ac:dyDescent="0.2">
      <c r="A14" s="186"/>
      <c r="B14" s="19"/>
      <c r="C14" s="19"/>
      <c r="D14" s="19"/>
      <c r="E14" s="22"/>
      <c r="F14" s="19"/>
      <c r="G14" s="19"/>
      <c r="H14" s="46">
        <f>SUM(H12:H13)</f>
        <v>1</v>
      </c>
      <c r="I14" s="58">
        <f>SUM(I12:I13)</f>
        <v>2</v>
      </c>
    </row>
    <row r="15" spans="1:9" ht="22.5" customHeight="1" x14ac:dyDescent="0.2">
      <c r="A15" s="187"/>
      <c r="B15" s="197" t="s">
        <v>255</v>
      </c>
      <c r="C15" s="217"/>
      <c r="D15" s="217"/>
      <c r="E15" s="217"/>
      <c r="F15" s="217"/>
      <c r="G15" s="198"/>
      <c r="H15" s="197">
        <f>I14+H14</f>
        <v>3</v>
      </c>
      <c r="I15" s="198"/>
    </row>
    <row r="16" spans="1:9" ht="22.5" customHeight="1" x14ac:dyDescent="0.2">
      <c r="A16" s="178" t="s">
        <v>313</v>
      </c>
      <c r="B16" s="20" t="s">
        <v>266</v>
      </c>
      <c r="C16" s="20">
        <v>1</v>
      </c>
      <c r="D16" s="20" t="s">
        <v>314</v>
      </c>
      <c r="E16" s="21">
        <v>2000</v>
      </c>
      <c r="F16" s="21"/>
      <c r="G16" s="21"/>
      <c r="H16" s="47"/>
      <c r="I16" s="59">
        <v>1</v>
      </c>
    </row>
    <row r="17" spans="1:9" ht="22.5" customHeight="1" x14ac:dyDescent="0.2">
      <c r="A17" s="178"/>
      <c r="B17" s="20" t="s">
        <v>3</v>
      </c>
      <c r="C17" s="20">
        <v>1</v>
      </c>
      <c r="D17" s="20" t="s">
        <v>315</v>
      </c>
      <c r="E17" s="21">
        <v>534</v>
      </c>
      <c r="F17" s="21"/>
      <c r="G17" s="21"/>
      <c r="H17" s="47">
        <v>1</v>
      </c>
      <c r="I17" s="59"/>
    </row>
    <row r="18" spans="1:9" ht="22.5" customHeight="1" x14ac:dyDescent="0.2">
      <c r="A18" s="178"/>
      <c r="B18" s="20" t="s">
        <v>3</v>
      </c>
      <c r="C18" s="20">
        <v>1</v>
      </c>
      <c r="D18" s="20" t="s">
        <v>316</v>
      </c>
      <c r="E18" s="21">
        <v>516</v>
      </c>
      <c r="F18" s="21"/>
      <c r="G18" s="21"/>
      <c r="H18" s="47"/>
      <c r="I18" s="59">
        <v>1</v>
      </c>
    </row>
    <row r="19" spans="1:9" ht="22.5" customHeight="1" x14ac:dyDescent="0.2">
      <c r="A19" s="178"/>
      <c r="B19" s="20" t="s">
        <v>3</v>
      </c>
      <c r="C19" s="20">
        <v>1</v>
      </c>
      <c r="D19" s="20" t="s">
        <v>316</v>
      </c>
      <c r="E19" s="21">
        <v>800</v>
      </c>
      <c r="F19" s="21"/>
      <c r="G19" s="21"/>
      <c r="H19" s="47"/>
      <c r="I19" s="59">
        <v>1</v>
      </c>
    </row>
    <row r="20" spans="1:9" ht="22.5" customHeight="1" x14ac:dyDescent="0.2">
      <c r="A20" s="178"/>
      <c r="B20" s="20" t="s">
        <v>3</v>
      </c>
      <c r="C20" s="20">
        <v>2</v>
      </c>
      <c r="D20" s="20" t="s">
        <v>316</v>
      </c>
      <c r="E20" s="21">
        <v>504</v>
      </c>
      <c r="F20" s="21"/>
      <c r="G20" s="21"/>
      <c r="H20" s="47"/>
      <c r="I20" s="59">
        <v>2</v>
      </c>
    </row>
    <row r="21" spans="1:9" ht="22.5" customHeight="1" x14ac:dyDescent="0.2">
      <c r="A21" s="178"/>
      <c r="B21" s="20" t="s">
        <v>3</v>
      </c>
      <c r="C21" s="20">
        <v>1</v>
      </c>
      <c r="D21" s="20" t="s">
        <v>254</v>
      </c>
      <c r="E21" s="21">
        <v>504</v>
      </c>
      <c r="F21" s="21"/>
      <c r="G21" s="21"/>
      <c r="H21" s="47"/>
      <c r="I21" s="59">
        <v>1</v>
      </c>
    </row>
    <row r="22" spans="1:9" ht="22.5" customHeight="1" x14ac:dyDescent="0.2">
      <c r="A22" s="178"/>
      <c r="B22" s="179" t="s">
        <v>255</v>
      </c>
      <c r="C22" s="180"/>
      <c r="D22" s="180"/>
      <c r="E22" s="180"/>
      <c r="F22" s="180"/>
      <c r="G22" s="181"/>
      <c r="H22" s="47">
        <f>SUM(H16:H21)</f>
        <v>1</v>
      </c>
      <c r="I22" s="59">
        <f>SUM(I16:I21)</f>
        <v>6</v>
      </c>
    </row>
    <row r="23" spans="1:9" ht="22.5" customHeight="1" x14ac:dyDescent="0.2">
      <c r="A23" s="178"/>
      <c r="B23" s="182"/>
      <c r="C23" s="183"/>
      <c r="D23" s="183"/>
      <c r="E23" s="183"/>
      <c r="F23" s="183"/>
      <c r="G23" s="184"/>
      <c r="H23" s="178">
        <f>SUM(H22:I22)</f>
        <v>7</v>
      </c>
      <c r="I23" s="178"/>
    </row>
    <row r="24" spans="1:9" ht="22.5" customHeight="1" x14ac:dyDescent="0.2">
      <c r="A24" s="185" t="s">
        <v>425</v>
      </c>
      <c r="B24" s="20" t="s">
        <v>426</v>
      </c>
      <c r="C24" s="45">
        <v>1</v>
      </c>
      <c r="D24" s="20" t="s">
        <v>318</v>
      </c>
      <c r="E24" s="21">
        <v>919.92</v>
      </c>
      <c r="F24" s="45"/>
      <c r="G24" s="45"/>
      <c r="H24" s="70">
        <v>1</v>
      </c>
      <c r="I24" s="71"/>
    </row>
    <row r="25" spans="1:9" ht="22.5" customHeight="1" x14ac:dyDescent="0.2">
      <c r="A25" s="186"/>
      <c r="B25" s="20" t="s">
        <v>427</v>
      </c>
      <c r="C25" s="45">
        <v>1</v>
      </c>
      <c r="D25" s="20" t="s">
        <v>318</v>
      </c>
      <c r="E25" s="21">
        <v>504</v>
      </c>
      <c r="F25" s="45"/>
      <c r="G25" s="45"/>
      <c r="H25" s="70"/>
      <c r="I25" s="71">
        <v>1</v>
      </c>
    </row>
    <row r="26" spans="1:9" ht="22.5" customHeight="1" x14ac:dyDescent="0.2">
      <c r="A26" s="186"/>
      <c r="B26" s="179" t="s">
        <v>255</v>
      </c>
      <c r="C26" s="180"/>
      <c r="D26" s="180"/>
      <c r="E26" s="180"/>
      <c r="F26" s="180"/>
      <c r="G26" s="181"/>
      <c r="H26" s="70">
        <f>SUM(H24:H25)</f>
        <v>1</v>
      </c>
      <c r="I26" s="70">
        <f>SUM(I24:I25)</f>
        <v>1</v>
      </c>
    </row>
    <row r="27" spans="1:9" ht="22.5" customHeight="1" x14ac:dyDescent="0.2">
      <c r="A27" s="187"/>
      <c r="B27" s="182"/>
      <c r="C27" s="183"/>
      <c r="D27" s="183"/>
      <c r="E27" s="183"/>
      <c r="F27" s="183"/>
      <c r="G27" s="184"/>
      <c r="H27" s="203">
        <f>H26+I26</f>
        <v>2</v>
      </c>
      <c r="I27" s="204"/>
    </row>
    <row r="28" spans="1:9" ht="22.5" customHeight="1" x14ac:dyDescent="0.2">
      <c r="A28" s="178" t="s">
        <v>317</v>
      </c>
      <c r="B28" s="20" t="s">
        <v>317</v>
      </c>
      <c r="C28" s="20">
        <v>1</v>
      </c>
      <c r="D28" s="20" t="s">
        <v>318</v>
      </c>
      <c r="E28" s="21">
        <v>1010.2</v>
      </c>
      <c r="F28" s="21"/>
      <c r="G28" s="21"/>
      <c r="H28" s="47"/>
      <c r="I28" s="59">
        <v>1</v>
      </c>
    </row>
    <row r="29" spans="1:9" ht="22.5" customHeight="1" x14ac:dyDescent="0.2">
      <c r="A29" s="178"/>
      <c r="B29" s="20" t="s">
        <v>165</v>
      </c>
      <c r="C29" s="20">
        <v>1</v>
      </c>
      <c r="D29" s="20" t="s">
        <v>316</v>
      </c>
      <c r="E29" s="21">
        <v>1010.2</v>
      </c>
      <c r="F29" s="21"/>
      <c r="G29" s="21"/>
      <c r="H29" s="47">
        <v>1</v>
      </c>
      <c r="I29" s="59"/>
    </row>
    <row r="30" spans="1:9" ht="22.5" customHeight="1" x14ac:dyDescent="0.2">
      <c r="A30" s="178"/>
      <c r="B30" s="20" t="s">
        <v>165</v>
      </c>
      <c r="C30" s="20">
        <v>1</v>
      </c>
      <c r="D30" s="20" t="s">
        <v>316</v>
      </c>
      <c r="E30" s="21">
        <v>919.92</v>
      </c>
      <c r="F30" s="21"/>
      <c r="G30" s="21"/>
      <c r="H30" s="47"/>
      <c r="I30" s="59">
        <v>1</v>
      </c>
    </row>
    <row r="31" spans="1:9" ht="22.5" customHeight="1" x14ac:dyDescent="0.2">
      <c r="A31" s="178"/>
      <c r="B31" s="20" t="s">
        <v>165</v>
      </c>
      <c r="C31" s="20">
        <v>1</v>
      </c>
      <c r="D31" s="20" t="s">
        <v>316</v>
      </c>
      <c r="E31" s="21">
        <v>504</v>
      </c>
      <c r="F31" s="21"/>
      <c r="G31" s="21"/>
      <c r="H31" s="47">
        <v>1</v>
      </c>
      <c r="I31" s="59"/>
    </row>
    <row r="32" spans="1:9" ht="22.5" customHeight="1" x14ac:dyDescent="0.2">
      <c r="A32" s="178"/>
      <c r="B32" s="20" t="s">
        <v>165</v>
      </c>
      <c r="C32" s="20">
        <v>1</v>
      </c>
      <c r="D32" s="20" t="s">
        <v>316</v>
      </c>
      <c r="E32" s="21">
        <v>600</v>
      </c>
      <c r="F32" s="21"/>
      <c r="G32" s="21"/>
      <c r="H32" s="47"/>
      <c r="I32" s="59">
        <v>1</v>
      </c>
    </row>
    <row r="33" spans="1:9" ht="22.5" customHeight="1" x14ac:dyDescent="0.2">
      <c r="A33" s="178"/>
      <c r="B33" s="20" t="s">
        <v>165</v>
      </c>
      <c r="C33" s="20">
        <v>1</v>
      </c>
      <c r="D33" s="20" t="s">
        <v>254</v>
      </c>
      <c r="E33" s="21">
        <v>504</v>
      </c>
      <c r="F33" s="21"/>
      <c r="G33" s="21"/>
      <c r="H33" s="47">
        <v>1</v>
      </c>
      <c r="I33" s="59"/>
    </row>
    <row r="34" spans="1:9" ht="22.5" customHeight="1" x14ac:dyDescent="0.2">
      <c r="A34" s="178"/>
      <c r="B34" s="179" t="s">
        <v>255</v>
      </c>
      <c r="C34" s="180"/>
      <c r="D34" s="180"/>
      <c r="E34" s="180"/>
      <c r="F34" s="180"/>
      <c r="G34" s="181"/>
      <c r="H34" s="47">
        <v>4</v>
      </c>
      <c r="I34" s="59">
        <v>2</v>
      </c>
    </row>
    <row r="35" spans="1:9" ht="22.5" customHeight="1" x14ac:dyDescent="0.2">
      <c r="A35" s="178"/>
      <c r="B35" s="182"/>
      <c r="C35" s="183"/>
      <c r="D35" s="183"/>
      <c r="E35" s="183"/>
      <c r="F35" s="183"/>
      <c r="G35" s="184"/>
      <c r="H35" s="178">
        <f>H34+I34</f>
        <v>6</v>
      </c>
      <c r="I35" s="178"/>
    </row>
    <row r="36" spans="1:9" ht="22.5" customHeight="1" x14ac:dyDescent="0.2">
      <c r="A36" s="178" t="s">
        <v>319</v>
      </c>
      <c r="B36" s="20" t="s">
        <v>4</v>
      </c>
      <c r="C36" s="20">
        <v>1</v>
      </c>
      <c r="D36" s="20" t="s">
        <v>310</v>
      </c>
      <c r="E36" s="21">
        <v>2600</v>
      </c>
      <c r="F36" s="21">
        <v>1800</v>
      </c>
      <c r="G36" s="21"/>
      <c r="H36" s="47">
        <v>1</v>
      </c>
      <c r="I36" s="59"/>
    </row>
    <row r="37" spans="1:9" ht="22.5" customHeight="1" x14ac:dyDescent="0.2">
      <c r="A37" s="178"/>
      <c r="B37" s="20" t="s">
        <v>104</v>
      </c>
      <c r="C37" s="20">
        <v>1</v>
      </c>
      <c r="D37" s="20" t="s">
        <v>316</v>
      </c>
      <c r="E37" s="21">
        <v>1010.2</v>
      </c>
      <c r="F37" s="21"/>
      <c r="G37" s="21"/>
      <c r="H37" s="47"/>
      <c r="I37" s="59">
        <v>1</v>
      </c>
    </row>
    <row r="38" spans="1:9" ht="22.5" customHeight="1" x14ac:dyDescent="0.2">
      <c r="A38" s="178"/>
      <c r="B38" s="20" t="s">
        <v>5</v>
      </c>
      <c r="C38" s="20">
        <v>1</v>
      </c>
      <c r="D38" s="20" t="s">
        <v>320</v>
      </c>
      <c r="E38" s="21">
        <v>504</v>
      </c>
      <c r="F38" s="21"/>
      <c r="G38" s="21"/>
      <c r="H38" s="47"/>
      <c r="I38" s="59">
        <v>1</v>
      </c>
    </row>
    <row r="39" spans="1:9" ht="22.5" customHeight="1" x14ac:dyDescent="0.2">
      <c r="A39" s="178"/>
      <c r="B39" s="20" t="s">
        <v>5</v>
      </c>
      <c r="C39" s="20">
        <v>2</v>
      </c>
      <c r="D39" s="20" t="s">
        <v>316</v>
      </c>
      <c r="E39" s="21">
        <v>504</v>
      </c>
      <c r="F39" s="21"/>
      <c r="G39" s="21"/>
      <c r="H39" s="47"/>
      <c r="I39" s="59">
        <v>2</v>
      </c>
    </row>
    <row r="40" spans="1:9" ht="22.5" customHeight="1" x14ac:dyDescent="0.2">
      <c r="A40" s="178"/>
      <c r="B40" s="20" t="s">
        <v>5</v>
      </c>
      <c r="C40" s="20">
        <v>1</v>
      </c>
      <c r="D40" s="20" t="s">
        <v>316</v>
      </c>
      <c r="E40" s="21">
        <v>638</v>
      </c>
      <c r="F40" s="21"/>
      <c r="G40" s="21"/>
      <c r="H40" s="47"/>
      <c r="I40" s="59">
        <v>1</v>
      </c>
    </row>
    <row r="41" spans="1:9" ht="22.5" customHeight="1" x14ac:dyDescent="0.2">
      <c r="A41" s="178"/>
      <c r="B41" s="20" t="s">
        <v>6</v>
      </c>
      <c r="C41" s="20">
        <v>1</v>
      </c>
      <c r="D41" s="20" t="s">
        <v>316</v>
      </c>
      <c r="E41" s="21">
        <v>800</v>
      </c>
      <c r="F41" s="21"/>
      <c r="G41" s="21"/>
      <c r="H41" s="47">
        <v>1</v>
      </c>
      <c r="I41" s="59"/>
    </row>
    <row r="42" spans="1:9" ht="22.5" customHeight="1" x14ac:dyDescent="0.2">
      <c r="A42" s="178"/>
      <c r="B42" s="209" t="s">
        <v>5</v>
      </c>
      <c r="C42" s="209">
        <v>3</v>
      </c>
      <c r="D42" s="209" t="s">
        <v>254</v>
      </c>
      <c r="E42" s="211">
        <v>504</v>
      </c>
      <c r="F42" s="211"/>
      <c r="G42" s="211"/>
      <c r="H42" s="205"/>
      <c r="I42" s="207">
        <v>3</v>
      </c>
    </row>
    <row r="43" spans="1:9" ht="22.5" customHeight="1" x14ac:dyDescent="0.2">
      <c r="A43" s="178"/>
      <c r="B43" s="210"/>
      <c r="C43" s="210"/>
      <c r="D43" s="210"/>
      <c r="E43" s="212"/>
      <c r="F43" s="212"/>
      <c r="G43" s="212"/>
      <c r="H43" s="206"/>
      <c r="I43" s="208"/>
    </row>
    <row r="44" spans="1:9" ht="22.5" customHeight="1" x14ac:dyDescent="0.2">
      <c r="A44" s="178"/>
      <c r="B44" s="20" t="s">
        <v>321</v>
      </c>
      <c r="C44" s="20">
        <v>1</v>
      </c>
      <c r="D44" s="20" t="s">
        <v>254</v>
      </c>
      <c r="E44" s="21">
        <v>850</v>
      </c>
      <c r="F44" s="21"/>
      <c r="G44" s="21"/>
      <c r="H44" s="47">
        <v>1</v>
      </c>
      <c r="I44" s="59"/>
    </row>
    <row r="45" spans="1:9" ht="22.5" customHeight="1" x14ac:dyDescent="0.2">
      <c r="A45" s="178"/>
      <c r="B45" s="23" t="s">
        <v>322</v>
      </c>
      <c r="C45" s="23">
        <v>3</v>
      </c>
      <c r="D45" s="23" t="s">
        <v>254</v>
      </c>
      <c r="E45" s="24">
        <v>504</v>
      </c>
      <c r="F45" s="23"/>
      <c r="G45" s="23"/>
      <c r="H45" s="48">
        <v>1</v>
      </c>
      <c r="I45" s="60">
        <v>2</v>
      </c>
    </row>
    <row r="46" spans="1:9" ht="22.5" customHeight="1" x14ac:dyDescent="0.2">
      <c r="A46" s="178"/>
      <c r="B46" s="179" t="s">
        <v>255</v>
      </c>
      <c r="C46" s="180"/>
      <c r="D46" s="180"/>
      <c r="E46" s="180"/>
      <c r="F46" s="180"/>
      <c r="G46" s="181"/>
      <c r="H46" s="47">
        <f>SUM(H36:H45)</f>
        <v>4</v>
      </c>
      <c r="I46" s="59">
        <f>SUM(I36:I45)</f>
        <v>10</v>
      </c>
    </row>
    <row r="47" spans="1:9" ht="22.5" customHeight="1" x14ac:dyDescent="0.2">
      <c r="A47" s="178"/>
      <c r="B47" s="182"/>
      <c r="C47" s="183"/>
      <c r="D47" s="183"/>
      <c r="E47" s="183"/>
      <c r="F47" s="183"/>
      <c r="G47" s="184"/>
      <c r="H47" s="178">
        <f>SUM(I46+H46)</f>
        <v>14</v>
      </c>
      <c r="I47" s="178"/>
    </row>
    <row r="48" spans="1:9" ht="22.5" customHeight="1" x14ac:dyDescent="0.2">
      <c r="A48" s="178" t="s">
        <v>323</v>
      </c>
      <c r="B48" s="20" t="s">
        <v>122</v>
      </c>
      <c r="C48" s="20">
        <v>1</v>
      </c>
      <c r="D48" s="20" t="s">
        <v>318</v>
      </c>
      <c r="E48" s="21">
        <v>1010.2</v>
      </c>
      <c r="F48" s="21"/>
      <c r="G48" s="21"/>
      <c r="H48" s="47">
        <v>1</v>
      </c>
      <c r="I48" s="59"/>
    </row>
    <row r="49" spans="1:9" ht="22.5" customHeight="1" x14ac:dyDescent="0.2">
      <c r="A49" s="178"/>
      <c r="B49" s="20" t="s">
        <v>105</v>
      </c>
      <c r="C49" s="20">
        <v>1</v>
      </c>
      <c r="D49" s="20" t="s">
        <v>316</v>
      </c>
      <c r="E49" s="21">
        <v>504</v>
      </c>
      <c r="F49" s="21"/>
      <c r="G49" s="21"/>
      <c r="H49" s="47"/>
      <c r="I49" s="59">
        <v>1</v>
      </c>
    </row>
    <row r="50" spans="1:9" ht="22.5" customHeight="1" x14ac:dyDescent="0.2">
      <c r="A50" s="178"/>
      <c r="B50" s="20" t="s">
        <v>7</v>
      </c>
      <c r="C50" s="20">
        <v>56</v>
      </c>
      <c r="D50" s="20" t="s">
        <v>316</v>
      </c>
      <c r="E50" s="21">
        <v>504</v>
      </c>
      <c r="F50" s="21"/>
      <c r="G50" s="21"/>
      <c r="H50" s="47">
        <v>55</v>
      </c>
      <c r="I50" s="59">
        <v>1</v>
      </c>
    </row>
    <row r="51" spans="1:9" ht="22.5" customHeight="1" x14ac:dyDescent="0.2">
      <c r="A51" s="178"/>
      <c r="B51" s="20" t="s">
        <v>7</v>
      </c>
      <c r="C51" s="20">
        <v>1</v>
      </c>
      <c r="D51" s="20" t="s">
        <v>316</v>
      </c>
      <c r="E51" s="21">
        <v>450</v>
      </c>
      <c r="F51" s="21"/>
      <c r="G51" s="21"/>
      <c r="H51" s="47">
        <v>1</v>
      </c>
      <c r="I51" s="59"/>
    </row>
    <row r="52" spans="1:9" ht="22.5" customHeight="1" x14ac:dyDescent="0.2">
      <c r="A52" s="178"/>
      <c r="B52" s="20" t="s">
        <v>7</v>
      </c>
      <c r="C52" s="20">
        <v>4</v>
      </c>
      <c r="D52" s="20" t="s">
        <v>320</v>
      </c>
      <c r="E52" s="21">
        <v>450</v>
      </c>
      <c r="F52" s="21"/>
      <c r="G52" s="21"/>
      <c r="H52" s="47">
        <v>3</v>
      </c>
      <c r="I52" s="59">
        <v>1</v>
      </c>
    </row>
    <row r="53" spans="1:9" ht="22.5" customHeight="1" x14ac:dyDescent="0.2">
      <c r="A53" s="178"/>
      <c r="B53" s="20" t="s">
        <v>7</v>
      </c>
      <c r="C53" s="20">
        <v>9</v>
      </c>
      <c r="D53" s="20" t="s">
        <v>254</v>
      </c>
      <c r="E53" s="21">
        <v>504</v>
      </c>
      <c r="F53" s="21"/>
      <c r="G53" s="21"/>
      <c r="H53" s="47">
        <v>7</v>
      </c>
      <c r="I53" s="59">
        <v>2</v>
      </c>
    </row>
    <row r="54" spans="1:9" ht="22.5" customHeight="1" x14ac:dyDescent="0.2">
      <c r="A54" s="178"/>
      <c r="B54" s="20" t="s">
        <v>7</v>
      </c>
      <c r="C54" s="20">
        <v>10</v>
      </c>
      <c r="D54" s="20" t="s">
        <v>254</v>
      </c>
      <c r="E54" s="21">
        <v>450</v>
      </c>
      <c r="F54" s="21"/>
      <c r="G54" s="21"/>
      <c r="H54" s="47">
        <v>10</v>
      </c>
      <c r="I54" s="59"/>
    </row>
    <row r="55" spans="1:9" ht="22.5" customHeight="1" x14ac:dyDescent="0.2">
      <c r="A55" s="178"/>
      <c r="B55" s="179" t="s">
        <v>255</v>
      </c>
      <c r="C55" s="180"/>
      <c r="D55" s="180"/>
      <c r="E55" s="180"/>
      <c r="F55" s="180"/>
      <c r="G55" s="181"/>
      <c r="H55" s="47">
        <v>76</v>
      </c>
      <c r="I55" s="59">
        <v>6</v>
      </c>
    </row>
    <row r="56" spans="1:9" ht="22.5" customHeight="1" x14ac:dyDescent="0.2">
      <c r="A56" s="178"/>
      <c r="B56" s="182"/>
      <c r="C56" s="183"/>
      <c r="D56" s="183"/>
      <c r="E56" s="183"/>
      <c r="F56" s="183"/>
      <c r="G56" s="184"/>
      <c r="H56" s="178">
        <f>H55+I55</f>
        <v>82</v>
      </c>
      <c r="I56" s="178"/>
    </row>
    <row r="57" spans="1:9" ht="22.5" customHeight="1" x14ac:dyDescent="0.2">
      <c r="A57" s="178" t="s">
        <v>324</v>
      </c>
      <c r="B57" s="20" t="s">
        <v>325</v>
      </c>
      <c r="C57" s="20">
        <v>1</v>
      </c>
      <c r="D57" s="20" t="s">
        <v>318</v>
      </c>
      <c r="E57" s="21">
        <v>1300</v>
      </c>
      <c r="F57" s="21"/>
      <c r="G57" s="21"/>
      <c r="H57" s="47">
        <v>1</v>
      </c>
      <c r="I57" s="59"/>
    </row>
    <row r="58" spans="1:9" ht="22.5" customHeight="1" x14ac:dyDescent="0.2">
      <c r="A58" s="178"/>
      <c r="B58" s="20" t="s">
        <v>16</v>
      </c>
      <c r="C58" s="20">
        <v>1</v>
      </c>
      <c r="D58" s="20" t="s">
        <v>316</v>
      </c>
      <c r="E58" s="21">
        <v>700</v>
      </c>
      <c r="F58" s="21"/>
      <c r="G58" s="21"/>
      <c r="H58" s="47">
        <v>1</v>
      </c>
      <c r="I58" s="59"/>
    </row>
    <row r="59" spans="1:9" ht="22.5" customHeight="1" x14ac:dyDescent="0.2">
      <c r="A59" s="178"/>
      <c r="B59" s="20" t="s">
        <v>16</v>
      </c>
      <c r="C59" s="20">
        <v>1</v>
      </c>
      <c r="D59" s="20" t="s">
        <v>316</v>
      </c>
      <c r="E59" s="21">
        <v>534</v>
      </c>
      <c r="F59" s="21"/>
      <c r="G59" s="21"/>
      <c r="H59" s="47"/>
      <c r="I59" s="59">
        <v>1</v>
      </c>
    </row>
    <row r="60" spans="1:9" ht="22.5" customHeight="1" x14ac:dyDescent="0.2">
      <c r="A60" s="178"/>
      <c r="B60" s="20" t="s">
        <v>16</v>
      </c>
      <c r="C60" s="20">
        <v>1</v>
      </c>
      <c r="D60" s="20" t="s">
        <v>320</v>
      </c>
      <c r="E60" s="21">
        <v>504</v>
      </c>
      <c r="F60" s="21"/>
      <c r="G60" s="21"/>
      <c r="H60" s="47"/>
      <c r="I60" s="59">
        <v>1</v>
      </c>
    </row>
    <row r="61" spans="1:9" ht="22.5" customHeight="1" x14ac:dyDescent="0.2">
      <c r="A61" s="178"/>
      <c r="B61" s="20" t="s">
        <v>16</v>
      </c>
      <c r="C61" s="20">
        <v>1</v>
      </c>
      <c r="D61" s="20" t="s">
        <v>316</v>
      </c>
      <c r="E61" s="21">
        <v>504</v>
      </c>
      <c r="F61" s="21"/>
      <c r="G61" s="21"/>
      <c r="H61" s="47"/>
      <c r="I61" s="59">
        <v>1</v>
      </c>
    </row>
    <row r="62" spans="1:9" ht="22.5" customHeight="1" x14ac:dyDescent="0.2">
      <c r="A62" s="178"/>
      <c r="B62" s="20" t="s">
        <v>270</v>
      </c>
      <c r="C62" s="20">
        <v>1</v>
      </c>
      <c r="D62" s="20" t="s">
        <v>254</v>
      </c>
      <c r="E62" s="21">
        <v>504</v>
      </c>
      <c r="F62" s="21"/>
      <c r="G62" s="21"/>
      <c r="H62" s="47"/>
      <c r="I62" s="59">
        <v>1</v>
      </c>
    </row>
    <row r="63" spans="1:9" ht="22.5" customHeight="1" x14ac:dyDescent="0.2">
      <c r="A63" s="178"/>
      <c r="B63" s="179" t="s">
        <v>255</v>
      </c>
      <c r="C63" s="180"/>
      <c r="D63" s="180"/>
      <c r="E63" s="180"/>
      <c r="F63" s="180"/>
      <c r="G63" s="181"/>
      <c r="H63" s="47">
        <f>SUM(H57:H62)</f>
        <v>2</v>
      </c>
      <c r="I63" s="59">
        <f>SUM(I57:I62)</f>
        <v>4</v>
      </c>
    </row>
    <row r="64" spans="1:9" ht="22.5" customHeight="1" x14ac:dyDescent="0.2">
      <c r="A64" s="178"/>
      <c r="B64" s="182"/>
      <c r="C64" s="183"/>
      <c r="D64" s="183"/>
      <c r="E64" s="183"/>
      <c r="F64" s="183"/>
      <c r="G64" s="184"/>
      <c r="H64" s="178">
        <f>H63+I63</f>
        <v>6</v>
      </c>
      <c r="I64" s="178"/>
    </row>
    <row r="65" spans="1:9" ht="22.5" customHeight="1" x14ac:dyDescent="0.2">
      <c r="A65" s="178" t="s">
        <v>326</v>
      </c>
      <c r="B65" s="20" t="s">
        <v>327</v>
      </c>
      <c r="C65" s="20">
        <v>1</v>
      </c>
      <c r="D65" s="20" t="s">
        <v>318</v>
      </c>
      <c r="E65" s="21">
        <v>900</v>
      </c>
      <c r="F65" s="21"/>
      <c r="G65" s="21"/>
      <c r="H65" s="47">
        <v>1</v>
      </c>
      <c r="I65" s="59"/>
    </row>
    <row r="66" spans="1:9" ht="22.5" customHeight="1" x14ac:dyDescent="0.2">
      <c r="A66" s="178"/>
      <c r="B66" s="20" t="s">
        <v>136</v>
      </c>
      <c r="C66" s="20">
        <v>1</v>
      </c>
      <c r="D66" s="20" t="s">
        <v>316</v>
      </c>
      <c r="E66" s="21">
        <v>504</v>
      </c>
      <c r="F66" s="21"/>
      <c r="G66" s="21"/>
      <c r="H66" s="47">
        <v>1</v>
      </c>
      <c r="I66" s="59"/>
    </row>
    <row r="67" spans="1:9" ht="22.5" customHeight="1" x14ac:dyDescent="0.2">
      <c r="A67" s="178"/>
      <c r="B67" s="20" t="s">
        <v>328</v>
      </c>
      <c r="C67" s="20">
        <v>1</v>
      </c>
      <c r="D67" s="20" t="s">
        <v>315</v>
      </c>
      <c r="E67" s="21">
        <v>454</v>
      </c>
      <c r="F67" s="21"/>
      <c r="G67" s="21"/>
      <c r="H67" s="47">
        <v>1</v>
      </c>
      <c r="I67" s="59"/>
    </row>
    <row r="68" spans="1:9" ht="22.5" customHeight="1" x14ac:dyDescent="0.2">
      <c r="A68" s="178"/>
      <c r="B68" s="20" t="s">
        <v>271</v>
      </c>
      <c r="C68" s="20">
        <v>3</v>
      </c>
      <c r="D68" s="20" t="s">
        <v>254</v>
      </c>
      <c r="E68" s="21">
        <v>504</v>
      </c>
      <c r="F68" s="21"/>
      <c r="G68" s="21"/>
      <c r="H68" s="47">
        <v>2</v>
      </c>
      <c r="I68" s="59">
        <v>1</v>
      </c>
    </row>
    <row r="69" spans="1:9" ht="22.5" customHeight="1" x14ac:dyDescent="0.2">
      <c r="A69" s="178"/>
      <c r="B69" s="179" t="s">
        <v>255</v>
      </c>
      <c r="C69" s="180"/>
      <c r="D69" s="180"/>
      <c r="E69" s="180"/>
      <c r="F69" s="180"/>
      <c r="G69" s="181"/>
      <c r="H69" s="47">
        <f>SUM(H65:H68)</f>
        <v>5</v>
      </c>
      <c r="I69" s="59">
        <f>SUM(I65:I68)</f>
        <v>1</v>
      </c>
    </row>
    <row r="70" spans="1:9" ht="22.5" customHeight="1" x14ac:dyDescent="0.2">
      <c r="A70" s="178"/>
      <c r="B70" s="182"/>
      <c r="C70" s="183"/>
      <c r="D70" s="183"/>
      <c r="E70" s="183"/>
      <c r="F70" s="183"/>
      <c r="G70" s="184"/>
      <c r="H70" s="178">
        <f>H69+I69</f>
        <v>6</v>
      </c>
      <c r="I70" s="178"/>
    </row>
    <row r="71" spans="1:9" ht="22.5" customHeight="1" x14ac:dyDescent="0.2">
      <c r="A71" s="178" t="s">
        <v>329</v>
      </c>
      <c r="B71" s="20" t="s">
        <v>196</v>
      </c>
      <c r="C71" s="20">
        <v>1</v>
      </c>
      <c r="D71" s="20" t="s">
        <v>318</v>
      </c>
      <c r="E71" s="21">
        <v>700</v>
      </c>
      <c r="F71" s="21"/>
      <c r="G71" s="21"/>
      <c r="H71" s="47">
        <v>1</v>
      </c>
      <c r="I71" s="59"/>
    </row>
    <row r="72" spans="1:9" ht="22.5" customHeight="1" x14ac:dyDescent="0.2">
      <c r="A72" s="178"/>
      <c r="B72" s="20" t="s">
        <v>330</v>
      </c>
      <c r="C72" s="20">
        <v>1</v>
      </c>
      <c r="D72" s="20" t="s">
        <v>316</v>
      </c>
      <c r="E72" s="21">
        <v>700</v>
      </c>
      <c r="F72" s="21"/>
      <c r="G72" s="21"/>
      <c r="H72" s="47"/>
      <c r="I72" s="59">
        <v>1</v>
      </c>
    </row>
    <row r="73" spans="1:9" ht="22.5" customHeight="1" x14ac:dyDescent="0.2">
      <c r="A73" s="178"/>
      <c r="B73" s="179" t="s">
        <v>255</v>
      </c>
      <c r="C73" s="180"/>
      <c r="D73" s="180"/>
      <c r="E73" s="180"/>
      <c r="F73" s="180"/>
      <c r="G73" s="181"/>
      <c r="H73" s="47">
        <f>SUM(H71:H72)</f>
        <v>1</v>
      </c>
      <c r="I73" s="59">
        <f>SUM(I71:I72)</f>
        <v>1</v>
      </c>
    </row>
    <row r="74" spans="1:9" ht="22.5" customHeight="1" x14ac:dyDescent="0.2">
      <c r="A74" s="178"/>
      <c r="B74" s="182"/>
      <c r="C74" s="183"/>
      <c r="D74" s="183"/>
      <c r="E74" s="183"/>
      <c r="F74" s="183"/>
      <c r="G74" s="184"/>
      <c r="H74" s="178">
        <f>H73+I73</f>
        <v>2</v>
      </c>
      <c r="I74" s="178"/>
    </row>
    <row r="75" spans="1:9" ht="22.5" customHeight="1" x14ac:dyDescent="0.2">
      <c r="A75" s="202" t="s">
        <v>331</v>
      </c>
      <c r="B75" s="20" t="s">
        <v>332</v>
      </c>
      <c r="C75" s="20">
        <v>1</v>
      </c>
      <c r="D75" s="20" t="s">
        <v>318</v>
      </c>
      <c r="E75" s="21">
        <v>919.92</v>
      </c>
      <c r="F75" s="21"/>
      <c r="G75" s="21"/>
      <c r="H75" s="47"/>
      <c r="I75" s="59">
        <v>1</v>
      </c>
    </row>
    <row r="76" spans="1:9" ht="22.5" customHeight="1" x14ac:dyDescent="0.2">
      <c r="A76" s="202"/>
      <c r="B76" s="20" t="s">
        <v>129</v>
      </c>
      <c r="C76" s="20">
        <v>1</v>
      </c>
      <c r="D76" s="20" t="s">
        <v>316</v>
      </c>
      <c r="E76" s="21">
        <v>504</v>
      </c>
      <c r="F76" s="21"/>
      <c r="G76" s="21"/>
      <c r="H76" s="47"/>
      <c r="I76" s="59">
        <v>1</v>
      </c>
    </row>
    <row r="77" spans="1:9" ht="22.5" customHeight="1" x14ac:dyDescent="0.2">
      <c r="A77" s="202"/>
      <c r="B77" s="20" t="s">
        <v>129</v>
      </c>
      <c r="C77" s="20">
        <v>1</v>
      </c>
      <c r="D77" s="20" t="s">
        <v>316</v>
      </c>
      <c r="E77" s="21">
        <v>800</v>
      </c>
      <c r="F77" s="21"/>
      <c r="G77" s="21"/>
      <c r="H77" s="47">
        <v>1</v>
      </c>
      <c r="I77" s="59"/>
    </row>
    <row r="78" spans="1:9" ht="22.5" customHeight="1" x14ac:dyDescent="0.2">
      <c r="A78" s="202"/>
      <c r="B78" s="20" t="s">
        <v>333</v>
      </c>
      <c r="C78" s="20">
        <v>2</v>
      </c>
      <c r="D78" s="20" t="s">
        <v>254</v>
      </c>
      <c r="E78" s="21">
        <v>504</v>
      </c>
      <c r="F78" s="21"/>
      <c r="G78" s="21"/>
      <c r="H78" s="47">
        <v>2</v>
      </c>
      <c r="I78" s="59"/>
    </row>
    <row r="79" spans="1:9" ht="22.5" customHeight="1" x14ac:dyDescent="0.2">
      <c r="A79" s="202"/>
      <c r="B79" s="179" t="s">
        <v>255</v>
      </c>
      <c r="C79" s="180"/>
      <c r="D79" s="180"/>
      <c r="E79" s="180"/>
      <c r="F79" s="180"/>
      <c r="G79" s="181"/>
      <c r="H79" s="47">
        <f>SUM(H75:H78)</f>
        <v>3</v>
      </c>
      <c r="I79" s="59">
        <f>SUM(I75:I78)</f>
        <v>2</v>
      </c>
    </row>
    <row r="80" spans="1:9" ht="22.5" customHeight="1" x14ac:dyDescent="0.2">
      <c r="A80" s="202"/>
      <c r="B80" s="182"/>
      <c r="C80" s="183"/>
      <c r="D80" s="183"/>
      <c r="E80" s="183"/>
      <c r="F80" s="183"/>
      <c r="G80" s="184"/>
      <c r="H80" s="178">
        <f>H79+I79</f>
        <v>5</v>
      </c>
      <c r="I80" s="178"/>
    </row>
    <row r="81" spans="1:9" ht="22.5" customHeight="1" x14ac:dyDescent="0.2">
      <c r="A81" s="178" t="s">
        <v>334</v>
      </c>
      <c r="B81" s="20" t="s">
        <v>103</v>
      </c>
      <c r="C81" s="20">
        <v>1</v>
      </c>
      <c r="D81" s="20" t="s">
        <v>318</v>
      </c>
      <c r="E81" s="21">
        <v>1010.2</v>
      </c>
      <c r="F81" s="21"/>
      <c r="G81" s="21"/>
      <c r="H81" s="47">
        <v>1</v>
      </c>
      <c r="I81" s="59"/>
    </row>
    <row r="82" spans="1:9" ht="22.5" customHeight="1" x14ac:dyDescent="0.2">
      <c r="A82" s="178"/>
      <c r="B82" s="20" t="s">
        <v>335</v>
      </c>
      <c r="C82" s="20">
        <v>1</v>
      </c>
      <c r="D82" s="20" t="s">
        <v>320</v>
      </c>
      <c r="E82" s="21">
        <v>638</v>
      </c>
      <c r="F82" s="21"/>
      <c r="G82" s="21"/>
      <c r="H82" s="47"/>
      <c r="I82" s="59">
        <v>1</v>
      </c>
    </row>
    <row r="83" spans="1:9" ht="22.5" customHeight="1" x14ac:dyDescent="0.2">
      <c r="A83" s="178"/>
      <c r="B83" s="20" t="s">
        <v>336</v>
      </c>
      <c r="C83" s="20">
        <v>1</v>
      </c>
      <c r="D83" s="20" t="s">
        <v>320</v>
      </c>
      <c r="E83" s="21">
        <v>638</v>
      </c>
      <c r="F83" s="21"/>
      <c r="G83" s="21"/>
      <c r="H83" s="47"/>
      <c r="I83" s="59">
        <v>1</v>
      </c>
    </row>
    <row r="84" spans="1:9" ht="22.5" customHeight="1" x14ac:dyDescent="0.2">
      <c r="A84" s="178"/>
      <c r="B84" s="20" t="s">
        <v>15</v>
      </c>
      <c r="C84" s="20">
        <v>1</v>
      </c>
      <c r="D84" s="20" t="s">
        <v>316</v>
      </c>
      <c r="E84" s="21">
        <v>544</v>
      </c>
      <c r="F84" s="21"/>
      <c r="G84" s="21"/>
      <c r="H84" s="47">
        <v>1</v>
      </c>
      <c r="I84" s="59"/>
    </row>
    <row r="85" spans="1:9" ht="22.5" customHeight="1" x14ac:dyDescent="0.2">
      <c r="A85" s="178"/>
      <c r="B85" s="20" t="s">
        <v>14</v>
      </c>
      <c r="C85" s="20">
        <v>1</v>
      </c>
      <c r="D85" s="20" t="s">
        <v>316</v>
      </c>
      <c r="E85" s="21">
        <v>544</v>
      </c>
      <c r="F85" s="21"/>
      <c r="G85" s="21"/>
      <c r="H85" s="47">
        <v>1</v>
      </c>
      <c r="I85" s="59"/>
    </row>
    <row r="86" spans="1:9" ht="22.5" customHeight="1" x14ac:dyDescent="0.2">
      <c r="A86" s="178"/>
      <c r="B86" s="23" t="s">
        <v>337</v>
      </c>
      <c r="C86" s="23">
        <v>1</v>
      </c>
      <c r="D86" s="23" t="s">
        <v>254</v>
      </c>
      <c r="E86" s="21">
        <v>504</v>
      </c>
      <c r="F86" s="23"/>
      <c r="G86" s="23"/>
      <c r="H86" s="48">
        <v>1</v>
      </c>
      <c r="I86" s="60"/>
    </row>
    <row r="87" spans="1:9" ht="22.5" customHeight="1" x14ac:dyDescent="0.2">
      <c r="A87" s="178"/>
      <c r="B87" s="25" t="s">
        <v>272</v>
      </c>
      <c r="C87" s="26">
        <v>1</v>
      </c>
      <c r="D87" s="26" t="s">
        <v>254</v>
      </c>
      <c r="E87" s="21">
        <v>504</v>
      </c>
      <c r="F87" s="26"/>
      <c r="G87" s="27"/>
      <c r="H87" s="48">
        <v>1</v>
      </c>
      <c r="I87" s="60"/>
    </row>
    <row r="88" spans="1:9" ht="22.5" customHeight="1" x14ac:dyDescent="0.2">
      <c r="A88" s="178"/>
      <c r="B88" s="179" t="s">
        <v>255</v>
      </c>
      <c r="C88" s="180"/>
      <c r="D88" s="180"/>
      <c r="E88" s="180"/>
      <c r="F88" s="180"/>
      <c r="G88" s="181"/>
      <c r="H88" s="47">
        <f>SUM(H81:H87)</f>
        <v>5</v>
      </c>
      <c r="I88" s="59">
        <f>SUM(I81:I86)</f>
        <v>2</v>
      </c>
    </row>
    <row r="89" spans="1:9" ht="22.5" customHeight="1" x14ac:dyDescent="0.2">
      <c r="A89" s="178"/>
      <c r="B89" s="182"/>
      <c r="C89" s="183"/>
      <c r="D89" s="183"/>
      <c r="E89" s="183"/>
      <c r="F89" s="183"/>
      <c r="G89" s="184"/>
      <c r="H89" s="178">
        <f>H88+I88</f>
        <v>7</v>
      </c>
      <c r="I89" s="178"/>
    </row>
    <row r="90" spans="1:9" ht="22.5" customHeight="1" x14ac:dyDescent="0.2">
      <c r="A90" s="178" t="s">
        <v>429</v>
      </c>
      <c r="B90" s="20" t="s">
        <v>428</v>
      </c>
      <c r="C90" s="20">
        <v>1</v>
      </c>
      <c r="D90" s="20" t="s">
        <v>318</v>
      </c>
      <c r="E90" s="21">
        <v>1200</v>
      </c>
      <c r="F90" s="21"/>
      <c r="G90" s="21"/>
      <c r="H90" s="47">
        <v>1</v>
      </c>
      <c r="I90" s="59"/>
    </row>
    <row r="91" spans="1:9" ht="22.5" customHeight="1" x14ac:dyDescent="0.2">
      <c r="A91" s="178"/>
      <c r="B91" s="20" t="s">
        <v>430</v>
      </c>
      <c r="C91" s="20">
        <v>2</v>
      </c>
      <c r="D91" s="20" t="s">
        <v>316</v>
      </c>
      <c r="E91" s="21">
        <v>504</v>
      </c>
      <c r="F91" s="21"/>
      <c r="G91" s="21"/>
      <c r="H91" s="47">
        <v>1</v>
      </c>
      <c r="I91" s="59">
        <v>1</v>
      </c>
    </row>
    <row r="92" spans="1:9" ht="22.5" customHeight="1" x14ac:dyDescent="0.2">
      <c r="A92" s="178"/>
      <c r="B92" s="20" t="s">
        <v>431</v>
      </c>
      <c r="C92" s="20">
        <v>1</v>
      </c>
      <c r="D92" s="20" t="s">
        <v>254</v>
      </c>
      <c r="E92" s="21">
        <v>504</v>
      </c>
      <c r="F92" s="21"/>
      <c r="G92" s="21"/>
      <c r="H92" s="47">
        <v>1</v>
      </c>
      <c r="I92" s="59"/>
    </row>
    <row r="93" spans="1:9" ht="22.5" customHeight="1" x14ac:dyDescent="0.2">
      <c r="A93" s="178"/>
      <c r="B93" s="20" t="s">
        <v>432</v>
      </c>
      <c r="C93" s="20">
        <v>1</v>
      </c>
      <c r="D93" s="20" t="s">
        <v>254</v>
      </c>
      <c r="E93" s="21">
        <v>504</v>
      </c>
      <c r="F93" s="21"/>
      <c r="G93" s="21"/>
      <c r="H93" s="47">
        <v>1</v>
      </c>
      <c r="I93" s="59"/>
    </row>
    <row r="94" spans="1:9" ht="22.5" customHeight="1" x14ac:dyDescent="0.2">
      <c r="A94" s="178"/>
      <c r="B94" s="179" t="s">
        <v>338</v>
      </c>
      <c r="C94" s="180"/>
      <c r="D94" s="180"/>
      <c r="E94" s="180"/>
      <c r="F94" s="180"/>
      <c r="G94" s="181"/>
      <c r="H94" s="47">
        <f>SUM(H90:H93)</f>
        <v>4</v>
      </c>
      <c r="I94" s="59">
        <f>SUM(I90:I93)</f>
        <v>1</v>
      </c>
    </row>
    <row r="95" spans="1:9" ht="22.5" customHeight="1" x14ac:dyDescent="0.2">
      <c r="A95" s="178"/>
      <c r="B95" s="182"/>
      <c r="C95" s="183"/>
      <c r="D95" s="183"/>
      <c r="E95" s="183"/>
      <c r="F95" s="183"/>
      <c r="G95" s="184"/>
      <c r="H95" s="178">
        <f>H94+I94</f>
        <v>5</v>
      </c>
      <c r="I95" s="178"/>
    </row>
    <row r="96" spans="1:9" ht="22.5" customHeight="1" x14ac:dyDescent="0.2">
      <c r="A96" s="178" t="s">
        <v>73</v>
      </c>
      <c r="B96" s="20" t="s">
        <v>19</v>
      </c>
      <c r="C96" s="20">
        <v>1</v>
      </c>
      <c r="D96" s="20" t="s">
        <v>318</v>
      </c>
      <c r="E96" s="21">
        <v>1729.2</v>
      </c>
      <c r="F96" s="21"/>
      <c r="G96" s="21"/>
      <c r="H96" s="47">
        <v>1</v>
      </c>
      <c r="I96" s="59"/>
    </row>
    <row r="97" spans="1:9" ht="22.5" customHeight="1" x14ac:dyDescent="0.2">
      <c r="A97" s="178"/>
      <c r="B97" s="20" t="s">
        <v>177</v>
      </c>
      <c r="C97" s="20">
        <v>1</v>
      </c>
      <c r="D97" s="20" t="s">
        <v>316</v>
      </c>
      <c r="E97" s="21">
        <v>800</v>
      </c>
      <c r="F97" s="21"/>
      <c r="G97" s="21"/>
      <c r="H97" s="47"/>
      <c r="I97" s="59">
        <v>1</v>
      </c>
    </row>
    <row r="98" spans="1:9" ht="22.5" customHeight="1" x14ac:dyDescent="0.2">
      <c r="A98" s="178"/>
      <c r="B98" s="20" t="s">
        <v>339</v>
      </c>
      <c r="C98" s="20">
        <v>1</v>
      </c>
      <c r="D98" s="20" t="s">
        <v>254</v>
      </c>
      <c r="E98" s="21">
        <v>850</v>
      </c>
      <c r="F98" s="21"/>
      <c r="G98" s="21"/>
      <c r="H98" s="47">
        <v>1</v>
      </c>
      <c r="I98" s="59"/>
    </row>
    <row r="99" spans="1:9" ht="22.5" customHeight="1" x14ac:dyDescent="0.2">
      <c r="A99" s="178"/>
      <c r="B99" s="20" t="s">
        <v>276</v>
      </c>
      <c r="C99" s="20">
        <v>2</v>
      </c>
      <c r="D99" s="20" t="s">
        <v>254</v>
      </c>
      <c r="E99" s="21">
        <v>504</v>
      </c>
      <c r="F99" s="21"/>
      <c r="G99" s="21"/>
      <c r="H99" s="47">
        <v>1</v>
      </c>
      <c r="I99" s="59">
        <v>1</v>
      </c>
    </row>
    <row r="100" spans="1:9" ht="22.5" customHeight="1" x14ac:dyDescent="0.2">
      <c r="A100" s="178"/>
      <c r="B100" s="179" t="s">
        <v>255</v>
      </c>
      <c r="C100" s="180"/>
      <c r="D100" s="180"/>
      <c r="E100" s="180"/>
      <c r="F100" s="180"/>
      <c r="G100" s="181"/>
      <c r="H100" s="47">
        <f>SUM(H96:H99)</f>
        <v>3</v>
      </c>
      <c r="I100" s="59">
        <f>SUM(I96:I99)</f>
        <v>2</v>
      </c>
    </row>
    <row r="101" spans="1:9" ht="22.5" customHeight="1" x14ac:dyDescent="0.2">
      <c r="A101" s="178"/>
      <c r="B101" s="182"/>
      <c r="C101" s="183"/>
      <c r="D101" s="183"/>
      <c r="E101" s="183"/>
      <c r="F101" s="183"/>
      <c r="G101" s="184"/>
      <c r="H101" s="178">
        <f>H100+I100</f>
        <v>5</v>
      </c>
      <c r="I101" s="178"/>
    </row>
    <row r="102" spans="1:9" ht="22.5" customHeight="1" x14ac:dyDescent="0.2">
      <c r="A102" s="178" t="s">
        <v>340</v>
      </c>
      <c r="B102" s="20" t="s">
        <v>120</v>
      </c>
      <c r="C102" s="20">
        <v>1</v>
      </c>
      <c r="D102" s="20" t="s">
        <v>316</v>
      </c>
      <c r="E102" s="21">
        <v>667.7</v>
      </c>
      <c r="F102" s="21"/>
      <c r="G102" s="21"/>
      <c r="H102" s="47">
        <v>1</v>
      </c>
      <c r="I102" s="59"/>
    </row>
    <row r="103" spans="1:9" ht="22.5" customHeight="1" x14ac:dyDescent="0.2">
      <c r="A103" s="178"/>
      <c r="B103" s="20" t="s">
        <v>341</v>
      </c>
      <c r="C103" s="20">
        <v>1</v>
      </c>
      <c r="D103" s="20" t="s">
        <v>320</v>
      </c>
      <c r="E103" s="21">
        <v>504</v>
      </c>
      <c r="F103" s="21"/>
      <c r="G103" s="21"/>
      <c r="H103" s="47">
        <v>1</v>
      </c>
      <c r="I103" s="59"/>
    </row>
    <row r="104" spans="1:9" ht="22.5" customHeight="1" x14ac:dyDescent="0.25">
      <c r="A104" s="178"/>
      <c r="B104" s="28" t="s">
        <v>219</v>
      </c>
      <c r="C104" s="28">
        <v>2</v>
      </c>
      <c r="D104" s="28" t="s">
        <v>254</v>
      </c>
      <c r="E104" s="29">
        <v>504</v>
      </c>
      <c r="F104" s="28"/>
      <c r="G104" s="28"/>
      <c r="H104" s="49">
        <v>1</v>
      </c>
      <c r="I104" s="61">
        <v>1</v>
      </c>
    </row>
    <row r="105" spans="1:9" ht="22.5" customHeight="1" x14ac:dyDescent="0.2">
      <c r="A105" s="178"/>
      <c r="B105" s="179" t="s">
        <v>255</v>
      </c>
      <c r="C105" s="180"/>
      <c r="D105" s="180"/>
      <c r="E105" s="180"/>
      <c r="F105" s="180"/>
      <c r="G105" s="181"/>
      <c r="H105" s="47">
        <f>SUM(H102:H104)</f>
        <v>3</v>
      </c>
      <c r="I105" s="59">
        <f>SUM(I102:I104)</f>
        <v>1</v>
      </c>
    </row>
    <row r="106" spans="1:9" ht="22.5" customHeight="1" x14ac:dyDescent="0.2">
      <c r="A106" s="178"/>
      <c r="B106" s="182"/>
      <c r="C106" s="183"/>
      <c r="D106" s="183"/>
      <c r="E106" s="183"/>
      <c r="F106" s="183"/>
      <c r="G106" s="184"/>
      <c r="H106" s="178">
        <f>H105+I105</f>
        <v>4</v>
      </c>
      <c r="I106" s="178"/>
    </row>
    <row r="107" spans="1:9" ht="22.5" customHeight="1" x14ac:dyDescent="0.2">
      <c r="A107" s="178" t="s">
        <v>342</v>
      </c>
      <c r="B107" s="20" t="s">
        <v>161</v>
      </c>
      <c r="C107" s="20">
        <v>1</v>
      </c>
      <c r="D107" s="20" t="s">
        <v>318</v>
      </c>
      <c r="E107" s="21">
        <v>1010.2</v>
      </c>
      <c r="F107" s="21"/>
      <c r="G107" s="21"/>
      <c r="H107" s="47"/>
      <c r="I107" s="59">
        <v>1</v>
      </c>
    </row>
    <row r="108" spans="1:9" ht="22.5" customHeight="1" x14ac:dyDescent="0.2">
      <c r="A108" s="178"/>
      <c r="B108" s="20" t="s">
        <v>134</v>
      </c>
      <c r="C108" s="20">
        <v>3</v>
      </c>
      <c r="D108" s="20" t="s">
        <v>316</v>
      </c>
      <c r="E108" s="21">
        <v>504</v>
      </c>
      <c r="F108" s="21"/>
      <c r="G108" s="21"/>
      <c r="H108" s="47">
        <v>1</v>
      </c>
      <c r="I108" s="59">
        <v>2</v>
      </c>
    </row>
    <row r="109" spans="1:9" ht="22.5" customHeight="1" x14ac:dyDescent="0.2">
      <c r="A109" s="178"/>
      <c r="B109" s="20" t="s">
        <v>134</v>
      </c>
      <c r="C109" s="20">
        <v>3</v>
      </c>
      <c r="D109" s="20" t="s">
        <v>254</v>
      </c>
      <c r="E109" s="21">
        <v>504</v>
      </c>
      <c r="F109" s="21"/>
      <c r="G109" s="21"/>
      <c r="H109" s="47"/>
      <c r="I109" s="59">
        <v>3</v>
      </c>
    </row>
    <row r="110" spans="1:9" ht="22.5" customHeight="1" x14ac:dyDescent="0.2">
      <c r="A110" s="178"/>
      <c r="B110" s="179" t="s">
        <v>255</v>
      </c>
      <c r="C110" s="180"/>
      <c r="D110" s="180"/>
      <c r="E110" s="180"/>
      <c r="F110" s="180"/>
      <c r="G110" s="181"/>
      <c r="H110" s="47">
        <f>SUM(H107:H109)</f>
        <v>1</v>
      </c>
      <c r="I110" s="59">
        <f>SUM(I107:I109)</f>
        <v>6</v>
      </c>
    </row>
    <row r="111" spans="1:9" ht="22.5" customHeight="1" x14ac:dyDescent="0.2">
      <c r="A111" s="178"/>
      <c r="B111" s="182"/>
      <c r="C111" s="183"/>
      <c r="D111" s="183"/>
      <c r="E111" s="183"/>
      <c r="F111" s="183"/>
      <c r="G111" s="184"/>
      <c r="H111" s="178">
        <f>H110+I110</f>
        <v>7</v>
      </c>
      <c r="I111" s="178"/>
    </row>
    <row r="112" spans="1:9" ht="22.5" customHeight="1" x14ac:dyDescent="0.2">
      <c r="A112" s="178" t="s">
        <v>343</v>
      </c>
      <c r="B112" s="20" t="s">
        <v>344</v>
      </c>
      <c r="C112" s="20">
        <v>1</v>
      </c>
      <c r="D112" s="20" t="s">
        <v>318</v>
      </c>
      <c r="E112" s="21">
        <v>1010.2</v>
      </c>
      <c r="F112" s="21"/>
      <c r="G112" s="21"/>
      <c r="H112" s="47"/>
      <c r="I112" s="59">
        <v>1</v>
      </c>
    </row>
    <row r="113" spans="1:9" ht="22.5" customHeight="1" x14ac:dyDescent="0.2">
      <c r="A113" s="178"/>
      <c r="B113" s="20" t="s">
        <v>109</v>
      </c>
      <c r="C113" s="20">
        <v>1</v>
      </c>
      <c r="D113" s="20" t="s">
        <v>316</v>
      </c>
      <c r="E113" s="21">
        <v>1010.2</v>
      </c>
      <c r="F113" s="21"/>
      <c r="G113" s="21"/>
      <c r="H113" s="47"/>
      <c r="I113" s="59">
        <v>1</v>
      </c>
    </row>
    <row r="114" spans="1:9" ht="22.5" customHeight="1" x14ac:dyDescent="0.2">
      <c r="A114" s="178"/>
      <c r="B114" s="20" t="s">
        <v>109</v>
      </c>
      <c r="C114" s="20">
        <v>1</v>
      </c>
      <c r="D114" s="20" t="s">
        <v>320</v>
      </c>
      <c r="E114" s="21">
        <v>650</v>
      </c>
      <c r="F114" s="21"/>
      <c r="G114" s="21"/>
      <c r="H114" s="47"/>
      <c r="I114" s="59">
        <v>1</v>
      </c>
    </row>
    <row r="115" spans="1:9" ht="22.5" customHeight="1" x14ac:dyDescent="0.2">
      <c r="A115" s="178"/>
      <c r="B115" s="20" t="s">
        <v>109</v>
      </c>
      <c r="C115" s="20">
        <v>1</v>
      </c>
      <c r="D115" s="20" t="s">
        <v>316</v>
      </c>
      <c r="E115" s="21">
        <v>650</v>
      </c>
      <c r="F115" s="21"/>
      <c r="G115" s="21"/>
      <c r="H115" s="47"/>
      <c r="I115" s="59">
        <v>1</v>
      </c>
    </row>
    <row r="116" spans="1:9" ht="22.5" customHeight="1" x14ac:dyDescent="0.2">
      <c r="A116" s="178"/>
      <c r="B116" s="20" t="s">
        <v>109</v>
      </c>
      <c r="C116" s="20">
        <v>1</v>
      </c>
      <c r="D116" s="20" t="s">
        <v>316</v>
      </c>
      <c r="E116" s="21">
        <v>919.2</v>
      </c>
      <c r="F116" s="21"/>
      <c r="G116" s="21"/>
      <c r="H116" s="47"/>
      <c r="I116" s="59">
        <v>1</v>
      </c>
    </row>
    <row r="117" spans="1:9" ht="22.5" customHeight="1" x14ac:dyDescent="0.2">
      <c r="A117" s="178"/>
      <c r="B117" s="20" t="s">
        <v>27</v>
      </c>
      <c r="C117" s="20">
        <v>2</v>
      </c>
      <c r="D117" s="20" t="s">
        <v>320</v>
      </c>
      <c r="E117" s="21">
        <v>504</v>
      </c>
      <c r="F117" s="21"/>
      <c r="G117" s="21"/>
      <c r="H117" s="47">
        <v>1</v>
      </c>
      <c r="I117" s="59">
        <v>1</v>
      </c>
    </row>
    <row r="118" spans="1:9" ht="22.5" customHeight="1" x14ac:dyDescent="0.2">
      <c r="A118" s="178"/>
      <c r="B118" s="20" t="s">
        <v>27</v>
      </c>
      <c r="C118" s="20">
        <v>13</v>
      </c>
      <c r="D118" s="20" t="s">
        <v>316</v>
      </c>
      <c r="E118" s="21">
        <v>504</v>
      </c>
      <c r="F118" s="21"/>
      <c r="G118" s="21"/>
      <c r="H118" s="47">
        <v>1</v>
      </c>
      <c r="I118" s="59">
        <v>12</v>
      </c>
    </row>
    <row r="119" spans="1:9" ht="22.5" customHeight="1" x14ac:dyDescent="0.2">
      <c r="A119" s="178"/>
      <c r="B119" s="20" t="s">
        <v>27</v>
      </c>
      <c r="C119" s="20">
        <v>1</v>
      </c>
      <c r="D119" s="20" t="s">
        <v>316</v>
      </c>
      <c r="E119" s="21">
        <v>536</v>
      </c>
      <c r="F119" s="21"/>
      <c r="G119" s="21"/>
      <c r="H119" s="47"/>
      <c r="I119" s="59">
        <v>1</v>
      </c>
    </row>
    <row r="120" spans="1:9" ht="22.5" customHeight="1" x14ac:dyDescent="0.2">
      <c r="A120" s="178"/>
      <c r="B120" s="20" t="s">
        <v>188</v>
      </c>
      <c r="C120" s="20">
        <v>7</v>
      </c>
      <c r="D120" s="20" t="s">
        <v>254</v>
      </c>
      <c r="E120" s="21">
        <v>504</v>
      </c>
      <c r="F120" s="21"/>
      <c r="G120" s="21"/>
      <c r="H120" s="47">
        <v>1</v>
      </c>
      <c r="I120" s="59">
        <v>6</v>
      </c>
    </row>
    <row r="121" spans="1:9" ht="22.5" customHeight="1" x14ac:dyDescent="0.2">
      <c r="A121" s="178"/>
      <c r="B121" s="179" t="s">
        <v>255</v>
      </c>
      <c r="C121" s="180"/>
      <c r="D121" s="180"/>
      <c r="E121" s="180"/>
      <c r="F121" s="180"/>
      <c r="G121" s="181"/>
      <c r="H121" s="47">
        <f>SUM(H112:H120)</f>
        <v>3</v>
      </c>
      <c r="I121" s="59">
        <f>SUM(I112:I120)</f>
        <v>25</v>
      </c>
    </row>
    <row r="122" spans="1:9" ht="22.5" customHeight="1" x14ac:dyDescent="0.2">
      <c r="A122" s="178"/>
      <c r="B122" s="182"/>
      <c r="C122" s="183"/>
      <c r="D122" s="183"/>
      <c r="E122" s="183"/>
      <c r="F122" s="183"/>
      <c r="G122" s="184"/>
      <c r="H122" s="178">
        <f>H121+I121</f>
        <v>28</v>
      </c>
      <c r="I122" s="178"/>
    </row>
    <row r="123" spans="1:9" ht="22.5" customHeight="1" x14ac:dyDescent="0.2">
      <c r="A123" s="199" t="s">
        <v>345</v>
      </c>
      <c r="B123" s="30" t="s">
        <v>346</v>
      </c>
      <c r="C123" s="31">
        <v>1</v>
      </c>
      <c r="D123" s="30" t="s">
        <v>347</v>
      </c>
      <c r="E123" s="30">
        <v>1010.2</v>
      </c>
      <c r="F123" s="32"/>
      <c r="G123" s="32"/>
      <c r="H123" s="50"/>
      <c r="I123" s="62">
        <v>1</v>
      </c>
    </row>
    <row r="124" spans="1:9" ht="22.5" customHeight="1" x14ac:dyDescent="0.2">
      <c r="A124" s="199"/>
      <c r="B124" s="199" t="s">
        <v>255</v>
      </c>
      <c r="C124" s="199"/>
      <c r="D124" s="199"/>
      <c r="E124" s="199"/>
      <c r="F124" s="199"/>
      <c r="G124" s="199"/>
      <c r="H124" s="50"/>
      <c r="I124" s="62">
        <f>SUM(I123)</f>
        <v>1</v>
      </c>
    </row>
    <row r="125" spans="1:9" ht="22.5" customHeight="1" x14ac:dyDescent="0.2">
      <c r="A125" s="199"/>
      <c r="B125" s="199"/>
      <c r="C125" s="199"/>
      <c r="D125" s="199"/>
      <c r="E125" s="199"/>
      <c r="F125" s="199"/>
      <c r="G125" s="199"/>
      <c r="H125" s="200">
        <f>H124+I124</f>
        <v>1</v>
      </c>
      <c r="I125" s="201"/>
    </row>
    <row r="126" spans="1:9" ht="22.5" customHeight="1" x14ac:dyDescent="0.2">
      <c r="A126" s="185" t="s">
        <v>350</v>
      </c>
      <c r="B126" s="20" t="s">
        <v>348</v>
      </c>
      <c r="C126" s="20">
        <v>1</v>
      </c>
      <c r="D126" s="20" t="s">
        <v>316</v>
      </c>
      <c r="E126" s="21">
        <v>1010.2</v>
      </c>
      <c r="F126" s="21"/>
      <c r="G126" s="21"/>
      <c r="H126" s="47"/>
      <c r="I126" s="59">
        <v>1</v>
      </c>
    </row>
    <row r="127" spans="1:9" ht="22.5" customHeight="1" x14ac:dyDescent="0.2">
      <c r="A127" s="186"/>
      <c r="B127" s="20" t="s">
        <v>8</v>
      </c>
      <c r="C127" s="20">
        <v>1</v>
      </c>
      <c r="D127" s="20" t="s">
        <v>316</v>
      </c>
      <c r="E127" s="21">
        <v>504</v>
      </c>
      <c r="F127" s="21"/>
      <c r="G127" s="21"/>
      <c r="H127" s="47">
        <v>1</v>
      </c>
      <c r="I127" s="59"/>
    </row>
    <row r="128" spans="1:9" ht="22.5" customHeight="1" x14ac:dyDescent="0.25">
      <c r="A128" s="186"/>
      <c r="B128" s="28" t="s">
        <v>437</v>
      </c>
      <c r="C128" s="28">
        <v>1</v>
      </c>
      <c r="D128" s="28" t="s">
        <v>320</v>
      </c>
      <c r="E128" s="29">
        <v>504</v>
      </c>
      <c r="F128" s="28"/>
      <c r="G128" s="28"/>
      <c r="H128" s="49"/>
      <c r="I128" s="61">
        <v>1</v>
      </c>
    </row>
    <row r="129" spans="1:9" ht="22.5" customHeight="1" x14ac:dyDescent="0.25">
      <c r="A129" s="186"/>
      <c r="B129" s="28" t="s">
        <v>349</v>
      </c>
      <c r="C129" s="28">
        <v>3</v>
      </c>
      <c r="D129" s="28" t="s">
        <v>254</v>
      </c>
      <c r="E129" s="29">
        <v>504</v>
      </c>
      <c r="F129" s="28"/>
      <c r="G129" s="28"/>
      <c r="H129" s="49"/>
      <c r="I129" s="61">
        <v>3</v>
      </c>
    </row>
    <row r="130" spans="1:9" ht="22.5" customHeight="1" x14ac:dyDescent="0.2">
      <c r="A130" s="186"/>
      <c r="B130" s="179" t="s">
        <v>255</v>
      </c>
      <c r="C130" s="180"/>
      <c r="D130" s="180"/>
      <c r="E130" s="180"/>
      <c r="F130" s="180"/>
      <c r="G130" s="181"/>
      <c r="H130" s="47">
        <f>SUM(H126:H129)</f>
        <v>1</v>
      </c>
      <c r="I130" s="59">
        <f>SUM(I126:I129)</f>
        <v>5</v>
      </c>
    </row>
    <row r="131" spans="1:9" ht="22.5" customHeight="1" x14ac:dyDescent="0.2">
      <c r="A131" s="187"/>
      <c r="B131" s="182"/>
      <c r="C131" s="183"/>
      <c r="D131" s="183"/>
      <c r="E131" s="183"/>
      <c r="F131" s="183"/>
      <c r="G131" s="184"/>
      <c r="H131" s="178">
        <f>H130+I130</f>
        <v>6</v>
      </c>
      <c r="I131" s="178"/>
    </row>
    <row r="132" spans="1:9" ht="22.5" customHeight="1" x14ac:dyDescent="0.2">
      <c r="A132" s="194" t="s">
        <v>180</v>
      </c>
      <c r="B132" s="20" t="s">
        <v>351</v>
      </c>
      <c r="C132" s="19">
        <v>1</v>
      </c>
      <c r="D132" s="20" t="s">
        <v>318</v>
      </c>
      <c r="E132" s="21">
        <v>1010.2</v>
      </c>
      <c r="F132" s="20"/>
      <c r="G132" s="20"/>
      <c r="H132" s="47"/>
      <c r="I132" s="59">
        <v>1</v>
      </c>
    </row>
    <row r="133" spans="1:9" ht="22.5" customHeight="1" x14ac:dyDescent="0.2">
      <c r="A133" s="195"/>
      <c r="B133" s="20" t="s">
        <v>179</v>
      </c>
      <c r="C133" s="20">
        <v>1</v>
      </c>
      <c r="D133" s="20" t="s">
        <v>254</v>
      </c>
      <c r="E133" s="21">
        <v>600</v>
      </c>
      <c r="F133" s="20"/>
      <c r="G133" s="20"/>
      <c r="H133" s="46"/>
      <c r="I133" s="59">
        <v>1</v>
      </c>
    </row>
    <row r="134" spans="1:9" ht="22.5" customHeight="1" x14ac:dyDescent="0.2">
      <c r="A134" s="195"/>
      <c r="B134" s="20" t="s">
        <v>352</v>
      </c>
      <c r="C134" s="20">
        <v>1</v>
      </c>
      <c r="D134" s="20" t="s">
        <v>254</v>
      </c>
      <c r="E134" s="21">
        <v>504</v>
      </c>
      <c r="F134" s="20"/>
      <c r="G134" s="20"/>
      <c r="H134" s="47"/>
      <c r="I134" s="59">
        <v>1</v>
      </c>
    </row>
    <row r="135" spans="1:9" ht="22.5" customHeight="1" x14ac:dyDescent="0.2">
      <c r="A135" s="195"/>
      <c r="B135" s="179" t="s">
        <v>255</v>
      </c>
      <c r="C135" s="180"/>
      <c r="D135" s="180"/>
      <c r="E135" s="180"/>
      <c r="F135" s="180"/>
      <c r="G135" s="181"/>
      <c r="H135" s="46">
        <f>SUM(H132:H134)</f>
        <v>0</v>
      </c>
      <c r="I135" s="58">
        <f>SUM(I132:I134)</f>
        <v>3</v>
      </c>
    </row>
    <row r="136" spans="1:9" ht="22.5" customHeight="1" x14ac:dyDescent="0.2">
      <c r="A136" s="196"/>
      <c r="B136" s="182"/>
      <c r="C136" s="183"/>
      <c r="D136" s="183"/>
      <c r="E136" s="183"/>
      <c r="F136" s="183"/>
      <c r="G136" s="184"/>
      <c r="H136" s="197">
        <f>H135+I135</f>
        <v>3</v>
      </c>
      <c r="I136" s="198"/>
    </row>
    <row r="137" spans="1:9" ht="22.5" customHeight="1" x14ac:dyDescent="0.2">
      <c r="A137" s="178" t="s">
        <v>353</v>
      </c>
      <c r="B137" s="20" t="s">
        <v>354</v>
      </c>
      <c r="C137" s="20">
        <v>1</v>
      </c>
      <c r="D137" s="20" t="s">
        <v>320</v>
      </c>
      <c r="E137" s="21">
        <v>700</v>
      </c>
      <c r="F137" s="21"/>
      <c r="G137" s="21"/>
      <c r="H137" s="47"/>
      <c r="I137" s="59">
        <v>1</v>
      </c>
    </row>
    <row r="138" spans="1:9" ht="22.5" customHeight="1" x14ac:dyDescent="0.2">
      <c r="A138" s="178"/>
      <c r="B138" s="179" t="s">
        <v>255</v>
      </c>
      <c r="C138" s="180"/>
      <c r="D138" s="180"/>
      <c r="E138" s="180"/>
      <c r="F138" s="180"/>
      <c r="G138" s="181"/>
      <c r="H138" s="47">
        <f>SUM(H137:H137)</f>
        <v>0</v>
      </c>
      <c r="I138" s="59">
        <f>SUM(I137:I137)</f>
        <v>1</v>
      </c>
    </row>
    <row r="139" spans="1:9" ht="22.5" customHeight="1" x14ac:dyDescent="0.2">
      <c r="A139" s="178"/>
      <c r="B139" s="182"/>
      <c r="C139" s="183"/>
      <c r="D139" s="183"/>
      <c r="E139" s="183"/>
      <c r="F139" s="183"/>
      <c r="G139" s="184"/>
      <c r="H139" s="178">
        <f>H138+I138</f>
        <v>1</v>
      </c>
      <c r="I139" s="178"/>
    </row>
    <row r="140" spans="1:9" ht="22.5" customHeight="1" x14ac:dyDescent="0.2">
      <c r="A140" s="178" t="s">
        <v>355</v>
      </c>
      <c r="B140" s="20" t="s">
        <v>30</v>
      </c>
      <c r="C140" s="20">
        <v>1</v>
      </c>
      <c r="D140" s="20" t="s">
        <v>318</v>
      </c>
      <c r="E140" s="21">
        <v>1010.2</v>
      </c>
      <c r="F140" s="21"/>
      <c r="G140" s="21"/>
      <c r="H140" s="47">
        <v>1</v>
      </c>
      <c r="I140" s="59"/>
    </row>
    <row r="141" spans="1:9" ht="22.5" customHeight="1" x14ac:dyDescent="0.2">
      <c r="A141" s="178"/>
      <c r="B141" s="20" t="s">
        <v>32</v>
      </c>
      <c r="C141" s="20">
        <v>1</v>
      </c>
      <c r="D141" s="20" t="s">
        <v>316</v>
      </c>
      <c r="E141" s="21">
        <v>638</v>
      </c>
      <c r="F141" s="21"/>
      <c r="G141" s="21"/>
      <c r="H141" s="47">
        <v>1</v>
      </c>
      <c r="I141" s="59"/>
    </row>
    <row r="142" spans="1:9" ht="22.5" customHeight="1" x14ac:dyDescent="0.2">
      <c r="A142" s="178"/>
      <c r="B142" s="20" t="s">
        <v>356</v>
      </c>
      <c r="C142" s="20">
        <v>1</v>
      </c>
      <c r="D142" s="20" t="s">
        <v>320</v>
      </c>
      <c r="E142" s="21">
        <v>900</v>
      </c>
      <c r="F142" s="21"/>
      <c r="G142" s="21"/>
      <c r="H142" s="47">
        <v>1</v>
      </c>
      <c r="I142" s="59"/>
    </row>
    <row r="143" spans="1:9" ht="22.5" customHeight="1" x14ac:dyDescent="0.2">
      <c r="A143" s="178"/>
      <c r="B143" s="20" t="s">
        <v>31</v>
      </c>
      <c r="C143" s="20">
        <v>1</v>
      </c>
      <c r="D143" s="20" t="s">
        <v>316</v>
      </c>
      <c r="E143" s="21">
        <v>504</v>
      </c>
      <c r="F143" s="21"/>
      <c r="G143" s="21"/>
      <c r="H143" s="47"/>
      <c r="I143" s="59">
        <v>1</v>
      </c>
    </row>
    <row r="144" spans="1:9" ht="22.5" customHeight="1" x14ac:dyDescent="0.2">
      <c r="A144" s="178"/>
      <c r="B144" s="20" t="s">
        <v>33</v>
      </c>
      <c r="C144" s="20">
        <v>1</v>
      </c>
      <c r="D144" s="20" t="s">
        <v>316</v>
      </c>
      <c r="E144" s="21">
        <v>504</v>
      </c>
      <c r="F144" s="21"/>
      <c r="G144" s="21"/>
      <c r="H144" s="47">
        <v>1</v>
      </c>
      <c r="I144" s="59"/>
    </row>
    <row r="145" spans="1:9" ht="22.5" customHeight="1" x14ac:dyDescent="0.25">
      <c r="A145" s="178"/>
      <c r="B145" s="23" t="s">
        <v>357</v>
      </c>
      <c r="C145" s="28">
        <v>1</v>
      </c>
      <c r="D145" s="28" t="s">
        <v>254</v>
      </c>
      <c r="E145" s="29">
        <v>504</v>
      </c>
      <c r="F145" s="28"/>
      <c r="G145" s="28"/>
      <c r="H145" s="49">
        <v>1</v>
      </c>
      <c r="I145" s="61"/>
    </row>
    <row r="146" spans="1:9" ht="22.5" customHeight="1" x14ac:dyDescent="0.2">
      <c r="A146" s="178"/>
      <c r="B146" s="179" t="s">
        <v>255</v>
      </c>
      <c r="C146" s="180"/>
      <c r="D146" s="180"/>
      <c r="E146" s="180"/>
      <c r="F146" s="180"/>
      <c r="G146" s="181"/>
      <c r="H146" s="47">
        <f>SUM(H140:H145)</f>
        <v>5</v>
      </c>
      <c r="I146" s="59">
        <f>SUM(I140:I145)</f>
        <v>1</v>
      </c>
    </row>
    <row r="147" spans="1:9" ht="22.5" customHeight="1" x14ac:dyDescent="0.2">
      <c r="A147" s="178"/>
      <c r="B147" s="182"/>
      <c r="C147" s="183"/>
      <c r="D147" s="183"/>
      <c r="E147" s="183"/>
      <c r="F147" s="183"/>
      <c r="G147" s="184"/>
      <c r="H147" s="178">
        <f>H146+I146</f>
        <v>6</v>
      </c>
      <c r="I147" s="178"/>
    </row>
    <row r="148" spans="1:9" ht="22.5" customHeight="1" x14ac:dyDescent="0.2">
      <c r="A148" s="178" t="s">
        <v>79</v>
      </c>
      <c r="B148" s="20" t="s">
        <v>106</v>
      </c>
      <c r="C148" s="20">
        <v>1</v>
      </c>
      <c r="D148" s="20" t="s">
        <v>358</v>
      </c>
      <c r="E148" s="21">
        <v>1010.2</v>
      </c>
      <c r="F148" s="21"/>
      <c r="G148" s="21"/>
      <c r="H148" s="47">
        <v>1</v>
      </c>
      <c r="I148" s="59"/>
    </row>
    <row r="149" spans="1:9" ht="22.5" customHeight="1" x14ac:dyDescent="0.2">
      <c r="A149" s="178"/>
      <c r="B149" s="188" t="s">
        <v>255</v>
      </c>
      <c r="C149" s="189"/>
      <c r="D149" s="189"/>
      <c r="E149" s="189"/>
      <c r="F149" s="189"/>
      <c r="G149" s="190"/>
      <c r="H149" s="47">
        <f>SUM(H148:H148)</f>
        <v>1</v>
      </c>
      <c r="I149" s="59">
        <f>SUM(I148:I148)</f>
        <v>0</v>
      </c>
    </row>
    <row r="150" spans="1:9" ht="22.5" customHeight="1" x14ac:dyDescent="0.2">
      <c r="A150" s="178"/>
      <c r="B150" s="191"/>
      <c r="C150" s="192"/>
      <c r="D150" s="192"/>
      <c r="E150" s="192"/>
      <c r="F150" s="192"/>
      <c r="G150" s="193"/>
      <c r="H150" s="178">
        <f>H149+I149</f>
        <v>1</v>
      </c>
      <c r="I150" s="178"/>
    </row>
    <row r="151" spans="1:9" ht="22.5" customHeight="1" x14ac:dyDescent="0.2">
      <c r="A151" s="178" t="s">
        <v>359</v>
      </c>
      <c r="B151" s="20" t="s">
        <v>54</v>
      </c>
      <c r="C151" s="20">
        <v>1</v>
      </c>
      <c r="D151" s="20" t="s">
        <v>316</v>
      </c>
      <c r="E151" s="21">
        <v>504</v>
      </c>
      <c r="F151" s="21"/>
      <c r="G151" s="21"/>
      <c r="H151" s="47">
        <v>1</v>
      </c>
      <c r="I151" s="59"/>
    </row>
    <row r="152" spans="1:9" ht="22.5" customHeight="1" x14ac:dyDescent="0.2">
      <c r="A152" s="178"/>
      <c r="B152" s="179" t="s">
        <v>255</v>
      </c>
      <c r="C152" s="180"/>
      <c r="D152" s="180"/>
      <c r="E152" s="180"/>
      <c r="F152" s="180"/>
      <c r="G152" s="181"/>
      <c r="H152" s="47">
        <f>SUM(H151:H151)</f>
        <v>1</v>
      </c>
      <c r="I152" s="59">
        <f>SUM(I151:I151)</f>
        <v>0</v>
      </c>
    </row>
    <row r="153" spans="1:9" ht="22.5" customHeight="1" x14ac:dyDescent="0.2">
      <c r="A153" s="178"/>
      <c r="B153" s="182"/>
      <c r="C153" s="183"/>
      <c r="D153" s="183"/>
      <c r="E153" s="183"/>
      <c r="F153" s="183"/>
      <c r="G153" s="184"/>
      <c r="H153" s="178">
        <f>H152+I152</f>
        <v>1</v>
      </c>
      <c r="I153" s="178"/>
    </row>
    <row r="154" spans="1:9" ht="22.5" customHeight="1" x14ac:dyDescent="0.2">
      <c r="A154" s="178" t="s">
        <v>360</v>
      </c>
      <c r="B154" s="20" t="s">
        <v>361</v>
      </c>
      <c r="C154" s="20">
        <v>1</v>
      </c>
      <c r="D154" s="20" t="s">
        <v>320</v>
      </c>
      <c r="E154" s="21">
        <v>700</v>
      </c>
      <c r="F154" s="21"/>
      <c r="G154" s="21"/>
      <c r="H154" s="47">
        <v>1</v>
      </c>
      <c r="I154" s="59"/>
    </row>
    <row r="155" spans="1:9" ht="22.5" customHeight="1" x14ac:dyDescent="0.2">
      <c r="A155" s="178"/>
      <c r="B155" s="20" t="s">
        <v>130</v>
      </c>
      <c r="C155" s="20">
        <v>1</v>
      </c>
      <c r="D155" s="20" t="s">
        <v>316</v>
      </c>
      <c r="E155" s="21">
        <v>518</v>
      </c>
      <c r="F155" s="21"/>
      <c r="G155" s="21"/>
      <c r="H155" s="47">
        <v>1</v>
      </c>
      <c r="I155" s="59"/>
    </row>
    <row r="156" spans="1:9" ht="22.5" customHeight="1" x14ac:dyDescent="0.2">
      <c r="A156" s="178"/>
      <c r="B156" s="179" t="s">
        <v>255</v>
      </c>
      <c r="C156" s="180"/>
      <c r="D156" s="180"/>
      <c r="E156" s="180"/>
      <c r="F156" s="180"/>
      <c r="G156" s="181"/>
      <c r="H156" s="47">
        <f>SUM(H154:H155)</f>
        <v>2</v>
      </c>
      <c r="I156" s="59">
        <f>SUM(I154:I155)</f>
        <v>0</v>
      </c>
    </row>
    <row r="157" spans="1:9" ht="22.5" customHeight="1" x14ac:dyDescent="0.2">
      <c r="A157" s="178"/>
      <c r="B157" s="182"/>
      <c r="C157" s="183"/>
      <c r="D157" s="183"/>
      <c r="E157" s="183"/>
      <c r="F157" s="183"/>
      <c r="G157" s="184"/>
      <c r="H157" s="178">
        <f>H156+I156</f>
        <v>2</v>
      </c>
      <c r="I157" s="178"/>
    </row>
    <row r="158" spans="1:9" ht="22.5" customHeight="1" x14ac:dyDescent="0.2">
      <c r="A158" s="178" t="s">
        <v>99</v>
      </c>
      <c r="B158" s="20" t="s">
        <v>362</v>
      </c>
      <c r="C158" s="20">
        <v>1</v>
      </c>
      <c r="D158" s="20" t="s">
        <v>316</v>
      </c>
      <c r="E158" s="21">
        <v>668</v>
      </c>
      <c r="F158" s="21"/>
      <c r="G158" s="21"/>
      <c r="H158" s="47">
        <v>1</v>
      </c>
      <c r="I158" s="59"/>
    </row>
    <row r="159" spans="1:9" ht="22.5" customHeight="1" x14ac:dyDescent="0.2">
      <c r="A159" s="178"/>
      <c r="B159" s="20" t="s">
        <v>363</v>
      </c>
      <c r="C159" s="20">
        <v>1</v>
      </c>
      <c r="D159" s="20" t="s">
        <v>320</v>
      </c>
      <c r="E159" s="21">
        <v>504</v>
      </c>
      <c r="F159" s="21"/>
      <c r="G159" s="21"/>
      <c r="H159" s="47">
        <v>1</v>
      </c>
      <c r="I159" s="59">
        <v>1</v>
      </c>
    </row>
    <row r="160" spans="1:9" ht="22.5" customHeight="1" x14ac:dyDescent="0.2">
      <c r="A160" s="178"/>
      <c r="B160" s="20" t="s">
        <v>55</v>
      </c>
      <c r="C160" s="20">
        <v>1</v>
      </c>
      <c r="D160" s="20" t="s">
        <v>316</v>
      </c>
      <c r="E160" s="21">
        <v>504</v>
      </c>
      <c r="F160" s="21"/>
      <c r="G160" s="21"/>
      <c r="H160" s="47">
        <v>1</v>
      </c>
      <c r="I160" s="59"/>
    </row>
    <row r="161" spans="1:9" ht="22.5" customHeight="1" x14ac:dyDescent="0.2">
      <c r="A161" s="178"/>
      <c r="B161" s="20" t="s">
        <v>364</v>
      </c>
      <c r="C161" s="20">
        <v>1</v>
      </c>
      <c r="D161" s="20" t="s">
        <v>254</v>
      </c>
      <c r="E161" s="21">
        <v>504</v>
      </c>
      <c r="F161" s="21"/>
      <c r="G161" s="21"/>
      <c r="H161" s="47">
        <v>1</v>
      </c>
      <c r="I161" s="59"/>
    </row>
    <row r="162" spans="1:9" ht="22.5" customHeight="1" x14ac:dyDescent="0.25">
      <c r="A162" s="178"/>
      <c r="B162" s="28" t="s">
        <v>365</v>
      </c>
      <c r="C162" s="28">
        <v>2</v>
      </c>
      <c r="D162" s="28" t="s">
        <v>254</v>
      </c>
      <c r="E162" s="29">
        <v>504</v>
      </c>
      <c r="F162" s="28"/>
      <c r="G162" s="28"/>
      <c r="H162" s="49">
        <v>1</v>
      </c>
      <c r="I162" s="61"/>
    </row>
    <row r="163" spans="1:9" ht="22.5" customHeight="1" x14ac:dyDescent="0.2">
      <c r="A163" s="178"/>
      <c r="B163" s="179" t="s">
        <v>255</v>
      </c>
      <c r="C163" s="180"/>
      <c r="D163" s="180"/>
      <c r="E163" s="180"/>
      <c r="F163" s="180"/>
      <c r="G163" s="181"/>
      <c r="H163" s="47">
        <f>SUM(H158:H162)</f>
        <v>5</v>
      </c>
      <c r="I163" s="59">
        <f>SUM(I158:I162)</f>
        <v>1</v>
      </c>
    </row>
    <row r="164" spans="1:9" ht="22.5" customHeight="1" x14ac:dyDescent="0.2">
      <c r="A164" s="178"/>
      <c r="B164" s="182"/>
      <c r="C164" s="183"/>
      <c r="D164" s="183"/>
      <c r="E164" s="183"/>
      <c r="F164" s="183"/>
      <c r="G164" s="184"/>
      <c r="H164" s="178">
        <f>H163+I163</f>
        <v>6</v>
      </c>
      <c r="I164" s="178"/>
    </row>
    <row r="165" spans="1:9" ht="22.5" customHeight="1" x14ac:dyDescent="0.2">
      <c r="A165" s="185" t="s">
        <v>366</v>
      </c>
      <c r="B165" s="20" t="s">
        <v>76</v>
      </c>
      <c r="C165" s="20">
        <v>1</v>
      </c>
      <c r="D165" s="20" t="s">
        <v>316</v>
      </c>
      <c r="E165" s="21">
        <v>700</v>
      </c>
      <c r="F165" s="21"/>
      <c r="G165" s="21"/>
      <c r="H165" s="47">
        <v>1</v>
      </c>
      <c r="I165" s="59"/>
    </row>
    <row r="166" spans="1:9" ht="22.5" customHeight="1" x14ac:dyDescent="0.2">
      <c r="A166" s="186"/>
      <c r="B166" s="20" t="s">
        <v>13</v>
      </c>
      <c r="C166" s="20">
        <v>22</v>
      </c>
      <c r="D166" s="20" t="s">
        <v>316</v>
      </c>
      <c r="E166" s="21">
        <v>504</v>
      </c>
      <c r="F166" s="21"/>
      <c r="G166" s="21"/>
      <c r="H166" s="47">
        <v>22</v>
      </c>
      <c r="I166" s="59"/>
    </row>
    <row r="167" spans="1:9" ht="22.5" customHeight="1" x14ac:dyDescent="0.2">
      <c r="A167" s="186"/>
      <c r="B167" s="20" t="s">
        <v>225</v>
      </c>
      <c r="C167" s="20">
        <v>1</v>
      </c>
      <c r="D167" s="20" t="s">
        <v>320</v>
      </c>
      <c r="E167" s="21">
        <v>504</v>
      </c>
      <c r="F167" s="21"/>
      <c r="G167" s="21"/>
      <c r="H167" s="47">
        <v>1</v>
      </c>
      <c r="I167" s="59"/>
    </row>
    <row r="168" spans="1:9" ht="22.5" customHeight="1" x14ac:dyDescent="0.2">
      <c r="A168" s="186"/>
      <c r="B168" s="20" t="s">
        <v>12</v>
      </c>
      <c r="C168" s="20">
        <v>39</v>
      </c>
      <c r="D168" s="20" t="s">
        <v>316</v>
      </c>
      <c r="E168" s="21">
        <v>504</v>
      </c>
      <c r="F168" s="21"/>
      <c r="G168" s="21"/>
      <c r="H168" s="47">
        <v>36</v>
      </c>
      <c r="I168" s="59">
        <v>3</v>
      </c>
    </row>
    <row r="169" spans="1:9" ht="22.5" customHeight="1" x14ac:dyDescent="0.2">
      <c r="A169" s="186"/>
      <c r="B169" s="20" t="s">
        <v>12</v>
      </c>
      <c r="C169" s="20">
        <v>1</v>
      </c>
      <c r="D169" s="20" t="s">
        <v>320</v>
      </c>
      <c r="E169" s="21">
        <v>504</v>
      </c>
      <c r="F169" s="21"/>
      <c r="G169" s="21"/>
      <c r="H169" s="47">
        <v>1</v>
      </c>
      <c r="I169" s="59"/>
    </row>
    <row r="170" spans="1:9" ht="22.5" customHeight="1" x14ac:dyDescent="0.2">
      <c r="A170" s="186"/>
      <c r="B170" s="20" t="s">
        <v>23</v>
      </c>
      <c r="C170" s="20">
        <v>1</v>
      </c>
      <c r="D170" s="20" t="s">
        <v>315</v>
      </c>
      <c r="E170" s="21">
        <v>606</v>
      </c>
      <c r="F170" s="21"/>
      <c r="G170" s="21"/>
      <c r="H170" s="47"/>
      <c r="I170" s="59">
        <v>1</v>
      </c>
    </row>
    <row r="171" spans="1:9" ht="22.5" customHeight="1" x14ac:dyDescent="0.2">
      <c r="A171" s="186"/>
      <c r="B171" s="20" t="s">
        <v>367</v>
      </c>
      <c r="C171" s="20">
        <v>2</v>
      </c>
      <c r="D171" s="20" t="s">
        <v>316</v>
      </c>
      <c r="E171" s="21">
        <v>504</v>
      </c>
      <c r="F171" s="21"/>
      <c r="G171" s="21"/>
      <c r="H171" s="47">
        <v>2</v>
      </c>
      <c r="I171" s="59"/>
    </row>
    <row r="172" spans="1:9" ht="22.5" customHeight="1" x14ac:dyDescent="0.2">
      <c r="A172" s="186"/>
      <c r="B172" s="20" t="s">
        <v>251</v>
      </c>
      <c r="C172" s="20">
        <v>2</v>
      </c>
      <c r="D172" s="20" t="s">
        <v>316</v>
      </c>
      <c r="E172" s="21">
        <v>504</v>
      </c>
      <c r="F172" s="21"/>
      <c r="G172" s="21"/>
      <c r="H172" s="47">
        <v>1</v>
      </c>
      <c r="I172" s="59">
        <v>1</v>
      </c>
    </row>
    <row r="173" spans="1:9" ht="22.5" customHeight="1" x14ac:dyDescent="0.2">
      <c r="A173" s="186"/>
      <c r="B173" s="20" t="s">
        <v>368</v>
      </c>
      <c r="C173" s="20">
        <v>2</v>
      </c>
      <c r="D173" s="20" t="s">
        <v>316</v>
      </c>
      <c r="E173" s="21">
        <v>504</v>
      </c>
      <c r="F173" s="21"/>
      <c r="G173" s="21"/>
      <c r="H173" s="47">
        <v>2</v>
      </c>
      <c r="I173" s="59"/>
    </row>
    <row r="174" spans="1:9" ht="22.5" customHeight="1" x14ac:dyDescent="0.2">
      <c r="A174" s="186"/>
      <c r="B174" s="20" t="s">
        <v>369</v>
      </c>
      <c r="C174" s="20">
        <v>2</v>
      </c>
      <c r="D174" s="20" t="s">
        <v>316</v>
      </c>
      <c r="E174" s="21">
        <v>504</v>
      </c>
      <c r="F174" s="21"/>
      <c r="G174" s="21"/>
      <c r="H174" s="47">
        <v>2</v>
      </c>
      <c r="I174" s="59"/>
    </row>
    <row r="175" spans="1:9" ht="22.5" customHeight="1" x14ac:dyDescent="0.2">
      <c r="A175" s="186"/>
      <c r="B175" s="20" t="s">
        <v>371</v>
      </c>
      <c r="C175" s="20">
        <v>1</v>
      </c>
      <c r="D175" s="20" t="s">
        <v>254</v>
      </c>
      <c r="E175" s="21">
        <v>504</v>
      </c>
      <c r="F175" s="21"/>
      <c r="G175" s="21"/>
      <c r="H175" s="47">
        <v>1</v>
      </c>
      <c r="I175" s="59"/>
    </row>
    <row r="176" spans="1:9" ht="22.5" customHeight="1" x14ac:dyDescent="0.2">
      <c r="A176" s="186"/>
      <c r="B176" s="20" t="s">
        <v>13</v>
      </c>
      <c r="C176" s="20">
        <v>1</v>
      </c>
      <c r="D176" s="20" t="s">
        <v>254</v>
      </c>
      <c r="E176" s="21">
        <v>450</v>
      </c>
      <c r="F176" s="21"/>
      <c r="G176" s="21"/>
      <c r="H176" s="47">
        <v>1</v>
      </c>
      <c r="I176" s="59"/>
    </row>
    <row r="177" spans="1:9" ht="22.5" customHeight="1" x14ac:dyDescent="0.2">
      <c r="A177" s="186"/>
      <c r="B177" s="20" t="s">
        <v>370</v>
      </c>
      <c r="C177" s="20">
        <v>11</v>
      </c>
      <c r="D177" s="20" t="s">
        <v>254</v>
      </c>
      <c r="E177" s="21">
        <v>450</v>
      </c>
      <c r="F177" s="21"/>
      <c r="G177" s="21"/>
      <c r="H177" s="47">
        <v>10</v>
      </c>
      <c r="I177" s="59">
        <v>1</v>
      </c>
    </row>
    <row r="178" spans="1:9" ht="22.5" customHeight="1" x14ac:dyDescent="0.25">
      <c r="A178" s="186"/>
      <c r="B178" s="20" t="s">
        <v>273</v>
      </c>
      <c r="C178" s="28">
        <v>1</v>
      </c>
      <c r="D178" s="28" t="s">
        <v>254</v>
      </c>
      <c r="E178" s="29">
        <v>504</v>
      </c>
      <c r="F178" s="28"/>
      <c r="G178" s="28"/>
      <c r="H178" s="49"/>
      <c r="I178" s="61">
        <v>1</v>
      </c>
    </row>
    <row r="179" spans="1:9" ht="22.5" customHeight="1" x14ac:dyDescent="0.25">
      <c r="A179" s="186"/>
      <c r="B179" s="28" t="s">
        <v>12</v>
      </c>
      <c r="C179" s="28">
        <v>17</v>
      </c>
      <c r="D179" s="28" t="s">
        <v>254</v>
      </c>
      <c r="E179" s="29">
        <v>450</v>
      </c>
      <c r="F179" s="28"/>
      <c r="G179" s="28"/>
      <c r="H179" s="49">
        <v>16</v>
      </c>
      <c r="I179" s="61">
        <v>1</v>
      </c>
    </row>
    <row r="180" spans="1:9" ht="22.5" customHeight="1" x14ac:dyDescent="0.25">
      <c r="A180" s="186"/>
      <c r="B180" s="28" t="s">
        <v>12</v>
      </c>
      <c r="C180" s="28">
        <v>3</v>
      </c>
      <c r="D180" s="28" t="s">
        <v>254</v>
      </c>
      <c r="E180" s="29">
        <v>504</v>
      </c>
      <c r="F180" s="28"/>
      <c r="G180" s="28"/>
      <c r="H180" s="49">
        <v>1</v>
      </c>
      <c r="I180" s="61">
        <v>2</v>
      </c>
    </row>
    <row r="181" spans="1:9" ht="22.5" customHeight="1" x14ac:dyDescent="0.2">
      <c r="A181" s="186"/>
      <c r="B181" s="179" t="s">
        <v>255</v>
      </c>
      <c r="C181" s="180"/>
      <c r="D181" s="180"/>
      <c r="E181" s="180"/>
      <c r="F181" s="180"/>
      <c r="G181" s="181"/>
      <c r="H181" s="47">
        <f>SUM(H165:H180)</f>
        <v>97</v>
      </c>
      <c r="I181" s="59">
        <f>SUM(I165:I180)</f>
        <v>10</v>
      </c>
    </row>
    <row r="182" spans="1:9" ht="22.5" customHeight="1" x14ac:dyDescent="0.2">
      <c r="A182" s="187"/>
      <c r="B182" s="182"/>
      <c r="C182" s="183"/>
      <c r="D182" s="183"/>
      <c r="E182" s="183"/>
      <c r="F182" s="183"/>
      <c r="G182" s="184"/>
      <c r="H182" s="178">
        <f>H181+I181</f>
        <v>107</v>
      </c>
      <c r="I182" s="178"/>
    </row>
    <row r="183" spans="1:9" ht="22.5" customHeight="1" x14ac:dyDescent="0.2">
      <c r="A183" s="146" t="s">
        <v>372</v>
      </c>
      <c r="B183" s="33" t="s">
        <v>373</v>
      </c>
      <c r="C183" s="33">
        <v>1</v>
      </c>
      <c r="D183" s="33" t="s">
        <v>318</v>
      </c>
      <c r="E183" s="34">
        <v>1010.2</v>
      </c>
      <c r="F183" s="34"/>
      <c r="G183" s="34"/>
      <c r="H183" s="51">
        <v>1</v>
      </c>
      <c r="I183" s="63"/>
    </row>
    <row r="184" spans="1:9" ht="22.5" customHeight="1" x14ac:dyDescent="0.2">
      <c r="A184" s="146"/>
      <c r="B184" s="33" t="s">
        <v>374</v>
      </c>
      <c r="C184" s="33">
        <v>1</v>
      </c>
      <c r="D184" s="33" t="s">
        <v>316</v>
      </c>
      <c r="E184" s="34">
        <v>1010.2</v>
      </c>
      <c r="F184" s="34"/>
      <c r="G184" s="34"/>
      <c r="H184" s="51">
        <v>1</v>
      </c>
      <c r="I184" s="64"/>
    </row>
    <row r="185" spans="1:9" ht="22.5" customHeight="1" x14ac:dyDescent="0.2">
      <c r="A185" s="146"/>
      <c r="B185" s="33" t="s">
        <v>375</v>
      </c>
      <c r="C185" s="33">
        <v>1</v>
      </c>
      <c r="D185" s="33" t="s">
        <v>316</v>
      </c>
      <c r="E185" s="34">
        <v>504</v>
      </c>
      <c r="F185" s="34"/>
      <c r="G185" s="34"/>
      <c r="H185" s="51">
        <v>1</v>
      </c>
      <c r="I185" s="64"/>
    </row>
    <row r="186" spans="1:9" ht="22.5" customHeight="1" x14ac:dyDescent="0.2">
      <c r="A186" s="146"/>
      <c r="B186" s="33" t="s">
        <v>150</v>
      </c>
      <c r="C186" s="33">
        <v>3</v>
      </c>
      <c r="D186" s="33" t="s">
        <v>254</v>
      </c>
      <c r="E186" s="34">
        <v>450</v>
      </c>
      <c r="F186" s="34"/>
      <c r="G186" s="34"/>
      <c r="H186" s="51"/>
      <c r="I186" s="64">
        <v>3</v>
      </c>
    </row>
    <row r="187" spans="1:9" ht="22.5" customHeight="1" x14ac:dyDescent="0.2">
      <c r="A187" s="146"/>
      <c r="B187" s="33" t="s">
        <v>150</v>
      </c>
      <c r="C187" s="33">
        <v>1</v>
      </c>
      <c r="D187" s="33" t="s">
        <v>254</v>
      </c>
      <c r="E187" s="34">
        <v>504</v>
      </c>
      <c r="F187" s="34"/>
      <c r="G187" s="34"/>
      <c r="H187" s="51"/>
      <c r="I187" s="64">
        <v>1</v>
      </c>
    </row>
    <row r="188" spans="1:9" ht="22.5" customHeight="1" x14ac:dyDescent="0.2">
      <c r="A188" s="146"/>
      <c r="B188" s="33" t="s">
        <v>151</v>
      </c>
      <c r="C188" s="33">
        <v>1</v>
      </c>
      <c r="D188" s="33" t="s">
        <v>254</v>
      </c>
      <c r="E188" s="34">
        <v>450</v>
      </c>
      <c r="F188" s="34"/>
      <c r="G188" s="34"/>
      <c r="H188" s="51"/>
      <c r="I188" s="64">
        <v>1</v>
      </c>
    </row>
    <row r="189" spans="1:9" ht="22.5" customHeight="1" x14ac:dyDescent="0.2">
      <c r="A189" s="146"/>
      <c r="B189" s="33" t="s">
        <v>152</v>
      </c>
      <c r="C189" s="33">
        <v>6</v>
      </c>
      <c r="D189" s="33" t="s">
        <v>254</v>
      </c>
      <c r="E189" s="34">
        <v>450</v>
      </c>
      <c r="F189" s="34"/>
      <c r="G189" s="34"/>
      <c r="H189" s="51">
        <v>4</v>
      </c>
      <c r="I189" s="64">
        <v>2</v>
      </c>
    </row>
    <row r="190" spans="1:9" ht="22.5" customHeight="1" x14ac:dyDescent="0.2">
      <c r="A190" s="146"/>
      <c r="B190" s="35" t="s">
        <v>376</v>
      </c>
      <c r="C190" s="35">
        <v>1</v>
      </c>
      <c r="D190" s="35" t="s">
        <v>254</v>
      </c>
      <c r="E190" s="34">
        <v>450</v>
      </c>
      <c r="F190" s="35"/>
      <c r="G190" s="35"/>
      <c r="H190" s="52"/>
      <c r="I190" s="65">
        <v>1</v>
      </c>
    </row>
    <row r="191" spans="1:9" ht="22.5" customHeight="1" x14ac:dyDescent="0.25">
      <c r="A191" s="146"/>
      <c r="B191" s="36" t="s">
        <v>440</v>
      </c>
      <c r="C191" s="36">
        <v>12</v>
      </c>
      <c r="D191" s="36" t="s">
        <v>254</v>
      </c>
      <c r="E191" s="34">
        <v>450</v>
      </c>
      <c r="F191" s="37"/>
      <c r="G191" s="37"/>
      <c r="H191" s="51">
        <v>5</v>
      </c>
      <c r="I191" s="64">
        <v>7</v>
      </c>
    </row>
    <row r="192" spans="1:9" ht="22.5" customHeight="1" x14ac:dyDescent="0.25">
      <c r="A192" s="146"/>
      <c r="B192" s="36" t="s">
        <v>441</v>
      </c>
      <c r="C192" s="35">
        <v>1</v>
      </c>
      <c r="D192" s="35" t="s">
        <v>254</v>
      </c>
      <c r="E192" s="34">
        <v>450</v>
      </c>
      <c r="F192" s="35"/>
      <c r="G192" s="35"/>
      <c r="H192" s="52"/>
      <c r="I192" s="65">
        <v>1</v>
      </c>
    </row>
    <row r="193" spans="1:9" ht="22.5" customHeight="1" x14ac:dyDescent="0.2">
      <c r="A193" s="146"/>
      <c r="B193" s="154" t="s">
        <v>255</v>
      </c>
      <c r="C193" s="155"/>
      <c r="D193" s="155"/>
      <c r="E193" s="155"/>
      <c r="F193" s="155"/>
      <c r="G193" s="156"/>
      <c r="H193" s="51">
        <f>SUM(H183:H192)</f>
        <v>12</v>
      </c>
      <c r="I193" s="64">
        <f>SUM(I183:I192)</f>
        <v>16</v>
      </c>
    </row>
    <row r="194" spans="1:9" ht="22.5" customHeight="1" x14ac:dyDescent="0.2">
      <c r="A194" s="146"/>
      <c r="B194" s="157"/>
      <c r="C194" s="158"/>
      <c r="D194" s="158"/>
      <c r="E194" s="158"/>
      <c r="F194" s="158"/>
      <c r="G194" s="159"/>
      <c r="H194" s="153">
        <f>H193+I193</f>
        <v>28</v>
      </c>
      <c r="I194" s="153"/>
    </row>
    <row r="195" spans="1:9" ht="22.5" customHeight="1" x14ac:dyDescent="0.2">
      <c r="A195" s="146" t="s">
        <v>377</v>
      </c>
      <c r="B195" s="33" t="s">
        <v>114</v>
      </c>
      <c r="C195" s="33">
        <v>1</v>
      </c>
      <c r="D195" s="33" t="s">
        <v>318</v>
      </c>
      <c r="E195" s="34">
        <v>1010.2</v>
      </c>
      <c r="F195" s="34"/>
      <c r="G195" s="34"/>
      <c r="H195" s="51">
        <v>1</v>
      </c>
      <c r="I195" s="64"/>
    </row>
    <row r="196" spans="1:9" ht="22.5" customHeight="1" x14ac:dyDescent="0.2">
      <c r="A196" s="146"/>
      <c r="B196" s="33" t="s">
        <v>115</v>
      </c>
      <c r="C196" s="33">
        <v>1</v>
      </c>
      <c r="D196" s="33" t="s">
        <v>316</v>
      </c>
      <c r="E196" s="34">
        <v>504</v>
      </c>
      <c r="F196" s="34"/>
      <c r="G196" s="34"/>
      <c r="H196" s="51">
        <v>1</v>
      </c>
      <c r="I196" s="64"/>
    </row>
    <row r="197" spans="1:9" ht="22.5" customHeight="1" x14ac:dyDescent="0.2">
      <c r="A197" s="146"/>
      <c r="B197" s="33" t="s">
        <v>11</v>
      </c>
      <c r="C197" s="33">
        <v>1</v>
      </c>
      <c r="D197" s="33" t="s">
        <v>316</v>
      </c>
      <c r="E197" s="34">
        <v>700</v>
      </c>
      <c r="F197" s="34"/>
      <c r="G197" s="34"/>
      <c r="H197" s="51">
        <v>1</v>
      </c>
      <c r="I197" s="64"/>
    </row>
    <row r="198" spans="1:9" ht="22.5" customHeight="1" x14ac:dyDescent="0.2">
      <c r="A198" s="146"/>
      <c r="B198" s="33" t="s">
        <v>11</v>
      </c>
      <c r="C198" s="33">
        <v>1</v>
      </c>
      <c r="D198" s="33" t="s">
        <v>316</v>
      </c>
      <c r="E198" s="34">
        <v>518</v>
      </c>
      <c r="F198" s="34"/>
      <c r="G198" s="34"/>
      <c r="H198" s="51">
        <v>1</v>
      </c>
      <c r="I198" s="64"/>
    </row>
    <row r="199" spans="1:9" ht="22.5" customHeight="1" x14ac:dyDescent="0.2">
      <c r="A199" s="146"/>
      <c r="B199" s="33" t="s">
        <v>11</v>
      </c>
      <c r="C199" s="33">
        <v>2</v>
      </c>
      <c r="D199" s="33" t="s">
        <v>316</v>
      </c>
      <c r="E199" s="34">
        <v>504</v>
      </c>
      <c r="F199" s="34"/>
      <c r="G199" s="34"/>
      <c r="H199" s="51">
        <v>2</v>
      </c>
      <c r="I199" s="64"/>
    </row>
    <row r="200" spans="1:9" ht="22.5" customHeight="1" x14ac:dyDescent="0.2">
      <c r="A200" s="146"/>
      <c r="B200" s="33" t="s">
        <v>20</v>
      </c>
      <c r="C200" s="33">
        <v>5</v>
      </c>
      <c r="D200" s="33" t="s">
        <v>316</v>
      </c>
      <c r="E200" s="34">
        <v>504</v>
      </c>
      <c r="F200" s="34"/>
      <c r="G200" s="34"/>
      <c r="H200" s="51">
        <v>5</v>
      </c>
      <c r="I200" s="64"/>
    </row>
    <row r="201" spans="1:9" ht="22.5" customHeight="1" x14ac:dyDescent="0.2">
      <c r="A201" s="146"/>
      <c r="B201" s="33" t="s">
        <v>21</v>
      </c>
      <c r="C201" s="33">
        <v>1</v>
      </c>
      <c r="D201" s="33" t="s">
        <v>316</v>
      </c>
      <c r="E201" s="34">
        <v>504</v>
      </c>
      <c r="F201" s="34"/>
      <c r="G201" s="34"/>
      <c r="H201" s="51">
        <v>1</v>
      </c>
      <c r="I201" s="64"/>
    </row>
    <row r="202" spans="1:9" ht="22.5" customHeight="1" x14ac:dyDescent="0.2">
      <c r="A202" s="146"/>
      <c r="B202" s="33" t="s">
        <v>29</v>
      </c>
      <c r="C202" s="33">
        <v>1</v>
      </c>
      <c r="D202" s="33" t="s">
        <v>316</v>
      </c>
      <c r="E202" s="34">
        <v>504</v>
      </c>
      <c r="F202" s="34"/>
      <c r="G202" s="34"/>
      <c r="H202" s="51">
        <v>1</v>
      </c>
      <c r="I202" s="64"/>
    </row>
    <row r="203" spans="1:9" ht="22.5" customHeight="1" x14ac:dyDescent="0.2">
      <c r="A203" s="146"/>
      <c r="B203" s="33" t="s">
        <v>178</v>
      </c>
      <c r="C203" s="33">
        <v>1</v>
      </c>
      <c r="D203" s="33" t="s">
        <v>254</v>
      </c>
      <c r="E203" s="34">
        <v>700</v>
      </c>
      <c r="F203" s="34"/>
      <c r="G203" s="34"/>
      <c r="H203" s="51">
        <v>1</v>
      </c>
      <c r="I203" s="64"/>
    </row>
    <row r="204" spans="1:9" ht="22.5" customHeight="1" x14ac:dyDescent="0.2">
      <c r="A204" s="146"/>
      <c r="B204" s="33" t="s">
        <v>178</v>
      </c>
      <c r="C204" s="33">
        <v>1</v>
      </c>
      <c r="D204" s="33" t="s">
        <v>254</v>
      </c>
      <c r="E204" s="34">
        <v>600</v>
      </c>
      <c r="F204" s="34"/>
      <c r="G204" s="34"/>
      <c r="H204" s="51">
        <v>1</v>
      </c>
      <c r="I204" s="64"/>
    </row>
    <row r="205" spans="1:9" ht="22.5" customHeight="1" x14ac:dyDescent="0.2">
      <c r="A205" s="146"/>
      <c r="B205" s="33" t="s">
        <v>274</v>
      </c>
      <c r="C205" s="33">
        <v>3</v>
      </c>
      <c r="D205" s="33" t="s">
        <v>254</v>
      </c>
      <c r="E205" s="34">
        <v>450</v>
      </c>
      <c r="F205" s="34"/>
      <c r="G205" s="34"/>
      <c r="H205" s="51">
        <v>3</v>
      </c>
      <c r="I205" s="64"/>
    </row>
    <row r="206" spans="1:9" ht="22.5" customHeight="1" x14ac:dyDescent="0.2">
      <c r="A206" s="146"/>
      <c r="B206" s="33" t="s">
        <v>274</v>
      </c>
      <c r="C206" s="33">
        <v>2</v>
      </c>
      <c r="D206" s="33" t="s">
        <v>254</v>
      </c>
      <c r="E206" s="34">
        <v>504</v>
      </c>
      <c r="F206" s="34"/>
      <c r="G206" s="34"/>
      <c r="H206" s="51">
        <v>2</v>
      </c>
      <c r="I206" s="64"/>
    </row>
    <row r="207" spans="1:9" ht="22.5" customHeight="1" x14ac:dyDescent="0.2">
      <c r="A207" s="146"/>
      <c r="B207" s="33" t="s">
        <v>275</v>
      </c>
      <c r="C207" s="33">
        <v>1</v>
      </c>
      <c r="D207" s="33" t="s">
        <v>254</v>
      </c>
      <c r="E207" s="34">
        <v>504</v>
      </c>
      <c r="F207" s="34"/>
      <c r="G207" s="34"/>
      <c r="H207" s="51">
        <v>1</v>
      </c>
      <c r="I207" s="64"/>
    </row>
    <row r="208" spans="1:9" ht="22.5" customHeight="1" x14ac:dyDescent="0.2">
      <c r="A208" s="146"/>
      <c r="B208" s="33" t="s">
        <v>276</v>
      </c>
      <c r="C208" s="33">
        <v>1</v>
      </c>
      <c r="D208" s="33" t="s">
        <v>254</v>
      </c>
      <c r="E208" s="34">
        <v>500</v>
      </c>
      <c r="F208" s="34"/>
      <c r="G208" s="34"/>
      <c r="H208" s="51">
        <v>1</v>
      </c>
      <c r="I208" s="64"/>
    </row>
    <row r="209" spans="1:9" ht="22.5" customHeight="1" x14ac:dyDescent="0.2">
      <c r="A209" s="146"/>
      <c r="B209" s="33" t="s">
        <v>277</v>
      </c>
      <c r="C209" s="33">
        <v>1</v>
      </c>
      <c r="D209" s="33" t="s">
        <v>254</v>
      </c>
      <c r="E209" s="34">
        <v>504</v>
      </c>
      <c r="F209" s="34"/>
      <c r="G209" s="34"/>
      <c r="H209" s="51">
        <v>1</v>
      </c>
      <c r="I209" s="64"/>
    </row>
    <row r="210" spans="1:9" ht="22.5" customHeight="1" x14ac:dyDescent="0.2">
      <c r="A210" s="146"/>
      <c r="B210" s="33" t="s">
        <v>278</v>
      </c>
      <c r="C210" s="33">
        <v>1</v>
      </c>
      <c r="D210" s="33" t="s">
        <v>254</v>
      </c>
      <c r="E210" s="34">
        <v>504</v>
      </c>
      <c r="F210" s="34"/>
      <c r="G210" s="34"/>
      <c r="H210" s="51">
        <v>1</v>
      </c>
      <c r="I210" s="64"/>
    </row>
    <row r="211" spans="1:9" ht="22.5" customHeight="1" x14ac:dyDescent="0.2">
      <c r="A211" s="146"/>
      <c r="B211" s="33" t="s">
        <v>11</v>
      </c>
      <c r="C211" s="33">
        <v>1</v>
      </c>
      <c r="D211" s="33" t="s">
        <v>254</v>
      </c>
      <c r="E211" s="34">
        <v>504</v>
      </c>
      <c r="F211" s="34"/>
      <c r="G211" s="34"/>
      <c r="H211" s="51">
        <v>1</v>
      </c>
      <c r="I211" s="64"/>
    </row>
    <row r="212" spans="1:9" ht="22.5" customHeight="1" x14ac:dyDescent="0.2">
      <c r="A212" s="146"/>
      <c r="B212" s="33" t="s">
        <v>167</v>
      </c>
      <c r="C212" s="33">
        <v>1</v>
      </c>
      <c r="D212" s="33" t="s">
        <v>254</v>
      </c>
      <c r="E212" s="34">
        <v>500</v>
      </c>
      <c r="F212" s="34"/>
      <c r="G212" s="34"/>
      <c r="H212" s="51">
        <v>1</v>
      </c>
      <c r="I212" s="64"/>
    </row>
    <row r="213" spans="1:9" ht="22.5" customHeight="1" x14ac:dyDescent="0.2">
      <c r="A213" s="146"/>
      <c r="B213" s="33" t="s">
        <v>185</v>
      </c>
      <c r="C213" s="33">
        <v>1</v>
      </c>
      <c r="D213" s="33" t="s">
        <v>254</v>
      </c>
      <c r="E213" s="34">
        <v>500</v>
      </c>
      <c r="F213" s="34"/>
      <c r="G213" s="34"/>
      <c r="H213" s="51">
        <v>1</v>
      </c>
      <c r="I213" s="64"/>
    </row>
    <row r="214" spans="1:9" ht="22.5" customHeight="1" x14ac:dyDescent="0.2">
      <c r="A214" s="146"/>
      <c r="B214" s="33" t="s">
        <v>168</v>
      </c>
      <c r="C214" s="33">
        <v>1</v>
      </c>
      <c r="D214" s="33" t="s">
        <v>254</v>
      </c>
      <c r="E214" s="34">
        <v>500</v>
      </c>
      <c r="F214" s="34"/>
      <c r="G214" s="34"/>
      <c r="H214" s="51">
        <v>1</v>
      </c>
      <c r="I214" s="64"/>
    </row>
    <row r="215" spans="1:9" ht="22.5" customHeight="1" x14ac:dyDescent="0.2">
      <c r="A215" s="146"/>
      <c r="B215" s="33" t="s">
        <v>279</v>
      </c>
      <c r="C215" s="33">
        <v>1</v>
      </c>
      <c r="D215" s="33" t="s">
        <v>254</v>
      </c>
      <c r="E215" s="34">
        <v>500</v>
      </c>
      <c r="F215" s="34"/>
      <c r="G215" s="34"/>
      <c r="H215" s="51">
        <v>1</v>
      </c>
      <c r="I215" s="64"/>
    </row>
    <row r="216" spans="1:9" ht="22.5" customHeight="1" x14ac:dyDescent="0.2">
      <c r="A216" s="146"/>
      <c r="B216" s="33" t="s">
        <v>185</v>
      </c>
      <c r="C216" s="33">
        <v>1</v>
      </c>
      <c r="D216" s="33" t="s">
        <v>254</v>
      </c>
      <c r="E216" s="34">
        <v>500</v>
      </c>
      <c r="F216" s="34"/>
      <c r="G216" s="34"/>
      <c r="H216" s="51">
        <v>1</v>
      </c>
      <c r="I216" s="64"/>
    </row>
    <row r="217" spans="1:9" ht="22.5" customHeight="1" x14ac:dyDescent="0.2">
      <c r="A217" s="146"/>
      <c r="B217" s="154" t="s">
        <v>255</v>
      </c>
      <c r="C217" s="155"/>
      <c r="D217" s="155"/>
      <c r="E217" s="155"/>
      <c r="F217" s="155"/>
      <c r="G217" s="156"/>
      <c r="H217" s="51">
        <f>SUM(H195:H216)</f>
        <v>30</v>
      </c>
      <c r="I217" s="64">
        <f>SUM(I195:I215)</f>
        <v>0</v>
      </c>
    </row>
    <row r="218" spans="1:9" ht="22.5" customHeight="1" x14ac:dyDescent="0.2">
      <c r="A218" s="146"/>
      <c r="B218" s="157"/>
      <c r="C218" s="158"/>
      <c r="D218" s="158"/>
      <c r="E218" s="158"/>
      <c r="F218" s="158"/>
      <c r="G218" s="159"/>
      <c r="H218" s="153">
        <f>H217+I217</f>
        <v>30</v>
      </c>
      <c r="I218" s="153"/>
    </row>
    <row r="219" spans="1:9" ht="22.5" customHeight="1" x14ac:dyDescent="0.2">
      <c r="A219" s="146" t="s">
        <v>378</v>
      </c>
      <c r="B219" s="33" t="s">
        <v>51</v>
      </c>
      <c r="C219" s="33">
        <v>1</v>
      </c>
      <c r="D219" s="33" t="s">
        <v>318</v>
      </c>
      <c r="E219" s="34">
        <v>1200</v>
      </c>
      <c r="F219" s="34"/>
      <c r="G219" s="34"/>
      <c r="H219" s="51">
        <v>1</v>
      </c>
      <c r="I219" s="64"/>
    </row>
    <row r="220" spans="1:9" ht="22.5" customHeight="1" x14ac:dyDescent="0.2">
      <c r="A220" s="146"/>
      <c r="B220" s="33" t="s">
        <v>52</v>
      </c>
      <c r="C220" s="33">
        <v>2</v>
      </c>
      <c r="D220" s="33" t="s">
        <v>316</v>
      </c>
      <c r="E220" s="34">
        <v>504</v>
      </c>
      <c r="F220" s="34"/>
      <c r="G220" s="34"/>
      <c r="H220" s="51">
        <v>2</v>
      </c>
      <c r="I220" s="64"/>
    </row>
    <row r="221" spans="1:9" ht="22.5" customHeight="1" x14ac:dyDescent="0.2">
      <c r="A221" s="146"/>
      <c r="B221" s="33" t="s">
        <v>52</v>
      </c>
      <c r="C221" s="33">
        <v>1</v>
      </c>
      <c r="D221" s="33" t="s">
        <v>320</v>
      </c>
      <c r="E221" s="34">
        <v>504</v>
      </c>
      <c r="F221" s="34"/>
      <c r="G221" s="34"/>
      <c r="H221" s="51">
        <v>1</v>
      </c>
      <c r="I221" s="64"/>
    </row>
    <row r="222" spans="1:9" ht="22.5" customHeight="1" x14ac:dyDescent="0.2">
      <c r="A222" s="146"/>
      <c r="B222" s="33" t="s">
        <v>53</v>
      </c>
      <c r="C222" s="33">
        <v>1</v>
      </c>
      <c r="D222" s="33" t="s">
        <v>316</v>
      </c>
      <c r="E222" s="34">
        <v>504</v>
      </c>
      <c r="F222" s="34"/>
      <c r="G222" s="34"/>
      <c r="H222" s="51">
        <v>1</v>
      </c>
      <c r="I222" s="64"/>
    </row>
    <row r="223" spans="1:9" ht="22.5" customHeight="1" x14ac:dyDescent="0.2">
      <c r="A223" s="146"/>
      <c r="B223" s="33" t="s">
        <v>123</v>
      </c>
      <c r="C223" s="33">
        <v>1</v>
      </c>
      <c r="D223" s="33" t="s">
        <v>316</v>
      </c>
      <c r="E223" s="34">
        <v>504</v>
      </c>
      <c r="F223" s="34"/>
      <c r="G223" s="34"/>
      <c r="H223" s="51">
        <v>1</v>
      </c>
      <c r="I223" s="64"/>
    </row>
    <row r="224" spans="1:9" ht="22.5" customHeight="1" x14ac:dyDescent="0.2">
      <c r="A224" s="146"/>
      <c r="B224" s="33" t="s">
        <v>52</v>
      </c>
      <c r="C224" s="33">
        <v>1</v>
      </c>
      <c r="D224" s="33" t="s">
        <v>254</v>
      </c>
      <c r="E224" s="34">
        <v>504</v>
      </c>
      <c r="F224" s="34"/>
      <c r="G224" s="34"/>
      <c r="H224" s="51">
        <v>1</v>
      </c>
      <c r="I224" s="64"/>
    </row>
    <row r="225" spans="1:9" ht="22.5" customHeight="1" x14ac:dyDescent="0.2">
      <c r="A225" s="146"/>
      <c r="B225" s="33" t="s">
        <v>232</v>
      </c>
      <c r="C225" s="33">
        <v>2</v>
      </c>
      <c r="D225" s="33" t="s">
        <v>254</v>
      </c>
      <c r="E225" s="34">
        <v>450</v>
      </c>
      <c r="F225" s="34"/>
      <c r="G225" s="34"/>
      <c r="H225" s="51">
        <v>2</v>
      </c>
      <c r="I225" s="64"/>
    </row>
    <row r="226" spans="1:9" ht="22.5" customHeight="1" x14ac:dyDescent="0.2">
      <c r="A226" s="146"/>
      <c r="B226" s="154" t="s">
        <v>255</v>
      </c>
      <c r="C226" s="155"/>
      <c r="D226" s="155"/>
      <c r="E226" s="155"/>
      <c r="F226" s="155"/>
      <c r="G226" s="156"/>
      <c r="H226" s="51">
        <f>SUM(H219:H225)</f>
        <v>9</v>
      </c>
      <c r="I226" s="64">
        <f>SUM(I219:I224)</f>
        <v>0</v>
      </c>
    </row>
    <row r="227" spans="1:9" ht="22.5" customHeight="1" x14ac:dyDescent="0.2">
      <c r="A227" s="146"/>
      <c r="B227" s="157"/>
      <c r="C227" s="158"/>
      <c r="D227" s="158"/>
      <c r="E227" s="158"/>
      <c r="F227" s="158"/>
      <c r="G227" s="159"/>
      <c r="H227" s="153">
        <f>H226+I226</f>
        <v>9</v>
      </c>
      <c r="I227" s="153"/>
    </row>
    <row r="228" spans="1:9" ht="22.5" customHeight="1" x14ac:dyDescent="0.2">
      <c r="A228" s="146" t="s">
        <v>379</v>
      </c>
      <c r="B228" s="33" t="s">
        <v>181</v>
      </c>
      <c r="C228" s="33">
        <v>2</v>
      </c>
      <c r="D228" s="33" t="s">
        <v>316</v>
      </c>
      <c r="E228" s="34">
        <v>504</v>
      </c>
      <c r="F228" s="34"/>
      <c r="G228" s="34"/>
      <c r="H228" s="51">
        <v>2</v>
      </c>
      <c r="I228" s="64"/>
    </row>
    <row r="229" spans="1:9" ht="22.5" customHeight="1" x14ac:dyDescent="0.2">
      <c r="A229" s="146"/>
      <c r="B229" s="33" t="s">
        <v>181</v>
      </c>
      <c r="C229" s="33">
        <v>1</v>
      </c>
      <c r="D229" s="33" t="s">
        <v>254</v>
      </c>
      <c r="E229" s="34">
        <v>504</v>
      </c>
      <c r="F229" s="34"/>
      <c r="G229" s="34"/>
      <c r="H229" s="51">
        <v>1</v>
      </c>
      <c r="I229" s="64"/>
    </row>
    <row r="230" spans="1:9" ht="22.5" customHeight="1" x14ac:dyDescent="0.2">
      <c r="A230" s="146"/>
      <c r="B230" s="146" t="s">
        <v>255</v>
      </c>
      <c r="C230" s="146"/>
      <c r="D230" s="146"/>
      <c r="E230" s="146"/>
      <c r="F230" s="146"/>
      <c r="G230" s="146"/>
      <c r="H230" s="53">
        <f>SUM(H228:H228)</f>
        <v>2</v>
      </c>
      <c r="I230" s="63">
        <f>SUM(I228:I228)</f>
        <v>0</v>
      </c>
    </row>
    <row r="231" spans="1:9" ht="22.5" customHeight="1" x14ac:dyDescent="0.2">
      <c r="A231" s="146"/>
      <c r="B231" s="146"/>
      <c r="C231" s="146"/>
      <c r="D231" s="146"/>
      <c r="E231" s="146"/>
      <c r="F231" s="146"/>
      <c r="G231" s="146"/>
      <c r="H231" s="153">
        <f>H230+I230</f>
        <v>2</v>
      </c>
      <c r="I231" s="153"/>
    </row>
    <row r="232" spans="1:9" ht="22.5" customHeight="1" x14ac:dyDescent="0.2">
      <c r="A232" s="146" t="s">
        <v>380</v>
      </c>
      <c r="B232" s="33" t="s">
        <v>56</v>
      </c>
      <c r="C232" s="33">
        <v>1</v>
      </c>
      <c r="D232" s="33" t="s">
        <v>316</v>
      </c>
      <c r="E232" s="34">
        <v>700</v>
      </c>
      <c r="F232" s="34"/>
      <c r="G232" s="34"/>
      <c r="H232" s="51">
        <v>1</v>
      </c>
      <c r="I232" s="64"/>
    </row>
    <row r="233" spans="1:9" ht="22.5" customHeight="1" x14ac:dyDescent="0.2">
      <c r="A233" s="146"/>
      <c r="B233" s="33" t="s">
        <v>58</v>
      </c>
      <c r="C233" s="33">
        <v>3</v>
      </c>
      <c r="D233" s="33" t="s">
        <v>316</v>
      </c>
      <c r="E233" s="34">
        <v>504</v>
      </c>
      <c r="F233" s="34"/>
      <c r="G233" s="34"/>
      <c r="H233" s="51">
        <v>3</v>
      </c>
      <c r="I233" s="64"/>
    </row>
    <row r="234" spans="1:9" ht="22.5" customHeight="1" x14ac:dyDescent="0.2">
      <c r="A234" s="146"/>
      <c r="B234" s="33" t="s">
        <v>58</v>
      </c>
      <c r="C234" s="33">
        <v>1</v>
      </c>
      <c r="D234" s="33" t="s">
        <v>316</v>
      </c>
      <c r="E234" s="34">
        <v>638</v>
      </c>
      <c r="F234" s="34"/>
      <c r="G234" s="34"/>
      <c r="H234" s="51">
        <v>1</v>
      </c>
      <c r="I234" s="64"/>
    </row>
    <row r="235" spans="1:9" ht="22.5" customHeight="1" x14ac:dyDescent="0.2">
      <c r="A235" s="146"/>
      <c r="B235" s="33" t="s">
        <v>159</v>
      </c>
      <c r="C235" s="33">
        <v>1</v>
      </c>
      <c r="D235" s="33" t="s">
        <v>320</v>
      </c>
      <c r="E235" s="34">
        <v>504</v>
      </c>
      <c r="F235" s="34"/>
      <c r="G235" s="34"/>
      <c r="H235" s="51">
        <v>1</v>
      </c>
      <c r="I235" s="64"/>
    </row>
    <row r="236" spans="1:9" ht="22.5" customHeight="1" x14ac:dyDescent="0.2">
      <c r="A236" s="146"/>
      <c r="B236" s="33" t="s">
        <v>159</v>
      </c>
      <c r="C236" s="33">
        <v>1</v>
      </c>
      <c r="D236" s="33" t="s">
        <v>320</v>
      </c>
      <c r="E236" s="34">
        <v>450</v>
      </c>
      <c r="F236" s="34"/>
      <c r="G236" s="34"/>
      <c r="H236" s="51">
        <v>1</v>
      </c>
      <c r="I236" s="64"/>
    </row>
    <row r="237" spans="1:9" ht="22.5" customHeight="1" x14ac:dyDescent="0.2">
      <c r="A237" s="146"/>
      <c r="B237" s="33" t="s">
        <v>61</v>
      </c>
      <c r="C237" s="33">
        <v>1</v>
      </c>
      <c r="D237" s="33" t="s">
        <v>316</v>
      </c>
      <c r="E237" s="34">
        <v>504</v>
      </c>
      <c r="F237" s="34"/>
      <c r="G237" s="34"/>
      <c r="H237" s="51">
        <v>1</v>
      </c>
      <c r="I237" s="64"/>
    </row>
    <row r="238" spans="1:9" ht="22.5" customHeight="1" x14ac:dyDescent="0.2">
      <c r="A238" s="146"/>
      <c r="B238" s="33" t="s">
        <v>59</v>
      </c>
      <c r="C238" s="33">
        <v>9</v>
      </c>
      <c r="D238" s="33" t="s">
        <v>316</v>
      </c>
      <c r="E238" s="34">
        <v>504</v>
      </c>
      <c r="F238" s="34"/>
      <c r="G238" s="34"/>
      <c r="H238" s="51">
        <v>4</v>
      </c>
      <c r="I238" s="64">
        <v>5</v>
      </c>
    </row>
    <row r="239" spans="1:9" ht="22.5" customHeight="1" x14ac:dyDescent="0.2">
      <c r="A239" s="146"/>
      <c r="B239" s="33" t="s">
        <v>143</v>
      </c>
      <c r="C239" s="33">
        <v>2</v>
      </c>
      <c r="D239" s="33" t="s">
        <v>316</v>
      </c>
      <c r="E239" s="34">
        <v>450</v>
      </c>
      <c r="F239" s="34"/>
      <c r="G239" s="34"/>
      <c r="H239" s="51">
        <v>2</v>
      </c>
      <c r="I239" s="64"/>
    </row>
    <row r="240" spans="1:9" ht="22.5" customHeight="1" x14ac:dyDescent="0.2">
      <c r="A240" s="146"/>
      <c r="B240" s="33" t="s">
        <v>133</v>
      </c>
      <c r="C240" s="33">
        <v>1</v>
      </c>
      <c r="D240" s="33" t="s">
        <v>316</v>
      </c>
      <c r="E240" s="34">
        <v>504</v>
      </c>
      <c r="F240" s="34"/>
      <c r="G240" s="34"/>
      <c r="H240" s="51">
        <v>2</v>
      </c>
      <c r="I240" s="64"/>
    </row>
    <row r="241" spans="1:9" ht="22.5" customHeight="1" x14ac:dyDescent="0.2">
      <c r="A241" s="146"/>
      <c r="B241" s="33" t="s">
        <v>132</v>
      </c>
      <c r="C241" s="33">
        <v>1</v>
      </c>
      <c r="D241" s="33" t="s">
        <v>316</v>
      </c>
      <c r="E241" s="34">
        <v>504</v>
      </c>
      <c r="F241" s="34"/>
      <c r="G241" s="34"/>
      <c r="H241" s="51"/>
      <c r="I241" s="64">
        <v>1</v>
      </c>
    </row>
    <row r="242" spans="1:9" ht="22.5" customHeight="1" x14ac:dyDescent="0.2">
      <c r="A242" s="146"/>
      <c r="B242" s="33" t="s">
        <v>60</v>
      </c>
      <c r="C242" s="33">
        <v>1</v>
      </c>
      <c r="D242" s="33" t="s">
        <v>316</v>
      </c>
      <c r="E242" s="34">
        <v>504</v>
      </c>
      <c r="F242" s="34"/>
      <c r="G242" s="34"/>
      <c r="H242" s="51">
        <v>1</v>
      </c>
      <c r="I242" s="64"/>
    </row>
    <row r="243" spans="1:9" ht="22.5" customHeight="1" x14ac:dyDescent="0.2">
      <c r="A243" s="146"/>
      <c r="B243" s="33" t="s">
        <v>113</v>
      </c>
      <c r="C243" s="33">
        <v>1</v>
      </c>
      <c r="D243" s="33" t="s">
        <v>316</v>
      </c>
      <c r="E243" s="34">
        <v>504</v>
      </c>
      <c r="F243" s="34"/>
      <c r="G243" s="34"/>
      <c r="H243" s="51">
        <v>1</v>
      </c>
      <c r="I243" s="64"/>
    </row>
    <row r="244" spans="1:9" ht="22.5" customHeight="1" x14ac:dyDescent="0.2">
      <c r="A244" s="146"/>
      <c r="B244" s="33" t="s">
        <v>169</v>
      </c>
      <c r="C244" s="33">
        <v>1</v>
      </c>
      <c r="D244" s="33" t="s">
        <v>254</v>
      </c>
      <c r="E244" s="34">
        <v>700</v>
      </c>
      <c r="F244" s="34"/>
      <c r="G244" s="34"/>
      <c r="H244" s="51"/>
      <c r="I244" s="64">
        <v>1</v>
      </c>
    </row>
    <row r="245" spans="1:9" ht="22.5" customHeight="1" x14ac:dyDescent="0.2">
      <c r="A245" s="146"/>
      <c r="B245" s="33" t="s">
        <v>58</v>
      </c>
      <c r="C245" s="33">
        <v>4</v>
      </c>
      <c r="D245" s="33" t="s">
        <v>254</v>
      </c>
      <c r="E245" s="34">
        <v>504</v>
      </c>
      <c r="F245" s="34"/>
      <c r="G245" s="34"/>
      <c r="H245" s="51">
        <v>4</v>
      </c>
      <c r="I245" s="64"/>
    </row>
    <row r="246" spans="1:9" ht="22.5" customHeight="1" x14ac:dyDescent="0.2">
      <c r="A246" s="146"/>
      <c r="B246" s="33" t="s">
        <v>233</v>
      </c>
      <c r="C246" s="33">
        <v>2</v>
      </c>
      <c r="D246" s="33" t="s">
        <v>254</v>
      </c>
      <c r="E246" s="34">
        <v>450</v>
      </c>
      <c r="F246" s="34"/>
      <c r="G246" s="34"/>
      <c r="H246" s="51">
        <v>1</v>
      </c>
      <c r="I246" s="64">
        <v>1</v>
      </c>
    </row>
    <row r="247" spans="1:9" ht="22.5" customHeight="1" x14ac:dyDescent="0.2">
      <c r="A247" s="146"/>
      <c r="B247" s="33" t="s">
        <v>233</v>
      </c>
      <c r="C247" s="33">
        <v>3</v>
      </c>
      <c r="D247" s="33" t="s">
        <v>254</v>
      </c>
      <c r="E247" s="34">
        <v>504</v>
      </c>
      <c r="F247" s="34"/>
      <c r="G247" s="34"/>
      <c r="H247" s="51">
        <v>3</v>
      </c>
      <c r="I247" s="64"/>
    </row>
    <row r="248" spans="1:9" ht="22.5" customHeight="1" x14ac:dyDescent="0.2">
      <c r="A248" s="146"/>
      <c r="B248" s="33" t="s">
        <v>233</v>
      </c>
      <c r="C248" s="33">
        <v>1</v>
      </c>
      <c r="D248" s="33" t="s">
        <v>254</v>
      </c>
      <c r="E248" s="34">
        <v>470</v>
      </c>
      <c r="F248" s="34"/>
      <c r="G248" s="34"/>
      <c r="H248" s="51">
        <v>1</v>
      </c>
      <c r="I248" s="64"/>
    </row>
    <row r="249" spans="1:9" ht="22.5" customHeight="1" x14ac:dyDescent="0.2">
      <c r="A249" s="146"/>
      <c r="B249" s="33" t="s">
        <v>59</v>
      </c>
      <c r="C249" s="33">
        <v>5</v>
      </c>
      <c r="D249" s="33" t="s">
        <v>254</v>
      </c>
      <c r="E249" s="34">
        <v>504</v>
      </c>
      <c r="F249" s="34"/>
      <c r="G249" s="34"/>
      <c r="H249" s="51">
        <v>2</v>
      </c>
      <c r="I249" s="64">
        <v>3</v>
      </c>
    </row>
    <row r="250" spans="1:9" ht="22.5" customHeight="1" x14ac:dyDescent="0.2">
      <c r="A250" s="146"/>
      <c r="B250" s="33" t="s">
        <v>59</v>
      </c>
      <c r="C250" s="33">
        <v>3</v>
      </c>
      <c r="D250" s="33" t="s">
        <v>254</v>
      </c>
      <c r="E250" s="34">
        <v>450</v>
      </c>
      <c r="F250" s="34"/>
      <c r="G250" s="34"/>
      <c r="H250" s="51"/>
      <c r="I250" s="64">
        <v>3</v>
      </c>
    </row>
    <row r="251" spans="1:9" ht="22.5" customHeight="1" x14ac:dyDescent="0.2">
      <c r="A251" s="146"/>
      <c r="B251" s="33" t="s">
        <v>285</v>
      </c>
      <c r="C251" s="33">
        <v>2</v>
      </c>
      <c r="D251" s="33" t="s">
        <v>254</v>
      </c>
      <c r="E251" s="34">
        <v>504</v>
      </c>
      <c r="F251" s="34"/>
      <c r="G251" s="34"/>
      <c r="H251" s="51">
        <v>2</v>
      </c>
      <c r="I251" s="64"/>
    </row>
    <row r="252" spans="1:9" ht="22.5" customHeight="1" x14ac:dyDescent="0.2">
      <c r="A252" s="146"/>
      <c r="B252" s="33" t="s">
        <v>234</v>
      </c>
      <c r="C252" s="33">
        <v>1</v>
      </c>
      <c r="D252" s="33" t="s">
        <v>254</v>
      </c>
      <c r="E252" s="34">
        <v>504</v>
      </c>
      <c r="F252" s="34"/>
      <c r="G252" s="34"/>
      <c r="H252" s="51"/>
      <c r="I252" s="64">
        <v>1</v>
      </c>
    </row>
    <row r="253" spans="1:9" ht="22.5" customHeight="1" x14ac:dyDescent="0.2">
      <c r="A253" s="146"/>
      <c r="B253" s="154" t="s">
        <v>255</v>
      </c>
      <c r="C253" s="155"/>
      <c r="D253" s="155"/>
      <c r="E253" s="155"/>
      <c r="F253" s="155"/>
      <c r="G253" s="156"/>
      <c r="H253" s="51">
        <f>SUM(H232:H252)</f>
        <v>31</v>
      </c>
      <c r="I253" s="64">
        <f>SUM(I232:I252)</f>
        <v>15</v>
      </c>
    </row>
    <row r="254" spans="1:9" ht="22.5" customHeight="1" x14ac:dyDescent="0.2">
      <c r="A254" s="146"/>
      <c r="B254" s="157"/>
      <c r="C254" s="158"/>
      <c r="D254" s="158"/>
      <c r="E254" s="158"/>
      <c r="F254" s="158"/>
      <c r="G254" s="159"/>
      <c r="H254" s="153">
        <f>H253+I253</f>
        <v>46</v>
      </c>
      <c r="I254" s="153"/>
    </row>
    <row r="255" spans="1:9" ht="22.5" customHeight="1" x14ac:dyDescent="0.2">
      <c r="A255" s="146" t="s">
        <v>80</v>
      </c>
      <c r="B255" s="33" t="s">
        <v>34</v>
      </c>
      <c r="C255" s="33">
        <v>1</v>
      </c>
      <c r="D255" s="33" t="s">
        <v>318</v>
      </c>
      <c r="E255" s="34">
        <v>1500</v>
      </c>
      <c r="F255" s="34"/>
      <c r="G255" s="34"/>
      <c r="H255" s="51"/>
      <c r="I255" s="64">
        <v>1</v>
      </c>
    </row>
    <row r="256" spans="1:9" ht="22.5" customHeight="1" x14ac:dyDescent="0.2">
      <c r="A256" s="146"/>
      <c r="B256" s="154" t="s">
        <v>255</v>
      </c>
      <c r="C256" s="155"/>
      <c r="D256" s="155"/>
      <c r="E256" s="155"/>
      <c r="F256" s="155"/>
      <c r="G256" s="156"/>
      <c r="H256" s="51">
        <f>SUM(H255:H255)</f>
        <v>0</v>
      </c>
      <c r="I256" s="64">
        <f>SUM(I255:I255)</f>
        <v>1</v>
      </c>
    </row>
    <row r="257" spans="1:9" ht="22.5" customHeight="1" x14ac:dyDescent="0.2">
      <c r="A257" s="146"/>
      <c r="B257" s="157"/>
      <c r="C257" s="158"/>
      <c r="D257" s="158"/>
      <c r="E257" s="158"/>
      <c r="F257" s="158"/>
      <c r="G257" s="159"/>
      <c r="H257" s="153">
        <f>H256+I256</f>
        <v>1</v>
      </c>
      <c r="I257" s="153"/>
    </row>
    <row r="258" spans="1:9" ht="22.5" customHeight="1" x14ac:dyDescent="0.2">
      <c r="A258" s="146" t="s">
        <v>381</v>
      </c>
      <c r="B258" s="33" t="s">
        <v>382</v>
      </c>
      <c r="C258" s="33">
        <v>1</v>
      </c>
      <c r="D258" s="33" t="s">
        <v>320</v>
      </c>
      <c r="E258" s="34">
        <v>1010.2</v>
      </c>
      <c r="F258" s="34"/>
      <c r="G258" s="34"/>
      <c r="H258" s="51"/>
      <c r="I258" s="64">
        <v>1</v>
      </c>
    </row>
    <row r="259" spans="1:9" ht="22.5" customHeight="1" x14ac:dyDescent="0.2">
      <c r="A259" s="146"/>
      <c r="B259" s="33" t="s">
        <v>47</v>
      </c>
      <c r="C259" s="33">
        <v>2</v>
      </c>
      <c r="D259" s="33" t="s">
        <v>316</v>
      </c>
      <c r="E259" s="34">
        <v>504</v>
      </c>
      <c r="F259" s="34"/>
      <c r="G259" s="34"/>
      <c r="H259" s="51">
        <v>1</v>
      </c>
      <c r="I259" s="64">
        <v>1</v>
      </c>
    </row>
    <row r="260" spans="1:9" ht="22.5" customHeight="1" x14ac:dyDescent="0.2">
      <c r="A260" s="146"/>
      <c r="B260" s="33" t="s">
        <v>47</v>
      </c>
      <c r="C260" s="33">
        <v>1</v>
      </c>
      <c r="D260" s="33" t="s">
        <v>254</v>
      </c>
      <c r="E260" s="34">
        <v>504</v>
      </c>
      <c r="F260" s="34"/>
      <c r="G260" s="34"/>
      <c r="H260" s="51"/>
      <c r="I260" s="64">
        <v>1</v>
      </c>
    </row>
    <row r="261" spans="1:9" ht="22.5" customHeight="1" x14ac:dyDescent="0.2">
      <c r="A261" s="146"/>
      <c r="B261" s="154" t="s">
        <v>255</v>
      </c>
      <c r="C261" s="155"/>
      <c r="D261" s="155"/>
      <c r="E261" s="155"/>
      <c r="F261" s="155"/>
      <c r="G261" s="156"/>
      <c r="H261" s="51">
        <f>SUM(H258:H260)</f>
        <v>1</v>
      </c>
      <c r="I261" s="64">
        <f>SUM(I258:I260)</f>
        <v>3</v>
      </c>
    </row>
    <row r="262" spans="1:9" ht="22.5" customHeight="1" x14ac:dyDescent="0.2">
      <c r="A262" s="146"/>
      <c r="B262" s="157"/>
      <c r="C262" s="158"/>
      <c r="D262" s="158"/>
      <c r="E262" s="158"/>
      <c r="F262" s="158"/>
      <c r="G262" s="159"/>
      <c r="H262" s="153">
        <f>H261+I261</f>
        <v>4</v>
      </c>
      <c r="I262" s="153"/>
    </row>
    <row r="263" spans="1:9" ht="22.5" customHeight="1" x14ac:dyDescent="0.2">
      <c r="A263" s="146" t="s">
        <v>383</v>
      </c>
      <c r="B263" s="33" t="s">
        <v>155</v>
      </c>
      <c r="C263" s="33">
        <v>1</v>
      </c>
      <c r="D263" s="33" t="s">
        <v>318</v>
      </c>
      <c r="E263" s="34">
        <v>1010.2</v>
      </c>
      <c r="F263" s="34"/>
      <c r="G263" s="34"/>
      <c r="H263" s="53"/>
      <c r="I263" s="64">
        <v>1</v>
      </c>
    </row>
    <row r="264" spans="1:9" ht="22.5" customHeight="1" x14ac:dyDescent="0.2">
      <c r="A264" s="146"/>
      <c r="B264" s="33" t="s">
        <v>35</v>
      </c>
      <c r="C264" s="33">
        <v>2</v>
      </c>
      <c r="D264" s="33" t="s">
        <v>316</v>
      </c>
      <c r="E264" s="34">
        <v>504</v>
      </c>
      <c r="F264" s="34"/>
      <c r="G264" s="34"/>
      <c r="H264" s="51">
        <v>1</v>
      </c>
      <c r="I264" s="64">
        <v>1</v>
      </c>
    </row>
    <row r="265" spans="1:9" ht="22.5" customHeight="1" x14ac:dyDescent="0.2">
      <c r="A265" s="146"/>
      <c r="B265" s="33" t="s">
        <v>35</v>
      </c>
      <c r="C265" s="33">
        <v>2</v>
      </c>
      <c r="D265" s="33" t="s">
        <v>320</v>
      </c>
      <c r="E265" s="34">
        <v>504</v>
      </c>
      <c r="F265" s="34"/>
      <c r="G265" s="34"/>
      <c r="H265" s="51">
        <v>1</v>
      </c>
      <c r="I265" s="64"/>
    </row>
    <row r="266" spans="1:9" ht="22.5" customHeight="1" x14ac:dyDescent="0.2">
      <c r="A266" s="146"/>
      <c r="B266" s="154" t="s">
        <v>255</v>
      </c>
      <c r="C266" s="155"/>
      <c r="D266" s="155"/>
      <c r="E266" s="155"/>
      <c r="F266" s="155"/>
      <c r="G266" s="156"/>
      <c r="H266" s="51">
        <f>SUM(H263:H265)</f>
        <v>2</v>
      </c>
      <c r="I266" s="64">
        <f>SUM(I263:I265)</f>
        <v>2</v>
      </c>
    </row>
    <row r="267" spans="1:9" ht="22.5" customHeight="1" x14ac:dyDescent="0.2">
      <c r="A267" s="146"/>
      <c r="B267" s="157"/>
      <c r="C267" s="158"/>
      <c r="D267" s="158"/>
      <c r="E267" s="158"/>
      <c r="F267" s="158"/>
      <c r="G267" s="159"/>
      <c r="H267" s="153">
        <f>H266+I266</f>
        <v>4</v>
      </c>
      <c r="I267" s="153"/>
    </row>
    <row r="268" spans="1:9" ht="22.5" customHeight="1" x14ac:dyDescent="0.2">
      <c r="A268" s="146" t="s">
        <v>384</v>
      </c>
      <c r="B268" s="33" t="s">
        <v>121</v>
      </c>
      <c r="C268" s="33">
        <v>1</v>
      </c>
      <c r="D268" s="33" t="s">
        <v>316</v>
      </c>
      <c r="E268" s="34">
        <v>504</v>
      </c>
      <c r="F268" s="34"/>
      <c r="G268" s="34"/>
      <c r="H268" s="51">
        <v>1</v>
      </c>
      <c r="I268" s="64"/>
    </row>
    <row r="269" spans="1:9" ht="22.5" customHeight="1" x14ac:dyDescent="0.2">
      <c r="A269" s="146"/>
      <c r="B269" s="154" t="s">
        <v>255</v>
      </c>
      <c r="C269" s="155"/>
      <c r="D269" s="155"/>
      <c r="E269" s="155"/>
      <c r="F269" s="155"/>
      <c r="G269" s="156"/>
      <c r="H269" s="51">
        <f>SUM(H268:H268)</f>
        <v>1</v>
      </c>
      <c r="I269" s="64">
        <f>SUM(I268:I268)</f>
        <v>0</v>
      </c>
    </row>
    <row r="270" spans="1:9" ht="22.5" customHeight="1" x14ac:dyDescent="0.2">
      <c r="A270" s="146"/>
      <c r="B270" s="157"/>
      <c r="C270" s="158"/>
      <c r="D270" s="158"/>
      <c r="E270" s="158"/>
      <c r="F270" s="158"/>
      <c r="G270" s="159"/>
      <c r="H270" s="153">
        <f>H269+I269</f>
        <v>1</v>
      </c>
      <c r="I270" s="153"/>
    </row>
    <row r="271" spans="1:9" ht="22.5" customHeight="1" x14ac:dyDescent="0.2">
      <c r="A271" s="146" t="s">
        <v>385</v>
      </c>
      <c r="B271" s="33" t="s">
        <v>156</v>
      </c>
      <c r="C271" s="33">
        <v>1</v>
      </c>
      <c r="D271" s="33" t="s">
        <v>318</v>
      </c>
      <c r="E271" s="34">
        <v>1310.2</v>
      </c>
      <c r="F271" s="34"/>
      <c r="G271" s="34"/>
      <c r="H271" s="51">
        <v>1</v>
      </c>
      <c r="I271" s="64"/>
    </row>
    <row r="272" spans="1:9" ht="22.5" customHeight="1" x14ac:dyDescent="0.2">
      <c r="A272" s="146"/>
      <c r="B272" s="33" t="s">
        <v>118</v>
      </c>
      <c r="C272" s="33">
        <v>5</v>
      </c>
      <c r="D272" s="33" t="s">
        <v>316</v>
      </c>
      <c r="E272" s="34">
        <v>504</v>
      </c>
      <c r="F272" s="34"/>
      <c r="G272" s="34"/>
      <c r="H272" s="51">
        <v>2</v>
      </c>
      <c r="I272" s="64">
        <v>3</v>
      </c>
    </row>
    <row r="273" spans="1:9" ht="22.5" customHeight="1" x14ac:dyDescent="0.2">
      <c r="A273" s="146"/>
      <c r="B273" s="33" t="s">
        <v>146</v>
      </c>
      <c r="C273" s="33">
        <v>2</v>
      </c>
      <c r="D273" s="33" t="s">
        <v>320</v>
      </c>
      <c r="E273" s="34">
        <v>504</v>
      </c>
      <c r="F273" s="34"/>
      <c r="G273" s="34"/>
      <c r="H273" s="51">
        <v>1</v>
      </c>
      <c r="I273" s="64">
        <v>1</v>
      </c>
    </row>
    <row r="274" spans="1:9" ht="22.5" customHeight="1" x14ac:dyDescent="0.2">
      <c r="A274" s="146"/>
      <c r="B274" s="33" t="s">
        <v>36</v>
      </c>
      <c r="C274" s="33">
        <v>2</v>
      </c>
      <c r="D274" s="33" t="s">
        <v>316</v>
      </c>
      <c r="E274" s="34">
        <v>504</v>
      </c>
      <c r="F274" s="34"/>
      <c r="G274" s="34"/>
      <c r="H274" s="51">
        <v>1</v>
      </c>
      <c r="I274" s="64">
        <v>1</v>
      </c>
    </row>
    <row r="275" spans="1:9" ht="22.5" customHeight="1" x14ac:dyDescent="0.2">
      <c r="A275" s="146"/>
      <c r="B275" s="33" t="s">
        <v>36</v>
      </c>
      <c r="C275" s="33">
        <v>2</v>
      </c>
      <c r="D275" s="33" t="s">
        <v>254</v>
      </c>
      <c r="E275" s="34">
        <v>450</v>
      </c>
      <c r="F275" s="34"/>
      <c r="G275" s="34"/>
      <c r="H275" s="51">
        <v>2</v>
      </c>
      <c r="I275" s="64"/>
    </row>
    <row r="276" spans="1:9" ht="22.5" customHeight="1" x14ac:dyDescent="0.2">
      <c r="A276" s="146"/>
      <c r="B276" s="33" t="s">
        <v>386</v>
      </c>
      <c r="C276" s="33">
        <v>3</v>
      </c>
      <c r="D276" s="33" t="s">
        <v>254</v>
      </c>
      <c r="E276" s="34">
        <v>504</v>
      </c>
      <c r="F276" s="34"/>
      <c r="G276" s="34"/>
      <c r="H276" s="51">
        <v>1</v>
      </c>
      <c r="I276" s="64">
        <v>2</v>
      </c>
    </row>
    <row r="277" spans="1:9" ht="22.5" customHeight="1" x14ac:dyDescent="0.2">
      <c r="A277" s="146"/>
      <c r="B277" s="154" t="s">
        <v>255</v>
      </c>
      <c r="C277" s="155"/>
      <c r="D277" s="155"/>
      <c r="E277" s="155"/>
      <c r="F277" s="155"/>
      <c r="G277" s="156"/>
      <c r="H277" s="51">
        <f>SUM(H271:H276)</f>
        <v>8</v>
      </c>
      <c r="I277" s="64">
        <f>SUM(I271:I276)</f>
        <v>7</v>
      </c>
    </row>
    <row r="278" spans="1:9" ht="22.5" customHeight="1" x14ac:dyDescent="0.2">
      <c r="A278" s="146"/>
      <c r="B278" s="157"/>
      <c r="C278" s="158"/>
      <c r="D278" s="158"/>
      <c r="E278" s="158"/>
      <c r="F278" s="158"/>
      <c r="G278" s="159"/>
      <c r="H278" s="153">
        <f>H277+I277</f>
        <v>15</v>
      </c>
      <c r="I278" s="153"/>
    </row>
    <row r="279" spans="1:9" ht="22.5" customHeight="1" x14ac:dyDescent="0.2">
      <c r="A279" s="146" t="s">
        <v>387</v>
      </c>
      <c r="B279" s="33" t="s">
        <v>39</v>
      </c>
      <c r="C279" s="33">
        <v>1</v>
      </c>
      <c r="D279" s="33" t="s">
        <v>318</v>
      </c>
      <c r="E279" s="34">
        <v>1010.2</v>
      </c>
      <c r="F279" s="34"/>
      <c r="G279" s="34"/>
      <c r="H279" s="51">
        <v>1</v>
      </c>
      <c r="I279" s="64"/>
    </row>
    <row r="280" spans="1:9" ht="22.5" customHeight="1" x14ac:dyDescent="0.2">
      <c r="A280" s="146"/>
      <c r="B280" s="147" t="s">
        <v>338</v>
      </c>
      <c r="C280" s="148"/>
      <c r="D280" s="148"/>
      <c r="E280" s="148"/>
      <c r="F280" s="148"/>
      <c r="G280" s="149"/>
      <c r="H280" s="51">
        <f>SUM(H279)</f>
        <v>1</v>
      </c>
      <c r="I280" s="64"/>
    </row>
    <row r="281" spans="1:9" ht="22.5" customHeight="1" x14ac:dyDescent="0.2">
      <c r="A281" s="146"/>
      <c r="B281" s="150"/>
      <c r="C281" s="151"/>
      <c r="D281" s="151"/>
      <c r="E281" s="151"/>
      <c r="F281" s="151"/>
      <c r="G281" s="152"/>
      <c r="H281" s="153">
        <f>H280+I280</f>
        <v>1</v>
      </c>
      <c r="I281" s="153"/>
    </row>
    <row r="282" spans="1:9" ht="22.5" customHeight="1" x14ac:dyDescent="0.2">
      <c r="A282" s="146" t="s">
        <v>85</v>
      </c>
      <c r="B282" s="33" t="s">
        <v>183</v>
      </c>
      <c r="C282" s="33">
        <v>1</v>
      </c>
      <c r="D282" s="33" t="s">
        <v>318</v>
      </c>
      <c r="E282" s="34">
        <v>850</v>
      </c>
      <c r="F282" s="34"/>
      <c r="G282" s="34"/>
      <c r="H282" s="51"/>
      <c r="I282" s="64">
        <v>1</v>
      </c>
    </row>
    <row r="283" spans="1:9" ht="22.5" customHeight="1" x14ac:dyDescent="0.2">
      <c r="A283" s="146"/>
      <c r="B283" s="33" t="s">
        <v>40</v>
      </c>
      <c r="C283" s="33">
        <v>3</v>
      </c>
      <c r="D283" s="33" t="s">
        <v>316</v>
      </c>
      <c r="E283" s="34">
        <v>504</v>
      </c>
      <c r="F283" s="34"/>
      <c r="G283" s="34"/>
      <c r="H283" s="51">
        <v>1</v>
      </c>
      <c r="I283" s="64">
        <v>2</v>
      </c>
    </row>
    <row r="284" spans="1:9" ht="22.5" customHeight="1" x14ac:dyDescent="0.2">
      <c r="A284" s="146"/>
      <c r="B284" s="33" t="s">
        <v>40</v>
      </c>
      <c r="C284" s="33">
        <v>1</v>
      </c>
      <c r="D284" s="33" t="s">
        <v>316</v>
      </c>
      <c r="E284" s="34">
        <v>684</v>
      </c>
      <c r="F284" s="34"/>
      <c r="G284" s="34"/>
      <c r="H284" s="51">
        <v>1</v>
      </c>
      <c r="I284" s="64"/>
    </row>
    <row r="285" spans="1:9" ht="22.5" customHeight="1" x14ac:dyDescent="0.2">
      <c r="A285" s="146"/>
      <c r="B285" s="33" t="s">
        <v>137</v>
      </c>
      <c r="C285" s="33">
        <v>1</v>
      </c>
      <c r="D285" s="33" t="s">
        <v>316</v>
      </c>
      <c r="E285" s="34">
        <v>504</v>
      </c>
      <c r="F285" s="34"/>
      <c r="G285" s="34"/>
      <c r="H285" s="51">
        <v>1</v>
      </c>
      <c r="I285" s="64"/>
    </row>
    <row r="286" spans="1:9" ht="22.5" customHeight="1" x14ac:dyDescent="0.2">
      <c r="A286" s="146"/>
      <c r="B286" s="33" t="s">
        <v>40</v>
      </c>
      <c r="C286" s="33">
        <v>1</v>
      </c>
      <c r="D286" s="33" t="s">
        <v>254</v>
      </c>
      <c r="E286" s="34">
        <v>504</v>
      </c>
      <c r="F286" s="34"/>
      <c r="G286" s="34"/>
      <c r="H286" s="51">
        <v>1</v>
      </c>
      <c r="I286" s="64"/>
    </row>
    <row r="287" spans="1:9" ht="22.5" customHeight="1" x14ac:dyDescent="0.2">
      <c r="A287" s="146"/>
      <c r="B287" s="33" t="s">
        <v>290</v>
      </c>
      <c r="C287" s="33">
        <v>1</v>
      </c>
      <c r="D287" s="33" t="s">
        <v>254</v>
      </c>
      <c r="E287" s="34">
        <v>504</v>
      </c>
      <c r="F287" s="34"/>
      <c r="G287" s="34"/>
      <c r="H287" s="51"/>
      <c r="I287" s="64">
        <v>1</v>
      </c>
    </row>
    <row r="288" spans="1:9" ht="22.5" customHeight="1" x14ac:dyDescent="0.2">
      <c r="A288" s="146"/>
      <c r="B288" s="154" t="s">
        <v>255</v>
      </c>
      <c r="C288" s="155"/>
      <c r="D288" s="155"/>
      <c r="E288" s="155"/>
      <c r="F288" s="155"/>
      <c r="G288" s="156"/>
      <c r="H288" s="51">
        <f>SUM(H282:H287)</f>
        <v>4</v>
      </c>
      <c r="I288" s="64">
        <f>SUM(I282:I287)</f>
        <v>4</v>
      </c>
    </row>
    <row r="289" spans="1:9" ht="22.5" customHeight="1" x14ac:dyDescent="0.2">
      <c r="A289" s="146"/>
      <c r="B289" s="157"/>
      <c r="C289" s="158"/>
      <c r="D289" s="158"/>
      <c r="E289" s="158"/>
      <c r="F289" s="158"/>
      <c r="G289" s="159"/>
      <c r="H289" s="153">
        <f>H288+I288</f>
        <v>8</v>
      </c>
      <c r="I289" s="153"/>
    </row>
    <row r="290" spans="1:9" ht="22.5" customHeight="1" x14ac:dyDescent="0.2">
      <c r="A290" s="146" t="s">
        <v>86</v>
      </c>
      <c r="B290" s="33" t="s">
        <v>388</v>
      </c>
      <c r="C290" s="33">
        <v>1</v>
      </c>
      <c r="D290" s="33" t="s">
        <v>318</v>
      </c>
      <c r="E290" s="34">
        <v>919.92</v>
      </c>
      <c r="F290" s="34"/>
      <c r="G290" s="34"/>
      <c r="H290" s="51">
        <v>1</v>
      </c>
      <c r="I290" s="64"/>
    </row>
    <row r="291" spans="1:9" ht="22.5" customHeight="1" x14ac:dyDescent="0.2">
      <c r="A291" s="146"/>
      <c r="B291" s="33" t="s">
        <v>41</v>
      </c>
      <c r="C291" s="33">
        <v>1</v>
      </c>
      <c r="D291" s="33" t="s">
        <v>316</v>
      </c>
      <c r="E291" s="34">
        <v>504</v>
      </c>
      <c r="F291" s="34"/>
      <c r="G291" s="34"/>
      <c r="H291" s="51"/>
      <c r="I291" s="64">
        <v>1</v>
      </c>
    </row>
    <row r="292" spans="1:9" ht="22.5" customHeight="1" x14ac:dyDescent="0.2">
      <c r="A292" s="146"/>
      <c r="B292" s="33" t="s">
        <v>42</v>
      </c>
      <c r="C292" s="33">
        <v>2</v>
      </c>
      <c r="D292" s="33" t="s">
        <v>316</v>
      </c>
      <c r="E292" s="34">
        <v>504</v>
      </c>
      <c r="F292" s="34"/>
      <c r="G292" s="34"/>
      <c r="H292" s="51">
        <v>2</v>
      </c>
      <c r="I292" s="64"/>
    </row>
    <row r="293" spans="1:9" ht="22.5" customHeight="1" x14ac:dyDescent="0.2">
      <c r="A293" s="146"/>
      <c r="B293" s="33" t="s">
        <v>42</v>
      </c>
      <c r="C293" s="33">
        <v>2</v>
      </c>
      <c r="D293" s="33" t="s">
        <v>254</v>
      </c>
      <c r="E293" s="34">
        <v>504</v>
      </c>
      <c r="F293" s="34"/>
      <c r="G293" s="34"/>
      <c r="H293" s="51">
        <v>2</v>
      </c>
      <c r="I293" s="64"/>
    </row>
    <row r="294" spans="1:9" ht="22.5" customHeight="1" x14ac:dyDescent="0.2">
      <c r="A294" s="146"/>
      <c r="B294" s="33" t="s">
        <v>286</v>
      </c>
      <c r="C294" s="33">
        <v>1</v>
      </c>
      <c r="D294" s="33" t="s">
        <v>254</v>
      </c>
      <c r="E294" s="34">
        <v>450</v>
      </c>
      <c r="F294" s="34"/>
      <c r="G294" s="34"/>
      <c r="H294" s="51"/>
      <c r="I294" s="64">
        <v>1</v>
      </c>
    </row>
    <row r="295" spans="1:9" ht="22.5" customHeight="1" x14ac:dyDescent="0.2">
      <c r="A295" s="146"/>
      <c r="B295" s="33" t="s">
        <v>288</v>
      </c>
      <c r="C295" s="33">
        <v>1</v>
      </c>
      <c r="D295" s="33" t="s">
        <v>254</v>
      </c>
      <c r="E295" s="34">
        <v>504</v>
      </c>
      <c r="F295" s="34"/>
      <c r="G295" s="34"/>
      <c r="H295" s="51"/>
      <c r="I295" s="64">
        <v>1</v>
      </c>
    </row>
    <row r="296" spans="1:9" ht="22.5" customHeight="1" x14ac:dyDescent="0.2">
      <c r="A296" s="146"/>
      <c r="B296" s="154" t="s">
        <v>255</v>
      </c>
      <c r="C296" s="155"/>
      <c r="D296" s="155"/>
      <c r="E296" s="155"/>
      <c r="F296" s="155"/>
      <c r="G296" s="156"/>
      <c r="H296" s="51">
        <f>SUM(H290:H295)</f>
        <v>5</v>
      </c>
      <c r="I296" s="64">
        <f>SUM(I290:I295)</f>
        <v>3</v>
      </c>
    </row>
    <row r="297" spans="1:9" ht="22.5" customHeight="1" x14ac:dyDescent="0.2">
      <c r="A297" s="146"/>
      <c r="B297" s="157"/>
      <c r="C297" s="158"/>
      <c r="D297" s="158"/>
      <c r="E297" s="158"/>
      <c r="F297" s="158"/>
      <c r="G297" s="159"/>
      <c r="H297" s="153">
        <f>H296+I296</f>
        <v>8</v>
      </c>
      <c r="I297" s="153"/>
    </row>
    <row r="298" spans="1:9" ht="22.5" customHeight="1" x14ac:dyDescent="0.2">
      <c r="A298" s="146" t="s">
        <v>87</v>
      </c>
      <c r="B298" s="38" t="s">
        <v>389</v>
      </c>
      <c r="C298" s="33">
        <v>1</v>
      </c>
      <c r="D298" s="33" t="s">
        <v>318</v>
      </c>
      <c r="E298" s="34">
        <v>765.6</v>
      </c>
      <c r="F298" s="34"/>
      <c r="G298" s="34"/>
      <c r="H298" s="51"/>
      <c r="I298" s="64">
        <v>1</v>
      </c>
    </row>
    <row r="299" spans="1:9" ht="22.5" customHeight="1" x14ac:dyDescent="0.2">
      <c r="A299" s="146"/>
      <c r="B299" s="38" t="s">
        <v>141</v>
      </c>
      <c r="C299" s="33">
        <v>1</v>
      </c>
      <c r="D299" s="33" t="s">
        <v>316</v>
      </c>
      <c r="E299" s="34">
        <v>504</v>
      </c>
      <c r="F299" s="34"/>
      <c r="G299" s="34"/>
      <c r="H299" s="51"/>
      <c r="I299" s="64">
        <v>1</v>
      </c>
    </row>
    <row r="300" spans="1:9" ht="22.5" customHeight="1" x14ac:dyDescent="0.2">
      <c r="A300" s="146"/>
      <c r="B300" s="38" t="s">
        <v>261</v>
      </c>
      <c r="C300" s="33">
        <v>1</v>
      </c>
      <c r="D300" s="33" t="s">
        <v>320</v>
      </c>
      <c r="E300" s="34">
        <v>504</v>
      </c>
      <c r="F300" s="34"/>
      <c r="G300" s="34"/>
      <c r="H300" s="51">
        <v>1</v>
      </c>
      <c r="I300" s="64"/>
    </row>
    <row r="301" spans="1:9" ht="22.5" customHeight="1" x14ac:dyDescent="0.2">
      <c r="A301" s="146"/>
      <c r="B301" s="38" t="s">
        <v>261</v>
      </c>
      <c r="C301" s="33">
        <v>1</v>
      </c>
      <c r="D301" s="33" t="s">
        <v>316</v>
      </c>
      <c r="E301" s="34">
        <v>504</v>
      </c>
      <c r="F301" s="34"/>
      <c r="G301" s="34"/>
      <c r="H301" s="51">
        <v>1</v>
      </c>
      <c r="I301" s="64"/>
    </row>
    <row r="302" spans="1:9" ht="22.5" customHeight="1" x14ac:dyDescent="0.2">
      <c r="A302" s="146"/>
      <c r="B302" s="38" t="s">
        <v>43</v>
      </c>
      <c r="C302" s="33">
        <v>4</v>
      </c>
      <c r="D302" s="33" t="s">
        <v>316</v>
      </c>
      <c r="E302" s="34">
        <v>504</v>
      </c>
      <c r="F302" s="34"/>
      <c r="G302" s="34"/>
      <c r="H302" s="51">
        <v>3</v>
      </c>
      <c r="I302" s="64">
        <v>1</v>
      </c>
    </row>
    <row r="303" spans="1:9" ht="22.5" customHeight="1" x14ac:dyDescent="0.2">
      <c r="A303" s="146"/>
      <c r="B303" s="33" t="s">
        <v>45</v>
      </c>
      <c r="C303" s="33">
        <v>3</v>
      </c>
      <c r="D303" s="33" t="s">
        <v>316</v>
      </c>
      <c r="E303" s="34">
        <v>504</v>
      </c>
      <c r="F303" s="34"/>
      <c r="G303" s="34"/>
      <c r="H303" s="51">
        <v>2</v>
      </c>
      <c r="I303" s="64">
        <v>1</v>
      </c>
    </row>
    <row r="304" spans="1:9" ht="22.5" customHeight="1" x14ac:dyDescent="0.2">
      <c r="A304" s="146"/>
      <c r="B304" s="33" t="s">
        <v>127</v>
      </c>
      <c r="C304" s="33">
        <v>1</v>
      </c>
      <c r="D304" s="33" t="s">
        <v>316</v>
      </c>
      <c r="E304" s="34">
        <v>504</v>
      </c>
      <c r="F304" s="34"/>
      <c r="G304" s="34"/>
      <c r="H304" s="51">
        <v>1</v>
      </c>
      <c r="I304" s="64"/>
    </row>
    <row r="305" spans="1:9" ht="22.5" customHeight="1" x14ac:dyDescent="0.2">
      <c r="A305" s="146"/>
      <c r="B305" s="38" t="s">
        <v>43</v>
      </c>
      <c r="C305" s="33">
        <v>1</v>
      </c>
      <c r="D305" s="33" t="s">
        <v>254</v>
      </c>
      <c r="E305" s="34">
        <v>504</v>
      </c>
      <c r="F305" s="34"/>
      <c r="G305" s="34"/>
      <c r="H305" s="51">
        <v>1</v>
      </c>
      <c r="I305" s="64">
        <v>0</v>
      </c>
    </row>
    <row r="306" spans="1:9" ht="22.5" customHeight="1" x14ac:dyDescent="0.2">
      <c r="A306" s="146"/>
      <c r="B306" s="38" t="s">
        <v>290</v>
      </c>
      <c r="C306" s="33">
        <v>1</v>
      </c>
      <c r="D306" s="33" t="s">
        <v>254</v>
      </c>
      <c r="E306" s="34">
        <v>504</v>
      </c>
      <c r="F306" s="34"/>
      <c r="G306" s="34"/>
      <c r="H306" s="51"/>
      <c r="I306" s="64">
        <v>1</v>
      </c>
    </row>
    <row r="307" spans="1:9" ht="22.5" customHeight="1" x14ac:dyDescent="0.2">
      <c r="A307" s="146"/>
      <c r="B307" s="154" t="s">
        <v>255</v>
      </c>
      <c r="C307" s="155"/>
      <c r="D307" s="155"/>
      <c r="E307" s="155"/>
      <c r="F307" s="155"/>
      <c r="G307" s="156"/>
      <c r="H307" s="51">
        <f>SUM(H298:H306)</f>
        <v>9</v>
      </c>
      <c r="I307" s="64">
        <f>SUM(I298:I306)</f>
        <v>5</v>
      </c>
    </row>
    <row r="308" spans="1:9" ht="22.5" customHeight="1" x14ac:dyDescent="0.2">
      <c r="A308" s="146"/>
      <c r="B308" s="157"/>
      <c r="C308" s="158"/>
      <c r="D308" s="158"/>
      <c r="E308" s="158"/>
      <c r="F308" s="158"/>
      <c r="G308" s="159"/>
      <c r="H308" s="153">
        <f>H307+I307</f>
        <v>14</v>
      </c>
      <c r="I308" s="153"/>
    </row>
    <row r="309" spans="1:9" ht="22.5" customHeight="1" x14ac:dyDescent="0.2">
      <c r="A309" s="146" t="s">
        <v>390</v>
      </c>
      <c r="B309" s="33" t="s">
        <v>391</v>
      </c>
      <c r="C309" s="33">
        <v>1</v>
      </c>
      <c r="D309" s="33" t="s">
        <v>318</v>
      </c>
      <c r="E309" s="34">
        <v>800</v>
      </c>
      <c r="F309" s="34"/>
      <c r="G309" s="34"/>
      <c r="H309" s="54">
        <v>1</v>
      </c>
      <c r="I309" s="64"/>
    </row>
    <row r="310" spans="1:9" ht="22.5" customHeight="1" x14ac:dyDescent="0.2">
      <c r="A310" s="146"/>
      <c r="B310" s="33" t="s">
        <v>28</v>
      </c>
      <c r="C310" s="33">
        <v>2</v>
      </c>
      <c r="D310" s="33" t="s">
        <v>316</v>
      </c>
      <c r="E310" s="34">
        <v>504</v>
      </c>
      <c r="F310" s="34"/>
      <c r="G310" s="34"/>
      <c r="H310" s="51"/>
      <c r="I310" s="66">
        <v>2</v>
      </c>
    </row>
    <row r="311" spans="1:9" ht="22.5" customHeight="1" x14ac:dyDescent="0.2">
      <c r="A311" s="146"/>
      <c r="B311" s="33" t="s">
        <v>9</v>
      </c>
      <c r="C311" s="33">
        <v>11</v>
      </c>
      <c r="D311" s="33" t="s">
        <v>316</v>
      </c>
      <c r="E311" s="34">
        <v>504</v>
      </c>
      <c r="F311" s="34"/>
      <c r="G311" s="34"/>
      <c r="H311" s="51">
        <v>10</v>
      </c>
      <c r="I311" s="64">
        <v>1</v>
      </c>
    </row>
    <row r="312" spans="1:9" ht="22.5" customHeight="1" x14ac:dyDescent="0.2">
      <c r="A312" s="146"/>
      <c r="B312" s="33" t="s">
        <v>392</v>
      </c>
      <c r="C312" s="33">
        <v>1</v>
      </c>
      <c r="D312" s="33" t="s">
        <v>320</v>
      </c>
      <c r="E312" s="34">
        <v>504</v>
      </c>
      <c r="F312" s="34"/>
      <c r="G312" s="34"/>
      <c r="H312" s="51"/>
      <c r="I312" s="64">
        <v>1</v>
      </c>
    </row>
    <row r="313" spans="1:9" ht="22.5" customHeight="1" x14ac:dyDescent="0.2">
      <c r="A313" s="146"/>
      <c r="B313" s="33" t="s">
        <v>9</v>
      </c>
      <c r="C313" s="33">
        <v>2</v>
      </c>
      <c r="D313" s="33" t="s">
        <v>320</v>
      </c>
      <c r="E313" s="34">
        <v>504</v>
      </c>
      <c r="F313" s="34"/>
      <c r="G313" s="34"/>
      <c r="H313" s="51"/>
      <c r="I313" s="64">
        <v>2</v>
      </c>
    </row>
    <row r="314" spans="1:9" ht="22.5" customHeight="1" x14ac:dyDescent="0.2">
      <c r="A314" s="146"/>
      <c r="B314" s="33" t="s">
        <v>9</v>
      </c>
      <c r="C314" s="33">
        <v>16</v>
      </c>
      <c r="D314" s="33" t="s">
        <v>254</v>
      </c>
      <c r="E314" s="34">
        <v>504</v>
      </c>
      <c r="F314" s="34"/>
      <c r="G314" s="34"/>
      <c r="H314" s="51">
        <v>10</v>
      </c>
      <c r="I314" s="64">
        <v>6</v>
      </c>
    </row>
    <row r="315" spans="1:9" ht="22.5" customHeight="1" x14ac:dyDescent="0.2">
      <c r="A315" s="146"/>
      <c r="B315" s="33" t="s">
        <v>9</v>
      </c>
      <c r="C315" s="33">
        <v>3</v>
      </c>
      <c r="D315" s="33" t="s">
        <v>254</v>
      </c>
      <c r="E315" s="34">
        <v>450</v>
      </c>
      <c r="F315" s="34"/>
      <c r="G315" s="34"/>
      <c r="H315" s="51">
        <v>2</v>
      </c>
      <c r="I315" s="64">
        <v>1</v>
      </c>
    </row>
    <row r="316" spans="1:9" ht="22.5" customHeight="1" x14ac:dyDescent="0.2">
      <c r="A316" s="146"/>
      <c r="B316" s="33" t="s">
        <v>393</v>
      </c>
      <c r="C316" s="33">
        <v>4</v>
      </c>
      <c r="D316" s="33" t="s">
        <v>254</v>
      </c>
      <c r="E316" s="34">
        <v>504</v>
      </c>
      <c r="F316" s="34"/>
      <c r="G316" s="34"/>
      <c r="H316" s="51">
        <v>2</v>
      </c>
      <c r="I316" s="64">
        <v>2</v>
      </c>
    </row>
    <row r="317" spans="1:9" ht="22.5" customHeight="1" x14ac:dyDescent="0.2">
      <c r="A317" s="146"/>
      <c r="B317" s="33" t="s">
        <v>393</v>
      </c>
      <c r="C317" s="33">
        <v>2</v>
      </c>
      <c r="D317" s="33" t="s">
        <v>254</v>
      </c>
      <c r="E317" s="34">
        <v>450</v>
      </c>
      <c r="F317" s="34"/>
      <c r="G317" s="34"/>
      <c r="H317" s="51">
        <v>2</v>
      </c>
      <c r="I317" s="64"/>
    </row>
    <row r="318" spans="1:9" ht="22.5" customHeight="1" x14ac:dyDescent="0.2">
      <c r="A318" s="146"/>
      <c r="B318" s="154" t="s">
        <v>255</v>
      </c>
      <c r="C318" s="155"/>
      <c r="D318" s="155"/>
      <c r="E318" s="155"/>
      <c r="F318" s="155"/>
      <c r="G318" s="156"/>
      <c r="H318" s="51">
        <f>SUM(H309:H317)</f>
        <v>27</v>
      </c>
      <c r="I318" s="64">
        <f>SUM(I309:I317)</f>
        <v>15</v>
      </c>
    </row>
    <row r="319" spans="1:9" ht="22.5" customHeight="1" x14ac:dyDescent="0.2">
      <c r="A319" s="146"/>
      <c r="B319" s="157"/>
      <c r="C319" s="158"/>
      <c r="D319" s="158"/>
      <c r="E319" s="158"/>
      <c r="F319" s="158"/>
      <c r="G319" s="159"/>
      <c r="H319" s="153">
        <f>H318+I318</f>
        <v>42</v>
      </c>
      <c r="I319" s="153"/>
    </row>
    <row r="320" spans="1:9" ht="22.5" customHeight="1" x14ac:dyDescent="0.2">
      <c r="A320" s="146" t="s">
        <v>394</v>
      </c>
      <c r="B320" s="33"/>
      <c r="C320" s="33"/>
      <c r="D320" s="33"/>
      <c r="E320" s="34"/>
      <c r="F320" s="34"/>
      <c r="G320" s="34"/>
      <c r="H320" s="51"/>
      <c r="I320" s="64"/>
    </row>
    <row r="321" spans="1:9" ht="22.5" customHeight="1" x14ac:dyDescent="0.2">
      <c r="A321" s="146"/>
      <c r="B321" s="33" t="s">
        <v>395</v>
      </c>
      <c r="C321" s="33">
        <v>1</v>
      </c>
      <c r="D321" s="33" t="s">
        <v>316</v>
      </c>
      <c r="E321" s="34">
        <v>919.2</v>
      </c>
      <c r="F321" s="34"/>
      <c r="G321" s="34"/>
      <c r="H321" s="51"/>
      <c r="I321" s="64">
        <v>1</v>
      </c>
    </row>
    <row r="322" spans="1:9" ht="22.5" customHeight="1" x14ac:dyDescent="0.2">
      <c r="A322" s="146"/>
      <c r="B322" s="33" t="s">
        <v>48</v>
      </c>
      <c r="C322" s="33">
        <v>1</v>
      </c>
      <c r="D322" s="33" t="s">
        <v>316</v>
      </c>
      <c r="E322" s="34">
        <v>504</v>
      </c>
      <c r="F322" s="34"/>
      <c r="G322" s="34"/>
      <c r="H322" s="51"/>
      <c r="I322" s="64">
        <v>1</v>
      </c>
    </row>
    <row r="323" spans="1:9" ht="22.5" customHeight="1" x14ac:dyDescent="0.2">
      <c r="A323" s="146"/>
      <c r="B323" s="154" t="s">
        <v>255</v>
      </c>
      <c r="C323" s="155"/>
      <c r="D323" s="155"/>
      <c r="E323" s="155"/>
      <c r="F323" s="155"/>
      <c r="G323" s="156"/>
      <c r="H323" s="51">
        <f>SUM(H320:H322)</f>
        <v>0</v>
      </c>
      <c r="I323" s="64">
        <f>SUM(I320:I322)</f>
        <v>2</v>
      </c>
    </row>
    <row r="324" spans="1:9" ht="22.5" customHeight="1" x14ac:dyDescent="0.2">
      <c r="A324" s="146"/>
      <c r="B324" s="157"/>
      <c r="C324" s="158"/>
      <c r="D324" s="158"/>
      <c r="E324" s="158"/>
      <c r="F324" s="158"/>
      <c r="G324" s="159"/>
      <c r="H324" s="153">
        <f>H323+I323</f>
        <v>2</v>
      </c>
      <c r="I324" s="153"/>
    </row>
    <row r="325" spans="1:9" ht="22.5" customHeight="1" x14ac:dyDescent="0.2">
      <c r="A325" s="146" t="s">
        <v>396</v>
      </c>
      <c r="B325" s="33" t="s">
        <v>397</v>
      </c>
      <c r="C325" s="33">
        <v>1</v>
      </c>
      <c r="D325" s="33" t="s">
        <v>318</v>
      </c>
      <c r="E325" s="34">
        <v>800</v>
      </c>
      <c r="F325" s="34"/>
      <c r="G325" s="34"/>
      <c r="H325" s="51"/>
      <c r="I325" s="64">
        <v>1</v>
      </c>
    </row>
    <row r="326" spans="1:9" ht="22.5" customHeight="1" x14ac:dyDescent="0.2">
      <c r="A326" s="146"/>
      <c r="B326" s="33" t="s">
        <v>50</v>
      </c>
      <c r="C326" s="33">
        <v>1</v>
      </c>
      <c r="D326" s="33" t="s">
        <v>320</v>
      </c>
      <c r="E326" s="34">
        <v>504</v>
      </c>
      <c r="F326" s="34"/>
      <c r="G326" s="34"/>
      <c r="H326" s="51"/>
      <c r="I326" s="64">
        <v>1</v>
      </c>
    </row>
    <row r="327" spans="1:9" ht="22.5" customHeight="1" x14ac:dyDescent="0.2">
      <c r="A327" s="146"/>
      <c r="B327" s="33" t="s">
        <v>294</v>
      </c>
      <c r="C327" s="33">
        <v>2</v>
      </c>
      <c r="D327" s="33" t="s">
        <v>254</v>
      </c>
      <c r="E327" s="34">
        <v>504</v>
      </c>
      <c r="F327" s="34"/>
      <c r="G327" s="34"/>
      <c r="H327" s="51"/>
      <c r="I327" s="64">
        <v>2</v>
      </c>
    </row>
    <row r="328" spans="1:9" ht="22.5" customHeight="1" x14ac:dyDescent="0.2">
      <c r="A328" s="146"/>
      <c r="B328" s="154" t="s">
        <v>255</v>
      </c>
      <c r="C328" s="155"/>
      <c r="D328" s="155"/>
      <c r="E328" s="155"/>
      <c r="F328" s="155"/>
      <c r="G328" s="156"/>
      <c r="H328" s="51"/>
      <c r="I328" s="64">
        <f>SUM(I325:I327)</f>
        <v>4</v>
      </c>
    </row>
    <row r="329" spans="1:9" ht="22.5" customHeight="1" x14ac:dyDescent="0.2">
      <c r="A329" s="146"/>
      <c r="B329" s="157"/>
      <c r="C329" s="158"/>
      <c r="D329" s="158"/>
      <c r="E329" s="158"/>
      <c r="F329" s="158"/>
      <c r="G329" s="159"/>
      <c r="H329" s="153">
        <f>H328+I328</f>
        <v>4</v>
      </c>
      <c r="I329" s="153"/>
    </row>
    <row r="330" spans="1:9" ht="22.5" customHeight="1" x14ac:dyDescent="0.2">
      <c r="A330" s="146" t="s">
        <v>398</v>
      </c>
      <c r="B330" s="33" t="s">
        <v>399</v>
      </c>
      <c r="C330" s="33">
        <v>1</v>
      </c>
      <c r="D330" s="33" t="s">
        <v>320</v>
      </c>
      <c r="E330" s="34">
        <v>800</v>
      </c>
      <c r="F330" s="34"/>
      <c r="G330" s="34"/>
      <c r="H330" s="51">
        <v>1</v>
      </c>
      <c r="I330" s="64"/>
    </row>
    <row r="331" spans="1:9" ht="22.5" customHeight="1" x14ac:dyDescent="0.2">
      <c r="A331" s="146"/>
      <c r="B331" s="33" t="s">
        <v>400</v>
      </c>
      <c r="C331" s="33">
        <v>1</v>
      </c>
      <c r="D331" s="33" t="s">
        <v>320</v>
      </c>
      <c r="E331" s="34">
        <v>504</v>
      </c>
      <c r="F331" s="34"/>
      <c r="G331" s="34"/>
      <c r="H331" s="51"/>
      <c r="I331" s="64">
        <v>1</v>
      </c>
    </row>
    <row r="332" spans="1:9" ht="22.5" customHeight="1" x14ac:dyDescent="0.2">
      <c r="A332" s="146"/>
      <c r="B332" s="154" t="s">
        <v>255</v>
      </c>
      <c r="C332" s="155"/>
      <c r="D332" s="155"/>
      <c r="E332" s="155"/>
      <c r="F332" s="155"/>
      <c r="G332" s="156"/>
      <c r="H332" s="51">
        <f>SUM(H330:H331)</f>
        <v>1</v>
      </c>
      <c r="I332" s="64">
        <f>SUM(I330:I331)</f>
        <v>1</v>
      </c>
    </row>
    <row r="333" spans="1:9" ht="22.5" customHeight="1" x14ac:dyDescent="0.2">
      <c r="A333" s="146"/>
      <c r="B333" s="157"/>
      <c r="C333" s="158"/>
      <c r="D333" s="158"/>
      <c r="E333" s="158"/>
      <c r="F333" s="158"/>
      <c r="G333" s="159"/>
      <c r="H333" s="153">
        <f>H332+I332</f>
        <v>2</v>
      </c>
      <c r="I333" s="153"/>
    </row>
    <row r="334" spans="1:9" ht="22.5" customHeight="1" x14ac:dyDescent="0.2">
      <c r="A334" s="146" t="s">
        <v>401</v>
      </c>
      <c r="B334" s="33" t="s">
        <v>402</v>
      </c>
      <c r="C334" s="33">
        <v>1</v>
      </c>
      <c r="D334" s="33" t="s">
        <v>318</v>
      </c>
      <c r="E334" s="34">
        <v>800</v>
      </c>
      <c r="F334" s="34"/>
      <c r="G334" s="34"/>
      <c r="H334" s="51"/>
      <c r="I334" s="64">
        <v>1</v>
      </c>
    </row>
    <row r="335" spans="1:9" ht="22.5" customHeight="1" x14ac:dyDescent="0.2">
      <c r="A335" s="146"/>
      <c r="B335" s="33" t="s">
        <v>403</v>
      </c>
      <c r="C335" s="33">
        <v>1</v>
      </c>
      <c r="D335" s="33" t="s">
        <v>320</v>
      </c>
      <c r="E335" s="34">
        <v>667.7</v>
      </c>
      <c r="F335" s="34"/>
      <c r="G335" s="34"/>
      <c r="H335" s="51"/>
      <c r="I335" s="64">
        <v>1</v>
      </c>
    </row>
    <row r="336" spans="1:9" ht="22.5" customHeight="1" x14ac:dyDescent="0.2">
      <c r="A336" s="146"/>
      <c r="B336" s="154" t="s">
        <v>255</v>
      </c>
      <c r="C336" s="155"/>
      <c r="D336" s="155"/>
      <c r="E336" s="155"/>
      <c r="F336" s="155"/>
      <c r="G336" s="156"/>
      <c r="H336" s="51">
        <f t="shared" ref="H336" si="0">SUM(H335)</f>
        <v>0</v>
      </c>
      <c r="I336" s="64">
        <f>SUM(I334:I335)</f>
        <v>2</v>
      </c>
    </row>
    <row r="337" spans="1:9" ht="22.5" customHeight="1" x14ac:dyDescent="0.2">
      <c r="A337" s="146"/>
      <c r="B337" s="157"/>
      <c r="C337" s="158"/>
      <c r="D337" s="158"/>
      <c r="E337" s="158"/>
      <c r="F337" s="158"/>
      <c r="G337" s="159"/>
      <c r="H337" s="153">
        <f>H336+I336</f>
        <v>2</v>
      </c>
      <c r="I337" s="153"/>
    </row>
    <row r="338" spans="1:9" ht="22.5" customHeight="1" x14ac:dyDescent="0.2">
      <c r="A338" s="146" t="s">
        <v>404</v>
      </c>
      <c r="B338" s="33" t="s">
        <v>162</v>
      </c>
      <c r="C338" s="33">
        <v>1</v>
      </c>
      <c r="D338" s="33" t="s">
        <v>318</v>
      </c>
      <c r="E338" s="34">
        <v>800</v>
      </c>
      <c r="F338" s="34"/>
      <c r="G338" s="34"/>
      <c r="H338" s="51">
        <v>1</v>
      </c>
      <c r="I338" s="63"/>
    </row>
    <row r="339" spans="1:9" ht="22.5" customHeight="1" x14ac:dyDescent="0.2">
      <c r="A339" s="146"/>
      <c r="B339" s="33" t="s">
        <v>190</v>
      </c>
      <c r="C339" s="33">
        <v>5</v>
      </c>
      <c r="D339" s="33" t="s">
        <v>254</v>
      </c>
      <c r="E339" s="34">
        <v>504</v>
      </c>
      <c r="F339" s="34"/>
      <c r="G339" s="34"/>
      <c r="H339" s="51">
        <v>2</v>
      </c>
      <c r="I339" s="64">
        <v>3</v>
      </c>
    </row>
    <row r="340" spans="1:9" ht="22.5" customHeight="1" x14ac:dyDescent="0.2">
      <c r="A340" s="146"/>
      <c r="B340" s="154" t="s">
        <v>255</v>
      </c>
      <c r="C340" s="155"/>
      <c r="D340" s="155"/>
      <c r="E340" s="155"/>
      <c r="F340" s="155"/>
      <c r="G340" s="156"/>
      <c r="H340" s="51">
        <f>SUM(H338:H339)</f>
        <v>3</v>
      </c>
      <c r="I340" s="64">
        <f>SUM(I338:I339)</f>
        <v>3</v>
      </c>
    </row>
    <row r="341" spans="1:9" ht="22.5" customHeight="1" x14ac:dyDescent="0.2">
      <c r="A341" s="146"/>
      <c r="B341" s="157"/>
      <c r="C341" s="158"/>
      <c r="D341" s="158"/>
      <c r="E341" s="158"/>
      <c r="F341" s="158"/>
      <c r="G341" s="159"/>
      <c r="H341" s="153">
        <f>H340+I340</f>
        <v>6</v>
      </c>
      <c r="I341" s="153"/>
    </row>
    <row r="342" spans="1:9" ht="22.5" customHeight="1" x14ac:dyDescent="0.2">
      <c r="A342" s="146" t="s">
        <v>405</v>
      </c>
      <c r="B342" s="33" t="s">
        <v>128</v>
      </c>
      <c r="C342" s="33">
        <v>1</v>
      </c>
      <c r="D342" s="33" t="s">
        <v>318</v>
      </c>
      <c r="E342" s="34">
        <v>1010.2</v>
      </c>
      <c r="F342" s="34"/>
      <c r="G342" s="34"/>
      <c r="H342" s="51">
        <v>1</v>
      </c>
      <c r="I342" s="64"/>
    </row>
    <row r="343" spans="1:9" ht="22.5" customHeight="1" x14ac:dyDescent="0.2">
      <c r="A343" s="146"/>
      <c r="B343" s="33" t="s">
        <v>166</v>
      </c>
      <c r="C343" s="33">
        <v>1</v>
      </c>
      <c r="D343" s="33" t="s">
        <v>316</v>
      </c>
      <c r="E343" s="34">
        <v>504</v>
      </c>
      <c r="F343" s="34"/>
      <c r="G343" s="34"/>
      <c r="H343" s="51"/>
      <c r="I343" s="64">
        <v>1</v>
      </c>
    </row>
    <row r="344" spans="1:9" ht="22.5" customHeight="1" x14ac:dyDescent="0.2">
      <c r="A344" s="146"/>
      <c r="B344" s="33" t="s">
        <v>295</v>
      </c>
      <c r="C344" s="33">
        <v>3</v>
      </c>
      <c r="D344" s="33" t="s">
        <v>254</v>
      </c>
      <c r="E344" s="34">
        <v>504</v>
      </c>
      <c r="F344" s="34"/>
      <c r="G344" s="34"/>
      <c r="H344" s="51">
        <v>1</v>
      </c>
      <c r="I344" s="64">
        <v>2</v>
      </c>
    </row>
    <row r="345" spans="1:9" ht="22.5" customHeight="1" x14ac:dyDescent="0.2">
      <c r="A345" s="146"/>
      <c r="B345" s="147" t="s">
        <v>255</v>
      </c>
      <c r="C345" s="148"/>
      <c r="D345" s="148"/>
      <c r="E345" s="148"/>
      <c r="F345" s="148"/>
      <c r="G345" s="149"/>
      <c r="H345" s="51">
        <f>SUM(H342:H344)</f>
        <v>2</v>
      </c>
      <c r="I345" s="64">
        <f>SUM(I342:I344)</f>
        <v>3</v>
      </c>
    </row>
    <row r="346" spans="1:9" ht="22.5" customHeight="1" x14ac:dyDescent="0.2">
      <c r="A346" s="146"/>
      <c r="B346" s="150"/>
      <c r="C346" s="151"/>
      <c r="D346" s="151"/>
      <c r="E346" s="151"/>
      <c r="F346" s="151"/>
      <c r="G346" s="152"/>
      <c r="H346" s="153">
        <f>H345+I345</f>
        <v>5</v>
      </c>
      <c r="I346" s="153"/>
    </row>
    <row r="347" spans="1:9" ht="22.5" customHeight="1" x14ac:dyDescent="0.2">
      <c r="A347" s="146" t="s">
        <v>406</v>
      </c>
      <c r="B347" s="33" t="s">
        <v>283</v>
      </c>
      <c r="C347" s="33">
        <v>1</v>
      </c>
      <c r="D347" s="33" t="s">
        <v>254</v>
      </c>
      <c r="E347" s="34">
        <v>504</v>
      </c>
      <c r="F347" s="34"/>
      <c r="G347" s="34"/>
      <c r="H347" s="51"/>
      <c r="I347" s="64">
        <v>1</v>
      </c>
    </row>
    <row r="348" spans="1:9" ht="22.5" customHeight="1" x14ac:dyDescent="0.2">
      <c r="A348" s="146"/>
      <c r="B348" s="33" t="s">
        <v>284</v>
      </c>
      <c r="C348" s="33">
        <v>1</v>
      </c>
      <c r="D348" s="33" t="s">
        <v>254</v>
      </c>
      <c r="E348" s="34">
        <v>504</v>
      </c>
      <c r="F348" s="34"/>
      <c r="G348" s="34"/>
      <c r="H348" s="51"/>
      <c r="I348" s="64">
        <v>1</v>
      </c>
    </row>
    <row r="349" spans="1:9" ht="22.5" customHeight="1" x14ac:dyDescent="0.2">
      <c r="A349" s="146"/>
      <c r="B349" s="147" t="s">
        <v>255</v>
      </c>
      <c r="C349" s="148"/>
      <c r="D349" s="148"/>
      <c r="E349" s="148"/>
      <c r="F349" s="148"/>
      <c r="G349" s="149"/>
      <c r="H349" s="51">
        <f>SUM(H347:H348)</f>
        <v>0</v>
      </c>
      <c r="I349" s="64">
        <f>SUM(I347:I348)</f>
        <v>2</v>
      </c>
    </row>
    <row r="350" spans="1:9" ht="22.5" customHeight="1" x14ac:dyDescent="0.2">
      <c r="A350" s="146"/>
      <c r="B350" s="150"/>
      <c r="C350" s="151"/>
      <c r="D350" s="151"/>
      <c r="E350" s="151"/>
      <c r="F350" s="151"/>
      <c r="G350" s="152"/>
      <c r="H350" s="153">
        <f>H349+I349</f>
        <v>2</v>
      </c>
      <c r="I350" s="153"/>
    </row>
    <row r="351" spans="1:9" ht="22.5" customHeight="1" x14ac:dyDescent="0.2">
      <c r="A351" s="167" t="s">
        <v>171</v>
      </c>
      <c r="B351" s="33" t="s">
        <v>172</v>
      </c>
      <c r="C351" s="33">
        <v>1</v>
      </c>
      <c r="D351" s="33" t="s">
        <v>254</v>
      </c>
      <c r="E351" s="34">
        <v>600</v>
      </c>
      <c r="F351" s="33"/>
      <c r="G351" s="33"/>
      <c r="H351" s="53"/>
      <c r="I351" s="63">
        <v>1</v>
      </c>
    </row>
    <row r="352" spans="1:9" ht="22.5" customHeight="1" x14ac:dyDescent="0.2">
      <c r="A352" s="167"/>
      <c r="B352" s="39" t="s">
        <v>407</v>
      </c>
      <c r="C352" s="39">
        <v>1</v>
      </c>
      <c r="D352" s="39" t="s">
        <v>254</v>
      </c>
      <c r="E352" s="40">
        <v>504</v>
      </c>
      <c r="F352" s="39"/>
      <c r="G352" s="39"/>
      <c r="H352" s="55"/>
      <c r="I352" s="67">
        <v>1</v>
      </c>
    </row>
    <row r="353" spans="1:12" ht="22.5" customHeight="1" x14ac:dyDescent="0.2">
      <c r="A353" s="167"/>
      <c r="B353" s="41" t="s">
        <v>173</v>
      </c>
      <c r="C353" s="33">
        <v>1</v>
      </c>
      <c r="D353" s="33" t="s">
        <v>254</v>
      </c>
      <c r="E353" s="34">
        <v>450</v>
      </c>
      <c r="F353" s="33"/>
      <c r="G353" s="33"/>
      <c r="H353" s="53"/>
      <c r="I353" s="63">
        <v>1</v>
      </c>
    </row>
    <row r="354" spans="1:12" ht="22.5" customHeight="1" x14ac:dyDescent="0.2">
      <c r="A354" s="167"/>
      <c r="B354" s="154" t="s">
        <v>255</v>
      </c>
      <c r="C354" s="155"/>
      <c r="D354" s="155"/>
      <c r="E354" s="155"/>
      <c r="F354" s="155"/>
      <c r="G354" s="156"/>
      <c r="H354" s="53">
        <f>SUM(H351:H353)</f>
        <v>0</v>
      </c>
      <c r="I354" s="63">
        <f>SUM(I351:I353)</f>
        <v>3</v>
      </c>
    </row>
    <row r="355" spans="1:12" ht="22.5" customHeight="1" x14ac:dyDescent="0.2">
      <c r="A355" s="167"/>
      <c r="B355" s="157"/>
      <c r="C355" s="158"/>
      <c r="D355" s="158"/>
      <c r="E355" s="158"/>
      <c r="F355" s="158"/>
      <c r="G355" s="159"/>
      <c r="H355" s="168">
        <f>H354+I354</f>
        <v>3</v>
      </c>
      <c r="I355" s="169"/>
    </row>
    <row r="356" spans="1:12" ht="22.5" customHeight="1" x14ac:dyDescent="0.2">
      <c r="A356" s="167" t="s">
        <v>408</v>
      </c>
      <c r="B356" s="33" t="s">
        <v>409</v>
      </c>
      <c r="C356" s="33">
        <v>1</v>
      </c>
      <c r="D356" s="33" t="s">
        <v>254</v>
      </c>
      <c r="E356" s="34">
        <v>700</v>
      </c>
      <c r="F356" s="33"/>
      <c r="G356" s="33"/>
      <c r="H356" s="51">
        <v>1</v>
      </c>
      <c r="I356" s="64"/>
    </row>
    <row r="357" spans="1:12" ht="22.5" customHeight="1" x14ac:dyDescent="0.2">
      <c r="A357" s="167"/>
      <c r="B357" s="33" t="s">
        <v>410</v>
      </c>
      <c r="C357" s="33">
        <v>4</v>
      </c>
      <c r="D357" s="33" t="s">
        <v>254</v>
      </c>
      <c r="E357" s="34">
        <v>504</v>
      </c>
      <c r="F357" s="33"/>
      <c r="G357" s="33"/>
      <c r="H357" s="51">
        <v>2</v>
      </c>
      <c r="I357" s="64">
        <v>2</v>
      </c>
    </row>
    <row r="358" spans="1:12" ht="22.5" customHeight="1" x14ac:dyDescent="0.2">
      <c r="A358" s="167"/>
      <c r="B358" s="33" t="s">
        <v>297</v>
      </c>
      <c r="C358" s="33">
        <v>1</v>
      </c>
      <c r="D358" s="33" t="s">
        <v>254</v>
      </c>
      <c r="E358" s="34">
        <v>900</v>
      </c>
      <c r="F358" s="33"/>
      <c r="G358" s="33"/>
      <c r="H358" s="51">
        <v>1</v>
      </c>
      <c r="I358" s="64"/>
    </row>
    <row r="359" spans="1:12" ht="22.5" customHeight="1" x14ac:dyDescent="0.2">
      <c r="A359" s="167"/>
      <c r="B359" s="170" t="s">
        <v>102</v>
      </c>
      <c r="C359" s="171"/>
      <c r="D359" s="171"/>
      <c r="E359" s="171"/>
      <c r="F359" s="171"/>
      <c r="G359" s="172"/>
      <c r="H359" s="56">
        <f>SUM(H356:H358)</f>
        <v>4</v>
      </c>
      <c r="I359" s="68">
        <f>SUM(I356:I358)</f>
        <v>2</v>
      </c>
      <c r="L359" s="18">
        <v>568</v>
      </c>
    </row>
    <row r="360" spans="1:12" ht="22.5" customHeight="1" x14ac:dyDescent="0.2">
      <c r="A360" s="167"/>
      <c r="B360" s="173"/>
      <c r="C360" s="174"/>
      <c r="D360" s="174"/>
      <c r="E360" s="174"/>
      <c r="F360" s="174"/>
      <c r="G360" s="175"/>
      <c r="H360" s="176">
        <f>H359+I359</f>
        <v>6</v>
      </c>
      <c r="I360" s="177"/>
    </row>
    <row r="361" spans="1:12" ht="22.5" customHeight="1" x14ac:dyDescent="0.2">
      <c r="A361" s="167" t="s">
        <v>411</v>
      </c>
      <c r="B361" s="33" t="s">
        <v>149</v>
      </c>
      <c r="C361" s="33">
        <v>2</v>
      </c>
      <c r="D361" s="33" t="s">
        <v>254</v>
      </c>
      <c r="E361" s="34">
        <v>500</v>
      </c>
      <c r="F361" s="33"/>
      <c r="G361" s="33"/>
      <c r="H361" s="53">
        <v>2</v>
      </c>
      <c r="I361" s="63"/>
      <c r="J361" s="42"/>
    </row>
    <row r="362" spans="1:12" ht="22.5" customHeight="1" x14ac:dyDescent="0.2">
      <c r="A362" s="167"/>
      <c r="B362" s="33" t="s">
        <v>149</v>
      </c>
      <c r="C362" s="33">
        <v>1</v>
      </c>
      <c r="D362" s="33" t="s">
        <v>254</v>
      </c>
      <c r="E362" s="34">
        <v>504</v>
      </c>
      <c r="F362" s="33"/>
      <c r="G362" s="33"/>
      <c r="H362" s="53">
        <v>1</v>
      </c>
      <c r="I362" s="63"/>
    </row>
    <row r="363" spans="1:12" ht="22.5" customHeight="1" x14ac:dyDescent="0.2">
      <c r="A363" s="167"/>
      <c r="B363" s="146" t="s">
        <v>255</v>
      </c>
      <c r="C363" s="146"/>
      <c r="D363" s="146"/>
      <c r="E363" s="146"/>
      <c r="F363" s="146"/>
      <c r="G363" s="146"/>
      <c r="H363" s="53">
        <f>SUM(H361:H362)</f>
        <v>3</v>
      </c>
      <c r="I363" s="63">
        <f>SUM(I361)</f>
        <v>0</v>
      </c>
    </row>
    <row r="364" spans="1:12" ht="22.5" customHeight="1" x14ac:dyDescent="0.2">
      <c r="A364" s="167"/>
      <c r="B364" s="146"/>
      <c r="C364" s="146"/>
      <c r="D364" s="146"/>
      <c r="E364" s="146"/>
      <c r="F364" s="146"/>
      <c r="G364" s="146"/>
      <c r="H364" s="153">
        <f>H363+I363</f>
        <v>3</v>
      </c>
      <c r="I364" s="153"/>
    </row>
    <row r="365" spans="1:12" ht="22.5" customHeight="1" x14ac:dyDescent="0.2">
      <c r="A365" s="43"/>
      <c r="B365" s="16"/>
      <c r="C365" s="16"/>
      <c r="D365" s="16"/>
      <c r="E365" s="43"/>
      <c r="F365" s="43"/>
      <c r="G365" s="44"/>
      <c r="H365" s="72">
        <f>H6+H10+H14+H22+H26+H34+H46+H55+H63+H69+H73+H79+H88+H94+H100+H105+H110+H121+H124+H130+H135+H138+H146+H149+H152+H156+H163+H181+H193+H217+H226+H230+H253+H256+H261+H266+H269+H277+H280+H288+H296+H307+H318+H323+H328+H332+H336+H340+H345+H349+H354+H359+H363</f>
        <v>391</v>
      </c>
      <c r="I365" s="73">
        <f>I6+I10+I14+I22+I26+I34+I46+I55+I63+I69+I73+I79+I88+I94+I100+I105+I110+I121+I124+I130+I135+I138+I146+I149+I152+I156+I163+I181+I193+I217+I226+I230+I253+I256+I261+I266+I269+I277+I280+I288+I296+I307+I318+I323+I328+I332+I336+I340+I345+I349+I354+I359+I363</f>
        <v>193</v>
      </c>
    </row>
    <row r="366" spans="1:12" ht="22.5" customHeight="1" x14ac:dyDescent="0.2">
      <c r="A366" s="16"/>
      <c r="B366" s="16"/>
      <c r="C366" s="16"/>
      <c r="D366" s="16"/>
      <c r="E366" s="43"/>
      <c r="F366" s="43"/>
      <c r="G366" s="43"/>
      <c r="H366" s="166">
        <f>H7+H11+H15+H23+H27+H35+H47+H56+H64+H70+H74+H80+H89+H95+H101+H106+H111+H122+H125+H131+H136+H139+H147+H150+H153+H157+H164+H182+H194+H218+H227+H231+H254+H257+H262+H267+H270+H278+H281+H289+H297+H308+H319+H324+H329+H333+H337+H341+H346+H350+H355+H360+H364</f>
        <v>584</v>
      </c>
      <c r="I366" s="166"/>
      <c r="J366" s="42">
        <f>H366-12</f>
        <v>572</v>
      </c>
    </row>
    <row r="367" spans="1:12" ht="22.5" customHeight="1" x14ac:dyDescent="0.2">
      <c r="A367" s="160" t="s">
        <v>413</v>
      </c>
      <c r="B367" s="161"/>
      <c r="C367" s="161"/>
      <c r="D367" s="161"/>
      <c r="E367" s="161"/>
      <c r="F367" s="161"/>
      <c r="G367" s="161"/>
      <c r="H367" s="161"/>
      <c r="I367" s="162"/>
    </row>
    <row r="368" spans="1:12" ht="22.5" customHeight="1" x14ac:dyDescent="0.2">
      <c r="A368" s="160"/>
      <c r="B368" s="161"/>
      <c r="C368" s="161"/>
      <c r="D368" s="161"/>
      <c r="E368" s="161"/>
      <c r="F368" s="161"/>
      <c r="G368" s="161"/>
      <c r="H368" s="161"/>
      <c r="I368" s="162"/>
    </row>
    <row r="369" spans="1:9" ht="22.5" customHeight="1" x14ac:dyDescent="0.2">
      <c r="A369" s="160"/>
      <c r="B369" s="161"/>
      <c r="C369" s="161"/>
      <c r="D369" s="161"/>
      <c r="E369" s="161"/>
      <c r="F369" s="161"/>
      <c r="G369" s="161"/>
      <c r="H369" s="161"/>
      <c r="I369" s="162"/>
    </row>
    <row r="370" spans="1:9" ht="22.5" customHeight="1" x14ac:dyDescent="0.2">
      <c r="A370" s="160"/>
      <c r="B370" s="161"/>
      <c r="C370" s="161"/>
      <c r="D370" s="161"/>
      <c r="E370" s="161"/>
      <c r="F370" s="161"/>
      <c r="G370" s="161"/>
      <c r="H370" s="161"/>
      <c r="I370" s="162"/>
    </row>
    <row r="371" spans="1:9" ht="22.5" customHeight="1" x14ac:dyDescent="0.2">
      <c r="A371" s="160"/>
      <c r="B371" s="161"/>
      <c r="C371" s="161"/>
      <c r="D371" s="161"/>
      <c r="E371" s="161"/>
      <c r="F371" s="161"/>
      <c r="G371" s="161"/>
      <c r="H371" s="161"/>
      <c r="I371" s="162"/>
    </row>
    <row r="372" spans="1:9" ht="22.5" customHeight="1" x14ac:dyDescent="0.2">
      <c r="A372" s="160"/>
      <c r="B372" s="161"/>
      <c r="C372" s="161"/>
      <c r="D372" s="161"/>
      <c r="E372" s="161"/>
      <c r="F372" s="161"/>
      <c r="G372" s="161"/>
      <c r="H372" s="161"/>
      <c r="I372" s="162"/>
    </row>
    <row r="373" spans="1:9" ht="22.5" customHeight="1" thickBot="1" x14ac:dyDescent="0.25">
      <c r="A373" s="163"/>
      <c r="B373" s="164"/>
      <c r="C373" s="164"/>
      <c r="D373" s="164"/>
      <c r="E373" s="164"/>
      <c r="F373" s="164"/>
      <c r="G373" s="164"/>
      <c r="H373" s="164"/>
      <c r="I373" s="165"/>
    </row>
  </sheetData>
  <mergeCells count="178">
    <mergeCell ref="A12:A15"/>
    <mergeCell ref="A4:A7"/>
    <mergeCell ref="B6:G7"/>
    <mergeCell ref="H7:I7"/>
    <mergeCell ref="A8:A11"/>
    <mergeCell ref="B10:G11"/>
    <mergeCell ref="H11:I11"/>
    <mergeCell ref="A1:I1"/>
    <mergeCell ref="A2:A3"/>
    <mergeCell ref="B2:B3"/>
    <mergeCell ref="C2:C3"/>
    <mergeCell ref="D2:D3"/>
    <mergeCell ref="E2:E3"/>
    <mergeCell ref="F2:F3"/>
    <mergeCell ref="G2:G3"/>
    <mergeCell ref="H2:I2"/>
    <mergeCell ref="H15:I15"/>
    <mergeCell ref="B15:G15"/>
    <mergeCell ref="A48:A56"/>
    <mergeCell ref="B55:G56"/>
    <mergeCell ref="H56:I56"/>
    <mergeCell ref="A57:A64"/>
    <mergeCell ref="B63:G64"/>
    <mergeCell ref="H64:I64"/>
    <mergeCell ref="A24:A27"/>
    <mergeCell ref="H27:I27"/>
    <mergeCell ref="B26:G27"/>
    <mergeCell ref="H42:H43"/>
    <mergeCell ref="I42:I43"/>
    <mergeCell ref="B42:B43"/>
    <mergeCell ref="C42:C43"/>
    <mergeCell ref="D42:D43"/>
    <mergeCell ref="E42:E43"/>
    <mergeCell ref="F42:F43"/>
    <mergeCell ref="G42:G43"/>
    <mergeCell ref="A16:A23"/>
    <mergeCell ref="B22:G23"/>
    <mergeCell ref="H23:I23"/>
    <mergeCell ref="A28:A35"/>
    <mergeCell ref="B34:G35"/>
    <mergeCell ref="H35:I35"/>
    <mergeCell ref="A36:A47"/>
    <mergeCell ref="B46:G47"/>
    <mergeCell ref="H47:I47"/>
    <mergeCell ref="A75:A80"/>
    <mergeCell ref="B79:G80"/>
    <mergeCell ref="H80:I80"/>
    <mergeCell ref="A81:A89"/>
    <mergeCell ref="B88:G89"/>
    <mergeCell ref="H89:I89"/>
    <mergeCell ref="A65:A70"/>
    <mergeCell ref="B69:G70"/>
    <mergeCell ref="H70:I70"/>
    <mergeCell ref="A71:A74"/>
    <mergeCell ref="B73:G74"/>
    <mergeCell ref="H74:I74"/>
    <mergeCell ref="A102:A106"/>
    <mergeCell ref="B105:G106"/>
    <mergeCell ref="H106:I106"/>
    <mergeCell ref="A107:A111"/>
    <mergeCell ref="B110:G111"/>
    <mergeCell ref="H111:I111"/>
    <mergeCell ref="A90:A95"/>
    <mergeCell ref="B94:G95"/>
    <mergeCell ref="H95:I95"/>
    <mergeCell ref="A96:A101"/>
    <mergeCell ref="B100:G101"/>
    <mergeCell ref="H101:I101"/>
    <mergeCell ref="A132:A136"/>
    <mergeCell ref="B135:G136"/>
    <mergeCell ref="H136:I136"/>
    <mergeCell ref="A137:A139"/>
    <mergeCell ref="B138:G139"/>
    <mergeCell ref="H139:I139"/>
    <mergeCell ref="H131:I131"/>
    <mergeCell ref="A112:A122"/>
    <mergeCell ref="B121:G122"/>
    <mergeCell ref="H122:I122"/>
    <mergeCell ref="A123:A125"/>
    <mergeCell ref="B124:G125"/>
    <mergeCell ref="H125:I125"/>
    <mergeCell ref="A126:A131"/>
    <mergeCell ref="B130:G131"/>
    <mergeCell ref="A151:A153"/>
    <mergeCell ref="B152:G153"/>
    <mergeCell ref="H153:I153"/>
    <mergeCell ref="A154:A157"/>
    <mergeCell ref="B156:G157"/>
    <mergeCell ref="H157:I157"/>
    <mergeCell ref="A140:A147"/>
    <mergeCell ref="B146:G147"/>
    <mergeCell ref="H147:I147"/>
    <mergeCell ref="A148:A150"/>
    <mergeCell ref="B149:G150"/>
    <mergeCell ref="H150:I150"/>
    <mergeCell ref="A183:A194"/>
    <mergeCell ref="B193:G194"/>
    <mergeCell ref="H194:I194"/>
    <mergeCell ref="A195:A218"/>
    <mergeCell ref="B217:G218"/>
    <mergeCell ref="H218:I218"/>
    <mergeCell ref="A158:A164"/>
    <mergeCell ref="B163:G164"/>
    <mergeCell ref="H164:I164"/>
    <mergeCell ref="A165:A182"/>
    <mergeCell ref="B181:G182"/>
    <mergeCell ref="H182:I182"/>
    <mergeCell ref="A232:A254"/>
    <mergeCell ref="B253:G254"/>
    <mergeCell ref="H254:I254"/>
    <mergeCell ref="A255:A257"/>
    <mergeCell ref="B256:G257"/>
    <mergeCell ref="H257:I257"/>
    <mergeCell ref="A219:A227"/>
    <mergeCell ref="B226:G227"/>
    <mergeCell ref="H227:I227"/>
    <mergeCell ref="A228:A231"/>
    <mergeCell ref="B230:G231"/>
    <mergeCell ref="H231:I231"/>
    <mergeCell ref="A268:A270"/>
    <mergeCell ref="B269:G270"/>
    <mergeCell ref="H270:I270"/>
    <mergeCell ref="A271:A278"/>
    <mergeCell ref="B277:G278"/>
    <mergeCell ref="H278:I278"/>
    <mergeCell ref="A258:A262"/>
    <mergeCell ref="B261:G262"/>
    <mergeCell ref="H262:I262"/>
    <mergeCell ref="A263:A267"/>
    <mergeCell ref="B266:G267"/>
    <mergeCell ref="H267:I267"/>
    <mergeCell ref="A290:A297"/>
    <mergeCell ref="B296:G297"/>
    <mergeCell ref="H297:I297"/>
    <mergeCell ref="A298:A308"/>
    <mergeCell ref="B307:G308"/>
    <mergeCell ref="H308:I308"/>
    <mergeCell ref="A279:A281"/>
    <mergeCell ref="B280:G281"/>
    <mergeCell ref="H281:I281"/>
    <mergeCell ref="A282:A289"/>
    <mergeCell ref="B288:G289"/>
    <mergeCell ref="H289:I289"/>
    <mergeCell ref="A325:A329"/>
    <mergeCell ref="B328:G329"/>
    <mergeCell ref="H329:I329"/>
    <mergeCell ref="A330:A333"/>
    <mergeCell ref="B332:G333"/>
    <mergeCell ref="H333:I333"/>
    <mergeCell ref="A309:A319"/>
    <mergeCell ref="B318:G319"/>
    <mergeCell ref="H319:I319"/>
    <mergeCell ref="A320:A324"/>
    <mergeCell ref="B323:G324"/>
    <mergeCell ref="H324:I324"/>
    <mergeCell ref="A367:I373"/>
    <mergeCell ref="H366:I366"/>
    <mergeCell ref="A361:A364"/>
    <mergeCell ref="B363:G364"/>
    <mergeCell ref="H364:I364"/>
    <mergeCell ref="A351:A355"/>
    <mergeCell ref="B354:G355"/>
    <mergeCell ref="H355:I355"/>
    <mergeCell ref="A356:A360"/>
    <mergeCell ref="B359:G360"/>
    <mergeCell ref="H360:I360"/>
    <mergeCell ref="A342:A346"/>
    <mergeCell ref="B345:G346"/>
    <mergeCell ref="H346:I346"/>
    <mergeCell ref="A347:A350"/>
    <mergeCell ref="B349:G350"/>
    <mergeCell ref="H350:I350"/>
    <mergeCell ref="A334:A337"/>
    <mergeCell ref="B336:G337"/>
    <mergeCell ref="H337:I337"/>
    <mergeCell ref="A338:A341"/>
    <mergeCell ref="B340:G341"/>
    <mergeCell ref="H341:I341"/>
  </mergeCells>
  <conditionalFormatting sqref="A367">
    <cfRule type="timePeriod" dxfId="0" priority="1" timePeriod="yesterday">
      <formula>FLOOR(A367,1)=TODAY()-1</formula>
    </cfRule>
  </conditionalFormatting>
  <pageMargins left="0.7" right="0.7" top="0.75" bottom="0.75" header="0.3" footer="0.3"/>
  <pageSetup paperSize="9" scale="65" fitToHeight="0" orientation="landscape" r:id="rId1"/>
  <rowBreaks count="11" manualBreakCount="11">
    <brk id="27" max="8" man="1"/>
    <brk id="74" max="8" man="1"/>
    <brk id="106" max="8" man="1"/>
    <brk id="139" max="8" man="1"/>
    <brk id="150" max="8" man="1"/>
    <brk id="157" max="8" man="1"/>
    <brk id="182" max="8" man="1"/>
    <brk id="231" max="8" man="1"/>
    <brk id="297" max="8" man="1"/>
    <brk id="329" max="8" man="1"/>
    <brk id="36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PG y CIT</vt:lpstr>
      <vt:lpstr>GENERO</vt:lpstr>
      <vt:lpstr>GENERO!Área_de_impresión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Recursos Humanos</cp:lastModifiedBy>
  <cp:lastPrinted>2023-07-14T19:29:42Z</cp:lastPrinted>
  <dcterms:created xsi:type="dcterms:W3CDTF">2018-06-14T12:11:51Z</dcterms:created>
  <dcterms:modified xsi:type="dcterms:W3CDTF">2023-07-17T14:28:21Z</dcterms:modified>
  <cp:contentStatus/>
</cp:coreProperties>
</file>