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usuario\Desktop\Administración 2023\UAIP 2023\1.Primer requerimiento ENVIAR 2023\"/>
    </mc:Choice>
  </mc:AlternateContent>
  <bookViews>
    <workbookView xWindow="255" yWindow="0" windowWidth="24000" windowHeight="12885" activeTab="1"/>
  </bookViews>
  <sheets>
    <sheet name="PG y CIT" sheetId="12" r:id="rId1"/>
    <sheet name="GENERO" sheetId="13" r:id="rId2"/>
  </sheets>
  <definedNames>
    <definedName name="_xlnm.Print_Area" localSheetId="1">GENERO!$A$1:$I$383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5" i="13" l="1"/>
  <c r="H375" i="13"/>
  <c r="H376" i="13"/>
  <c r="H27" i="13"/>
  <c r="I26" i="13"/>
  <c r="H26" i="13"/>
  <c r="E451" i="12"/>
  <c r="F450" i="12"/>
  <c r="E450" i="12"/>
  <c r="F31" i="12"/>
  <c r="E31" i="12"/>
  <c r="B33" i="12"/>
  <c r="B30" i="12"/>
  <c r="B29" i="12"/>
  <c r="D31" i="12"/>
  <c r="F12" i="12" l="1"/>
  <c r="E12" i="12"/>
  <c r="H15" i="13"/>
  <c r="I14" i="13"/>
  <c r="H14" i="13"/>
  <c r="D12" i="12"/>
  <c r="B9" i="12"/>
  <c r="B10" i="12" s="1"/>
  <c r="B11" i="12" s="1"/>
  <c r="B14" i="12" s="1"/>
  <c r="B15" i="12" s="1"/>
  <c r="J376" i="13" l="1"/>
  <c r="I373" i="13"/>
  <c r="H373" i="13"/>
  <c r="H374" i="13" s="1"/>
  <c r="H370" i="13"/>
  <c r="I369" i="13"/>
  <c r="H369" i="13"/>
  <c r="I364" i="13"/>
  <c r="H364" i="13"/>
  <c r="H365" i="13" s="1"/>
  <c r="I359" i="13"/>
  <c r="H359" i="13"/>
  <c r="H360" i="13" s="1"/>
  <c r="I355" i="13"/>
  <c r="H355" i="13"/>
  <c r="H356" i="13" s="1"/>
  <c r="I349" i="13"/>
  <c r="H349" i="13"/>
  <c r="I345" i="13"/>
  <c r="H345" i="13"/>
  <c r="I341" i="13"/>
  <c r="H341" i="13"/>
  <c r="I336" i="13"/>
  <c r="H337" i="13" s="1"/>
  <c r="I331" i="13"/>
  <c r="H331" i="13"/>
  <c r="I326" i="13"/>
  <c r="H326" i="13"/>
  <c r="I315" i="13"/>
  <c r="H315" i="13"/>
  <c r="H304" i="13"/>
  <c r="I304" i="13"/>
  <c r="I296" i="13"/>
  <c r="H296" i="13"/>
  <c r="H288" i="13"/>
  <c r="H289" i="13" s="1"/>
  <c r="I285" i="13"/>
  <c r="H285" i="13"/>
  <c r="H297" i="13" l="1"/>
  <c r="H316" i="13"/>
  <c r="H332" i="13"/>
  <c r="H346" i="13"/>
  <c r="H350" i="13"/>
  <c r="H342" i="13"/>
  <c r="H305" i="13"/>
  <c r="H327" i="13"/>
  <c r="H286" i="13"/>
  <c r="I275" i="13"/>
  <c r="H275" i="13"/>
  <c r="I272" i="13"/>
  <c r="H272" i="13"/>
  <c r="I267" i="13"/>
  <c r="H267" i="13"/>
  <c r="I262" i="13"/>
  <c r="H262" i="13"/>
  <c r="I259" i="13"/>
  <c r="H259" i="13"/>
  <c r="I233" i="13"/>
  <c r="H233" i="13"/>
  <c r="I229" i="13"/>
  <c r="H229" i="13"/>
  <c r="H220" i="13"/>
  <c r="I220" i="13"/>
  <c r="H221" i="13" s="1"/>
  <c r="H195" i="13"/>
  <c r="I195" i="13"/>
  <c r="H181" i="13"/>
  <c r="I181" i="13"/>
  <c r="H163" i="13"/>
  <c r="I163" i="13"/>
  <c r="I156" i="13"/>
  <c r="H156" i="13"/>
  <c r="I152" i="13"/>
  <c r="H152" i="13"/>
  <c r="I149" i="13"/>
  <c r="H149" i="13"/>
  <c r="I146" i="13"/>
  <c r="H146" i="13"/>
  <c r="I138" i="13"/>
  <c r="H138" i="13"/>
  <c r="H230" i="13" l="1"/>
  <c r="H234" i="13"/>
  <c r="H263" i="13"/>
  <c r="H268" i="13"/>
  <c r="H273" i="13"/>
  <c r="H276" i="13"/>
  <c r="H260" i="13"/>
  <c r="H196" i="13"/>
  <c r="H164" i="13"/>
  <c r="H139" i="13"/>
  <c r="H147" i="13"/>
  <c r="H150" i="13"/>
  <c r="H153" i="13"/>
  <c r="H157" i="13"/>
  <c r="H182" i="13"/>
  <c r="I135" i="13"/>
  <c r="H135" i="13"/>
  <c r="H136" i="13" l="1"/>
  <c r="H130" i="13"/>
  <c r="I130" i="13"/>
  <c r="I125" i="13"/>
  <c r="H126" i="13" s="1"/>
  <c r="H131" i="13" l="1"/>
  <c r="I122" i="13"/>
  <c r="H122" i="13"/>
  <c r="I111" i="13"/>
  <c r="H111" i="13"/>
  <c r="I106" i="13"/>
  <c r="H106" i="13"/>
  <c r="I101" i="13"/>
  <c r="H101" i="13"/>
  <c r="I95" i="13"/>
  <c r="H95" i="13"/>
  <c r="H88" i="13"/>
  <c r="I88" i="13"/>
  <c r="I79" i="13"/>
  <c r="H79" i="13"/>
  <c r="I73" i="13"/>
  <c r="H73" i="13"/>
  <c r="I69" i="13"/>
  <c r="H69" i="13"/>
  <c r="H89" i="13" l="1"/>
  <c r="H102" i="13"/>
  <c r="H107" i="13"/>
  <c r="H112" i="13"/>
  <c r="H123" i="13"/>
  <c r="H70" i="13"/>
  <c r="H80" i="13"/>
  <c r="H74" i="13"/>
  <c r="H96" i="13"/>
  <c r="I63" i="13" l="1"/>
  <c r="H63" i="13"/>
  <c r="H64" i="13" s="1"/>
  <c r="I55" i="13"/>
  <c r="H55" i="13"/>
  <c r="I46" i="13"/>
  <c r="H46" i="13"/>
  <c r="I22" i="13"/>
  <c r="H22" i="13"/>
  <c r="I34" i="13"/>
  <c r="H34" i="13"/>
  <c r="H35" i="13" s="1"/>
  <c r="I10" i="13"/>
  <c r="H10" i="13"/>
  <c r="I6" i="13"/>
  <c r="H6" i="13"/>
  <c r="H47" i="13" l="1"/>
  <c r="H56" i="13"/>
  <c r="H23" i="13"/>
  <c r="H11" i="13"/>
  <c r="H7" i="13"/>
  <c r="M109" i="12" l="1"/>
  <c r="L24" i="12"/>
  <c r="L8" i="12"/>
  <c r="L305" i="12"/>
  <c r="M24" i="12"/>
  <c r="M305" i="12" l="1"/>
  <c r="L273" i="12"/>
  <c r="M237" i="12"/>
  <c r="L237" i="12"/>
  <c r="M231" i="12"/>
  <c r="L231" i="12"/>
  <c r="M220" i="12"/>
  <c r="L220" i="12"/>
  <c r="L197" i="12"/>
  <c r="M190" i="12"/>
  <c r="L190" i="12"/>
  <c r="M185" i="12"/>
  <c r="M165" i="12"/>
  <c r="L165" i="12"/>
  <c r="M140" i="12"/>
  <c r="L140" i="12"/>
  <c r="M105" i="12"/>
  <c r="L102" i="12"/>
  <c r="L98" i="12"/>
  <c r="L93" i="12"/>
  <c r="L58" i="12"/>
  <c r="M53" i="12"/>
  <c r="L53" i="12"/>
  <c r="L48" i="12"/>
  <c r="M45" i="12"/>
  <c r="L45" i="12"/>
  <c r="L14" i="12"/>
  <c r="L11" i="12"/>
  <c r="K185" i="12" l="1"/>
  <c r="K24" i="12"/>
  <c r="K273" i="12"/>
  <c r="L109" i="12"/>
  <c r="K109" i="12"/>
  <c r="K93" i="12"/>
  <c r="K76" i="12"/>
  <c r="K305" i="12"/>
  <c r="M297" i="12"/>
  <c r="L297" i="12"/>
  <c r="K297" i="12"/>
  <c r="L292" i="12"/>
  <c r="K292" i="12"/>
  <c r="K285" i="12"/>
  <c r="K282" i="12"/>
  <c r="L278" i="12"/>
  <c r="K278" i="12"/>
  <c r="L245" i="12"/>
  <c r="M245" i="12"/>
  <c r="K245" i="12"/>
  <c r="K241" i="12"/>
  <c r="K237" i="12"/>
  <c r="K231" i="12"/>
  <c r="K223" i="12"/>
  <c r="K220" i="12"/>
  <c r="K197" i="12"/>
  <c r="K193" i="12"/>
  <c r="K190" i="12"/>
  <c r="K165" i="12"/>
  <c r="K140" i="12"/>
  <c r="K105" i="12"/>
  <c r="K102" i="12"/>
  <c r="K98" i="12"/>
  <c r="K85" i="12"/>
  <c r="L85" i="12"/>
  <c r="M85" i="12"/>
  <c r="M80" i="12"/>
  <c r="L80" i="12"/>
  <c r="K80" i="12"/>
  <c r="M76" i="12"/>
  <c r="L76" i="12"/>
  <c r="M71" i="12"/>
  <c r="L71" i="12"/>
  <c r="K71" i="12"/>
  <c r="M66" i="12"/>
  <c r="L66" i="12"/>
  <c r="K66" i="12"/>
  <c r="M62" i="12"/>
  <c r="K62" i="12"/>
  <c r="M58" i="12"/>
  <c r="K58" i="12"/>
  <c r="K53" i="12"/>
  <c r="K48" i="12"/>
  <c r="K45" i="12"/>
  <c r="K14" i="12"/>
  <c r="K11" i="12"/>
  <c r="K8" i="12"/>
  <c r="M292" i="12"/>
  <c r="M285" i="12"/>
  <c r="L285" i="12"/>
  <c r="M282" i="12"/>
  <c r="L282" i="12"/>
  <c r="M278" i="12"/>
  <c r="M273" i="12"/>
  <c r="M241" i="12"/>
  <c r="L241" i="12"/>
  <c r="M223" i="12"/>
  <c r="L223" i="12"/>
  <c r="M197" i="12"/>
  <c r="M193" i="12"/>
  <c r="L193" i="12"/>
  <c r="K306" i="12" l="1"/>
  <c r="L185" i="12"/>
  <c r="L105" i="12" l="1"/>
  <c r="M102" i="12"/>
  <c r="M98" i="12"/>
  <c r="M93" i="12"/>
  <c r="L62" i="12"/>
  <c r="L306" i="12" s="1"/>
  <c r="M48" i="12"/>
  <c r="M14" i="12"/>
  <c r="I10" i="12"/>
  <c r="I13" i="12" s="1"/>
  <c r="I16" i="12" s="1"/>
  <c r="I17" i="12" s="1"/>
  <c r="I18" i="12" s="1"/>
  <c r="I19" i="12" s="1"/>
  <c r="I20" i="12" s="1"/>
  <c r="I21" i="12" s="1"/>
  <c r="I22" i="12" s="1"/>
  <c r="I23" i="12" s="1"/>
  <c r="I26" i="12" s="1"/>
  <c r="I27" i="12" s="1"/>
  <c r="I28" i="12" s="1"/>
  <c r="I29" i="12" s="1"/>
  <c r="I30" i="12" s="1"/>
  <c r="I31" i="12" s="1"/>
  <c r="I32" i="12" s="1"/>
  <c r="I33" i="12" s="1"/>
  <c r="I34" i="12" s="1"/>
  <c r="I35" i="12" s="1"/>
  <c r="I36" i="12" s="1"/>
  <c r="I37" i="12" s="1"/>
  <c r="I38" i="12" s="1"/>
  <c r="I39" i="12" s="1"/>
  <c r="I40" i="12" s="1"/>
  <c r="I41" i="12" s="1"/>
  <c r="I42" i="12" s="1"/>
  <c r="I43" i="12" s="1"/>
  <c r="I44" i="12" s="1"/>
  <c r="I47" i="12" s="1"/>
  <c r="I50" i="12" s="1"/>
  <c r="I51" i="12" s="1"/>
  <c r="I52" i="12" s="1"/>
  <c r="I55" i="12" s="1"/>
  <c r="I56" i="12" s="1"/>
  <c r="I57" i="12" s="1"/>
  <c r="I60" i="12" s="1"/>
  <c r="I61" i="12" s="1"/>
  <c r="I64" i="12" s="1"/>
  <c r="I65" i="12" s="1"/>
  <c r="I68" i="12" s="1"/>
  <c r="I69" i="12" s="1"/>
  <c r="I70" i="12" s="1"/>
  <c r="I73" i="12" s="1"/>
  <c r="I74" i="12" s="1"/>
  <c r="I75" i="12" s="1"/>
  <c r="I78" i="12" s="1"/>
  <c r="I79" i="12" s="1"/>
  <c r="I82" i="12" s="1"/>
  <c r="I83" i="12" s="1"/>
  <c r="I84" i="12" s="1"/>
  <c r="I87" i="12" s="1"/>
  <c r="I88" i="12" s="1"/>
  <c r="I89" i="12" s="1"/>
  <c r="I90" i="12" s="1"/>
  <c r="I91" i="12" s="1"/>
  <c r="I92" i="12" s="1"/>
  <c r="I95" i="12" s="1"/>
  <c r="I96" i="12" s="1"/>
  <c r="I97" i="12" s="1"/>
  <c r="I100" i="12" s="1"/>
  <c r="I101" i="12" s="1"/>
  <c r="I104" i="12" s="1"/>
  <c r="I107" i="12" s="1"/>
  <c r="I108" i="12" s="1"/>
  <c r="I111" i="12" s="1"/>
  <c r="I112" i="12" s="1"/>
  <c r="I113" i="12" s="1"/>
  <c r="I114" i="12" s="1"/>
  <c r="I115" i="12" s="1"/>
  <c r="I116" i="12" s="1"/>
  <c r="I117" i="12" s="1"/>
  <c r="I118" i="12" s="1"/>
  <c r="I119" i="12" s="1"/>
  <c r="I120" i="12" s="1"/>
  <c r="I121" i="12" s="1"/>
  <c r="I122" i="12" s="1"/>
  <c r="I123" i="12" s="1"/>
  <c r="I124" i="12" s="1"/>
  <c r="I125" i="12" s="1"/>
  <c r="I126" i="12" s="1"/>
  <c r="I127" i="12" s="1"/>
  <c r="I128" i="12" s="1"/>
  <c r="I129" i="12" s="1"/>
  <c r="I130" i="12" s="1"/>
  <c r="I131" i="12" s="1"/>
  <c r="I132" i="12" s="1"/>
  <c r="I133" i="12" s="1"/>
  <c r="I134" i="12" s="1"/>
  <c r="I135" i="12" s="1"/>
  <c r="I136" i="12" s="1"/>
  <c r="I137" i="12" s="1"/>
  <c r="I138" i="12" s="1"/>
  <c r="I139" i="12" s="1"/>
  <c r="I142" i="12" s="1"/>
  <c r="I143" i="12" s="1"/>
  <c r="I144" i="12" s="1"/>
  <c r="I145" i="12" s="1"/>
  <c r="I146" i="12" s="1"/>
  <c r="I147" i="12" s="1"/>
  <c r="I148" i="12" s="1"/>
  <c r="I149" i="12" s="1"/>
  <c r="I150" i="12" s="1"/>
  <c r="I151" i="12" s="1"/>
  <c r="I152" i="12" s="1"/>
  <c r="I153" i="12" s="1"/>
  <c r="I154" i="12" s="1"/>
  <c r="I155" i="12" s="1"/>
  <c r="I156" i="12" s="1"/>
  <c r="I157" i="12" s="1"/>
  <c r="I158" i="12" s="1"/>
  <c r="I159" i="12" s="1"/>
  <c r="I160" i="12" s="1"/>
  <c r="I161" i="12" s="1"/>
  <c r="I162" i="12" s="1"/>
  <c r="I163" i="12" s="1"/>
  <c r="I164" i="12" s="1"/>
  <c r="I167" i="12" s="1"/>
  <c r="I168" i="12" s="1"/>
  <c r="I169" i="12" s="1"/>
  <c r="I170" i="12" s="1"/>
  <c r="I171" i="12" s="1"/>
  <c r="I172" i="12" s="1"/>
  <c r="I173" i="12" s="1"/>
  <c r="I174" i="12" s="1"/>
  <c r="I175" i="12" s="1"/>
  <c r="I176" i="12" s="1"/>
  <c r="I177" i="12" s="1"/>
  <c r="I178" i="12" s="1"/>
  <c r="I179" i="12" s="1"/>
  <c r="I180" i="12" s="1"/>
  <c r="I181" i="12" s="1"/>
  <c r="I182" i="12" s="1"/>
  <c r="I183" i="12" s="1"/>
  <c r="I184" i="12" s="1"/>
  <c r="I187" i="12" s="1"/>
  <c r="I188" i="12" s="1"/>
  <c r="I189" i="12" s="1"/>
  <c r="I192" i="12" s="1"/>
  <c r="I195" i="12" s="1"/>
  <c r="I196" i="12" s="1"/>
  <c r="I199" i="12" s="1"/>
  <c r="I200" i="12" s="1"/>
  <c r="I201" i="12" s="1"/>
  <c r="I202" i="12" s="1"/>
  <c r="I203" i="12" s="1"/>
  <c r="I204" i="12" s="1"/>
  <c r="I205" i="12" s="1"/>
  <c r="I206" i="12" s="1"/>
  <c r="I207" i="12" s="1"/>
  <c r="I208" i="12" s="1"/>
  <c r="I209" i="12" s="1"/>
  <c r="I210" i="12" s="1"/>
  <c r="I211" i="12" s="1"/>
  <c r="I212" i="12" s="1"/>
  <c r="I213" i="12" s="1"/>
  <c r="I214" i="12" s="1"/>
  <c r="I215" i="12" s="1"/>
  <c r="I216" i="12" s="1"/>
  <c r="I217" i="12" s="1"/>
  <c r="I218" i="12" s="1"/>
  <c r="I219" i="12" s="1"/>
  <c r="I222" i="12" s="1"/>
  <c r="I225" i="12" s="1"/>
  <c r="I226" i="12" s="1"/>
  <c r="I227" i="12" s="1"/>
  <c r="I228" i="12" s="1"/>
  <c r="I229" i="12" s="1"/>
  <c r="I230" i="12" s="1"/>
  <c r="I233" i="12" s="1"/>
  <c r="I234" i="12" s="1"/>
  <c r="I235" i="12" s="1"/>
  <c r="I236" i="12" s="1"/>
  <c r="I239" i="12" s="1"/>
  <c r="I240" i="12" s="1"/>
  <c r="I243" i="12" s="1"/>
  <c r="I244" i="12" s="1"/>
  <c r="I247" i="12" s="1"/>
  <c r="I248" i="12" s="1"/>
  <c r="I249" i="12" s="1"/>
  <c r="I250" i="12" s="1"/>
  <c r="I251" i="12" s="1"/>
  <c r="I252" i="12" s="1"/>
  <c r="I253" i="12" s="1"/>
  <c r="I254" i="12" s="1"/>
  <c r="I255" i="12" s="1"/>
  <c r="I256" i="12" s="1"/>
  <c r="I257" i="12" s="1"/>
  <c r="I258" i="12" s="1"/>
  <c r="I259" i="12" s="1"/>
  <c r="I260" i="12" s="1"/>
  <c r="I261" i="12" s="1"/>
  <c r="I262" i="12" s="1"/>
  <c r="I263" i="12" s="1"/>
  <c r="I264" i="12" s="1"/>
  <c r="I265" i="12" s="1"/>
  <c r="I266" i="12" s="1"/>
  <c r="I267" i="12" s="1"/>
  <c r="I268" i="12" s="1"/>
  <c r="I269" i="12" s="1"/>
  <c r="I270" i="12" s="1"/>
  <c r="I271" i="12" s="1"/>
  <c r="I272" i="12" s="1"/>
  <c r="I275" i="12" s="1"/>
  <c r="I276" i="12" s="1"/>
  <c r="I277" i="12" s="1"/>
  <c r="I280" i="12" s="1"/>
  <c r="I281" i="12" s="1"/>
  <c r="I284" i="12" s="1"/>
  <c r="I287" i="12" s="1"/>
  <c r="I288" i="12" s="1"/>
  <c r="I289" i="12" s="1"/>
  <c r="I290" i="12" s="1"/>
  <c r="I291" i="12" s="1"/>
  <c r="I294" i="12" s="1"/>
  <c r="I295" i="12" s="1"/>
  <c r="I296" i="12" s="1"/>
  <c r="I299" i="12" s="1"/>
  <c r="I300" i="12" s="1"/>
  <c r="I301" i="12" s="1"/>
  <c r="I302" i="12" s="1"/>
  <c r="I303" i="12" s="1"/>
  <c r="I304" i="12" s="1"/>
  <c r="M11" i="12"/>
  <c r="M8" i="12"/>
  <c r="F438" i="12"/>
  <c r="E438" i="12"/>
  <c r="D438" i="12"/>
  <c r="F434" i="12"/>
  <c r="E434" i="12"/>
  <c r="D434" i="12"/>
  <c r="D442" i="12" l="1"/>
  <c r="D430" i="12"/>
  <c r="E430" i="12"/>
  <c r="F426" i="12"/>
  <c r="E426" i="12"/>
  <c r="D426" i="12"/>
  <c r="D407" i="12"/>
  <c r="F407" i="12"/>
  <c r="E407" i="12"/>
  <c r="F393" i="12"/>
  <c r="E393" i="12"/>
  <c r="D393" i="12"/>
  <c r="F387" i="12"/>
  <c r="E387" i="12"/>
  <c r="F376" i="12"/>
  <c r="D376" i="12"/>
  <c r="F361" i="12"/>
  <c r="E361" i="12"/>
  <c r="D361" i="12"/>
  <c r="D354" i="12"/>
  <c r="D349" i="12"/>
  <c r="E349" i="12"/>
  <c r="F346" i="12"/>
  <c r="E346" i="12"/>
  <c r="D346" i="12"/>
  <c r="F318" i="12"/>
  <c r="D318" i="12"/>
  <c r="F314" i="12"/>
  <c r="D314" i="12"/>
  <c r="F306" i="12"/>
  <c r="D306" i="12"/>
  <c r="F291" i="12"/>
  <c r="D291" i="12"/>
  <c r="E211" i="12"/>
  <c r="D211" i="12"/>
  <c r="F195" i="12"/>
  <c r="D195" i="12"/>
  <c r="E175" i="12"/>
  <c r="D175" i="12"/>
  <c r="D152" i="12"/>
  <c r="E146" i="12"/>
  <c r="D146" i="12"/>
  <c r="D142" i="12"/>
  <c r="F138" i="12"/>
  <c r="D138" i="12"/>
  <c r="F133" i="12"/>
  <c r="E133" i="12"/>
  <c r="D133" i="12"/>
  <c r="D126" i="12"/>
  <c r="E121" i="12"/>
  <c r="D121" i="12"/>
  <c r="F117" i="12"/>
  <c r="D117" i="12"/>
  <c r="E117" i="12"/>
  <c r="D112" i="12"/>
  <c r="F112" i="12"/>
  <c r="E112" i="12"/>
  <c r="D105" i="12"/>
  <c r="F105" i="12"/>
  <c r="E105" i="12"/>
  <c r="F40" i="12"/>
  <c r="E40" i="12"/>
  <c r="F27" i="12"/>
  <c r="E27" i="12"/>
  <c r="E20" i="12"/>
  <c r="E7" i="12"/>
  <c r="F7" i="12"/>
  <c r="D7" i="12"/>
  <c r="F449" i="12"/>
  <c r="E449" i="12"/>
  <c r="D449" i="12"/>
  <c r="F445" i="12"/>
  <c r="E445" i="12"/>
  <c r="D445" i="12"/>
  <c r="F442" i="12"/>
  <c r="E442" i="12"/>
  <c r="F430" i="12"/>
  <c r="D387" i="12"/>
  <c r="F379" i="12"/>
  <c r="E379" i="12"/>
  <c r="D379" i="12"/>
  <c r="E376" i="12"/>
  <c r="F364" i="12"/>
  <c r="E364" i="12"/>
  <c r="D364" i="12"/>
  <c r="F354" i="12"/>
  <c r="E354" i="12"/>
  <c r="F349" i="12"/>
  <c r="E318" i="12"/>
  <c r="E314" i="12"/>
  <c r="E306" i="12"/>
  <c r="E291" i="12"/>
  <c r="E285" i="12"/>
  <c r="F285" i="12"/>
  <c r="D285" i="12"/>
  <c r="F211" i="12"/>
  <c r="F205" i="12"/>
  <c r="E205" i="12"/>
  <c r="D205" i="12"/>
  <c r="F201" i="12"/>
  <c r="E201" i="12"/>
  <c r="D201" i="12"/>
  <c r="D198" i="12"/>
  <c r="E198" i="12"/>
  <c r="F198" i="12"/>
  <c r="E195" i="12" l="1"/>
  <c r="E188" i="12"/>
  <c r="D188" i="12"/>
  <c r="F185" i="12"/>
  <c r="E185" i="12"/>
  <c r="D185" i="12"/>
  <c r="F182" i="12"/>
  <c r="E182" i="12"/>
  <c r="D182" i="12"/>
  <c r="F178" i="12"/>
  <c r="E178" i="12"/>
  <c r="D178" i="12"/>
  <c r="F175" i="12" l="1"/>
  <c r="F152" i="12" l="1"/>
  <c r="E152" i="12"/>
  <c r="F146" i="12"/>
  <c r="F142" i="12"/>
  <c r="E142" i="12"/>
  <c r="E138" i="12"/>
  <c r="F126" i="12"/>
  <c r="E126" i="12"/>
  <c r="F121" i="12"/>
  <c r="D40" i="12" l="1"/>
  <c r="D27" i="12" l="1"/>
  <c r="B16" i="12"/>
  <c r="B17" i="12" s="1"/>
  <c r="B18" i="12" s="1"/>
  <c r="B19" i="12" s="1"/>
  <c r="B22" i="12" s="1"/>
  <c r="B23" i="12" s="1"/>
  <c r="B24" i="12" s="1"/>
  <c r="B25" i="12" s="1"/>
  <c r="B26" i="12" s="1"/>
  <c r="B34" i="12" s="1"/>
  <c r="B35" i="12" s="1"/>
  <c r="B36" i="12" s="1"/>
  <c r="B37" i="12" s="1"/>
  <c r="B38" i="12" s="1"/>
  <c r="B39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F20" i="12"/>
  <c r="D20" i="12"/>
  <c r="D450" i="12" s="1"/>
  <c r="B66" i="12" l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7" i="12" s="1"/>
  <c r="B108" i="12" s="1"/>
  <c r="B109" i="12" s="1"/>
  <c r="B110" i="12" s="1"/>
  <c r="B111" i="12" s="1"/>
  <c r="B114" i="12" s="1"/>
  <c r="B115" i="12" s="1"/>
  <c r="B116" i="12" s="1"/>
  <c r="B119" i="12" s="1"/>
  <c r="B120" i="12" s="1"/>
  <c r="B123" i="12" s="1"/>
  <c r="B124" i="12" s="1"/>
  <c r="B125" i="12" s="1"/>
  <c r="B128" i="12" s="1"/>
  <c r="B129" i="12" s="1"/>
  <c r="B130" i="12" s="1"/>
  <c r="B131" i="12" s="1"/>
  <c r="B132" i="12" s="1"/>
  <c r="B135" i="12" s="1"/>
  <c r="B136" i="12" s="1"/>
  <c r="B137" i="12" s="1"/>
  <c r="B140" i="12" s="1"/>
  <c r="B141" i="12" s="1"/>
  <c r="B144" i="12" s="1"/>
  <c r="B145" i="12" s="1"/>
  <c r="B148" i="12" s="1"/>
  <c r="B149" i="12" s="1"/>
  <c r="B150" i="12" s="1"/>
  <c r="B151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7" i="12" s="1"/>
  <c r="B180" i="12" s="1"/>
  <c r="B181" i="12" s="1"/>
  <c r="B184" i="12" s="1"/>
  <c r="B187" i="12" s="1"/>
  <c r="B190" i="12" s="1"/>
  <c r="B191" i="12" s="1"/>
  <c r="B192" i="12" s="1"/>
  <c r="B193" i="12" s="1"/>
  <c r="B194" i="12" s="1"/>
  <c r="B197" i="12" s="1"/>
  <c r="B200" i="12" s="1"/>
  <c r="B203" i="12" s="1"/>
  <c r="B204" i="12" s="1"/>
  <c r="B207" i="12" s="1"/>
  <c r="B208" i="12" s="1"/>
  <c r="B209" i="12" s="1"/>
  <c r="B210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7" i="12" s="1"/>
  <c r="B288" i="12" s="1"/>
  <c r="B289" i="12" s="1"/>
  <c r="B290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8" i="12" s="1"/>
  <c r="B309" i="12" s="1"/>
  <c r="B310" i="12" s="1"/>
  <c r="B311" i="12" s="1"/>
  <c r="B312" i="12" s="1"/>
  <c r="B313" i="12" s="1"/>
  <c r="B316" i="12" s="1"/>
  <c r="B317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8" i="12" s="1"/>
  <c r="B351" i="12" s="1"/>
  <c r="B352" i="12" s="1"/>
  <c r="B353" i="12" s="1"/>
  <c r="B356" i="12" s="1"/>
  <c r="B357" i="12" s="1"/>
  <c r="B358" i="12" s="1"/>
  <c r="B359" i="12" s="1"/>
  <c r="B360" i="12" s="1"/>
  <c r="B363" i="12" s="1"/>
  <c r="B366" i="12" l="1"/>
  <c r="B367" i="12" s="1"/>
  <c r="B368" i="12" s="1"/>
  <c r="B369" i="12" s="1"/>
  <c r="B370" i="12" s="1"/>
  <c r="B371" i="12" s="1"/>
  <c r="B372" i="12" s="1"/>
  <c r="B373" i="12" s="1"/>
  <c r="B374" i="12" s="1"/>
  <c r="B375" i="12" s="1"/>
  <c r="B378" i="12" s="1"/>
  <c r="B381" i="12" s="1"/>
  <c r="B382" i="12" s="1"/>
  <c r="B383" i="12" s="1"/>
  <c r="B384" i="12" s="1"/>
  <c r="B385" i="12" s="1"/>
  <c r="B386" i="12" s="1"/>
  <c r="B389" i="12" s="1"/>
  <c r="B390" i="12" s="1"/>
  <c r="B391" i="12" s="1"/>
  <c r="B392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8" i="12" s="1"/>
  <c r="B429" i="12" s="1"/>
  <c r="B432" i="12" s="1"/>
  <c r="B433" i="12" s="1"/>
  <c r="B436" i="12" s="1"/>
  <c r="B437" i="12" s="1"/>
  <c r="B440" i="12" s="1"/>
  <c r="B441" i="12" l="1"/>
  <c r="B444" i="12" s="1"/>
  <c r="B447" i="12" s="1"/>
  <c r="B448" i="12" s="1"/>
  <c r="M306" i="12" l="1"/>
  <c r="L307" i="12" s="1"/>
  <c r="J313" i="12" s="1"/>
</calcChain>
</file>

<file path=xl/sharedStrings.xml><?xml version="1.0" encoding="utf-8"?>
<sst xmlns="http://schemas.openxmlformats.org/spreadsheetml/2006/main" count="1408" uniqueCount="450">
  <si>
    <t>N°</t>
  </si>
  <si>
    <t>CARGO</t>
  </si>
  <si>
    <t>SALARIO BASE</t>
  </si>
  <si>
    <t>AUXILIAR DE SECRETARÍA</t>
  </si>
  <si>
    <t>ALCALDE MUNICIPAL</t>
  </si>
  <si>
    <t>RECEPCIONISTA DE DESPACHO</t>
  </si>
  <si>
    <t>COORDINADOR DEL OBSERVATORIO MUNICIPAL PARA LA PREVENCIÓN DE LA VIOLENCIA Y LA DELINCUENCIA</t>
  </si>
  <si>
    <t>AGENTE DE CAMZ</t>
  </si>
  <si>
    <t>INSPECTOR AMBIENTAL</t>
  </si>
  <si>
    <t>ORGANIZADOR COMUNAL</t>
  </si>
  <si>
    <t>ORGANIZADORA COMUNAL</t>
  </si>
  <si>
    <t>MOTORISTA</t>
  </si>
  <si>
    <t>BARRENDERO</t>
  </si>
  <si>
    <t>RECOLECTOR</t>
  </si>
  <si>
    <t>INSPECTOR DE ORDENAMIENTO TERRITORIAL</t>
  </si>
  <si>
    <t>AUXILIAR DE PLANIFICACION TERRITORIAL</t>
  </si>
  <si>
    <t>AUXILIAR JURIDICO</t>
  </si>
  <si>
    <t>JEFE DE LA UNIDAD AMBIENTAL MUNICIPAL</t>
  </si>
  <si>
    <t>AUXILIAR MUNICIPAL DE PROTECCION CIVIL, ASIGNADO A LA SUB-GERENCIA DE MERCADOS</t>
  </si>
  <si>
    <t>GERENTE GENERAL</t>
  </si>
  <si>
    <t>MOTORISTA DE CAMION RECOLECTOR</t>
  </si>
  <si>
    <t>TECNICO EN MECANICO DE OBRA DE BANCO</t>
  </si>
  <si>
    <t>BARRENDERO, ASIGNADO A LA ADMINISTRACION DE MERCADO 4</t>
  </si>
  <si>
    <t>BARRENDERA</t>
  </si>
  <si>
    <t>BARRENDERO INTERINO</t>
  </si>
  <si>
    <t xml:space="preserve">BARRENDERO </t>
  </si>
  <si>
    <t>RECOLECTOR INTERINO</t>
  </si>
  <si>
    <t>AUXILIAR DEL REF</t>
  </si>
  <si>
    <t>SECRETARIA DE DESARROLLO Y PARTICIPACION</t>
  </si>
  <si>
    <t>FONTANERO</t>
  </si>
  <si>
    <t>JEFE DE PROYECTOS</t>
  </si>
  <si>
    <t>SECRETARIA DE UNIDAD DE PROYECTOS</t>
  </si>
  <si>
    <t xml:space="preserve">TECNICO DE PROYECTOS </t>
  </si>
  <si>
    <t>MAESTRO DE OBRA</t>
  </si>
  <si>
    <t>GERENTE FINANCIERO</t>
  </si>
  <si>
    <t>AUXILIAR DE CONTABILIDAD</t>
  </si>
  <si>
    <t>CAJERO</t>
  </si>
  <si>
    <t>TECNICO ADMINISTRATIVO FINANCIERO INTERINA</t>
  </si>
  <si>
    <t>AGENTE DE CAMZ INTERINO</t>
  </si>
  <si>
    <t>JEFE DE REGISTRO Y CONTROL TRIBUTARIO</t>
  </si>
  <si>
    <t>AUXILIAR DE CUENTAS CORRIENTES</t>
  </si>
  <si>
    <t>AUXILIAR DE CATASTRO</t>
  </si>
  <si>
    <t>INSPECTOR DE CATASTRO</t>
  </si>
  <si>
    <t>GESTOR DE COBRO</t>
  </si>
  <si>
    <t>GESTORA DE COBRO</t>
  </si>
  <si>
    <t>GESTOR DE COBRO; ASIGNADO A LA SUB-GERENCIA DE MERCADOS</t>
  </si>
  <si>
    <t>GESTORA DE COBRO; ASIGNADA A LA SUB-GERENCIA DE MERCADOS</t>
  </si>
  <si>
    <t>AUXILIAR DE PRESUPUESTO</t>
  </si>
  <si>
    <t>SECRETARIA DE LA SUB-GERENCIA DE DESARROLLO LOCAL</t>
  </si>
  <si>
    <t>JEFE DE DESARROLLO RURAL INTERINO</t>
  </si>
  <si>
    <t>AUXILIAR DE LA UNIDAD DE LA NIÑEZ Y LA ADOLESCENCIA</t>
  </si>
  <si>
    <t>JEFE DE ALUMBRADO PUBLICO</t>
  </si>
  <si>
    <t>ELECTRICISTA</t>
  </si>
  <si>
    <t>AUXILIAR DE ELECTRICISTA</t>
  </si>
  <si>
    <t>ENCARGADO DE LIMPIEZA DE RASTRO MUNICIPAL</t>
  </si>
  <si>
    <t>SEPULTURERO</t>
  </si>
  <si>
    <t xml:space="preserve">JEFE DE SERVICIOS GENERALES </t>
  </si>
  <si>
    <t xml:space="preserve">ORDENANZA </t>
  </si>
  <si>
    <t>AUXILIAR DE SERVICIOS GENERALES</t>
  </si>
  <si>
    <t>ORDENANZA</t>
  </si>
  <si>
    <t>ORDENANZA, ASIGNADO AL CAMZ</t>
  </si>
  <si>
    <t>AUXILIAR DE SERVICIOS GENERALES, ASIGNADO A LA SUB-GERENCIA DE MERCADOS</t>
  </si>
  <si>
    <t xml:space="preserve">SUB-TOTAL PRESUPUESTARIO     </t>
  </si>
  <si>
    <t xml:space="preserve">SUB-TOTAL PRESUPUESTARIO      </t>
  </si>
  <si>
    <t xml:space="preserve">SUB-TOTAL PRESUPUESTARIO       </t>
  </si>
  <si>
    <t xml:space="preserve">SUB-TOTAL PRESUPUESTARIO    </t>
  </si>
  <si>
    <t>UNIDAD: SINDICATURA MUNICIPAL</t>
  </si>
  <si>
    <t>UNIDAD: SECRETARÍA MUNICIPAL</t>
  </si>
  <si>
    <t>UNIDAD: CUERPO DE AGENTES MUNICIPALES (CAMZ)</t>
  </si>
  <si>
    <t>UNIDAD:  DESPACHO MUNICIPAL</t>
  </si>
  <si>
    <t>UNIDAD: PLANIFICACION, ORDENAMIENTO Y DESARROLLO TERRITORIAL</t>
  </si>
  <si>
    <t>UNIDAD: JURIDICA</t>
  </si>
  <si>
    <t>UNIDAD: AMBIENTAL MUNICIPAL</t>
  </si>
  <si>
    <t>UNIDAD: REGISTRO MUNICIPAL DE LA CARRERA ADMINISTRATIVA</t>
  </si>
  <si>
    <t>GERENCIA GENERAL</t>
  </si>
  <si>
    <t>UNIDAD: RECURSOS HUMANOS</t>
  </si>
  <si>
    <t xml:space="preserve">AUXILIAR DE GESTION DOCUMENTAL Y ARCHIVO </t>
  </si>
  <si>
    <t>SUPERVISOR DE BARRIDO DE CALLES Y AVENIDAS</t>
  </si>
  <si>
    <t>UNIDAD: GESTION DOCUMENTAL Y ARCHIVO</t>
  </si>
  <si>
    <t xml:space="preserve">UNIDAD: PROYECTOS </t>
  </si>
  <si>
    <t>SECCION DE PAVIMENTACION Y CAMINOS VECINALES</t>
  </si>
  <si>
    <t>GERENCIA FINANCIERA</t>
  </si>
  <si>
    <t>UNIDAD: CONTABILIDAD</t>
  </si>
  <si>
    <t>UNIDAD: TESORERIA</t>
  </si>
  <si>
    <t>UNIDAD: ADQUISIONES Y CONTRACIONES INSTITUCIONAL (UACI)</t>
  </si>
  <si>
    <t>UNIDAD : REGISTRO Y CONTROL TRIBUTARIO</t>
  </si>
  <si>
    <t>SECCION DE CUENTAS CORRIENTES</t>
  </si>
  <si>
    <t>SECCION DE CATASTRO MUNICIPAL</t>
  </si>
  <si>
    <t>SECCION DE COBRO Y RECUPERACION DE MORA</t>
  </si>
  <si>
    <t>UNIDAD: PRESUPUESTO</t>
  </si>
  <si>
    <t>UNIDAD: DESARROLLO RURAL</t>
  </si>
  <si>
    <t>UNIDAD: MUNICIPAL DE LA JUVENTUD</t>
  </si>
  <si>
    <t>UNIDAD: RECREACION, CULTURA Y DEPORTES</t>
  </si>
  <si>
    <t>UNIDAD: NIÑEZ Y ADOLESCENCIA</t>
  </si>
  <si>
    <t>UNIDAD: REGISTRO DEL ESTADO FAMILIAR</t>
  </si>
  <si>
    <t>UNIDAD: ALUMBRADO PÚBLICO</t>
  </si>
  <si>
    <t>UNIDAD: MANEJO INTEGRAL DE DESECHOS SÓLIDOS</t>
  </si>
  <si>
    <t>ADMINISTRACION DE MERCADOS</t>
  </si>
  <si>
    <t>UNIDAD: TIANGUE MUNICIPAL</t>
  </si>
  <si>
    <t>UNIDAD: RASTRO MUNICIPAL</t>
  </si>
  <si>
    <t>ADMINISTRACIÓN DE CEMENTERIOS</t>
  </si>
  <si>
    <t>UNIDAD: SERVICIOS GENERALES</t>
  </si>
  <si>
    <t>UNIDAD: ORNATO MUNICIPAL</t>
  </si>
  <si>
    <t>TOTALES</t>
  </si>
  <si>
    <t>JEFE COORDINADOR DE PLANIFICACION Y ORDENAMIENTO TERRITORIAL</t>
  </si>
  <si>
    <t xml:space="preserve">SECRETARIA DE DESPACHO </t>
  </si>
  <si>
    <t>SECRETARIA DE CAMZ</t>
  </si>
  <si>
    <t>ENCARGADO DE PAVIMENTACION Y CAMINOS VECINALES</t>
  </si>
  <si>
    <t>AUXILIAR DE LA UACI</t>
  </si>
  <si>
    <t>REGISTRADORA DEL ESTADO FAMILIAR</t>
  </si>
  <si>
    <t>REGISTRADORA AUXILIAR DEL ESTADO FAMILIAR</t>
  </si>
  <si>
    <t>COLECTOR (ADMINISTRACION DE MERCADO 5)</t>
  </si>
  <si>
    <t>ADMINISTRADOR DE TIANGUE MUNICIPAL INTERINO</t>
  </si>
  <si>
    <t>ORDENANZA, ASIGNADO A LA SUB-GERENCIA DE MERCADOS</t>
  </si>
  <si>
    <t>ORDENANZA, ASIGNADA A LA SUB-GERENCIA DE MERCADOS</t>
  </si>
  <si>
    <t>JEFE DE TRANSPORTE Y MANTENIMIENTO</t>
  </si>
  <si>
    <t>AUXILIAR DE TRANSPORTE Y MANTENIMIENTO</t>
  </si>
  <si>
    <t>GESTOR DE COBRO, ASIGNADO A LA SUB-GERENCIA DE MERCADOS</t>
  </si>
  <si>
    <t>JEFE DE GESTION DOCUMENTAL Y ARCHIVO</t>
  </si>
  <si>
    <t>AUXILIAR DE TESORERÍA</t>
  </si>
  <si>
    <t>JEFE DE RELACIONES PUBLICAS Y COMUNICACIONES</t>
  </si>
  <si>
    <t>JEFE DE MANTENIMIENTO DE EQUIPO INFORMATICO</t>
  </si>
  <si>
    <t>AUXILIAR DE INVENTARIO INSTITUCIONAL</t>
  </si>
  <si>
    <t>DIRECTOR DEL CAMZ</t>
  </si>
  <si>
    <t>ELECTRICISTA, ASIGNADO A LA SUB-GERENCIA DE MERCADOS</t>
  </si>
  <si>
    <t>BARRENDERO, ASIGNADO A LA ADMINISTRACION DE MERCADOS 1 Y 2</t>
  </si>
  <si>
    <t>ELECTRICISTA INTERINO</t>
  </si>
  <si>
    <t>AUXILIAR DEL REF INTERINO</t>
  </si>
  <si>
    <t>GESTOR DE COBRO, ASIGNADO A LA ADMINISTRACION DE MERCADO 3</t>
  </si>
  <si>
    <t>JEFE DE LA UNIDAD DE RECREACION, CULTURA Y DEPORTES</t>
  </si>
  <si>
    <t>AUXILIAR DE RELACIONES PUBLICAS Y COMUNICACIONES</t>
  </si>
  <si>
    <t>ENCARGADO DE LIMPIEZA DE TIANGUE MUNICIPAL</t>
  </si>
  <si>
    <t>CAJERA INTERINA</t>
  </si>
  <si>
    <t>ORDENANZA, ASIGNADA A LA UNIDAD DE DESPACHO MUNICIPAL</t>
  </si>
  <si>
    <t>ORDENANZA; ASIGNADO A LA UNIDAD DE RECREACION, CULTURA Y DEPORTES</t>
  </si>
  <si>
    <t>AUXILIAR DE RECURSOS HUMANOS</t>
  </si>
  <si>
    <t>UNIDAD: CUERPO DE AGENTES MUNICIPALES DE ZACATECOLUCA (CAMZ)</t>
  </si>
  <si>
    <t>SECRETARIO DE DESARROLLO Y PARTICIPACION ASIGNADO A LA DIRECCION MUNICIPAL DE PROTECCION CIVIL</t>
  </si>
  <si>
    <t>AUXILIAR DE CUENTAS CORRIENTES INTERINO</t>
  </si>
  <si>
    <t>SUB GERENTE DE MERCADOS</t>
  </si>
  <si>
    <t>JEFE DE PRESUPUESTO INTERINO</t>
  </si>
  <si>
    <t>BARRENDERA, ASIGNADA A LA ADMINISTRACION DE MERCADO 3</t>
  </si>
  <si>
    <t>COLECTOR (ADMINISTRACION DE MERCADO 4 Y 5)</t>
  </si>
  <si>
    <t>SECRETARIA DE LA SECCION DE COBRO Y RECUPERACION DE MORA</t>
  </si>
  <si>
    <t>ORGANIZADORA COMUNAL INTERINA, ASIGNADA A LA SUB GERENCIA DE MERCADOS</t>
  </si>
  <si>
    <t>AUXILIAR DE SERVICIOS GENERALES INTERINA, ASIGNADA A LA UNIDAD DE RECREACION, CULTURA Y DEPORTE</t>
  </si>
  <si>
    <t>ORDENANZA INTERINO</t>
  </si>
  <si>
    <t xml:space="preserve">TECNICO DE PROYECTOS INTERINO </t>
  </si>
  <si>
    <t>AUXILIAR DE TESORERIA INTERINA</t>
  </si>
  <si>
    <t>AUXILIAR DE CONTABILIDAD INTERINA</t>
  </si>
  <si>
    <t>CAJERO INTERINO</t>
  </si>
  <si>
    <t>UNIDAD:  PRESUPUESTO</t>
  </si>
  <si>
    <t>UNIDAD:  TESORERIA</t>
  </si>
  <si>
    <t>TECNICO DE MONITOREO</t>
  </si>
  <si>
    <t>GESTORA DE COBRO ASIGNADA A LA SUB GERENCIA DE MERCADOS</t>
  </si>
  <si>
    <t>NOTIFICADORA, ASIGNADA A LA SUB GERENCIA DE MERCADOS</t>
  </si>
  <si>
    <t>ENCARGADO DE ASEO ASIGNADO A LA SUB GERENCIA DE MERCADO</t>
  </si>
  <si>
    <t>UNIDAD: ALUMBRADO PUBLICO</t>
  </si>
  <si>
    <t>SINDICO MUNICIPAL</t>
  </si>
  <si>
    <t>CONTADOR MUNICIPAL</t>
  </si>
  <si>
    <t xml:space="preserve">TESORERO MUNICIPAL </t>
  </si>
  <si>
    <t>JEFE DE LA UACI</t>
  </si>
  <si>
    <t>TECNICO DE MANTENIMIENTO DE EQUIPO INFORMATICO INTERINO</t>
  </si>
  <si>
    <t>AUXILIAR DE SERVICIOS GENERALES INTERINO</t>
  </si>
  <si>
    <t>UNIDAD: SUB GERENCIA DE MERCADOS</t>
  </si>
  <si>
    <t>JEFE DE RECURSOS HUMANOS</t>
  </si>
  <si>
    <t>JEFE DE LA UNIDAD MUNICIPAL DE LA JUVENTUD</t>
  </si>
  <si>
    <t>JEFE DE UNIDAD DE LA MUJER Y EQUIDAD DE GENERO</t>
  </si>
  <si>
    <t>JEFA DE LA UNIDAD DE NIÑEZ Y ADOLESCENCIA</t>
  </si>
  <si>
    <t>ENCARGADO DE SEGURIDAD PERSONAL DEL ALCALDE MUNICIPAL</t>
  </si>
  <si>
    <t>AUXILIAR DE GESTION DOCUMENTAL Y ARCHIVO</t>
  </si>
  <si>
    <t>AUXILIAR DE RECREACION, CULTURA Y DEPORTE</t>
  </si>
  <si>
    <t>OPERADOR MINI CARGADOR</t>
  </si>
  <si>
    <t>OPERADOR RODO</t>
  </si>
  <si>
    <t>ENCARGADA DE ORDENANZAS MUNICIPALES</t>
  </si>
  <si>
    <t>COLABORADOR DE DESPACHO</t>
  </si>
  <si>
    <t>UNIDAD: CENTRO MUNICIPAL DE FORMACION PROFESIONAL "FORMATE"</t>
  </si>
  <si>
    <t>COORDINADORA DEL CENTRO MUNICIPAL DE FORMACION PROFESIONAL "FORMATE"</t>
  </si>
  <si>
    <t>TECNICO DE UACI</t>
  </si>
  <si>
    <t>ORDENANZA, ASIGNADA AL CENTRO MUNICIPAL DE FORMACION PROFESIONAL "FORMATE"</t>
  </si>
  <si>
    <t>SECRETARIA DE LA UNIDAD DE LA MUJER Y EQUIDAD DE GENERO</t>
  </si>
  <si>
    <t>ADMINISTRADOR DE MERCADOS 1 Y 2</t>
  </si>
  <si>
    <t>UNIDAD: ADQUISICIONES Y CONTRATACIONES INSTITUCIONAL (UACI)</t>
  </si>
  <si>
    <t>SECRETARIA DE GERENCIA GENERAL</t>
  </si>
  <si>
    <t>PERSONAL DE APOYO A LA UNIDAD DE DESARROLLO RURAL</t>
  </si>
  <si>
    <t>PERSONAL DE APOYO A TRANSPORTE Y MANTENIMIENTO</t>
  </si>
  <si>
    <t>SUPERVISORA Y ADMINISTRADORA DEL CENTRO INTEGRADO DE ATENCION CIUDADANA DE SERVICIOS MUNICIPALES</t>
  </si>
  <si>
    <t>UNIDAD: CENTRO INTEGRADO DE ATENCION CIUDADANA DE SERVICIOS MUNICIPALES</t>
  </si>
  <si>
    <t>AUXILIAR DE ORNATO MUNICIPAL</t>
  </si>
  <si>
    <t>AUXILIAR DEL REGISTRO MPAL DE LA CARRERA ADMINISTRATIVA</t>
  </si>
  <si>
    <t>JEFE DE CUENTAS CORRIENTES</t>
  </si>
  <si>
    <t>BODEGUERO DE UACI</t>
  </si>
  <si>
    <t>ELECTROMECANICO</t>
  </si>
  <si>
    <t>SECRETARIA DE SINDICATURA</t>
  </si>
  <si>
    <t>JEFE DE CATASTRO INTERINO</t>
  </si>
  <si>
    <t>PERSONAL DE APOYO AL REF</t>
  </si>
  <si>
    <t>UNIDAD MUNICIPAL DE LA JUVENTUD</t>
  </si>
  <si>
    <t>PERSONAL DE APOYO A LA UNIDAD DE JUVENTUD</t>
  </si>
  <si>
    <t>RECEPCIONISTA DE DESPACHO INTERINA</t>
  </si>
  <si>
    <t>TECNICO DE PLANIFICACION Y ORDENAMIENTO TERRITORIAL INTERINA</t>
  </si>
  <si>
    <t>SECCION COBRO Y RECUPERACION DE MORA</t>
  </si>
  <si>
    <t>JEFE DE COBRO Y RECUPERACION DE MORA INTERINA</t>
  </si>
  <si>
    <t>UNIDAD INTEGRAL DE GESTIÓN DE RIESGO</t>
  </si>
  <si>
    <t>REGISTRADOR MPAL DE LA CARRERA ADMINISTRATIVA</t>
  </si>
  <si>
    <t>JEFE DE DESARROLLO Y PARTICIPACION CIUDADANA</t>
  </si>
  <si>
    <t xml:space="preserve">UNIDAD: CENTRO DE MEDIACION </t>
  </si>
  <si>
    <t xml:space="preserve">JEFA DE LA UNIDAD DE MEDIACION </t>
  </si>
  <si>
    <t xml:space="preserve">UNIDAD: COMUNICACIONES Y RELACIONES PÚBLICAS </t>
  </si>
  <si>
    <t>UNIDAD: INFORMATICA</t>
  </si>
  <si>
    <t>UNIDAD: TRANSPORTE ,MAQUINARIA PESADA Y TALLERES</t>
  </si>
  <si>
    <t>SECCIÓN: INVENTARIO INSTITUCIONAL</t>
  </si>
  <si>
    <t>UNIDAD: DE DESARROLLO ECONÓMICO LOCAL</t>
  </si>
  <si>
    <t xml:space="preserve">UNIDAD: PARTICIPACION CIUDADANA </t>
  </si>
  <si>
    <t>UNIDAD MUNICIPAL DE COOPERACION EXTERNA</t>
  </si>
  <si>
    <t>JEFE DE UNIDAD DE COOPERACION INTERNACIONAL EXTERNA</t>
  </si>
  <si>
    <t>CENTRO DE MONITOREO</t>
  </si>
  <si>
    <t>UNIDAD: GESTIÓN INTEGRAL DE RIESGOS</t>
  </si>
  <si>
    <t xml:space="preserve">UNIDAD: COMUNICACIONES Y RELACIONES PUBLICAS </t>
  </si>
  <si>
    <t>PERSONAL DE APOYO A LA UNIDAD DE COMUNICACIONES Y RELACIO NES PUBLICAS</t>
  </si>
  <si>
    <t>UNIDAD: PLANIFICACIÓN,ORDENAMIENTO Y DESARROLLO TERRITORIAL</t>
  </si>
  <si>
    <t>INSPECTOR DE LA UPODT</t>
  </si>
  <si>
    <t>UNIDAD: PROYECTOS</t>
  </si>
  <si>
    <t>PERSONAL DE APOYO EN LA UNIDAD DE PROYECTOS</t>
  </si>
  <si>
    <t xml:space="preserve">APOYO A LA GERENCIA GENERAL </t>
  </si>
  <si>
    <t>PERSONAL DE APOYO A LA GERENCIA MUNICIPAL</t>
  </si>
  <si>
    <t>UNIDAD DE INFORMATICA</t>
  </si>
  <si>
    <t>PERSONAL DE APOYO A LA UNIDAD DE MANTENIMIENTO DE EQUIPO INFORMATICO</t>
  </si>
  <si>
    <t xml:space="preserve">PERSONAL DE APOYO A LA UNIDAD AMBIENTAL </t>
  </si>
  <si>
    <t>PERSONAL DE APOYO AL CIACYSM</t>
  </si>
  <si>
    <t>UNIDAD: CEMENTERIOS MUNICIPALES</t>
  </si>
  <si>
    <t xml:space="preserve">AUXILIAR DE ADMINISTRACIÓN DE CEMENTERIOS </t>
  </si>
  <si>
    <t xml:space="preserve">APOYO A LA ADMINISTRACIÓN DE CEMENTERIOS </t>
  </si>
  <si>
    <t xml:space="preserve">RECOLECTOR </t>
  </si>
  <si>
    <t>PERSONAL DE APOYO A LA UNIDAD DE MIDS</t>
  </si>
  <si>
    <t>PERSONAL DE APOYO A LA UMIDS</t>
  </si>
  <si>
    <t>ENCARGADA DE ASEO ASIGNADO A LA SUB GERENCIA DE MERCADO</t>
  </si>
  <si>
    <t>PERSONAL DE APOYO EN ASEO DE BAÑOS DE MERCADOS</t>
  </si>
  <si>
    <t>ENCARGADO DE COBRO  ASIGNADO A LA SUB GERENCIA DE MERCADO</t>
  </si>
  <si>
    <t>PERSONAL DE APOYO EN A LA SUB GERENCIA  DE MERCADOS</t>
  </si>
  <si>
    <t>PERSONAL DE APOYO A LA UNIDAD DE ALUMBRADO PÚBLICO</t>
  </si>
  <si>
    <t>PERSONAL DE APOYO A LA UNIDAD DE SERVICIOS GENERALES</t>
  </si>
  <si>
    <t>ALBAÑIL</t>
  </si>
  <si>
    <t>PERSONAL DE APOYO A LA UNIDAD DE TESORERIA CON FUNCIONES DE CAJERO</t>
  </si>
  <si>
    <t>UNIDAD:  PARTICIPACION CIUDADANA</t>
  </si>
  <si>
    <t>SECRETARIA  DEL CENTRO MUNICIPAL DE FORMACION PROFESIONAL "FORMATE"</t>
  </si>
  <si>
    <t>UNIDAD: RECREACIÓN Y DEPORTE</t>
  </si>
  <si>
    <t>AUXILIAR DE LA UNIDAD DE RECREACIÓN Y DEPORTE</t>
  </si>
  <si>
    <t>CENTRO INTEGRAL DE CONVIVENCIA CIUDADANA MAURICIO " EL TUCO ALFARO"</t>
  </si>
  <si>
    <t>PERSONAL DE APOYO EN  EL CENTRO INTEGRAL DE CONVIVENCIA CIUDADANA "MAURICIO EL TUCO ALFARO"</t>
  </si>
  <si>
    <t xml:space="preserve">SUB-GERENTE DE DESARROLLO LOCAL </t>
  </si>
  <si>
    <t>ADMINISTRADOR DE CEMENTERIOS INTERINO</t>
  </si>
  <si>
    <t>MUJERES</t>
  </si>
  <si>
    <t>HOMBRES</t>
  </si>
  <si>
    <t>SECRETARIA MUNICIPAL INTERINO</t>
  </si>
  <si>
    <t xml:space="preserve">JURIDICO MUNICIPAL </t>
  </si>
  <si>
    <t xml:space="preserve">AUXILIAR JURIDICO </t>
  </si>
  <si>
    <t>DIRECTOR MUNICIPAL DE PROTECCIÓN CIVIL</t>
  </si>
  <si>
    <t>CENTRO DE ATENCIÓN CIUDADANA DE SERVICIOS MUNICIPALES ( DISTRITO N° 4)</t>
  </si>
  <si>
    <t>JEFA DEL DISTRITO NÚMERO 4</t>
  </si>
  <si>
    <t>BARRENDERO, ASIGNADO A LA ADMINISTRACION DE MERCADO 5</t>
  </si>
  <si>
    <t>BARRENDERO, ASIGNADO A LA ADMINISTRACION DE MERCADOS 3</t>
  </si>
  <si>
    <t>SECRETARIA DE LA UNIDAD DE DESARROLLO RURAL INTERINA</t>
  </si>
  <si>
    <t>HOMBRE</t>
  </si>
  <si>
    <t>CIT</t>
  </si>
  <si>
    <t>TOTAL</t>
  </si>
  <si>
    <t xml:space="preserve">SECRETRIA DE DESPACHO </t>
  </si>
  <si>
    <t xml:space="preserve">RECEPCIONISTA DE DESPACHO </t>
  </si>
  <si>
    <t>AGENTE DE CAMZ;  ASIGNADO AL REF</t>
  </si>
  <si>
    <t>AGENTE DE CAMZ; A TESORERIA</t>
  </si>
  <si>
    <t>AUXILIAR JURIDICO INTERINA</t>
  </si>
  <si>
    <t>AUXILIAR DE ADMINISTRADOR DE CEMENTERIOS INTERINA</t>
  </si>
  <si>
    <t>AUXILIAR DE ADMINISTRADOR DE CEMENTERIOS INTERINO</t>
  </si>
  <si>
    <t>NOTIFICADOR</t>
  </si>
  <si>
    <t>NOTIFICADOR INTERINO</t>
  </si>
  <si>
    <t>ORGANIZADOR COMUNAL INTERINA</t>
  </si>
  <si>
    <t>UNIDAD: MUJER</t>
  </si>
  <si>
    <t>UNIDAD: SECRETARIA MUNICIPAL</t>
  </si>
  <si>
    <t>SECRETARIA MUNICIPAL</t>
  </si>
  <si>
    <t>UNIDAD: GESTIÓN DOCUMENTAL Y ARCHIVO</t>
  </si>
  <si>
    <t>GESTIÓN DOCUMENTAL</t>
  </si>
  <si>
    <t>APOYO AL DE DESPACHO</t>
  </si>
  <si>
    <t>APOYO DE LA UNIDAD JURIDICA</t>
  </si>
  <si>
    <t>APOYO A LA UNIDAD DE GESTIÓN INTEGRAL DE RIESGOS</t>
  </si>
  <si>
    <t>APOYO A LA UPDOT</t>
  </si>
  <si>
    <t>APOYO A LA UMIDS CON FUNCIONES DE SECRETARIA</t>
  </si>
  <si>
    <t>APOYO A TRANSPORTE Y MANTENIMIENTO</t>
  </si>
  <si>
    <t>MOTOTISTA ASIGNADO A GERENCIA</t>
  </si>
  <si>
    <t>PERSONAL DE APOYO A LA GERENCIA GENERAL</t>
  </si>
  <si>
    <t>APOYO A LA GERENCIA GENERAL CON  FUNCIONES DE MECANICO</t>
  </si>
  <si>
    <t xml:space="preserve">PERSONAL DE APOYO A LA UNIDAD DE TRANSPORTE </t>
  </si>
  <si>
    <t>OPERADOR  PALA MECANICA</t>
  </si>
  <si>
    <t>UNIDAD: TRANSPORTE , MAQUINARIA PESADA Y TALLERES</t>
  </si>
  <si>
    <t>ELECTICISTA</t>
  </si>
  <si>
    <t>UNIDAD: BODEGA GENERAL</t>
  </si>
  <si>
    <t>APOYO A LA ESCUELA D E DESARROLLO HUMANOS CON FUNCINES DE ENCARGADA DE BOEGA</t>
  </si>
  <si>
    <t>APOYO A LA ESCUELA DE DESARROLLO HUMANO</t>
  </si>
  <si>
    <t>ORDENANZA ASIGNADO  ALA SUBGERENCIA DE MERCADOS</t>
  </si>
  <si>
    <t>APOYO A LA UNIDAD DE CATASTRO</t>
  </si>
  <si>
    <t>SECCIÓN CATASTRO</t>
  </si>
  <si>
    <t xml:space="preserve">PERSONAL DE APOYO A LA SECCION  DE CATASTRO </t>
  </si>
  <si>
    <t>.</t>
  </si>
  <si>
    <t>APOYO A LA SESIÓN DE COBROS</t>
  </si>
  <si>
    <t>APOYO A CUENTAS CORRIENTES</t>
  </si>
  <si>
    <t>APOYO A LA UNIDAD DE DESARROLLO Y PARTICIPACION</t>
  </si>
  <si>
    <t>UNIDAD:NIÑEZ Y ADOLESCENCIA</t>
  </si>
  <si>
    <t>APOYO A LA UNIDAD DE NIÑEZ Y ADOLESENCIA</t>
  </si>
  <si>
    <t>APOYO A LA UNIDAD DE DESARROLLLO RURAL.</t>
  </si>
  <si>
    <t>APOYO A LA UNIDAD DE RECREACIÓN , CULTURA Y DEPORTES</t>
  </si>
  <si>
    <t>ENCARGADO DEL CENTRO INTEGRAL DE CONVIVENCIA CIUDADANA "MAURICIO EL TUCO ALFARO"</t>
  </si>
  <si>
    <t>MAESTRO DE IDIIOMA FRANCES</t>
  </si>
  <si>
    <t>UNIDAD PRESUPUESTARIA</t>
  </si>
  <si>
    <t>AMZ</t>
  </si>
  <si>
    <t>No. DE EMPLEADOS</t>
  </si>
  <si>
    <t>CATEGORÍA SALARIAL</t>
  </si>
  <si>
    <t>REMUNERACIÓN MENSUAL</t>
  </si>
  <si>
    <t>GASTOS DE REPRESENTACIÓN</t>
  </si>
  <si>
    <t>CARGO
AD-HONOREM</t>
  </si>
  <si>
    <t>GÉNERO</t>
  </si>
  <si>
    <t>MASCULINO</t>
  </si>
  <si>
    <t>FEMENINO</t>
  </si>
  <si>
    <t>CONCEJO MUNICIPAL</t>
  </si>
  <si>
    <t>REGIDOR PROPIETARIO</t>
  </si>
  <si>
    <t>ELECCION POPULAR</t>
  </si>
  <si>
    <t>REGIDOR SUPLENTE</t>
  </si>
  <si>
    <t>SINDICATURA MUNICIPAL</t>
  </si>
  <si>
    <t>SECRETARÍA MUNICIPAL</t>
  </si>
  <si>
    <t>SECRETARIA MUNICIPAL INTERINA</t>
  </si>
  <si>
    <t>LCMA</t>
  </si>
  <si>
    <t>LCAM</t>
  </si>
  <si>
    <t>GESTION DOCUMENTAL Y ARCHIVO</t>
  </si>
  <si>
    <t>NOMBRAMIENTO</t>
  </si>
  <si>
    <t>DESPACHO MUNICIPAL</t>
  </si>
  <si>
    <t>INTERINATO</t>
  </si>
  <si>
    <t>ENCARGADO DE LA SEGURIDAD PERSONAL DEL ALCALDE MUNICIPAL</t>
  </si>
  <si>
    <t>COLABORADORES DE DESPACHO MUNICIPAL</t>
  </si>
  <si>
    <t>APOYO A RECEPCIÓN DE DESPACHO</t>
  </si>
  <si>
    <t>CUERPO DE AGENTES MUNICIPALES (CAMZ)</t>
  </si>
  <si>
    <t>JURIDICA</t>
  </si>
  <si>
    <t>JURIDICO MUNICIPAL</t>
  </si>
  <si>
    <t>UNIDAD DE GESTIÓN INTEGRAL DE RIESGO</t>
  </si>
  <si>
    <t>DIRECTOR MUNICIPAL DE PROTECCION CIVIL</t>
  </si>
  <si>
    <t>AUXILIAR MUNICIPAL DE PROTECCION CIVIL, ASIGNADO A LA SUB-GERENCIA DE MERCADO</t>
  </si>
  <si>
    <t>REGISTRO MUNICIPAL DE LA CARRERA ADMINISTRATIVA</t>
  </si>
  <si>
    <t>AUXILIAR DEL REGISTRO MUNICIPAL DE LA CARRERA ADMINISTRATIVA MUNICIPAL</t>
  </si>
  <si>
    <t>RELACIONES PÚBLICAS Y COMUNICACIONES</t>
  </si>
  <si>
    <t>JEFE DE RELACIONES PÚBLICAS Y COMUNICACIONES</t>
  </si>
  <si>
    <t>PERSONAS DE APOYO A LA UNIDAD DE COMUNICACIONES Y RELACIONES PÚBLICAS</t>
  </si>
  <si>
    <t>PLANIFICACION, ORDENAMIENTO Y DESARROLLO TERRITORIAL</t>
  </si>
  <si>
    <t>TECNICO DE ORDENAMIENTO TERRITORIAL</t>
  </si>
  <si>
    <t>TECNICO ADMINISTRATIVO FINANCIERO</t>
  </si>
  <si>
    <t>INSPECTOR DE LA UNIDAD DE PLANIFICACIÓN,ORDENAMIENTO Y DESARROLLO TERRITORIAL.</t>
  </si>
  <si>
    <t xml:space="preserve">TOTAL </t>
  </si>
  <si>
    <t>APOYO A LA GERENCIA GENERAL</t>
  </si>
  <si>
    <t>MANTENIMIENTO DE EQUIPO INFORMATICO</t>
  </si>
  <si>
    <t>TECNICO DE MANTENIMIENTO DE EQUIPO INFORMATICO</t>
  </si>
  <si>
    <t>RECURSOS HUMANOS</t>
  </si>
  <si>
    <t>REGISTRO DEL ESTADO FAMILIAR</t>
  </si>
  <si>
    <t>JEFA DE REGISTRO DEL ESTADO FAMILIAR</t>
  </si>
  <si>
    <t>UNIDAD DE GESTIÓN Y COOPERACIÓN EXTERNA</t>
  </si>
  <si>
    <t xml:space="preserve">JEFE DE UNIDAD DE GESTIÓN Y COOPERACIÓN EXTERNA </t>
  </si>
  <si>
    <t xml:space="preserve">LCAM </t>
  </si>
  <si>
    <t>JEFE DE UNIDAD AMBIENTAL MUNICIPAL</t>
  </si>
  <si>
    <t>PERSONAL DE APOYO A LA UNIDAD AMBIENTAL</t>
  </si>
  <si>
    <t>AMBIENTAL MUNICIPAL</t>
  </si>
  <si>
    <t>JEFA  DEL CENTRO INTEGRADO DE ATENCION CIUDADANA DE SERVICIOS MUNICIPALES</t>
  </si>
  <si>
    <t>PERSONAL DE APOYO CIACYSM</t>
  </si>
  <si>
    <t xml:space="preserve">CENTRO DE MEDIACION </t>
  </si>
  <si>
    <t>JEFA DE LA UNIDAD DE MEDIACION</t>
  </si>
  <si>
    <t xml:space="preserve">PROYECTOS </t>
  </si>
  <si>
    <t>TECNICO DE PROYECTOS</t>
  </si>
  <si>
    <t>PERSONAL DE APOYO A LA UNIDAD DE PROYECTOS</t>
  </si>
  <si>
    <t>LCAM / SIN REGISTRAR</t>
  </si>
  <si>
    <t>RASTRO MUNICIPAL</t>
  </si>
  <si>
    <t>TIANGUE MUNICIPAL</t>
  </si>
  <si>
    <t xml:space="preserve">ADMINISTRADOR DE TIANGUE MUNICIPAL </t>
  </si>
  <si>
    <t>ADMINISTRADOR DE CEMENTERIOS</t>
  </si>
  <si>
    <t>AUXILIAR DE ADMINISTRADOR DE CEMENTERIOS, CON FUNCIONES EN LA UNIDAD DE SECRETARIA MUNICIPAL</t>
  </si>
  <si>
    <t>AUXILIAR DE ADMINISTRACIÓN DE CEMENTERIOS</t>
  </si>
  <si>
    <t>APOYO A LA ADMINISTRACIÓN DE CEMENTERIOS</t>
  </si>
  <si>
    <t>MANEJO INTEGRAL DE DESECHOS SÓLIDOS</t>
  </si>
  <si>
    <t xml:space="preserve">BARRENDERO, ASIGNADO A LA ADMINISTRACION DE MERCADOS 1 ,2 </t>
  </si>
  <si>
    <t>BARRENDERO, ASIGNADO A LA ADMINISTRACION DE MERCADOS 4</t>
  </si>
  <si>
    <t>BARRENDERO, ASIGNADO A LA ADMINISTRACION DE MERCADOS 5</t>
  </si>
  <si>
    <t>PERSONAL DE APOYO A LA UNIDAD DE MINDS</t>
  </si>
  <si>
    <t>RECOLECTORES</t>
  </si>
  <si>
    <t>SUBGERENCIA DE MERCADOS</t>
  </si>
  <si>
    <t>SUBGERENTE DE MERCADOS</t>
  </si>
  <si>
    <t xml:space="preserve">ADMINISTRADOR DE MERCADO 1 Y 2 </t>
  </si>
  <si>
    <t xml:space="preserve">COLECTOR ADMINISTRACION DE MERCADOS 5 </t>
  </si>
  <si>
    <t>COLECTOR ADMINISTRACION DE MERCADOS 4 y 5</t>
  </si>
  <si>
    <t>ENCARGADA DE COBRO ASIGNADA A LA SUB GERENCIA DE MERCADOS</t>
  </si>
  <si>
    <t>PERSONAL DE APOYO A LA SUB GERENCIA DE MERCADOS</t>
  </si>
  <si>
    <t>TRANSPORTE ,MAQUINARIA PESADA Y TALLERES</t>
  </si>
  <si>
    <t>ALUMBRADO PÚBLICO</t>
  </si>
  <si>
    <t xml:space="preserve">ORNATO </t>
  </si>
  <si>
    <t>SERVICIOS GENERALES</t>
  </si>
  <si>
    <t>PRESUPUESTO</t>
  </si>
  <si>
    <t xml:space="preserve">JEFE DE PRESUPUESTO </t>
  </si>
  <si>
    <t>CONTABILIDAD</t>
  </si>
  <si>
    <t>INVENTARIO INSTITUCIONAL</t>
  </si>
  <si>
    <t>TESORERIA</t>
  </si>
  <si>
    <t>PERSONAL DE APOYO A LA UNIDAD DE TESORERÍA CON FUNCIONES DE CAJERO</t>
  </si>
  <si>
    <t>APOYO A LA SUBGENRENCIA CON FUNCIONES DE CAJERA</t>
  </si>
  <si>
    <t>REGISTRO Y CONTROL TRIBUTARIO</t>
  </si>
  <si>
    <t>JEFE DE CATASTRO</t>
  </si>
  <si>
    <t>JEFE DE COBRO Y RECUPERACION DE MORA</t>
  </si>
  <si>
    <t xml:space="preserve">DESARROLLO Y PARTICIPACION </t>
  </si>
  <si>
    <t>JEFE DE DESARROLLO Y PARTICIPACION</t>
  </si>
  <si>
    <t>ORGANIZADORA COMUNAL ASIGNADA A LA SUBGERENCIA DE MERCADOS</t>
  </si>
  <si>
    <t>PERSONAL DE APOYO A LA UNIDAD DE DESARROLLO Y PARTCIPACIÓN</t>
  </si>
  <si>
    <t>UNIDAD DE DESARROLLO LOCAL</t>
  </si>
  <si>
    <t>SUB-GERENte DE DESARROLLO LOCAL</t>
  </si>
  <si>
    <t>NIÑEZ Y ADOLESCENCIA</t>
  </si>
  <si>
    <t>JEFE  DE LA UNIDAD DE LA NIÑEZ Y LA ADOLESCENCIA</t>
  </si>
  <si>
    <t>DESARROLLO RURAL</t>
  </si>
  <si>
    <t xml:space="preserve">JEFE DE DESARROLLO RURAL </t>
  </si>
  <si>
    <t>SECRETARIA DE  LA UNIDAD DE DESARROLLO RURAL</t>
  </si>
  <si>
    <t xml:space="preserve">DE LA MUJER </t>
  </si>
  <si>
    <t xml:space="preserve">JEFE DE UNIDAD DE LA MUJER </t>
  </si>
  <si>
    <t xml:space="preserve">SECRETARIA DE LA UNIDAD DE LA MUJER </t>
  </si>
  <si>
    <t>MUNICIPAL DE LA JUVENTUD</t>
  </si>
  <si>
    <t>RECREACION, CULTURA Y DEPORTES</t>
  </si>
  <si>
    <t>BODEGA GENERAL</t>
  </si>
  <si>
    <t>SECRETARIA ASIGANADA AL CENTRO MUNICIPAL DE FORMACIÓN PROFESIONAL "FORMATE"</t>
  </si>
  <si>
    <t>CENTRO INTEGRAL DE CONVIVENCIA CIUDADANA MAURICIO "EL TUCO ALFARO"</t>
  </si>
  <si>
    <t>ENCARGADA DEL CENTRO INTEGRAL DE CONVIVENCIA CIUDADANA "MAURICIO EL TUCO ALFATO"</t>
  </si>
  <si>
    <t>PERSONAL DE APOYO  DEL CENTRO INTEGRAL DE CONVIVENCIA CIUDADANA "MAURICIO EL TUCO ALFATO"</t>
  </si>
  <si>
    <t>TÉCNICO EN MONITOREO</t>
  </si>
  <si>
    <t>REMUNERACIONES POR CARGO PRESUPUESTARIO
CORRESPONDIENTE DE ENERO - MARZO 2023</t>
  </si>
  <si>
    <t xml:space="preserve">La razón de la versión pública es:
La presente planilla se encuentra en versión pública, por contener datos confidenciales, de conformidad a los artículos 24 y 30 de la Ley de Acceso a la Información Pública.
</t>
  </si>
  <si>
    <t>UNIDAD: AUDITORIA INTERNA</t>
  </si>
  <si>
    <t>AUDITOR INTERNO</t>
  </si>
  <si>
    <t xml:space="preserve">AUXLIAR DE AUDITORIA </t>
  </si>
  <si>
    <t xml:space="preserve">AUXILIAR DE AUDITORIA </t>
  </si>
  <si>
    <t>AUDITORIA INTERNA</t>
  </si>
  <si>
    <t>TOTAL ES</t>
  </si>
  <si>
    <t>PLANILLA GENERAL</t>
  </si>
  <si>
    <t>PLANILLA CONTRATO INDIVIDUAL DE TRABAJO</t>
  </si>
  <si>
    <t>UNIDAD: ACESSO A LA INFOMACIÓN PÚBLICA</t>
  </si>
  <si>
    <t>OFICIAL DE ACCESO A LA INFORMACIÓN PÚBLICA</t>
  </si>
  <si>
    <t>AUXILIAR DE ACCESO A LA INFORMACION PUBLICA INTERINA</t>
  </si>
  <si>
    <t>ACCESO A LA INFORMACIÓN PÚBLICA</t>
  </si>
  <si>
    <t>JEFE DE UNIDAD DE ACCESO A LA INFORMAICÓN PÚBLICA</t>
  </si>
  <si>
    <t>AUXILIAR DE ACCESO A LA INFORMAIÓN PÚBLICA</t>
  </si>
  <si>
    <t>JEFE DE LA UNIDAD DE COMPRAS PUBLICAS</t>
  </si>
  <si>
    <t>UNIDAD DE COMPRAS PÚBLICAS</t>
  </si>
  <si>
    <t>AUXILIAR DE LA UNIDAD DE COMPRAS PÚBLICA</t>
  </si>
  <si>
    <t>TECNICO DE LA COMPRAS PUBLICAS</t>
  </si>
  <si>
    <t>AUXILIAR COMPRAS PÚBLICAS</t>
  </si>
  <si>
    <t>BODEGUERO DE COMPRAS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</si>
</sst>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[$$-440A]* #,##0.00_);_([$$-440A]* \(#,##0.00\);_([$$-440A]* &quot;-&quot;??_);_(@_)"/>
  </numFmts>
  <fonts count="2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Museo Sans 300"/>
      <family val="3"/>
    </font>
    <font>
      <b/>
      <sz val="12"/>
      <color theme="1"/>
      <name val="Museo Sans 300"/>
      <family val="3"/>
    </font>
    <font>
      <b/>
      <sz val="12"/>
      <name val="Museo Sans 300"/>
      <family val="3"/>
    </font>
    <font>
      <sz val="12"/>
      <name val="Museo Sans 300"/>
      <family val="3"/>
    </font>
    <font>
      <sz val="11"/>
      <color theme="1"/>
      <name val="Arial"/>
      <family val="2"/>
    </font>
    <font>
      <sz val="11"/>
      <name val="Museo Sans 300"/>
      <family val="3"/>
    </font>
    <font>
      <b/>
      <sz val="10"/>
      <color theme="1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Museo Sans 300"/>
      <family val="3"/>
    </font>
    <font>
      <sz val="11"/>
      <color theme="1"/>
      <name val="Century"/>
      <family val="1"/>
    </font>
    <font>
      <b/>
      <sz val="10"/>
      <name val="Cambria"/>
      <family val="1"/>
    </font>
    <font>
      <b/>
      <sz val="10"/>
      <color theme="1"/>
      <name val="Museo Sans 100"/>
      <family val="3"/>
    </font>
    <font>
      <sz val="9"/>
      <color theme="1"/>
      <name val="Museo Sans 300"/>
      <family val="3"/>
    </font>
    <font>
      <b/>
      <sz val="8"/>
      <color theme="1"/>
      <name val="Museo Sans 100"/>
      <family val="3"/>
    </font>
    <font>
      <sz val="8"/>
      <color theme="1"/>
      <name val="Arial"/>
      <family val="2"/>
    </font>
    <font>
      <b/>
      <sz val="8"/>
      <color theme="1"/>
      <name val="Museo Sans 300"/>
      <family val="3"/>
    </font>
    <font>
      <sz val="8"/>
      <color theme="1"/>
      <name val="Museo Sans 300"/>
      <family val="3"/>
    </font>
    <font>
      <sz val="8"/>
      <color theme="1"/>
      <name val="Century"/>
      <family val="1"/>
    </font>
    <font>
      <b/>
      <sz val="8"/>
      <name val="Cambria"/>
      <family val="1"/>
    </font>
    <font>
      <sz val="8"/>
      <name val="Cambria"/>
      <family val="1"/>
    </font>
    <font>
      <b/>
      <sz val="8"/>
      <name val="Museo Sans 300"/>
      <family val="3"/>
    </font>
    <font>
      <sz val="16"/>
      <name val="Museo Sans 300"/>
      <family val="3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3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2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0" borderId="3" xfId="0" applyFont="1" applyFill="1" applyBorder="1" applyAlignment="1"/>
    <xf numFmtId="0" fontId="5" fillId="0" borderId="0" xfId="0" applyFont="1" applyFill="1" applyBorder="1" applyAlignment="1"/>
    <xf numFmtId="0" fontId="5" fillId="3" borderId="3" xfId="0" applyFont="1" applyFill="1" applyBorder="1" applyAlignment="1"/>
    <xf numFmtId="0" fontId="5" fillId="0" borderId="3" xfId="0" applyFont="1" applyFill="1" applyBorder="1" applyAlignment="1">
      <alignment wrapText="1"/>
    </xf>
    <xf numFmtId="165" fontId="5" fillId="0" borderId="3" xfId="1" applyNumberFormat="1" applyFont="1" applyFill="1" applyBorder="1" applyAlignment="1">
      <alignment wrapText="1"/>
    </xf>
    <xf numFmtId="165" fontId="5" fillId="3" borderId="3" xfId="1" applyNumberFormat="1" applyFont="1" applyFill="1" applyBorder="1" applyAlignment="1"/>
    <xf numFmtId="165" fontId="5" fillId="2" borderId="3" xfId="1" applyNumberFormat="1" applyFont="1" applyFill="1" applyBorder="1" applyAlignment="1"/>
    <xf numFmtId="1" fontId="5" fillId="3" borderId="3" xfId="1" applyNumberFormat="1" applyFont="1" applyFill="1" applyBorder="1" applyAlignment="1"/>
    <xf numFmtId="165" fontId="5" fillId="0" borderId="3" xfId="1" applyNumberFormat="1" applyFont="1" applyFill="1" applyBorder="1" applyAlignment="1"/>
    <xf numFmtId="165" fontId="5" fillId="3" borderId="3" xfId="1" applyNumberFormat="1" applyFont="1" applyFill="1" applyBorder="1" applyAlignment="1">
      <alignment wrapText="1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0" borderId="3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vertical="top"/>
    </xf>
    <xf numFmtId="0" fontId="2" fillId="2" borderId="6" xfId="0" applyNumberFormat="1" applyFont="1" applyFill="1" applyBorder="1" applyAlignment="1">
      <alignment vertical="top"/>
    </xf>
    <xf numFmtId="0" fontId="2" fillId="0" borderId="3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2" fillId="4" borderId="3" xfId="0" applyNumberFormat="1" applyFont="1" applyFill="1" applyBorder="1" applyAlignment="1">
      <alignment horizontal="center"/>
    </xf>
    <xf numFmtId="0" fontId="5" fillId="4" borderId="3" xfId="0" applyNumberFormat="1" applyFont="1" applyFill="1" applyBorder="1" applyAlignment="1">
      <alignment horizontal="center" vertical="center"/>
    </xf>
    <xf numFmtId="0" fontId="5" fillId="4" borderId="3" xfId="1" applyNumberFormat="1" applyFont="1" applyFill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left" vertical="top"/>
    </xf>
    <xf numFmtId="0" fontId="6" fillId="0" borderId="0" xfId="0" applyFont="1" applyAlignment="1"/>
    <xf numFmtId="0" fontId="7" fillId="0" borderId="3" xfId="0" applyFont="1" applyFill="1" applyBorder="1" applyAlignment="1"/>
    <xf numFmtId="165" fontId="7" fillId="0" borderId="3" xfId="1" applyNumberFormat="1" applyFont="1" applyFill="1" applyBorder="1" applyAlignment="1"/>
    <xf numFmtId="0" fontId="7" fillId="2" borderId="3" xfId="0" applyFont="1" applyFill="1" applyBorder="1" applyAlignment="1"/>
    <xf numFmtId="165" fontId="7" fillId="3" borderId="3" xfId="1" applyNumberFormat="1" applyFont="1" applyFill="1" applyBorder="1" applyAlignment="1"/>
    <xf numFmtId="0" fontId="7" fillId="3" borderId="3" xfId="1" applyNumberFormat="1" applyFont="1" applyFill="1" applyBorder="1" applyAlignment="1"/>
    <xf numFmtId="0" fontId="7" fillId="3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/>
    <xf numFmtId="1" fontId="7" fillId="3" borderId="3" xfId="1" applyNumberFormat="1" applyFont="1" applyFill="1" applyBorder="1" applyAlignment="1"/>
    <xf numFmtId="1" fontId="6" fillId="0" borderId="0" xfId="0" applyNumberFormat="1" applyFont="1" applyAlignment="1"/>
    <xf numFmtId="0" fontId="6" fillId="0" borderId="0" xfId="0" applyFont="1" applyFill="1" applyAlignment="1"/>
    <xf numFmtId="0" fontId="7" fillId="0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/>
    <xf numFmtId="0" fontId="7" fillId="0" borderId="0" xfId="0" applyFont="1" applyFill="1" applyBorder="1" applyAlignment="1"/>
    <xf numFmtId="1" fontId="7" fillId="0" borderId="0" xfId="1" applyNumberFormat="1" applyFont="1" applyFill="1" applyBorder="1" applyAlignment="1"/>
    <xf numFmtId="0" fontId="7" fillId="0" borderId="0" xfId="1" applyNumberFormat="1" applyFont="1" applyFill="1" applyBorder="1" applyAlignment="1"/>
    <xf numFmtId="1" fontId="5" fillId="0" borderId="0" xfId="1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1" fontId="6" fillId="0" borderId="0" xfId="0" applyNumberFormat="1" applyFont="1" applyFill="1" applyAlignment="1"/>
    <xf numFmtId="0" fontId="6" fillId="0" borderId="0" xfId="0" applyFont="1" applyFill="1" applyAlignment="1">
      <alignment horizontal="left"/>
    </xf>
    <xf numFmtId="0" fontId="2" fillId="2" borderId="3" xfId="0" applyFont="1" applyFill="1" applyBorder="1" applyAlignment="1">
      <alignment vertical="top"/>
    </xf>
    <xf numFmtId="0" fontId="6" fillId="2" borderId="3" xfId="0" applyFont="1" applyFill="1" applyBorder="1" applyAlignment="1"/>
    <xf numFmtId="0" fontId="6" fillId="0" borderId="3" xfId="0" applyFont="1" applyBorder="1" applyAlignment="1">
      <alignment horizontal="center"/>
    </xf>
    <xf numFmtId="44" fontId="2" fillId="0" borderId="3" xfId="1" applyNumberFormat="1" applyFont="1" applyFill="1" applyBorder="1" applyAlignment="1">
      <alignment horizontal="center" vertical="center" wrapText="1"/>
    </xf>
    <xf numFmtId="44" fontId="2" fillId="2" borderId="5" xfId="1" applyNumberFormat="1" applyFont="1" applyFill="1" applyBorder="1" applyAlignment="1">
      <alignment vertical="top"/>
    </xf>
    <xf numFmtId="44" fontId="5" fillId="4" borderId="3" xfId="1" applyNumberFormat="1" applyFont="1" applyFill="1" applyBorder="1" applyAlignment="1">
      <alignment horizontal="center" vertical="center"/>
    </xf>
    <xf numFmtId="44" fontId="6" fillId="0" borderId="3" xfId="1" applyNumberFormat="1" applyFont="1" applyBorder="1" applyAlignment="1"/>
    <xf numFmtId="44" fontId="5" fillId="2" borderId="5" xfId="1" applyNumberFormat="1" applyFont="1" applyFill="1" applyBorder="1" applyAlignment="1">
      <alignment vertical="top"/>
    </xf>
    <xf numFmtId="44" fontId="5" fillId="0" borderId="3" xfId="1" applyNumberFormat="1" applyFont="1" applyFill="1" applyBorder="1" applyAlignment="1">
      <alignment horizontal="center" vertical="center"/>
    </xf>
    <xf numFmtId="44" fontId="2" fillId="2" borderId="3" xfId="1" applyNumberFormat="1" applyFont="1" applyFill="1" applyBorder="1" applyAlignment="1">
      <alignment vertical="top"/>
    </xf>
    <xf numFmtId="44" fontId="6" fillId="0" borderId="3" xfId="1" applyNumberFormat="1" applyFont="1" applyBorder="1" applyAlignment="1">
      <alignment horizontal="left"/>
    </xf>
    <xf numFmtId="44" fontId="6" fillId="0" borderId="0" xfId="1" applyNumberFormat="1" applyFont="1" applyAlignment="1"/>
    <xf numFmtId="0" fontId="2" fillId="0" borderId="18" xfId="0" applyFont="1" applyFill="1" applyBorder="1" applyAlignment="1">
      <alignment horizontal="left" vertical="top"/>
    </xf>
    <xf numFmtId="44" fontId="2" fillId="0" borderId="18" xfId="1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/>
    </xf>
    <xf numFmtId="44" fontId="6" fillId="0" borderId="3" xfId="1" applyNumberFormat="1" applyFont="1" applyFill="1" applyBorder="1" applyAlignment="1"/>
    <xf numFmtId="0" fontId="6" fillId="0" borderId="3" xfId="0" applyFont="1" applyFill="1" applyBorder="1" applyAlignment="1"/>
    <xf numFmtId="44" fontId="5" fillId="0" borderId="3" xfId="1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/>
    <xf numFmtId="164" fontId="7" fillId="3" borderId="3" xfId="1" applyFont="1" applyFill="1" applyBorder="1" applyAlignment="1"/>
    <xf numFmtId="0" fontId="5" fillId="2" borderId="3" xfId="0" applyFont="1" applyFill="1" applyBorder="1" applyAlignment="1"/>
    <xf numFmtId="0" fontId="7" fillId="3" borderId="3" xfId="0" applyNumberFormat="1" applyFont="1" applyFill="1" applyBorder="1" applyAlignment="1"/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7" fillId="2" borderId="6" xfId="0" applyFont="1" applyFill="1" applyBorder="1" applyAlignment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16" xfId="0" applyNumberFormat="1" applyFont="1" applyFill="1" applyBorder="1" applyAlignment="1"/>
    <xf numFmtId="0" fontId="23" fillId="0" borderId="0" xfId="0" applyNumberFormat="1" applyFont="1" applyFill="1" applyBorder="1" applyAlignment="1">
      <alignment vertical="top" wrapText="1"/>
    </xf>
    <xf numFmtId="0" fontId="6" fillId="0" borderId="3" xfId="0" applyFont="1" applyBorder="1" applyAlignment="1">
      <alignment horizontal="left" vertical="center"/>
    </xf>
    <xf numFmtId="164" fontId="6" fillId="0" borderId="3" xfId="1" applyFont="1" applyBorder="1" applyAlignment="1"/>
    <xf numFmtId="165" fontId="6" fillId="0" borderId="6" xfId="0" applyNumberFormat="1" applyFont="1" applyBorder="1" applyAlignment="1"/>
    <xf numFmtId="0" fontId="5" fillId="0" borderId="4" xfId="0" applyNumberFormat="1" applyFont="1" applyFill="1" applyBorder="1" applyAlignment="1"/>
    <xf numFmtId="0" fontId="6" fillId="0" borderId="6" xfId="0" applyFont="1" applyBorder="1" applyAlignment="1"/>
    <xf numFmtId="1" fontId="6" fillId="0" borderId="3" xfId="1" applyNumberFormat="1" applyFont="1" applyBorder="1" applyAlignment="1"/>
    <xf numFmtId="0" fontId="16" fillId="0" borderId="0" xfId="0" applyFont="1" applyFill="1" applyAlignment="1">
      <alignment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4" fontId="18" fillId="0" borderId="3" xfId="1" applyFont="1" applyFill="1" applyBorder="1" applyAlignment="1">
      <alignment horizontal="center" vertical="center" wrapText="1"/>
    </xf>
    <xf numFmtId="164" fontId="17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64" fontId="19" fillId="0" borderId="3" xfId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wrapText="1"/>
    </xf>
    <xf numFmtId="164" fontId="19" fillId="0" borderId="3" xfId="1" applyFont="1" applyFill="1" applyBorder="1" applyAlignment="1">
      <alignment horizontal="center" wrapText="1"/>
    </xf>
    <xf numFmtId="164" fontId="21" fillId="0" borderId="3" xfId="1" applyFont="1" applyFill="1" applyBorder="1" applyAlignment="1">
      <alignment horizontal="center" vertical="center" wrapText="1"/>
    </xf>
    <xf numFmtId="1" fontId="21" fillId="0" borderId="3" xfId="1" applyNumberFormat="1" applyFont="1" applyFill="1" applyBorder="1" applyAlignment="1">
      <alignment horizontal="center" vertical="center" wrapText="1"/>
    </xf>
    <xf numFmtId="164" fontId="20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164" fontId="9" fillId="0" borderId="3" xfId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2" fillId="0" borderId="8" xfId="1" applyFont="1" applyFill="1" applyBorder="1" applyAlignment="1">
      <alignment horizontal="center" vertical="center" wrapText="1"/>
    </xf>
    <xf numFmtId="164" fontId="2" fillId="0" borderId="9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16" xfId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" fontId="16" fillId="0" borderId="0" xfId="0" applyNumberFormat="1" applyFont="1" applyFill="1" applyAlignment="1">
      <alignment wrapText="1"/>
    </xf>
    <xf numFmtId="0" fontId="16" fillId="0" borderId="0" xfId="0" applyFont="1" applyFill="1" applyBorder="1" applyAlignment="1">
      <alignment wrapText="1"/>
    </xf>
    <xf numFmtId="1" fontId="16" fillId="0" borderId="0" xfId="0" applyNumberFormat="1" applyFont="1" applyFill="1" applyBorder="1" applyAlignment="1">
      <alignment wrapText="1"/>
    </xf>
    <xf numFmtId="0" fontId="7" fillId="2" borderId="5" xfId="0" applyFont="1" applyFill="1" applyBorder="1" applyAlignment="1"/>
    <xf numFmtId="0" fontId="7" fillId="2" borderId="6" xfId="0" applyFont="1" applyFill="1" applyBorder="1" applyAlignment="1"/>
    <xf numFmtId="0" fontId="17" fillId="0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top"/>
    </xf>
    <xf numFmtId="0" fontId="13" fillId="0" borderId="1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7" fillId="3" borderId="3" xfId="1" applyFont="1" applyFill="1" applyBorder="1" applyAlignment="1"/>
    <xf numFmtId="0" fontId="23" fillId="0" borderId="19" xfId="0" applyNumberFormat="1" applyFont="1" applyFill="1" applyBorder="1" applyAlignment="1">
      <alignment horizontal="center" vertical="top" wrapText="1"/>
    </xf>
    <xf numFmtId="0" fontId="23" fillId="0" borderId="2" xfId="0" applyNumberFormat="1" applyFont="1" applyFill="1" applyBorder="1" applyAlignment="1">
      <alignment horizontal="center" vertical="top" wrapText="1"/>
    </xf>
    <xf numFmtId="0" fontId="23" fillId="0" borderId="20" xfId="0" applyNumberFormat="1" applyFont="1" applyFill="1" applyBorder="1" applyAlignment="1">
      <alignment horizontal="center" vertical="top" wrapText="1"/>
    </xf>
    <xf numFmtId="0" fontId="23" fillId="0" borderId="23" xfId="0" applyNumberFormat="1" applyFont="1" applyFill="1" applyBorder="1" applyAlignment="1">
      <alignment horizontal="center" vertical="top" wrapText="1"/>
    </xf>
    <xf numFmtId="0" fontId="23" fillId="0" borderId="0" xfId="0" applyNumberFormat="1" applyFont="1" applyFill="1" applyBorder="1" applyAlignment="1">
      <alignment horizontal="center" vertical="top" wrapText="1"/>
    </xf>
    <xf numFmtId="0" fontId="23" fillId="0" borderId="24" xfId="0" applyNumberFormat="1" applyFont="1" applyFill="1" applyBorder="1" applyAlignment="1">
      <alignment horizontal="center" vertical="top" wrapText="1"/>
    </xf>
    <xf numFmtId="0" fontId="23" fillId="0" borderId="21" xfId="0" applyNumberFormat="1" applyFont="1" applyFill="1" applyBorder="1" applyAlignment="1">
      <alignment horizontal="center" vertical="top" wrapText="1"/>
    </xf>
    <xf numFmtId="0" fontId="23" fillId="0" borderId="1" xfId="0" applyNumberFormat="1" applyFont="1" applyFill="1" applyBorder="1" applyAlignment="1">
      <alignment horizontal="center" vertical="top" wrapText="1"/>
    </xf>
    <xf numFmtId="0" fontId="23" fillId="0" borderId="22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7" fillId="2" borderId="6" xfId="0" applyFont="1" applyFill="1" applyBorder="1" applyAlignment="1"/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64" fontId="12" fillId="0" borderId="7" xfId="1" applyFont="1" applyFill="1" applyBorder="1" applyAlignment="1">
      <alignment horizontal="center" vertical="center" wrapText="1"/>
    </xf>
    <xf numFmtId="164" fontId="12" fillId="0" borderId="8" xfId="1" applyFont="1" applyFill="1" applyBorder="1" applyAlignment="1">
      <alignment horizontal="center" vertical="center" wrapText="1"/>
    </xf>
    <xf numFmtId="164" fontId="12" fillId="0" borderId="9" xfId="1" applyFont="1" applyFill="1" applyBorder="1" applyAlignment="1">
      <alignment horizontal="center" vertical="center" wrapText="1"/>
    </xf>
    <xf numFmtId="164" fontId="12" fillId="0" borderId="10" xfId="1" applyFont="1" applyFill="1" applyBorder="1" applyAlignment="1">
      <alignment horizontal="center" vertical="center" wrapText="1"/>
    </xf>
    <xf numFmtId="164" fontId="12" fillId="0" borderId="11" xfId="1" applyFont="1" applyFill="1" applyBorder="1" applyAlignment="1">
      <alignment horizontal="center" vertical="center" wrapText="1"/>
    </xf>
    <xf numFmtId="164" fontId="12" fillId="0" borderId="12" xfId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64" fontId="20" fillId="0" borderId="3" xfId="1" applyFont="1" applyFill="1" applyBorder="1" applyAlignment="1">
      <alignment horizontal="center" vertical="center" wrapText="1"/>
    </xf>
    <xf numFmtId="1" fontId="17" fillId="0" borderId="4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164" fontId="17" fillId="0" borderId="3" xfId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1" fontId="24" fillId="0" borderId="25" xfId="0" applyNumberFormat="1" applyFont="1" applyBorder="1" applyAlignment="1">
      <alignment horizontal="center" wrapText="1"/>
    </xf>
    <xf numFmtId="1" fontId="24" fillId="0" borderId="26" xfId="0" applyNumberFormat="1" applyFont="1" applyBorder="1" applyAlignment="1">
      <alignment horizontal="center" wrapText="1"/>
    </xf>
    <xf numFmtId="1" fontId="6" fillId="6" borderId="3" xfId="0" applyNumberFormat="1" applyFont="1" applyFill="1" applyBorder="1" applyAlignment="1"/>
    <xf numFmtId="1" fontId="6" fillId="2" borderId="3" xfId="0" applyNumberFormat="1" applyFont="1" applyFill="1" applyBorder="1" applyAlignment="1"/>
    <xf numFmtId="0" fontId="17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wrapText="1"/>
    </xf>
    <xf numFmtId="1" fontId="17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17" fillId="6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wrapText="1"/>
    </xf>
    <xf numFmtId="1" fontId="17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1" fontId="8" fillId="6" borderId="3" xfId="0" applyNumberFormat="1" applyFont="1" applyFill="1" applyBorder="1" applyAlignment="1">
      <alignment horizontal="center" vertical="center" wrapText="1"/>
    </xf>
    <xf numFmtId="0" fontId="16" fillId="6" borderId="0" xfId="0" applyFont="1" applyFill="1" applyAlignment="1">
      <alignment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0" fontId="18" fillId="6" borderId="3" xfId="0" applyFont="1" applyFill="1" applyBorder="1" applyAlignment="1">
      <alignment vertical="center" wrapText="1"/>
    </xf>
    <xf numFmtId="1" fontId="0" fillId="0" borderId="3" xfId="0" applyNumberFormat="1" applyFont="1" applyFill="1" applyBorder="1" applyAlignment="1">
      <alignment horizontal="center" wrapText="1"/>
    </xf>
    <xf numFmtId="1" fontId="16" fillId="2" borderId="3" xfId="0" applyNumberFormat="1" applyFont="1" applyFill="1" applyBorder="1" applyAlignment="1">
      <alignment wrapText="1"/>
    </xf>
    <xf numFmtId="1" fontId="16" fillId="6" borderId="3" xfId="0" applyNumberFormat="1" applyFont="1" applyFill="1" applyBorder="1" applyAlignment="1">
      <alignment wrapText="1"/>
    </xf>
  </cellXfs>
  <cellStyles count="3">
    <cellStyle name="Moneda" xfId="1" builtinId="4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393"/>
      <color rgb="FFD880DA"/>
      <color rgb="FFF020A6"/>
      <color rgb="FF87729E"/>
      <color rgb="FFBF38C2"/>
      <color rgb="FFFF2121"/>
      <color rgb="FFF92B30"/>
      <color rgb="FF00FFFF"/>
      <color rgb="FF66FF33"/>
      <color rgb="FFFA8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5"/>
  <sheetViews>
    <sheetView topLeftCell="A245" zoomScale="50" zoomScaleNormal="50" workbookViewId="0">
      <selection activeCell="J448" sqref="J448"/>
    </sheetView>
  </sheetViews>
  <sheetFormatPr baseColWidth="10" defaultRowHeight="33" customHeight="1" x14ac:dyDescent="0.2"/>
  <cols>
    <col min="1" max="1" width="11.5546875" style="57" customWidth="1"/>
    <col min="2" max="2" width="11.5546875" style="56" customWidth="1"/>
    <col min="3" max="3" width="58.21875" style="37" customWidth="1"/>
    <col min="4" max="6" width="11.5546875" style="37" customWidth="1"/>
    <col min="7" max="7" width="11.5546875" style="49" customWidth="1"/>
    <col min="8" max="8" width="11.5546875" style="66"/>
    <col min="9" max="9" width="11.5546875" style="37"/>
    <col min="10" max="10" width="45" style="37" customWidth="1"/>
    <col min="11" max="11" width="14.109375" style="78" customWidth="1"/>
    <col min="12" max="12" width="15.21875" style="37" customWidth="1"/>
    <col min="13" max="16384" width="11.5546875" style="37"/>
  </cols>
  <sheetData>
    <row r="1" spans="1:13" ht="33" customHeight="1" thickBot="1" x14ac:dyDescent="0.25"/>
    <row r="2" spans="1:13" ht="33" customHeight="1" x14ac:dyDescent="0.2">
      <c r="B2" s="139" t="s">
        <v>428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108" customHeight="1" thickBot="1" x14ac:dyDescent="0.25">
      <c r="B3" s="214"/>
      <c r="C3" s="213"/>
      <c r="D3" s="213"/>
      <c r="E3" s="213"/>
      <c r="F3" s="213"/>
      <c r="G3" s="142"/>
      <c r="H3" s="142"/>
      <c r="I3" s="213"/>
      <c r="J3" s="213"/>
      <c r="K3" s="213"/>
      <c r="L3" s="213"/>
      <c r="M3" s="215"/>
    </row>
    <row r="4" spans="1:13" ht="34.5" customHeight="1" x14ac:dyDescent="0.2">
      <c r="B4" s="216" t="s">
        <v>436</v>
      </c>
      <c r="C4" s="217"/>
      <c r="D4" s="217"/>
      <c r="E4" s="217"/>
      <c r="F4" s="218"/>
      <c r="G4" s="212"/>
      <c r="H4" s="212"/>
      <c r="I4" s="216" t="s">
        <v>437</v>
      </c>
      <c r="J4" s="217"/>
      <c r="K4" s="217"/>
      <c r="L4" s="217"/>
      <c r="M4" s="218"/>
    </row>
    <row r="5" spans="1:13" ht="33" customHeight="1" x14ac:dyDescent="0.25">
      <c r="B5" s="50" t="s">
        <v>0</v>
      </c>
      <c r="C5" s="38" t="s">
        <v>1</v>
      </c>
      <c r="D5" s="39" t="s">
        <v>2</v>
      </c>
      <c r="E5" s="38" t="s">
        <v>251</v>
      </c>
      <c r="F5" s="38" t="s">
        <v>252</v>
      </c>
      <c r="G5" s="60"/>
      <c r="I5" s="79" t="s">
        <v>0</v>
      </c>
      <c r="J5" s="79" t="s">
        <v>1</v>
      </c>
      <c r="K5" s="80" t="s">
        <v>2</v>
      </c>
      <c r="L5" s="81" t="s">
        <v>251</v>
      </c>
      <c r="M5" s="81" t="s">
        <v>262</v>
      </c>
    </row>
    <row r="6" spans="1:13" ht="33" customHeight="1" x14ac:dyDescent="0.25">
      <c r="B6" s="50">
        <v>1</v>
      </c>
      <c r="C6" s="38" t="s">
        <v>158</v>
      </c>
      <c r="D6" s="39">
        <v>1668</v>
      </c>
      <c r="E6" s="38"/>
      <c r="F6" s="38">
        <v>1</v>
      </c>
      <c r="G6" s="60"/>
      <c r="I6" s="6" t="s">
        <v>66</v>
      </c>
      <c r="J6" s="18"/>
      <c r="K6" s="71"/>
      <c r="L6" s="22"/>
      <c r="M6" s="23"/>
    </row>
    <row r="7" spans="1:13" ht="33" customHeight="1" x14ac:dyDescent="0.25">
      <c r="A7" s="57">
        <v>1</v>
      </c>
      <c r="B7" s="86" t="s">
        <v>63</v>
      </c>
      <c r="C7" s="86"/>
      <c r="D7" s="41">
        <f>D6</f>
        <v>1668</v>
      </c>
      <c r="E7" s="47">
        <f t="shared" ref="E7:F7" si="0">E6</f>
        <v>0</v>
      </c>
      <c r="F7" s="47">
        <f t="shared" si="0"/>
        <v>1</v>
      </c>
      <c r="G7" s="60"/>
      <c r="H7" s="66">
        <v>1</v>
      </c>
      <c r="I7" s="1">
        <v>1</v>
      </c>
      <c r="J7" s="3" t="s">
        <v>193</v>
      </c>
      <c r="K7" s="70">
        <v>700</v>
      </c>
      <c r="L7" s="24">
        <v>1</v>
      </c>
      <c r="M7" s="24"/>
    </row>
    <row r="8" spans="1:13" ht="33" customHeight="1" x14ac:dyDescent="0.25">
      <c r="A8" s="57">
        <v>1</v>
      </c>
      <c r="B8" s="51" t="s">
        <v>430</v>
      </c>
      <c r="C8" s="40"/>
      <c r="D8" s="40"/>
      <c r="E8" s="40"/>
      <c r="F8" s="40"/>
      <c r="G8" s="61"/>
      <c r="I8" s="36" t="s">
        <v>62</v>
      </c>
      <c r="J8" s="36"/>
      <c r="K8" s="72">
        <f>SUM(K7:K7)</f>
        <v>700</v>
      </c>
      <c r="L8" s="35">
        <f>SUM(L7)</f>
        <v>1</v>
      </c>
      <c r="M8" s="35">
        <f>SUM(M7)</f>
        <v>0</v>
      </c>
    </row>
    <row r="9" spans="1:13" ht="33" customHeight="1" x14ac:dyDescent="0.25">
      <c r="B9" s="97">
        <f>B6+1</f>
        <v>2</v>
      </c>
      <c r="C9" s="59" t="s">
        <v>431</v>
      </c>
      <c r="D9" s="98">
        <v>1300</v>
      </c>
      <c r="E9" s="59"/>
      <c r="F9" s="59">
        <v>1</v>
      </c>
      <c r="G9" s="60"/>
      <c r="I9" s="6" t="s">
        <v>276</v>
      </c>
      <c r="J9" s="18"/>
      <c r="K9" s="71"/>
      <c r="L9" s="22"/>
      <c r="M9" s="23"/>
    </row>
    <row r="10" spans="1:13" ht="33" customHeight="1" x14ac:dyDescent="0.25">
      <c r="A10" s="57">
        <v>1</v>
      </c>
      <c r="B10" s="97">
        <f>B9+1</f>
        <v>3</v>
      </c>
      <c r="C10" s="59" t="s">
        <v>432</v>
      </c>
      <c r="D10" s="98">
        <v>504</v>
      </c>
      <c r="E10" s="59">
        <v>1</v>
      </c>
      <c r="F10" s="59"/>
      <c r="G10" s="60"/>
      <c r="H10" s="66">
        <v>1</v>
      </c>
      <c r="I10" s="1">
        <f>I7+1</f>
        <v>2</v>
      </c>
      <c r="J10" s="3" t="s">
        <v>277</v>
      </c>
      <c r="K10" s="70">
        <v>504</v>
      </c>
      <c r="L10" s="24">
        <v>1</v>
      </c>
      <c r="M10" s="24"/>
    </row>
    <row r="11" spans="1:13" ht="33" customHeight="1" x14ac:dyDescent="0.25">
      <c r="A11" s="57">
        <v>1</v>
      </c>
      <c r="B11" s="97">
        <f>B10+1</f>
        <v>4</v>
      </c>
      <c r="C11" s="59" t="s">
        <v>432</v>
      </c>
      <c r="D11" s="98">
        <v>504</v>
      </c>
      <c r="E11" s="59">
        <v>1</v>
      </c>
      <c r="F11" s="59"/>
      <c r="G11" s="60"/>
      <c r="I11" s="36" t="s">
        <v>62</v>
      </c>
      <c r="J11" s="36"/>
      <c r="K11" s="72">
        <f>SUM(K10:K10)</f>
        <v>504</v>
      </c>
      <c r="L11" s="35">
        <f>SUM(L10)</f>
        <v>1</v>
      </c>
      <c r="M11" s="35">
        <f>SUM(M10)</f>
        <v>0</v>
      </c>
    </row>
    <row r="12" spans="1:13" ht="33" customHeight="1" x14ac:dyDescent="0.25">
      <c r="B12" s="143" t="s">
        <v>63</v>
      </c>
      <c r="C12" s="143"/>
      <c r="D12" s="41">
        <f>SUM(D9:D10)</f>
        <v>1804</v>
      </c>
      <c r="E12" s="47">
        <f>SUM(E9:E11)</f>
        <v>2</v>
      </c>
      <c r="F12" s="47">
        <f>SUM(F9:F11)</f>
        <v>1</v>
      </c>
      <c r="G12" s="60"/>
      <c r="I12" s="6" t="s">
        <v>278</v>
      </c>
      <c r="J12" s="18"/>
      <c r="K12" s="71"/>
      <c r="L12" s="22"/>
      <c r="M12" s="23"/>
    </row>
    <row r="13" spans="1:13" ht="33" customHeight="1" x14ac:dyDescent="0.25">
      <c r="B13" s="155" t="s">
        <v>67</v>
      </c>
      <c r="C13" s="156"/>
      <c r="D13" s="156"/>
      <c r="E13" s="156"/>
      <c r="F13" s="157"/>
      <c r="G13" s="60"/>
      <c r="H13" s="66">
        <v>1</v>
      </c>
      <c r="I13" s="1">
        <f>I10+1</f>
        <v>3</v>
      </c>
      <c r="J13" s="3" t="s">
        <v>279</v>
      </c>
      <c r="K13" s="70">
        <v>504</v>
      </c>
      <c r="L13" s="24">
        <v>1</v>
      </c>
      <c r="M13" s="24"/>
    </row>
    <row r="14" spans="1:13" ht="33" customHeight="1" x14ac:dyDescent="0.25">
      <c r="A14" s="57">
        <v>1</v>
      </c>
      <c r="B14" s="50">
        <f>B11+1</f>
        <v>5</v>
      </c>
      <c r="C14" s="38" t="s">
        <v>253</v>
      </c>
      <c r="D14" s="39">
        <v>2000</v>
      </c>
      <c r="E14" s="38">
        <v>1</v>
      </c>
      <c r="F14" s="38"/>
      <c r="G14" s="60"/>
      <c r="I14" s="36" t="s">
        <v>62</v>
      </c>
      <c r="J14" s="36"/>
      <c r="K14" s="72">
        <f>SUM(K13:K13)</f>
        <v>504</v>
      </c>
      <c r="L14" s="35">
        <f>SUM(L13)</f>
        <v>1</v>
      </c>
      <c r="M14" s="35">
        <f>SUM(M13)</f>
        <v>0</v>
      </c>
    </row>
    <row r="15" spans="1:13" ht="33" customHeight="1" x14ac:dyDescent="0.25">
      <c r="A15" s="57">
        <v>2</v>
      </c>
      <c r="B15" s="50">
        <f>B14+1</f>
        <v>6</v>
      </c>
      <c r="C15" s="38" t="s">
        <v>3</v>
      </c>
      <c r="D15" s="39">
        <v>534</v>
      </c>
      <c r="E15" s="38"/>
      <c r="F15" s="38">
        <v>1</v>
      </c>
      <c r="G15" s="60"/>
      <c r="I15" s="18" t="s">
        <v>69</v>
      </c>
      <c r="J15" s="19"/>
      <c r="K15" s="71"/>
      <c r="L15" s="22"/>
      <c r="M15" s="23"/>
    </row>
    <row r="16" spans="1:13" ht="33" customHeight="1" x14ac:dyDescent="0.25">
      <c r="A16" s="57">
        <v>3</v>
      </c>
      <c r="B16" s="50">
        <f>B15+1</f>
        <v>7</v>
      </c>
      <c r="C16" s="38" t="s">
        <v>3</v>
      </c>
      <c r="D16" s="39">
        <v>516</v>
      </c>
      <c r="E16" s="38">
        <v>1</v>
      </c>
      <c r="F16" s="38"/>
      <c r="G16" s="62"/>
      <c r="H16" s="66">
        <v>1</v>
      </c>
      <c r="I16" s="1">
        <f>I13+1</f>
        <v>4</v>
      </c>
      <c r="J16" s="4" t="s">
        <v>5</v>
      </c>
      <c r="K16" s="70">
        <v>504</v>
      </c>
      <c r="L16" s="25">
        <v>1</v>
      </c>
      <c r="M16" s="25"/>
    </row>
    <row r="17" spans="1:13" ht="33" customHeight="1" x14ac:dyDescent="0.25">
      <c r="A17" s="57">
        <v>4</v>
      </c>
      <c r="B17" s="50">
        <f>B16+1</f>
        <v>8</v>
      </c>
      <c r="C17" s="38" t="s">
        <v>3</v>
      </c>
      <c r="D17" s="39">
        <v>800</v>
      </c>
      <c r="E17" s="38">
        <v>1</v>
      </c>
      <c r="F17" s="38"/>
      <c r="G17" s="60"/>
      <c r="H17" s="66">
        <v>2</v>
      </c>
      <c r="I17" s="1">
        <f t="shared" ref="I17:I22" si="1">I16+1</f>
        <v>5</v>
      </c>
      <c r="J17" s="4" t="s">
        <v>5</v>
      </c>
      <c r="K17" s="70">
        <v>504</v>
      </c>
      <c r="L17" s="25">
        <v>1</v>
      </c>
      <c r="M17" s="25"/>
    </row>
    <row r="18" spans="1:13" ht="33" customHeight="1" x14ac:dyDescent="0.25">
      <c r="A18" s="57">
        <v>5</v>
      </c>
      <c r="B18" s="50">
        <f>B17+1</f>
        <v>9</v>
      </c>
      <c r="C18" s="38" t="s">
        <v>3</v>
      </c>
      <c r="D18" s="39">
        <v>504</v>
      </c>
      <c r="E18" s="38">
        <v>1</v>
      </c>
      <c r="F18" s="38"/>
      <c r="G18" s="60"/>
      <c r="H18" s="66">
        <v>3</v>
      </c>
      <c r="I18" s="1">
        <f t="shared" si="1"/>
        <v>6</v>
      </c>
      <c r="J18" s="4" t="s">
        <v>169</v>
      </c>
      <c r="K18" s="70">
        <v>700</v>
      </c>
      <c r="L18" s="25"/>
      <c r="M18" s="25">
        <v>1</v>
      </c>
    </row>
    <row r="19" spans="1:13" ht="33" customHeight="1" x14ac:dyDescent="0.25">
      <c r="A19" s="57">
        <v>6</v>
      </c>
      <c r="B19" s="50">
        <f>B18+1</f>
        <v>10</v>
      </c>
      <c r="C19" s="38" t="s">
        <v>3</v>
      </c>
      <c r="D19" s="39">
        <v>504</v>
      </c>
      <c r="E19" s="38">
        <v>1</v>
      </c>
      <c r="F19" s="38"/>
      <c r="G19" s="60"/>
      <c r="H19" s="66">
        <v>4</v>
      </c>
      <c r="I19" s="1">
        <f t="shared" si="1"/>
        <v>7</v>
      </c>
      <c r="J19" s="3" t="s">
        <v>175</v>
      </c>
      <c r="K19" s="70">
        <v>850</v>
      </c>
      <c r="L19" s="24"/>
      <c r="M19" s="24">
        <v>1</v>
      </c>
    </row>
    <row r="20" spans="1:13" ht="33" customHeight="1" x14ac:dyDescent="0.25">
      <c r="B20" s="86" t="s">
        <v>63</v>
      </c>
      <c r="C20" s="86"/>
      <c r="D20" s="41">
        <f>SUM(D14:D19)</f>
        <v>4858</v>
      </c>
      <c r="E20" s="42">
        <f>SUM(E14:E19)</f>
        <v>5</v>
      </c>
      <c r="F20" s="42">
        <f>SUM(F14:F19)</f>
        <v>1</v>
      </c>
      <c r="G20" s="60"/>
      <c r="H20" s="66">
        <v>5</v>
      </c>
      <c r="I20" s="1">
        <f t="shared" si="1"/>
        <v>8</v>
      </c>
      <c r="J20" s="3" t="s">
        <v>5</v>
      </c>
      <c r="K20" s="70">
        <v>504</v>
      </c>
      <c r="L20" s="24">
        <v>1</v>
      </c>
      <c r="M20" s="24"/>
    </row>
    <row r="21" spans="1:13" ht="33" customHeight="1" x14ac:dyDescent="0.25">
      <c r="B21" s="52" t="s">
        <v>78</v>
      </c>
      <c r="C21" s="90"/>
      <c r="D21" s="90"/>
      <c r="E21" s="90"/>
      <c r="F21" s="91"/>
      <c r="G21" s="60"/>
      <c r="H21" s="66">
        <v>6</v>
      </c>
      <c r="I21" s="1">
        <f t="shared" si="1"/>
        <v>9</v>
      </c>
      <c r="J21" s="3" t="s">
        <v>280</v>
      </c>
      <c r="K21" s="70">
        <v>504</v>
      </c>
      <c r="L21" s="24">
        <v>1</v>
      </c>
      <c r="M21" s="24"/>
    </row>
    <row r="22" spans="1:13" ht="33" customHeight="1" x14ac:dyDescent="0.25">
      <c r="A22" s="57">
        <v>1</v>
      </c>
      <c r="B22" s="50">
        <f>B19+1</f>
        <v>11</v>
      </c>
      <c r="C22" s="38" t="s">
        <v>118</v>
      </c>
      <c r="D22" s="39">
        <v>1010.2</v>
      </c>
      <c r="E22" s="38">
        <v>1</v>
      </c>
      <c r="F22" s="38"/>
      <c r="G22" s="60"/>
      <c r="H22" s="66">
        <v>7</v>
      </c>
      <c r="I22" s="1">
        <f t="shared" si="1"/>
        <v>10</v>
      </c>
      <c r="J22" s="3" t="s">
        <v>280</v>
      </c>
      <c r="K22" s="70">
        <v>504</v>
      </c>
      <c r="L22" s="24">
        <v>1</v>
      </c>
      <c r="M22" s="24"/>
    </row>
    <row r="23" spans="1:13" ht="33" customHeight="1" x14ac:dyDescent="0.25">
      <c r="A23" s="57">
        <v>2</v>
      </c>
      <c r="B23" s="50">
        <f>B22+1</f>
        <v>12</v>
      </c>
      <c r="C23" s="38" t="s">
        <v>170</v>
      </c>
      <c r="D23" s="39">
        <v>1010.2</v>
      </c>
      <c r="E23" s="38"/>
      <c r="F23" s="38">
        <v>1</v>
      </c>
      <c r="G23" s="60"/>
      <c r="H23" s="66">
        <v>8</v>
      </c>
      <c r="I23" s="58">
        <f>I22+1</f>
        <v>11</v>
      </c>
      <c r="J23" s="59" t="s">
        <v>280</v>
      </c>
      <c r="K23" s="70">
        <v>504</v>
      </c>
      <c r="L23" s="59"/>
      <c r="M23" s="59">
        <v>1</v>
      </c>
    </row>
    <row r="24" spans="1:13" ht="33" customHeight="1" x14ac:dyDescent="0.25">
      <c r="A24" s="57">
        <v>3</v>
      </c>
      <c r="B24" s="50">
        <f t="shared" ref="B24:B26" si="2">B23+1</f>
        <v>13</v>
      </c>
      <c r="C24" s="38" t="s">
        <v>170</v>
      </c>
      <c r="D24" s="39">
        <v>919.92</v>
      </c>
      <c r="E24" s="38">
        <v>1</v>
      </c>
      <c r="F24" s="38"/>
      <c r="G24" s="60"/>
      <c r="I24" s="36" t="s">
        <v>62</v>
      </c>
      <c r="J24" s="36"/>
      <c r="K24" s="72">
        <f>SUM(K16:K23)</f>
        <v>4574</v>
      </c>
      <c r="L24" s="35">
        <f>SUM(L16:L23)</f>
        <v>5</v>
      </c>
      <c r="M24" s="35">
        <f>SUM(M16:M23)</f>
        <v>3</v>
      </c>
    </row>
    <row r="25" spans="1:13" ht="33" customHeight="1" x14ac:dyDescent="0.25">
      <c r="A25" s="57">
        <v>4</v>
      </c>
      <c r="B25" s="50">
        <f t="shared" si="2"/>
        <v>14</v>
      </c>
      <c r="C25" s="38" t="s">
        <v>170</v>
      </c>
      <c r="D25" s="39">
        <v>600</v>
      </c>
      <c r="E25" s="38">
        <v>1</v>
      </c>
      <c r="F25" s="38"/>
      <c r="G25" s="60"/>
      <c r="I25" s="30" t="s">
        <v>136</v>
      </c>
      <c r="J25" s="31"/>
      <c r="K25" s="74"/>
      <c r="L25" s="31"/>
      <c r="M25" s="32"/>
    </row>
    <row r="26" spans="1:13" ht="33" customHeight="1" x14ac:dyDescent="0.25">
      <c r="A26" s="57">
        <v>5</v>
      </c>
      <c r="B26" s="50">
        <f t="shared" si="2"/>
        <v>15</v>
      </c>
      <c r="C26" s="38" t="s">
        <v>76</v>
      </c>
      <c r="D26" s="39">
        <v>504</v>
      </c>
      <c r="E26" s="38"/>
      <c r="F26" s="38">
        <v>1</v>
      </c>
      <c r="G26" s="60"/>
      <c r="H26" s="66">
        <v>1</v>
      </c>
      <c r="I26" s="1">
        <f>I23+1</f>
        <v>12</v>
      </c>
      <c r="J26" s="3" t="s">
        <v>7</v>
      </c>
      <c r="K26" s="70">
        <v>504</v>
      </c>
      <c r="L26" s="24"/>
      <c r="M26" s="24">
        <v>1</v>
      </c>
    </row>
    <row r="27" spans="1:13" ht="33" customHeight="1" x14ac:dyDescent="0.25">
      <c r="B27" s="88" t="s">
        <v>64</v>
      </c>
      <c r="C27" s="88"/>
      <c r="D27" s="41">
        <f>SUM(D22:D26)</f>
        <v>4044.32</v>
      </c>
      <c r="E27" s="43">
        <f>SUM(E22:E26)</f>
        <v>3</v>
      </c>
      <c r="F27" s="43">
        <f>SUM(F22:F26)</f>
        <v>2</v>
      </c>
      <c r="G27" s="60"/>
      <c r="H27" s="66">
        <v>2</v>
      </c>
      <c r="I27" s="1">
        <f t="shared" ref="I27:I39" si="3">I26+1</f>
        <v>13</v>
      </c>
      <c r="J27" s="5" t="s">
        <v>7</v>
      </c>
      <c r="K27" s="70">
        <v>504</v>
      </c>
      <c r="L27" s="24"/>
      <c r="M27" s="24">
        <v>1</v>
      </c>
    </row>
    <row r="28" spans="1:13" ht="33" customHeight="1" x14ac:dyDescent="0.25">
      <c r="B28" s="52" t="s">
        <v>438</v>
      </c>
      <c r="C28" s="135"/>
      <c r="D28" s="135"/>
      <c r="E28" s="135"/>
      <c r="F28" s="136"/>
      <c r="G28" s="60"/>
      <c r="H28" s="66">
        <v>3</v>
      </c>
      <c r="I28" s="1">
        <f t="shared" si="3"/>
        <v>14</v>
      </c>
      <c r="J28" s="3" t="s">
        <v>7</v>
      </c>
      <c r="K28" s="70">
        <v>504</v>
      </c>
      <c r="L28" s="24"/>
      <c r="M28" s="24">
        <v>1</v>
      </c>
    </row>
    <row r="29" spans="1:13" ht="33" customHeight="1" x14ac:dyDescent="0.25">
      <c r="B29" s="50">
        <f>B26+1</f>
        <v>16</v>
      </c>
      <c r="C29" s="38" t="s">
        <v>439</v>
      </c>
      <c r="D29" s="39">
        <v>919.92</v>
      </c>
      <c r="E29" s="38"/>
      <c r="F29" s="38">
        <v>1</v>
      </c>
      <c r="G29" s="60"/>
      <c r="H29" s="66">
        <v>4</v>
      </c>
      <c r="I29" s="1">
        <f t="shared" si="3"/>
        <v>15</v>
      </c>
      <c r="J29" s="3" t="s">
        <v>7</v>
      </c>
      <c r="K29" s="70">
        <v>504</v>
      </c>
      <c r="L29" s="24">
        <v>1</v>
      </c>
      <c r="M29" s="24"/>
    </row>
    <row r="30" spans="1:13" ht="33" customHeight="1" x14ac:dyDescent="0.25">
      <c r="B30" s="50">
        <f>B29+1</f>
        <v>17</v>
      </c>
      <c r="C30" s="38" t="s">
        <v>440</v>
      </c>
      <c r="D30" s="39">
        <v>504</v>
      </c>
      <c r="E30" s="38">
        <v>1</v>
      </c>
      <c r="F30" s="38"/>
      <c r="G30" s="60"/>
      <c r="H30" s="66">
        <v>5</v>
      </c>
      <c r="I30" s="1">
        <f t="shared" si="3"/>
        <v>16</v>
      </c>
      <c r="J30" s="3" t="s">
        <v>7</v>
      </c>
      <c r="K30" s="70">
        <v>450</v>
      </c>
      <c r="L30" s="24"/>
      <c r="M30" s="24">
        <v>1</v>
      </c>
    </row>
    <row r="31" spans="1:13" ht="33" customHeight="1" x14ac:dyDescent="0.25">
      <c r="B31" s="88" t="s">
        <v>64</v>
      </c>
      <c r="C31" s="88"/>
      <c r="D31" s="41">
        <f>SUM(D26:D30)</f>
        <v>5972.24</v>
      </c>
      <c r="E31" s="43">
        <f>SUM(E29:E30)</f>
        <v>1</v>
      </c>
      <c r="F31" s="43">
        <f>SUM(F29:F30)</f>
        <v>1</v>
      </c>
      <c r="G31" s="60"/>
      <c r="H31" s="66">
        <v>6</v>
      </c>
      <c r="I31" s="1">
        <f t="shared" si="3"/>
        <v>17</v>
      </c>
      <c r="J31" s="3" t="s">
        <v>7</v>
      </c>
      <c r="K31" s="70">
        <v>450</v>
      </c>
      <c r="L31" s="24"/>
      <c r="M31" s="24">
        <v>1</v>
      </c>
    </row>
    <row r="32" spans="1:13" ht="33" customHeight="1" x14ac:dyDescent="0.25">
      <c r="B32" s="89" t="s">
        <v>69</v>
      </c>
      <c r="C32" s="90"/>
      <c r="D32" s="90"/>
      <c r="E32" s="90"/>
      <c r="F32" s="91"/>
      <c r="G32" s="60"/>
      <c r="H32" s="66">
        <v>7</v>
      </c>
      <c r="I32" s="1">
        <f t="shared" si="3"/>
        <v>18</v>
      </c>
      <c r="J32" s="3" t="s">
        <v>7</v>
      </c>
      <c r="K32" s="70">
        <v>450</v>
      </c>
      <c r="L32" s="24"/>
      <c r="M32" s="24">
        <v>1</v>
      </c>
    </row>
    <row r="33" spans="1:13" ht="33" customHeight="1" x14ac:dyDescent="0.25">
      <c r="A33" s="57">
        <v>1</v>
      </c>
      <c r="B33" s="50">
        <f>B30+1</f>
        <v>18</v>
      </c>
      <c r="C33" s="38" t="s">
        <v>4</v>
      </c>
      <c r="D33" s="39">
        <v>2600</v>
      </c>
      <c r="E33" s="38"/>
      <c r="F33" s="38">
        <v>1</v>
      </c>
      <c r="G33" s="60"/>
      <c r="H33" s="66">
        <v>8</v>
      </c>
      <c r="I33" s="1">
        <f t="shared" si="3"/>
        <v>19</v>
      </c>
      <c r="J33" s="3" t="s">
        <v>7</v>
      </c>
      <c r="K33" s="70">
        <v>450</v>
      </c>
      <c r="L33" s="24"/>
      <c r="M33" s="24">
        <v>1</v>
      </c>
    </row>
    <row r="34" spans="1:13" ht="33" customHeight="1" x14ac:dyDescent="0.25">
      <c r="A34" s="57">
        <v>2</v>
      </c>
      <c r="B34" s="50">
        <f>B33+1</f>
        <v>19</v>
      </c>
      <c r="C34" s="38" t="s">
        <v>265</v>
      </c>
      <c r="D34" s="39">
        <v>1010.2</v>
      </c>
      <c r="E34" s="38">
        <v>1</v>
      </c>
      <c r="F34" s="38"/>
      <c r="G34" s="60"/>
      <c r="H34" s="66">
        <v>9</v>
      </c>
      <c r="I34" s="1">
        <f t="shared" si="3"/>
        <v>20</v>
      </c>
      <c r="J34" s="3" t="s">
        <v>7</v>
      </c>
      <c r="K34" s="70">
        <v>450</v>
      </c>
      <c r="L34" s="24"/>
      <c r="M34" s="24">
        <v>1</v>
      </c>
    </row>
    <row r="35" spans="1:13" ht="33" customHeight="1" x14ac:dyDescent="0.25">
      <c r="A35" s="57">
        <v>3</v>
      </c>
      <c r="B35" s="50">
        <f t="shared" ref="B35:B38" si="4">B34+1</f>
        <v>20</v>
      </c>
      <c r="C35" s="38" t="s">
        <v>198</v>
      </c>
      <c r="D35" s="39">
        <v>504</v>
      </c>
      <c r="E35" s="38">
        <v>1</v>
      </c>
      <c r="F35" s="38"/>
      <c r="G35" s="60"/>
      <c r="H35" s="66">
        <v>10</v>
      </c>
      <c r="I35" s="1">
        <f t="shared" si="3"/>
        <v>21</v>
      </c>
      <c r="J35" s="3" t="s">
        <v>7</v>
      </c>
      <c r="K35" s="70">
        <v>450</v>
      </c>
      <c r="L35" s="24"/>
      <c r="M35" s="24">
        <v>1</v>
      </c>
    </row>
    <row r="36" spans="1:13" ht="33" customHeight="1" x14ac:dyDescent="0.25">
      <c r="A36" s="57">
        <v>4</v>
      </c>
      <c r="B36" s="50">
        <f t="shared" si="4"/>
        <v>21</v>
      </c>
      <c r="C36" s="38" t="s">
        <v>266</v>
      </c>
      <c r="D36" s="39">
        <v>504</v>
      </c>
      <c r="E36" s="38">
        <v>1</v>
      </c>
      <c r="F36" s="38"/>
      <c r="G36" s="60"/>
      <c r="H36" s="66">
        <v>11</v>
      </c>
      <c r="I36" s="1">
        <f t="shared" si="3"/>
        <v>22</v>
      </c>
      <c r="J36" s="3" t="s">
        <v>7</v>
      </c>
      <c r="K36" s="70">
        <v>450</v>
      </c>
      <c r="L36" s="24"/>
      <c r="M36" s="24">
        <v>1</v>
      </c>
    </row>
    <row r="37" spans="1:13" ht="33" customHeight="1" x14ac:dyDescent="0.25">
      <c r="A37" s="57">
        <v>5</v>
      </c>
      <c r="B37" s="50">
        <f t="shared" si="4"/>
        <v>22</v>
      </c>
      <c r="C37" s="38" t="s">
        <v>5</v>
      </c>
      <c r="D37" s="39">
        <v>504</v>
      </c>
      <c r="E37" s="38">
        <v>1</v>
      </c>
      <c r="F37" s="38"/>
      <c r="G37" s="60"/>
      <c r="H37" s="66">
        <v>12</v>
      </c>
      <c r="I37" s="1">
        <f t="shared" si="3"/>
        <v>23</v>
      </c>
      <c r="J37" s="3" t="s">
        <v>7</v>
      </c>
      <c r="K37" s="70">
        <v>504</v>
      </c>
      <c r="L37" s="24"/>
      <c r="M37" s="24">
        <v>1</v>
      </c>
    </row>
    <row r="38" spans="1:13" ht="33" customHeight="1" x14ac:dyDescent="0.25">
      <c r="A38" s="57">
        <v>6</v>
      </c>
      <c r="B38" s="50">
        <f t="shared" si="4"/>
        <v>23</v>
      </c>
      <c r="C38" s="38" t="s">
        <v>5</v>
      </c>
      <c r="D38" s="39">
        <v>638</v>
      </c>
      <c r="E38" s="38">
        <v>1</v>
      </c>
      <c r="F38" s="38"/>
      <c r="G38" s="60"/>
      <c r="H38" s="66">
        <v>13</v>
      </c>
      <c r="I38" s="1">
        <f t="shared" si="3"/>
        <v>24</v>
      </c>
      <c r="J38" s="3" t="s">
        <v>7</v>
      </c>
      <c r="K38" s="70">
        <v>450</v>
      </c>
      <c r="L38" s="24"/>
      <c r="M38" s="24">
        <v>1</v>
      </c>
    </row>
    <row r="39" spans="1:13" ht="33" customHeight="1" x14ac:dyDescent="0.25">
      <c r="A39" s="57">
        <v>7</v>
      </c>
      <c r="B39" s="50">
        <f>B38+1</f>
        <v>24</v>
      </c>
      <c r="C39" s="38" t="s">
        <v>6</v>
      </c>
      <c r="D39" s="39">
        <v>800</v>
      </c>
      <c r="E39" s="38"/>
      <c r="F39" s="38">
        <v>1</v>
      </c>
      <c r="G39" s="60"/>
      <c r="H39" s="66">
        <v>14</v>
      </c>
      <c r="I39" s="1">
        <f t="shared" si="3"/>
        <v>25</v>
      </c>
      <c r="J39" s="3" t="s">
        <v>7</v>
      </c>
      <c r="K39" s="70">
        <v>450</v>
      </c>
      <c r="L39" s="24"/>
      <c r="M39" s="24">
        <v>1</v>
      </c>
    </row>
    <row r="40" spans="1:13" ht="33" customHeight="1" x14ac:dyDescent="0.25">
      <c r="B40" s="88" t="s">
        <v>64</v>
      </c>
      <c r="C40" s="88"/>
      <c r="D40" s="41">
        <f>SUM(D33:D39)</f>
        <v>6560.2</v>
      </c>
      <c r="E40" s="43">
        <f>SUM(E33:E39)</f>
        <v>5</v>
      </c>
      <c r="F40" s="43">
        <f>SUM(F33:F39)</f>
        <v>2</v>
      </c>
      <c r="G40" s="60"/>
      <c r="H40" s="66">
        <v>15</v>
      </c>
      <c r="I40" s="1">
        <f>I39+1</f>
        <v>26</v>
      </c>
      <c r="J40" s="3" t="s">
        <v>7</v>
      </c>
      <c r="K40" s="70">
        <v>450</v>
      </c>
      <c r="L40" s="24"/>
      <c r="M40" s="24">
        <v>1</v>
      </c>
    </row>
    <row r="41" spans="1:13" ht="33" customHeight="1" x14ac:dyDescent="0.25">
      <c r="B41" s="52" t="s">
        <v>68</v>
      </c>
      <c r="C41" s="135"/>
      <c r="D41" s="135"/>
      <c r="E41" s="135"/>
      <c r="F41" s="136"/>
      <c r="G41" s="60"/>
      <c r="H41" s="66">
        <v>16</v>
      </c>
      <c r="I41" s="1">
        <f>I40+1</f>
        <v>27</v>
      </c>
      <c r="J41" s="3" t="s">
        <v>7</v>
      </c>
      <c r="K41" s="70">
        <v>504</v>
      </c>
      <c r="L41" s="24">
        <v>1</v>
      </c>
      <c r="M41" s="24"/>
    </row>
    <row r="42" spans="1:13" ht="33" customHeight="1" x14ac:dyDescent="0.25">
      <c r="A42" s="57">
        <v>1</v>
      </c>
      <c r="B42" s="50">
        <f>B39+1</f>
        <v>25</v>
      </c>
      <c r="C42" s="38" t="s">
        <v>123</v>
      </c>
      <c r="D42" s="39">
        <v>1010.2</v>
      </c>
      <c r="E42" s="38"/>
      <c r="F42" s="38">
        <v>1</v>
      </c>
      <c r="G42" s="60"/>
      <c r="H42" s="66">
        <v>17</v>
      </c>
      <c r="I42" s="1">
        <f t="shared" ref="I42:I44" si="5">I41+1</f>
        <v>28</v>
      </c>
      <c r="J42" s="3" t="s">
        <v>7</v>
      </c>
      <c r="K42" s="70">
        <v>504</v>
      </c>
      <c r="L42" s="59"/>
      <c r="M42" s="59">
        <v>1</v>
      </c>
    </row>
    <row r="43" spans="1:13" ht="33" customHeight="1" x14ac:dyDescent="0.25">
      <c r="A43" s="57">
        <v>2</v>
      </c>
      <c r="B43" s="50">
        <f>B42+1</f>
        <v>26</v>
      </c>
      <c r="C43" s="38" t="s">
        <v>106</v>
      </c>
      <c r="D43" s="39">
        <v>504</v>
      </c>
      <c r="E43" s="38">
        <v>1</v>
      </c>
      <c r="F43" s="38"/>
      <c r="G43" s="60"/>
      <c r="H43" s="66">
        <v>18</v>
      </c>
      <c r="I43" s="1">
        <f t="shared" si="5"/>
        <v>29</v>
      </c>
      <c r="J43" s="3" t="s">
        <v>7</v>
      </c>
      <c r="K43" s="70">
        <v>504</v>
      </c>
      <c r="L43" s="59"/>
      <c r="M43" s="59">
        <v>1</v>
      </c>
    </row>
    <row r="44" spans="1:13" ht="33" customHeight="1" x14ac:dyDescent="0.25">
      <c r="A44" s="57">
        <v>3</v>
      </c>
      <c r="B44" s="50">
        <f t="shared" ref="B44:B104" si="6">B43+1</f>
        <v>27</v>
      </c>
      <c r="C44" s="38" t="s">
        <v>7</v>
      </c>
      <c r="D44" s="39">
        <v>504</v>
      </c>
      <c r="E44" s="38"/>
      <c r="F44" s="38">
        <v>1</v>
      </c>
      <c r="G44" s="60"/>
      <c r="H44" s="66">
        <v>19</v>
      </c>
      <c r="I44" s="1">
        <f t="shared" si="5"/>
        <v>30</v>
      </c>
      <c r="J44" s="3" t="s">
        <v>7</v>
      </c>
      <c r="K44" s="70">
        <v>504</v>
      </c>
      <c r="L44" s="59">
        <v>1</v>
      </c>
      <c r="M44" s="59"/>
    </row>
    <row r="45" spans="1:13" ht="33" customHeight="1" x14ac:dyDescent="0.25">
      <c r="A45" s="57">
        <v>4</v>
      </c>
      <c r="B45" s="50">
        <f t="shared" si="6"/>
        <v>28</v>
      </c>
      <c r="C45" s="38" t="s">
        <v>7</v>
      </c>
      <c r="D45" s="39">
        <v>504</v>
      </c>
      <c r="E45" s="38"/>
      <c r="F45" s="38">
        <v>1</v>
      </c>
      <c r="G45" s="60"/>
      <c r="I45" s="138" t="s">
        <v>65</v>
      </c>
      <c r="J45" s="138"/>
      <c r="K45" s="72">
        <f>SUM(K26:K44)</f>
        <v>9036</v>
      </c>
      <c r="L45" s="35">
        <f>SUM(L26:L44)</f>
        <v>3</v>
      </c>
      <c r="M45" s="35">
        <f>SUM(M26:M44)</f>
        <v>16</v>
      </c>
    </row>
    <row r="46" spans="1:13" ht="33" customHeight="1" x14ac:dyDescent="0.25">
      <c r="A46" s="57">
        <v>5</v>
      </c>
      <c r="B46" s="50">
        <f t="shared" si="6"/>
        <v>29</v>
      </c>
      <c r="C46" s="38" t="s">
        <v>7</v>
      </c>
      <c r="D46" s="39">
        <v>504</v>
      </c>
      <c r="E46" s="38"/>
      <c r="F46" s="38">
        <v>1</v>
      </c>
      <c r="G46" s="60"/>
      <c r="I46" s="6" t="s">
        <v>71</v>
      </c>
      <c r="J46" s="18"/>
      <c r="K46" s="71"/>
      <c r="L46" s="22"/>
      <c r="M46" s="23"/>
    </row>
    <row r="47" spans="1:13" ht="33" customHeight="1" x14ac:dyDescent="0.25">
      <c r="A47" s="57">
        <v>6</v>
      </c>
      <c r="B47" s="50">
        <f t="shared" si="6"/>
        <v>30</v>
      </c>
      <c r="C47" s="38" t="s">
        <v>7</v>
      </c>
      <c r="D47" s="39">
        <v>504</v>
      </c>
      <c r="E47" s="38"/>
      <c r="F47" s="38">
        <v>1</v>
      </c>
      <c r="G47" s="60"/>
      <c r="H47" s="66">
        <v>1</v>
      </c>
      <c r="I47" s="1">
        <f>I44+1</f>
        <v>31</v>
      </c>
      <c r="J47" s="3" t="s">
        <v>281</v>
      </c>
      <c r="K47" s="70">
        <v>504</v>
      </c>
      <c r="L47" s="24">
        <v>1</v>
      </c>
      <c r="M47" s="24"/>
    </row>
    <row r="48" spans="1:13" ht="33" customHeight="1" x14ac:dyDescent="0.25">
      <c r="A48" s="57">
        <v>7</v>
      </c>
      <c r="B48" s="50">
        <f t="shared" si="6"/>
        <v>31</v>
      </c>
      <c r="C48" s="38" t="s">
        <v>7</v>
      </c>
      <c r="D48" s="39">
        <v>504</v>
      </c>
      <c r="E48" s="38"/>
      <c r="F48" s="38">
        <v>1</v>
      </c>
      <c r="G48" s="60"/>
      <c r="I48" s="36" t="s">
        <v>62</v>
      </c>
      <c r="J48" s="36"/>
      <c r="K48" s="72">
        <f>SUM(K47:K47)</f>
        <v>504</v>
      </c>
      <c r="L48" s="35">
        <f>SUM(L47)</f>
        <v>1</v>
      </c>
      <c r="M48" s="35">
        <f>SUM(M47)</f>
        <v>0</v>
      </c>
    </row>
    <row r="49" spans="1:13" ht="33" customHeight="1" x14ac:dyDescent="0.25">
      <c r="A49" s="57">
        <v>8</v>
      </c>
      <c r="B49" s="50">
        <f t="shared" si="6"/>
        <v>32</v>
      </c>
      <c r="C49" s="38" t="s">
        <v>7</v>
      </c>
      <c r="D49" s="39">
        <v>504</v>
      </c>
      <c r="E49" s="38"/>
      <c r="F49" s="38">
        <v>1</v>
      </c>
      <c r="G49" s="60"/>
      <c r="I49" s="30" t="s">
        <v>215</v>
      </c>
      <c r="J49" s="31"/>
      <c r="K49" s="74"/>
      <c r="L49" s="31"/>
      <c r="M49" s="32"/>
    </row>
    <row r="50" spans="1:13" ht="33" customHeight="1" x14ac:dyDescent="0.25">
      <c r="A50" s="57">
        <v>9</v>
      </c>
      <c r="B50" s="50">
        <f t="shared" si="6"/>
        <v>33</v>
      </c>
      <c r="C50" s="38" t="s">
        <v>7</v>
      </c>
      <c r="D50" s="39">
        <v>504</v>
      </c>
      <c r="E50" s="38"/>
      <c r="F50" s="38">
        <v>1</v>
      </c>
      <c r="G50" s="60"/>
      <c r="H50" s="66">
        <v>1</v>
      </c>
      <c r="I50" s="1">
        <f>I47+1</f>
        <v>32</v>
      </c>
      <c r="J50" s="3" t="s">
        <v>153</v>
      </c>
      <c r="K50" s="70">
        <v>500</v>
      </c>
      <c r="L50" s="24"/>
      <c r="M50" s="24">
        <v>1</v>
      </c>
    </row>
    <row r="51" spans="1:13" ht="33" customHeight="1" x14ac:dyDescent="0.25">
      <c r="A51" s="57">
        <v>10</v>
      </c>
      <c r="B51" s="50">
        <f t="shared" si="6"/>
        <v>34</v>
      </c>
      <c r="C51" s="38" t="s">
        <v>7</v>
      </c>
      <c r="D51" s="39">
        <v>504</v>
      </c>
      <c r="E51" s="38"/>
      <c r="F51" s="38">
        <v>1</v>
      </c>
      <c r="G51" s="60"/>
      <c r="H51" s="66">
        <v>2</v>
      </c>
      <c r="I51" s="1">
        <f>I50+1</f>
        <v>33</v>
      </c>
      <c r="J51" s="5" t="s">
        <v>153</v>
      </c>
      <c r="K51" s="70">
        <v>500</v>
      </c>
      <c r="L51" s="24"/>
      <c r="M51" s="24">
        <v>1</v>
      </c>
    </row>
    <row r="52" spans="1:13" ht="33" customHeight="1" x14ac:dyDescent="0.25">
      <c r="A52" s="57">
        <v>11</v>
      </c>
      <c r="B52" s="50">
        <f t="shared" si="6"/>
        <v>35</v>
      </c>
      <c r="C52" s="38" t="s">
        <v>7</v>
      </c>
      <c r="D52" s="39">
        <v>504</v>
      </c>
      <c r="E52" s="38"/>
      <c r="F52" s="38">
        <v>1</v>
      </c>
      <c r="G52" s="60"/>
      <c r="H52" s="66">
        <v>3</v>
      </c>
      <c r="I52" s="1">
        <f>I51+1</f>
        <v>34</v>
      </c>
      <c r="J52" s="5" t="s">
        <v>153</v>
      </c>
      <c r="K52" s="70">
        <v>504</v>
      </c>
      <c r="L52" s="24"/>
      <c r="M52" s="24">
        <v>1</v>
      </c>
    </row>
    <row r="53" spans="1:13" ht="33" customHeight="1" x14ac:dyDescent="0.25">
      <c r="A53" s="57">
        <v>12</v>
      </c>
      <c r="B53" s="50">
        <f t="shared" si="6"/>
        <v>36</v>
      </c>
      <c r="C53" s="38" t="s">
        <v>7</v>
      </c>
      <c r="D53" s="39">
        <v>504</v>
      </c>
      <c r="E53" s="38"/>
      <c r="F53" s="38">
        <v>1</v>
      </c>
      <c r="G53" s="60"/>
      <c r="I53" s="138" t="s">
        <v>65</v>
      </c>
      <c r="J53" s="138"/>
      <c r="K53" s="72">
        <f>SUM(K50:K52)</f>
        <v>1504</v>
      </c>
      <c r="L53" s="35">
        <f>SUM(L50:L52)</f>
        <v>0</v>
      </c>
      <c r="M53" s="35">
        <f>SUM(M50:M52)</f>
        <v>3</v>
      </c>
    </row>
    <row r="54" spans="1:13" ht="33" customHeight="1" x14ac:dyDescent="0.25">
      <c r="A54" s="57">
        <v>13</v>
      </c>
      <c r="B54" s="50">
        <f t="shared" si="6"/>
        <v>37</v>
      </c>
      <c r="C54" s="38" t="s">
        <v>7</v>
      </c>
      <c r="D54" s="39">
        <v>450</v>
      </c>
      <c r="E54" s="38"/>
      <c r="F54" s="38">
        <v>1</v>
      </c>
      <c r="G54" s="60"/>
      <c r="I54" s="18" t="s">
        <v>216</v>
      </c>
      <c r="J54" s="19"/>
      <c r="K54" s="71"/>
      <c r="L54" s="19"/>
      <c r="M54" s="20"/>
    </row>
    <row r="55" spans="1:13" ht="33" customHeight="1" x14ac:dyDescent="0.25">
      <c r="A55" s="57">
        <v>14</v>
      </c>
      <c r="B55" s="50">
        <f t="shared" si="6"/>
        <v>38</v>
      </c>
      <c r="C55" s="38" t="s">
        <v>7</v>
      </c>
      <c r="D55" s="39">
        <v>504</v>
      </c>
      <c r="E55" s="38"/>
      <c r="F55" s="38">
        <v>1</v>
      </c>
      <c r="G55" s="60"/>
      <c r="H55" s="66">
        <v>1</v>
      </c>
      <c r="I55" s="1">
        <f>I52+1</f>
        <v>35</v>
      </c>
      <c r="J55" s="2" t="s">
        <v>282</v>
      </c>
      <c r="K55" s="70">
        <v>504</v>
      </c>
      <c r="L55" s="28"/>
      <c r="M55" s="28">
        <v>1</v>
      </c>
    </row>
    <row r="56" spans="1:13" ht="33" customHeight="1" x14ac:dyDescent="0.25">
      <c r="A56" s="57">
        <v>15</v>
      </c>
      <c r="B56" s="50">
        <f t="shared" si="6"/>
        <v>39</v>
      </c>
      <c r="C56" s="38" t="s">
        <v>7</v>
      </c>
      <c r="D56" s="39">
        <v>504</v>
      </c>
      <c r="E56" s="38"/>
      <c r="F56" s="38">
        <v>1</v>
      </c>
      <c r="G56" s="60"/>
      <c r="H56" s="66">
        <v>2</v>
      </c>
      <c r="I56" s="58">
        <f>I55+1</f>
        <v>36</v>
      </c>
      <c r="J56" s="59" t="s">
        <v>282</v>
      </c>
      <c r="K56" s="70">
        <v>504</v>
      </c>
      <c r="L56" s="59"/>
      <c r="M56" s="59">
        <v>1</v>
      </c>
    </row>
    <row r="57" spans="1:13" ht="33" customHeight="1" x14ac:dyDescent="0.25">
      <c r="A57" s="57">
        <v>16</v>
      </c>
      <c r="B57" s="50">
        <f t="shared" si="6"/>
        <v>40</v>
      </c>
      <c r="C57" s="38" t="s">
        <v>7</v>
      </c>
      <c r="D57" s="39">
        <v>504</v>
      </c>
      <c r="E57" s="38"/>
      <c r="F57" s="38">
        <v>1</v>
      </c>
      <c r="G57" s="60"/>
      <c r="H57" s="66">
        <v>3</v>
      </c>
      <c r="I57" s="58">
        <f>I56+1</f>
        <v>37</v>
      </c>
      <c r="J57" s="59" t="s">
        <v>282</v>
      </c>
      <c r="K57" s="70">
        <v>450</v>
      </c>
      <c r="L57" s="59">
        <v>1</v>
      </c>
      <c r="M57" s="59"/>
    </row>
    <row r="58" spans="1:13" ht="33" customHeight="1" x14ac:dyDescent="0.25">
      <c r="A58" s="57">
        <v>17</v>
      </c>
      <c r="B58" s="50">
        <f t="shared" si="6"/>
        <v>41</v>
      </c>
      <c r="C58" s="38" t="s">
        <v>7</v>
      </c>
      <c r="D58" s="39">
        <v>504</v>
      </c>
      <c r="E58" s="38"/>
      <c r="F58" s="38">
        <v>1</v>
      </c>
      <c r="G58" s="60"/>
      <c r="I58" s="138" t="s">
        <v>65</v>
      </c>
      <c r="J58" s="138"/>
      <c r="K58" s="72">
        <f>SUM(K55:K57)</f>
        <v>1458</v>
      </c>
      <c r="L58" s="35">
        <f>SUM(L55:L57)</f>
        <v>1</v>
      </c>
      <c r="M58" s="35">
        <f>SUM(M55:M57)</f>
        <v>2</v>
      </c>
    </row>
    <row r="59" spans="1:13" ht="33" customHeight="1" x14ac:dyDescent="0.25">
      <c r="A59" s="57">
        <v>18</v>
      </c>
      <c r="B59" s="50">
        <f t="shared" si="6"/>
        <v>42</v>
      </c>
      <c r="C59" s="38" t="s">
        <v>7</v>
      </c>
      <c r="D59" s="39">
        <v>504</v>
      </c>
      <c r="E59" s="38"/>
      <c r="F59" s="38">
        <v>1</v>
      </c>
      <c r="G59" s="60"/>
      <c r="I59" s="18" t="s">
        <v>217</v>
      </c>
      <c r="J59" s="19"/>
      <c r="K59" s="71"/>
      <c r="L59" s="19"/>
      <c r="M59" s="20"/>
    </row>
    <row r="60" spans="1:13" ht="33" customHeight="1" x14ac:dyDescent="0.25">
      <c r="A60" s="57">
        <v>19</v>
      </c>
      <c r="B60" s="50">
        <f t="shared" si="6"/>
        <v>43</v>
      </c>
      <c r="C60" s="38" t="s">
        <v>7</v>
      </c>
      <c r="D60" s="39">
        <v>504</v>
      </c>
      <c r="E60" s="38"/>
      <c r="F60" s="38">
        <v>1</v>
      </c>
      <c r="G60" s="60"/>
      <c r="H60" s="66">
        <v>1</v>
      </c>
      <c r="I60" s="1">
        <f>I57+1</f>
        <v>38</v>
      </c>
      <c r="J60" s="5" t="s">
        <v>218</v>
      </c>
      <c r="K60" s="70">
        <v>504</v>
      </c>
      <c r="L60" s="28"/>
      <c r="M60" s="28">
        <v>1</v>
      </c>
    </row>
    <row r="61" spans="1:13" ht="33" customHeight="1" x14ac:dyDescent="0.25">
      <c r="A61" s="57">
        <v>20</v>
      </c>
      <c r="B61" s="50">
        <f t="shared" si="6"/>
        <v>44</v>
      </c>
      <c r="C61" s="38" t="s">
        <v>7</v>
      </c>
      <c r="D61" s="39">
        <v>504</v>
      </c>
      <c r="E61" s="38"/>
      <c r="F61" s="38">
        <v>1</v>
      </c>
      <c r="G61" s="60"/>
      <c r="H61" s="66">
        <v>2</v>
      </c>
      <c r="I61" s="1">
        <f>I60+1</f>
        <v>39</v>
      </c>
      <c r="J61" s="5" t="s">
        <v>218</v>
      </c>
      <c r="K61" s="70">
        <v>504</v>
      </c>
      <c r="L61" s="25"/>
      <c r="M61" s="29">
        <v>1</v>
      </c>
    </row>
    <row r="62" spans="1:13" ht="33" customHeight="1" x14ac:dyDescent="0.25">
      <c r="A62" s="57">
        <v>21</v>
      </c>
      <c r="B62" s="50">
        <f t="shared" si="6"/>
        <v>45</v>
      </c>
      <c r="C62" s="38" t="s">
        <v>7</v>
      </c>
      <c r="D62" s="39">
        <v>504</v>
      </c>
      <c r="E62" s="38"/>
      <c r="F62" s="38">
        <v>1</v>
      </c>
      <c r="G62" s="60"/>
      <c r="I62" s="138" t="s">
        <v>65</v>
      </c>
      <c r="J62" s="138"/>
      <c r="K62" s="72">
        <f>SUM(K60:K61)</f>
        <v>1008</v>
      </c>
      <c r="L62" s="35">
        <f>SUM(L60:L61)</f>
        <v>0</v>
      </c>
      <c r="M62" s="35">
        <f>SUM(M60:M61)</f>
        <v>2</v>
      </c>
    </row>
    <row r="63" spans="1:13" ht="33" customHeight="1" x14ac:dyDescent="0.25">
      <c r="A63" s="57">
        <v>22</v>
      </c>
      <c r="B63" s="50">
        <f t="shared" si="6"/>
        <v>46</v>
      </c>
      <c r="C63" s="38" t="s">
        <v>7</v>
      </c>
      <c r="D63" s="39">
        <v>504</v>
      </c>
      <c r="E63" s="38"/>
      <c r="F63" s="38">
        <v>1</v>
      </c>
      <c r="G63" s="60"/>
      <c r="I63" s="18" t="s">
        <v>219</v>
      </c>
      <c r="J63" s="19"/>
      <c r="K63" s="71"/>
      <c r="L63" s="19"/>
      <c r="M63" s="20"/>
    </row>
    <row r="64" spans="1:13" ht="33" customHeight="1" x14ac:dyDescent="0.25">
      <c r="A64" s="57">
        <v>23</v>
      </c>
      <c r="B64" s="50">
        <f t="shared" si="6"/>
        <v>47</v>
      </c>
      <c r="C64" s="38" t="s">
        <v>7</v>
      </c>
      <c r="D64" s="39">
        <v>504</v>
      </c>
      <c r="E64" s="38"/>
      <c r="F64" s="38">
        <v>1</v>
      </c>
      <c r="G64" s="60"/>
      <c r="H64" s="66">
        <v>1</v>
      </c>
      <c r="I64" s="2">
        <f>I61+1</f>
        <v>40</v>
      </c>
      <c r="J64" s="2" t="s">
        <v>220</v>
      </c>
      <c r="K64" s="75">
        <v>504</v>
      </c>
      <c r="L64" s="26"/>
      <c r="M64" s="26">
        <v>1</v>
      </c>
    </row>
    <row r="65" spans="1:13" ht="33" customHeight="1" x14ac:dyDescent="0.25">
      <c r="A65" s="57">
        <v>24</v>
      </c>
      <c r="B65" s="50">
        <f t="shared" si="6"/>
        <v>48</v>
      </c>
      <c r="C65" s="38" t="s">
        <v>7</v>
      </c>
      <c r="D65" s="39">
        <v>504</v>
      </c>
      <c r="E65" s="38"/>
      <c r="F65" s="38">
        <v>1</v>
      </c>
      <c r="G65" s="60"/>
      <c r="H65" s="66">
        <v>2</v>
      </c>
      <c r="I65" s="58">
        <f>I64+1</f>
        <v>41</v>
      </c>
      <c r="J65" s="59" t="s">
        <v>283</v>
      </c>
      <c r="K65" s="75">
        <v>504</v>
      </c>
      <c r="L65" s="59"/>
      <c r="M65" s="59">
        <v>1</v>
      </c>
    </row>
    <row r="66" spans="1:13" ht="33" customHeight="1" x14ac:dyDescent="0.25">
      <c r="A66" s="57">
        <v>25</v>
      </c>
      <c r="B66" s="50">
        <f t="shared" si="6"/>
        <v>49</v>
      </c>
      <c r="C66" s="38" t="s">
        <v>7</v>
      </c>
      <c r="D66" s="39">
        <v>504</v>
      </c>
      <c r="E66" s="38"/>
      <c r="F66" s="38">
        <v>1</v>
      </c>
      <c r="G66" s="60"/>
      <c r="I66" s="138" t="s">
        <v>65</v>
      </c>
      <c r="J66" s="138"/>
      <c r="K66" s="72">
        <f>SUM(K64:K65)</f>
        <v>1008</v>
      </c>
      <c r="L66" s="35">
        <f>SUM(L64:L65)</f>
        <v>0</v>
      </c>
      <c r="M66" s="35">
        <f>SUM(M64:M65)</f>
        <v>2</v>
      </c>
    </row>
    <row r="67" spans="1:13" ht="33" customHeight="1" x14ac:dyDescent="0.25">
      <c r="A67" s="57">
        <v>26</v>
      </c>
      <c r="B67" s="50">
        <f>B66+1</f>
        <v>50</v>
      </c>
      <c r="C67" s="38" t="s">
        <v>7</v>
      </c>
      <c r="D67" s="39">
        <v>504</v>
      </c>
      <c r="E67" s="38"/>
      <c r="F67" s="38">
        <v>1</v>
      </c>
      <c r="G67" s="60"/>
      <c r="I67" s="18" t="s">
        <v>182</v>
      </c>
      <c r="J67" s="19"/>
      <c r="K67" s="71"/>
      <c r="L67" s="19"/>
      <c r="M67" s="20"/>
    </row>
    <row r="68" spans="1:13" ht="33" customHeight="1" x14ac:dyDescent="0.25">
      <c r="A68" s="57">
        <v>27</v>
      </c>
      <c r="B68" s="50">
        <f t="shared" si="6"/>
        <v>51</v>
      </c>
      <c r="C68" s="38" t="s">
        <v>7</v>
      </c>
      <c r="D68" s="39">
        <v>504</v>
      </c>
      <c r="E68" s="38"/>
      <c r="F68" s="38">
        <v>1</v>
      </c>
      <c r="G68" s="60"/>
      <c r="H68" s="66">
        <v>1</v>
      </c>
      <c r="I68" s="1">
        <f>I65+1</f>
        <v>42</v>
      </c>
      <c r="J68" s="1" t="s">
        <v>178</v>
      </c>
      <c r="K68" s="70">
        <v>800</v>
      </c>
      <c r="L68" s="24">
        <v>1</v>
      </c>
      <c r="M68" s="24"/>
    </row>
    <row r="69" spans="1:13" ht="33" customHeight="1" x14ac:dyDescent="0.25">
      <c r="A69" s="57">
        <v>28</v>
      </c>
      <c r="B69" s="50">
        <f t="shared" si="6"/>
        <v>52</v>
      </c>
      <c r="C69" s="38" t="s">
        <v>7</v>
      </c>
      <c r="D69" s="39">
        <v>504</v>
      </c>
      <c r="E69" s="38"/>
      <c r="F69" s="38">
        <v>1</v>
      </c>
      <c r="G69" s="60"/>
      <c r="H69" s="66">
        <v>2</v>
      </c>
      <c r="I69" s="1">
        <f>I68+1</f>
        <v>43</v>
      </c>
      <c r="J69" s="1" t="s">
        <v>108</v>
      </c>
      <c r="K69" s="70">
        <v>504</v>
      </c>
      <c r="L69" s="24"/>
      <c r="M69" s="24">
        <v>1</v>
      </c>
    </row>
    <row r="70" spans="1:13" ht="33" customHeight="1" x14ac:dyDescent="0.25">
      <c r="A70" s="57">
        <v>29</v>
      </c>
      <c r="B70" s="50">
        <f t="shared" si="6"/>
        <v>53</v>
      </c>
      <c r="C70" s="38" t="s">
        <v>7</v>
      </c>
      <c r="D70" s="39">
        <v>504</v>
      </c>
      <c r="E70" s="38"/>
      <c r="F70" s="38">
        <v>1</v>
      </c>
      <c r="G70" s="60"/>
      <c r="H70" s="66">
        <v>3</v>
      </c>
      <c r="I70" s="1">
        <f>I69+1</f>
        <v>44</v>
      </c>
      <c r="J70" s="1" t="s">
        <v>191</v>
      </c>
      <c r="K70" s="70">
        <v>504</v>
      </c>
      <c r="L70" s="24"/>
      <c r="M70" s="24">
        <v>1</v>
      </c>
    </row>
    <row r="71" spans="1:13" ht="33" customHeight="1" x14ac:dyDescent="0.25">
      <c r="A71" s="57">
        <v>30</v>
      </c>
      <c r="B71" s="50">
        <f t="shared" si="6"/>
        <v>54</v>
      </c>
      <c r="C71" s="38" t="s">
        <v>7</v>
      </c>
      <c r="D71" s="39">
        <v>504</v>
      </c>
      <c r="E71" s="38"/>
      <c r="F71" s="38">
        <v>1</v>
      </c>
      <c r="G71" s="60"/>
      <c r="I71" s="138" t="s">
        <v>65</v>
      </c>
      <c r="J71" s="138"/>
      <c r="K71" s="72">
        <f>SUM(K68:K70)</f>
        <v>1808</v>
      </c>
      <c r="L71" s="35">
        <f>SUM(L68:L70)</f>
        <v>1</v>
      </c>
      <c r="M71" s="35">
        <f>SUM(M68:M70)</f>
        <v>2</v>
      </c>
    </row>
    <row r="72" spans="1:13" ht="33" customHeight="1" x14ac:dyDescent="0.25">
      <c r="A72" s="57">
        <v>31</v>
      </c>
      <c r="B72" s="50">
        <f t="shared" si="6"/>
        <v>55</v>
      </c>
      <c r="C72" s="38" t="s">
        <v>7</v>
      </c>
      <c r="D72" s="39">
        <v>504</v>
      </c>
      <c r="E72" s="38"/>
      <c r="F72" s="38">
        <v>1</v>
      </c>
      <c r="G72" s="60"/>
      <c r="I72" s="67" t="s">
        <v>74</v>
      </c>
      <c r="J72" s="67"/>
      <c r="K72" s="76"/>
      <c r="L72" s="67"/>
      <c r="M72" s="68"/>
    </row>
    <row r="73" spans="1:13" ht="33" customHeight="1" x14ac:dyDescent="0.25">
      <c r="A73" s="57">
        <v>32</v>
      </c>
      <c r="B73" s="50">
        <f t="shared" si="6"/>
        <v>56</v>
      </c>
      <c r="C73" s="38" t="s">
        <v>7</v>
      </c>
      <c r="D73" s="39">
        <v>504</v>
      </c>
      <c r="E73" s="38"/>
      <c r="F73" s="38">
        <v>1</v>
      </c>
      <c r="G73" s="60"/>
      <c r="H73" s="66">
        <v>1</v>
      </c>
      <c r="I73" s="1">
        <f>I70+1</f>
        <v>45</v>
      </c>
      <c r="J73" s="2" t="s">
        <v>223</v>
      </c>
      <c r="K73" s="70">
        <v>850</v>
      </c>
      <c r="L73" s="28"/>
      <c r="M73" s="59">
        <v>1</v>
      </c>
    </row>
    <row r="74" spans="1:13" ht="33" customHeight="1" x14ac:dyDescent="0.25">
      <c r="A74" s="57">
        <v>33</v>
      </c>
      <c r="B74" s="50">
        <f t="shared" si="6"/>
        <v>57</v>
      </c>
      <c r="C74" s="38" t="s">
        <v>7</v>
      </c>
      <c r="D74" s="39">
        <v>504</v>
      </c>
      <c r="E74" s="38"/>
      <c r="F74" s="38">
        <v>1</v>
      </c>
      <c r="G74" s="60"/>
      <c r="H74" s="66">
        <v>2</v>
      </c>
      <c r="I74" s="1">
        <f>I73+1</f>
        <v>46</v>
      </c>
      <c r="J74" s="2" t="s">
        <v>224</v>
      </c>
      <c r="K74" s="70">
        <v>504</v>
      </c>
      <c r="L74" s="28">
        <v>1</v>
      </c>
      <c r="M74" s="59"/>
    </row>
    <row r="75" spans="1:13" ht="33" customHeight="1" x14ac:dyDescent="0.25">
      <c r="A75" s="57">
        <v>34</v>
      </c>
      <c r="B75" s="50">
        <f t="shared" si="6"/>
        <v>58</v>
      </c>
      <c r="C75" s="38" t="s">
        <v>7</v>
      </c>
      <c r="D75" s="39">
        <v>504</v>
      </c>
      <c r="E75" s="38"/>
      <c r="F75" s="38">
        <v>1</v>
      </c>
      <c r="G75" s="60"/>
      <c r="H75" s="66">
        <v>3</v>
      </c>
      <c r="I75" s="1">
        <f>I74+1</f>
        <v>47</v>
      </c>
      <c r="J75" s="2" t="s">
        <v>223</v>
      </c>
      <c r="K75" s="70">
        <v>504</v>
      </c>
      <c r="L75" s="28"/>
      <c r="M75" s="59">
        <v>1</v>
      </c>
    </row>
    <row r="76" spans="1:13" ht="33" customHeight="1" x14ac:dyDescent="0.25">
      <c r="A76" s="57">
        <v>35</v>
      </c>
      <c r="B76" s="50">
        <f t="shared" si="6"/>
        <v>59</v>
      </c>
      <c r="C76" s="38" t="s">
        <v>7</v>
      </c>
      <c r="D76" s="39">
        <v>504</v>
      </c>
      <c r="E76" s="38"/>
      <c r="F76" s="38">
        <v>1</v>
      </c>
      <c r="G76" s="60"/>
      <c r="I76" s="138" t="s">
        <v>65</v>
      </c>
      <c r="J76" s="138"/>
      <c r="K76" s="72">
        <f>SUM(K73:K75)</f>
        <v>1858</v>
      </c>
      <c r="L76" s="35">
        <f>SUM(L73:L75)</f>
        <v>1</v>
      </c>
      <c r="M76" s="35">
        <f>SUM(M73:M75)</f>
        <v>2</v>
      </c>
    </row>
    <row r="77" spans="1:13" ht="33" customHeight="1" x14ac:dyDescent="0.25">
      <c r="A77" s="57">
        <v>36</v>
      </c>
      <c r="B77" s="50">
        <f t="shared" si="6"/>
        <v>60</v>
      </c>
      <c r="C77" s="38" t="s">
        <v>7</v>
      </c>
      <c r="D77" s="39">
        <v>504</v>
      </c>
      <c r="E77" s="38"/>
      <c r="F77" s="38">
        <v>1</v>
      </c>
      <c r="G77" s="60"/>
      <c r="I77" s="18" t="s">
        <v>225</v>
      </c>
      <c r="J77" s="19"/>
      <c r="K77" s="71"/>
      <c r="L77" s="19"/>
      <c r="M77" s="20"/>
    </row>
    <row r="78" spans="1:13" ht="33" customHeight="1" x14ac:dyDescent="0.25">
      <c r="A78" s="57">
        <v>37</v>
      </c>
      <c r="B78" s="50">
        <f t="shared" si="6"/>
        <v>61</v>
      </c>
      <c r="C78" s="38" t="s">
        <v>7</v>
      </c>
      <c r="D78" s="39">
        <v>504</v>
      </c>
      <c r="E78" s="38"/>
      <c r="F78" s="38">
        <v>1</v>
      </c>
      <c r="G78" s="60"/>
      <c r="H78" s="66">
        <v>1</v>
      </c>
      <c r="I78" s="2">
        <f>I75+1</f>
        <v>48</v>
      </c>
      <c r="J78" s="5" t="s">
        <v>226</v>
      </c>
      <c r="K78" s="75">
        <v>504</v>
      </c>
      <c r="L78" s="26">
        <v>1</v>
      </c>
      <c r="M78" s="26"/>
    </row>
    <row r="79" spans="1:13" ht="33" customHeight="1" x14ac:dyDescent="0.25">
      <c r="A79" s="57">
        <v>38</v>
      </c>
      <c r="B79" s="50">
        <f t="shared" si="6"/>
        <v>62</v>
      </c>
      <c r="C79" s="38" t="s">
        <v>7</v>
      </c>
      <c r="D79" s="39">
        <v>504</v>
      </c>
      <c r="E79" s="38"/>
      <c r="F79" s="38">
        <v>1</v>
      </c>
      <c r="G79" s="60"/>
      <c r="H79" s="66">
        <v>2</v>
      </c>
      <c r="I79" s="58">
        <f>I78+1</f>
        <v>49</v>
      </c>
      <c r="J79" s="5" t="s">
        <v>226</v>
      </c>
      <c r="K79" s="77">
        <v>504</v>
      </c>
      <c r="L79" s="58"/>
      <c r="M79" s="58">
        <v>1</v>
      </c>
    </row>
    <row r="80" spans="1:13" ht="33" customHeight="1" x14ac:dyDescent="0.25">
      <c r="A80" s="57">
        <v>39</v>
      </c>
      <c r="B80" s="50">
        <f t="shared" si="6"/>
        <v>63</v>
      </c>
      <c r="C80" s="38" t="s">
        <v>7</v>
      </c>
      <c r="D80" s="39">
        <v>504</v>
      </c>
      <c r="E80" s="38"/>
      <c r="F80" s="38">
        <v>1</v>
      </c>
      <c r="G80" s="60"/>
      <c r="I80" s="138" t="s">
        <v>65</v>
      </c>
      <c r="J80" s="138"/>
      <c r="K80" s="72">
        <f>SUM(K78:K79)</f>
        <v>1008</v>
      </c>
      <c r="L80" s="35">
        <f>SUM(L78:L79)</f>
        <v>1</v>
      </c>
      <c r="M80" s="35">
        <f>SUM(M78:M79)</f>
        <v>1</v>
      </c>
    </row>
    <row r="81" spans="1:13" ht="33" customHeight="1" x14ac:dyDescent="0.25">
      <c r="A81" s="57">
        <v>40</v>
      </c>
      <c r="B81" s="50">
        <f t="shared" si="6"/>
        <v>64</v>
      </c>
      <c r="C81" s="38" t="s">
        <v>7</v>
      </c>
      <c r="D81" s="39">
        <v>504</v>
      </c>
      <c r="E81" s="38"/>
      <c r="F81" s="38">
        <v>1</v>
      </c>
      <c r="G81" s="60"/>
      <c r="I81" s="18" t="s">
        <v>75</v>
      </c>
      <c r="J81" s="19"/>
      <c r="K81" s="71"/>
      <c r="L81" s="19"/>
      <c r="M81" s="20"/>
    </row>
    <row r="82" spans="1:13" ht="33" customHeight="1" x14ac:dyDescent="0.25">
      <c r="A82" s="57">
        <v>41</v>
      </c>
      <c r="B82" s="50">
        <f t="shared" si="6"/>
        <v>65</v>
      </c>
      <c r="C82" s="38" t="s">
        <v>7</v>
      </c>
      <c r="D82" s="39">
        <v>504</v>
      </c>
      <c r="E82" s="38"/>
      <c r="F82" s="38">
        <v>1</v>
      </c>
      <c r="G82" s="60"/>
      <c r="H82" s="66">
        <v>1</v>
      </c>
      <c r="I82" s="2">
        <f>I79+1</f>
        <v>50</v>
      </c>
      <c r="J82" s="5" t="s">
        <v>135</v>
      </c>
      <c r="K82" s="70">
        <v>504</v>
      </c>
      <c r="L82" s="27">
        <v>1</v>
      </c>
      <c r="M82" s="27"/>
    </row>
    <row r="83" spans="1:13" ht="33" customHeight="1" x14ac:dyDescent="0.25">
      <c r="A83" s="57">
        <v>42</v>
      </c>
      <c r="B83" s="50">
        <f t="shared" si="6"/>
        <v>66</v>
      </c>
      <c r="C83" s="38" t="s">
        <v>7</v>
      </c>
      <c r="D83" s="39">
        <v>504</v>
      </c>
      <c r="E83" s="38">
        <v>1</v>
      </c>
      <c r="F83" s="38"/>
      <c r="G83" s="60"/>
      <c r="H83" s="66">
        <v>2</v>
      </c>
      <c r="I83" s="2">
        <f>I82+1</f>
        <v>51</v>
      </c>
      <c r="J83" s="5" t="s">
        <v>135</v>
      </c>
      <c r="K83" s="70">
        <v>504</v>
      </c>
      <c r="L83" s="27">
        <v>1</v>
      </c>
      <c r="M83" s="27"/>
    </row>
    <row r="84" spans="1:13" ht="33" customHeight="1" x14ac:dyDescent="0.25">
      <c r="A84" s="57">
        <v>43</v>
      </c>
      <c r="B84" s="50">
        <f t="shared" si="6"/>
        <v>67</v>
      </c>
      <c r="C84" s="38" t="s">
        <v>7</v>
      </c>
      <c r="D84" s="39">
        <v>504</v>
      </c>
      <c r="E84" s="38"/>
      <c r="F84" s="38">
        <v>1</v>
      </c>
      <c r="G84" s="60"/>
      <c r="H84" s="66">
        <v>3</v>
      </c>
      <c r="I84" s="2">
        <f>I83+1</f>
        <v>52</v>
      </c>
      <c r="J84" s="5" t="s">
        <v>135</v>
      </c>
      <c r="K84" s="70">
        <v>504</v>
      </c>
      <c r="L84" s="27">
        <v>1</v>
      </c>
      <c r="M84" s="27"/>
    </row>
    <row r="85" spans="1:13" ht="33" customHeight="1" x14ac:dyDescent="0.25">
      <c r="A85" s="57">
        <v>44</v>
      </c>
      <c r="B85" s="50">
        <f t="shared" si="6"/>
        <v>68</v>
      </c>
      <c r="C85" s="38" t="s">
        <v>7</v>
      </c>
      <c r="D85" s="39">
        <v>504</v>
      </c>
      <c r="E85" s="38"/>
      <c r="F85" s="38">
        <v>1</v>
      </c>
      <c r="G85" s="60"/>
      <c r="I85" s="138" t="s">
        <v>65</v>
      </c>
      <c r="J85" s="138"/>
      <c r="K85" s="72">
        <f>SUM(K82:K84)</f>
        <v>1512</v>
      </c>
      <c r="L85" s="34">
        <f>SUM(L82:L84)</f>
        <v>3</v>
      </c>
      <c r="M85" s="34">
        <f>SUM(M82:M84)</f>
        <v>0</v>
      </c>
    </row>
    <row r="86" spans="1:13" ht="33" customHeight="1" x14ac:dyDescent="0.25">
      <c r="A86" s="57">
        <v>45</v>
      </c>
      <c r="B86" s="50">
        <f t="shared" si="6"/>
        <v>69</v>
      </c>
      <c r="C86" s="38" t="s">
        <v>7</v>
      </c>
      <c r="D86" s="39">
        <v>504</v>
      </c>
      <c r="E86" s="38"/>
      <c r="F86" s="38">
        <v>1</v>
      </c>
      <c r="G86" s="60"/>
      <c r="I86" s="30" t="s">
        <v>94</v>
      </c>
      <c r="J86" s="31"/>
      <c r="K86" s="74"/>
      <c r="L86" s="31"/>
      <c r="M86" s="32"/>
    </row>
    <row r="87" spans="1:13" ht="33" customHeight="1" x14ac:dyDescent="0.25">
      <c r="A87" s="57">
        <v>46</v>
      </c>
      <c r="B87" s="50">
        <f t="shared" si="6"/>
        <v>70</v>
      </c>
      <c r="C87" s="38" t="s">
        <v>7</v>
      </c>
      <c r="D87" s="39">
        <v>504</v>
      </c>
      <c r="E87" s="38"/>
      <c r="F87" s="38">
        <v>1</v>
      </c>
      <c r="G87" s="60"/>
      <c r="H87" s="66">
        <v>1</v>
      </c>
      <c r="I87" s="1">
        <f>I84+1</f>
        <v>53</v>
      </c>
      <c r="J87" s="3" t="s">
        <v>195</v>
      </c>
      <c r="K87" s="70">
        <v>504</v>
      </c>
      <c r="L87" s="24">
        <v>1</v>
      </c>
      <c r="M87" s="24"/>
    </row>
    <row r="88" spans="1:13" ht="33" customHeight="1" x14ac:dyDescent="0.25">
      <c r="A88" s="57">
        <v>47</v>
      </c>
      <c r="B88" s="50">
        <f t="shared" si="6"/>
        <v>71</v>
      </c>
      <c r="C88" s="38" t="s">
        <v>7</v>
      </c>
      <c r="D88" s="39">
        <v>504</v>
      </c>
      <c r="E88" s="38"/>
      <c r="F88" s="38">
        <v>1</v>
      </c>
      <c r="G88" s="60"/>
      <c r="H88" s="66">
        <v>2</v>
      </c>
      <c r="I88" s="1">
        <f>I87+1</f>
        <v>54</v>
      </c>
      <c r="J88" s="3" t="s">
        <v>195</v>
      </c>
      <c r="K88" s="70">
        <v>504</v>
      </c>
      <c r="L88" s="24">
        <v>1</v>
      </c>
      <c r="M88" s="24"/>
    </row>
    <row r="89" spans="1:13" ht="33" customHeight="1" x14ac:dyDescent="0.25">
      <c r="A89" s="57">
        <v>48</v>
      </c>
      <c r="B89" s="50">
        <f t="shared" si="6"/>
        <v>72</v>
      </c>
      <c r="C89" s="38" t="s">
        <v>7</v>
      </c>
      <c r="D89" s="39">
        <v>504</v>
      </c>
      <c r="E89" s="38"/>
      <c r="F89" s="38">
        <v>1</v>
      </c>
      <c r="G89" s="60"/>
      <c r="H89" s="66">
        <v>3</v>
      </c>
      <c r="I89" s="1">
        <f t="shared" ref="I89:I92" si="7">I88+1</f>
        <v>55</v>
      </c>
      <c r="J89" s="3" t="s">
        <v>195</v>
      </c>
      <c r="K89" s="70">
        <v>504</v>
      </c>
      <c r="L89" s="24">
        <v>1</v>
      </c>
      <c r="M89" s="24"/>
    </row>
    <row r="90" spans="1:13" ht="33" customHeight="1" x14ac:dyDescent="0.25">
      <c r="A90" s="57">
        <v>49</v>
      </c>
      <c r="B90" s="50">
        <f t="shared" si="6"/>
        <v>73</v>
      </c>
      <c r="C90" s="38" t="s">
        <v>7</v>
      </c>
      <c r="D90" s="39">
        <v>504</v>
      </c>
      <c r="E90" s="38"/>
      <c r="F90" s="38">
        <v>1</v>
      </c>
      <c r="G90" s="60"/>
      <c r="H90" s="66">
        <v>4</v>
      </c>
      <c r="I90" s="1">
        <f t="shared" si="7"/>
        <v>56</v>
      </c>
      <c r="J90" s="3" t="s">
        <v>195</v>
      </c>
      <c r="K90" s="70">
        <v>504</v>
      </c>
      <c r="L90" s="24">
        <v>1</v>
      </c>
      <c r="M90" s="24"/>
    </row>
    <row r="91" spans="1:13" ht="33" customHeight="1" x14ac:dyDescent="0.25">
      <c r="A91" s="57">
        <v>50</v>
      </c>
      <c r="B91" s="50">
        <f t="shared" si="6"/>
        <v>74</v>
      </c>
      <c r="C91" s="38" t="s">
        <v>7</v>
      </c>
      <c r="D91" s="39">
        <v>504</v>
      </c>
      <c r="E91" s="38"/>
      <c r="F91" s="38">
        <v>1</v>
      </c>
      <c r="G91" s="60"/>
      <c r="H91" s="66">
        <v>5</v>
      </c>
      <c r="I91" s="1">
        <f t="shared" si="7"/>
        <v>57</v>
      </c>
      <c r="J91" s="3" t="s">
        <v>195</v>
      </c>
      <c r="K91" s="70">
        <v>504</v>
      </c>
      <c r="L91" s="24">
        <v>1</v>
      </c>
      <c r="M91" s="24"/>
    </row>
    <row r="92" spans="1:13" ht="33" customHeight="1" x14ac:dyDescent="0.25">
      <c r="A92" s="57">
        <v>51</v>
      </c>
      <c r="B92" s="50">
        <f t="shared" si="6"/>
        <v>75</v>
      </c>
      <c r="C92" s="38" t="s">
        <v>7</v>
      </c>
      <c r="D92" s="39">
        <v>504</v>
      </c>
      <c r="E92" s="38"/>
      <c r="F92" s="38">
        <v>1</v>
      </c>
      <c r="G92" s="60"/>
      <c r="H92" s="66">
        <v>6</v>
      </c>
      <c r="I92" s="1">
        <f t="shared" si="7"/>
        <v>58</v>
      </c>
      <c r="J92" s="3" t="s">
        <v>195</v>
      </c>
      <c r="K92" s="70">
        <v>504</v>
      </c>
      <c r="L92" s="24">
        <v>1</v>
      </c>
      <c r="M92" s="24"/>
    </row>
    <row r="93" spans="1:13" ht="33" customHeight="1" x14ac:dyDescent="0.25">
      <c r="A93" s="57">
        <v>52</v>
      </c>
      <c r="B93" s="50">
        <f t="shared" si="6"/>
        <v>76</v>
      </c>
      <c r="C93" s="38" t="s">
        <v>7</v>
      </c>
      <c r="D93" s="39">
        <v>504</v>
      </c>
      <c r="E93" s="38"/>
      <c r="F93" s="38">
        <v>1</v>
      </c>
      <c r="G93" s="60"/>
      <c r="I93" s="138" t="s">
        <v>65</v>
      </c>
      <c r="J93" s="138"/>
      <c r="K93" s="72">
        <f>SUM(K87:K92)</f>
        <v>3024</v>
      </c>
      <c r="L93" s="33">
        <f>SUM(L87:L92)</f>
        <v>6</v>
      </c>
      <c r="M93" s="33">
        <f>SUM(M87:M92)</f>
        <v>0</v>
      </c>
    </row>
    <row r="94" spans="1:13" ht="33" customHeight="1" x14ac:dyDescent="0.25">
      <c r="A94" s="57">
        <v>53</v>
      </c>
      <c r="B94" s="50">
        <f t="shared" si="6"/>
        <v>77</v>
      </c>
      <c r="C94" s="38" t="s">
        <v>7</v>
      </c>
      <c r="D94" s="39">
        <v>504</v>
      </c>
      <c r="E94" s="38"/>
      <c r="F94" s="38">
        <v>1</v>
      </c>
      <c r="G94" s="60"/>
      <c r="I94" s="7" t="s">
        <v>72</v>
      </c>
      <c r="J94" s="30"/>
      <c r="K94" s="74"/>
      <c r="L94" s="31"/>
      <c r="M94" s="32"/>
    </row>
    <row r="95" spans="1:13" ht="33" customHeight="1" x14ac:dyDescent="0.25">
      <c r="A95" s="57">
        <v>54</v>
      </c>
      <c r="B95" s="50">
        <f t="shared" si="6"/>
        <v>78</v>
      </c>
      <c r="C95" s="38" t="s">
        <v>7</v>
      </c>
      <c r="D95" s="39">
        <v>504</v>
      </c>
      <c r="E95" s="38"/>
      <c r="F95" s="38">
        <v>1</v>
      </c>
      <c r="G95" s="60"/>
      <c r="H95" s="66">
        <v>1</v>
      </c>
      <c r="I95" s="2">
        <f>I92+1</f>
        <v>59</v>
      </c>
      <c r="J95" s="2" t="s">
        <v>227</v>
      </c>
      <c r="K95" s="75">
        <v>504</v>
      </c>
      <c r="L95" s="24">
        <v>1</v>
      </c>
      <c r="M95" s="24"/>
    </row>
    <row r="96" spans="1:13" ht="33" customHeight="1" x14ac:dyDescent="0.25">
      <c r="A96" s="57">
        <v>55</v>
      </c>
      <c r="B96" s="50">
        <f t="shared" si="6"/>
        <v>79</v>
      </c>
      <c r="C96" s="38" t="s">
        <v>7</v>
      </c>
      <c r="D96" s="39">
        <v>504</v>
      </c>
      <c r="E96" s="38"/>
      <c r="F96" s="38">
        <v>1</v>
      </c>
      <c r="G96" s="60"/>
      <c r="H96" s="66">
        <v>2</v>
      </c>
      <c r="I96" s="2">
        <f>I95+1</f>
        <v>60</v>
      </c>
      <c r="J96" s="2" t="s">
        <v>227</v>
      </c>
      <c r="K96" s="75">
        <v>504</v>
      </c>
      <c r="L96" s="24">
        <v>1</v>
      </c>
      <c r="M96" s="59"/>
    </row>
    <row r="97" spans="1:13" ht="33" customHeight="1" x14ac:dyDescent="0.25">
      <c r="A97" s="57">
        <v>56</v>
      </c>
      <c r="B97" s="50">
        <f t="shared" si="6"/>
        <v>80</v>
      </c>
      <c r="C97" s="38" t="s">
        <v>7</v>
      </c>
      <c r="D97" s="39">
        <v>504</v>
      </c>
      <c r="E97" s="38"/>
      <c r="F97" s="38">
        <v>1</v>
      </c>
      <c r="G97" s="60"/>
      <c r="H97" s="66">
        <v>3</v>
      </c>
      <c r="I97" s="2">
        <f>I96+1</f>
        <v>61</v>
      </c>
      <c r="J97" s="2" t="s">
        <v>227</v>
      </c>
      <c r="K97" s="75">
        <v>504</v>
      </c>
      <c r="L97" s="24">
        <v>1</v>
      </c>
      <c r="M97" s="59"/>
    </row>
    <row r="98" spans="1:13" ht="33" customHeight="1" x14ac:dyDescent="0.25">
      <c r="A98" s="57">
        <v>57</v>
      </c>
      <c r="B98" s="50">
        <f t="shared" si="6"/>
        <v>81</v>
      </c>
      <c r="C98" s="38" t="s">
        <v>7</v>
      </c>
      <c r="D98" s="39">
        <v>504</v>
      </c>
      <c r="E98" s="38"/>
      <c r="F98" s="38">
        <v>1</v>
      </c>
      <c r="G98" s="60"/>
      <c r="I98" s="138" t="s">
        <v>65</v>
      </c>
      <c r="J98" s="138"/>
      <c r="K98" s="72">
        <f>SUM(K95:K97)</f>
        <v>1512</v>
      </c>
      <c r="L98" s="33">
        <f>SUM(L95:L97)</f>
        <v>3</v>
      </c>
      <c r="M98" s="33">
        <f>SUM(M95)</f>
        <v>0</v>
      </c>
    </row>
    <row r="99" spans="1:13" ht="33" customHeight="1" x14ac:dyDescent="0.25">
      <c r="A99" s="57">
        <v>58</v>
      </c>
      <c r="B99" s="50">
        <f t="shared" si="6"/>
        <v>82</v>
      </c>
      <c r="C99" s="38" t="s">
        <v>267</v>
      </c>
      <c r="D99" s="39">
        <v>504</v>
      </c>
      <c r="E99" s="38"/>
      <c r="F99" s="38">
        <v>1</v>
      </c>
      <c r="G99" s="60"/>
      <c r="I99" s="30" t="s">
        <v>187</v>
      </c>
      <c r="J99" s="31"/>
      <c r="K99" s="74"/>
      <c r="L99" s="31"/>
      <c r="M99" s="32"/>
    </row>
    <row r="100" spans="1:13" ht="33" customHeight="1" x14ac:dyDescent="0.25">
      <c r="A100" s="57">
        <v>59</v>
      </c>
      <c r="B100" s="50">
        <f t="shared" si="6"/>
        <v>83</v>
      </c>
      <c r="C100" s="38" t="s">
        <v>268</v>
      </c>
      <c r="D100" s="39">
        <v>504</v>
      </c>
      <c r="E100" s="38"/>
      <c r="F100" s="38">
        <v>1</v>
      </c>
      <c r="G100" s="60"/>
      <c r="H100" s="66">
        <v>1</v>
      </c>
      <c r="I100" s="1">
        <f>I97+1</f>
        <v>62</v>
      </c>
      <c r="J100" s="5" t="s">
        <v>186</v>
      </c>
      <c r="K100" s="70">
        <v>600</v>
      </c>
      <c r="L100" s="24">
        <v>1</v>
      </c>
      <c r="M100" s="24"/>
    </row>
    <row r="101" spans="1:13" ht="33" customHeight="1" x14ac:dyDescent="0.25">
      <c r="A101" s="57">
        <v>60</v>
      </c>
      <c r="B101" s="50">
        <f t="shared" si="6"/>
        <v>84</v>
      </c>
      <c r="C101" s="38" t="s">
        <v>38</v>
      </c>
      <c r="D101" s="39">
        <v>450</v>
      </c>
      <c r="E101" s="38"/>
      <c r="F101" s="38">
        <v>1</v>
      </c>
      <c r="G101" s="60"/>
      <c r="H101" s="66">
        <v>2</v>
      </c>
      <c r="I101" s="1">
        <f>I100+1</f>
        <v>63</v>
      </c>
      <c r="J101" s="5" t="s">
        <v>228</v>
      </c>
      <c r="K101" s="70">
        <v>504</v>
      </c>
      <c r="L101" s="24">
        <v>1</v>
      </c>
      <c r="M101" s="24"/>
    </row>
    <row r="102" spans="1:13" ht="33" customHeight="1" x14ac:dyDescent="0.25">
      <c r="A102" s="57">
        <v>61</v>
      </c>
      <c r="B102" s="50">
        <f t="shared" si="6"/>
        <v>85</v>
      </c>
      <c r="C102" s="38" t="s">
        <v>38</v>
      </c>
      <c r="D102" s="39">
        <v>450</v>
      </c>
      <c r="E102" s="38"/>
      <c r="F102" s="38">
        <v>1</v>
      </c>
      <c r="G102" s="60"/>
      <c r="I102" s="138" t="s">
        <v>65</v>
      </c>
      <c r="J102" s="138"/>
      <c r="K102" s="72">
        <f>SUM(K100:K101)</f>
        <v>1104</v>
      </c>
      <c r="L102" s="34">
        <f>SUM(L100:L101)</f>
        <v>2</v>
      </c>
      <c r="M102" s="34">
        <f>SUM(M100:M101)</f>
        <v>0</v>
      </c>
    </row>
    <row r="103" spans="1:13" ht="33" customHeight="1" x14ac:dyDescent="0.25">
      <c r="A103" s="57">
        <v>62</v>
      </c>
      <c r="B103" s="50">
        <f t="shared" si="6"/>
        <v>86</v>
      </c>
      <c r="C103" s="38" t="s">
        <v>38</v>
      </c>
      <c r="D103" s="39">
        <v>450</v>
      </c>
      <c r="E103" s="38">
        <v>1</v>
      </c>
      <c r="F103" s="38"/>
      <c r="G103" s="60"/>
      <c r="I103" s="18" t="s">
        <v>221</v>
      </c>
      <c r="J103" s="19"/>
      <c r="K103" s="71"/>
      <c r="L103" s="19"/>
      <c r="M103" s="20"/>
    </row>
    <row r="104" spans="1:13" ht="33" customHeight="1" x14ac:dyDescent="0.25">
      <c r="A104" s="57">
        <v>63</v>
      </c>
      <c r="B104" s="50">
        <f t="shared" si="6"/>
        <v>87</v>
      </c>
      <c r="C104" s="38" t="s">
        <v>38</v>
      </c>
      <c r="D104" s="39">
        <v>450</v>
      </c>
      <c r="E104" s="38"/>
      <c r="F104" s="38">
        <v>1</v>
      </c>
      <c r="G104" s="60"/>
      <c r="H104" s="66">
        <v>1</v>
      </c>
      <c r="I104" s="2">
        <f>I101+1</f>
        <v>64</v>
      </c>
      <c r="J104" s="2" t="s">
        <v>222</v>
      </c>
      <c r="K104" s="75">
        <v>504</v>
      </c>
      <c r="L104" s="26"/>
      <c r="M104" s="26">
        <v>1</v>
      </c>
    </row>
    <row r="105" spans="1:13" ht="33" customHeight="1" x14ac:dyDescent="0.25">
      <c r="B105" s="88" t="s">
        <v>64</v>
      </c>
      <c r="C105" s="88"/>
      <c r="D105" s="41">
        <f>SUM(D42:D104)</f>
        <v>31988.2</v>
      </c>
      <c r="E105" s="43">
        <f>SUM(E42:E104)</f>
        <v>3</v>
      </c>
      <c r="F105" s="43">
        <f>SUM(F42:F104)</f>
        <v>60</v>
      </c>
      <c r="G105" s="60"/>
      <c r="I105" s="138" t="s">
        <v>65</v>
      </c>
      <c r="J105" s="138"/>
      <c r="K105" s="72">
        <f>SUM(K103:K104)</f>
        <v>504</v>
      </c>
      <c r="L105" s="35">
        <f>SUM(L104)</f>
        <v>0</v>
      </c>
      <c r="M105" s="35">
        <f>SUM(M104)</f>
        <v>1</v>
      </c>
    </row>
    <row r="106" spans="1:13" ht="33" customHeight="1" x14ac:dyDescent="0.25">
      <c r="B106" s="52" t="s">
        <v>71</v>
      </c>
      <c r="C106" s="135"/>
      <c r="D106" s="135"/>
      <c r="E106" s="135"/>
      <c r="F106" s="136"/>
      <c r="G106" s="60"/>
      <c r="I106" s="7" t="s">
        <v>229</v>
      </c>
      <c r="J106" s="30"/>
      <c r="K106" s="74"/>
      <c r="L106" s="31"/>
      <c r="M106" s="32"/>
    </row>
    <row r="107" spans="1:13" ht="33" customHeight="1" x14ac:dyDescent="0.25">
      <c r="A107" s="57">
        <v>1</v>
      </c>
      <c r="B107" s="50">
        <f>B104+1</f>
        <v>88</v>
      </c>
      <c r="C107" s="38" t="s">
        <v>254</v>
      </c>
      <c r="D107" s="39">
        <v>1300</v>
      </c>
      <c r="E107" s="38"/>
      <c r="F107" s="38">
        <v>1</v>
      </c>
      <c r="G107" s="60"/>
      <c r="H107" s="66">
        <v>1</v>
      </c>
      <c r="I107" s="2">
        <f>I104+1</f>
        <v>65</v>
      </c>
      <c r="J107" s="2" t="s">
        <v>230</v>
      </c>
      <c r="K107" s="75">
        <v>504</v>
      </c>
      <c r="L107" s="27"/>
      <c r="M107" s="27">
        <v>1</v>
      </c>
    </row>
    <row r="108" spans="1:13" ht="33" customHeight="1" x14ac:dyDescent="0.25">
      <c r="A108" s="57">
        <v>2</v>
      </c>
      <c r="B108" s="50">
        <f>B107+1</f>
        <v>89</v>
      </c>
      <c r="C108" s="38" t="s">
        <v>255</v>
      </c>
      <c r="D108" s="39">
        <v>700</v>
      </c>
      <c r="E108" s="38"/>
      <c r="F108" s="38">
        <v>1</v>
      </c>
      <c r="G108" s="60"/>
      <c r="H108" s="66">
        <v>2</v>
      </c>
      <c r="I108" s="2">
        <f>I107+1</f>
        <v>66</v>
      </c>
      <c r="J108" s="2" t="s">
        <v>231</v>
      </c>
      <c r="K108" s="75">
        <v>504</v>
      </c>
      <c r="L108" s="27"/>
      <c r="M108" s="27">
        <v>1</v>
      </c>
    </row>
    <row r="109" spans="1:13" ht="33" customHeight="1" x14ac:dyDescent="0.25">
      <c r="A109" s="57">
        <v>3</v>
      </c>
      <c r="B109" s="50">
        <f t="shared" ref="B109:B111" si="8">B108+1</f>
        <v>90</v>
      </c>
      <c r="C109" s="38" t="s">
        <v>255</v>
      </c>
      <c r="D109" s="39">
        <v>534</v>
      </c>
      <c r="E109" s="38">
        <v>1</v>
      </c>
      <c r="F109" s="38"/>
      <c r="G109" s="60"/>
      <c r="I109" s="138" t="s">
        <v>65</v>
      </c>
      <c r="J109" s="138"/>
      <c r="K109" s="72">
        <f>SUM(K107:K108)</f>
        <v>1008</v>
      </c>
      <c r="L109" s="34">
        <f>SUM(L107:L108)</f>
        <v>0</v>
      </c>
      <c r="M109" s="34">
        <f>SUM(M107:M108)</f>
        <v>2</v>
      </c>
    </row>
    <row r="110" spans="1:13" ht="33" customHeight="1" x14ac:dyDescent="0.25">
      <c r="A110" s="57">
        <v>4</v>
      </c>
      <c r="B110" s="50">
        <f t="shared" si="8"/>
        <v>91</v>
      </c>
      <c r="C110" s="38" t="s">
        <v>269</v>
      </c>
      <c r="D110" s="39">
        <v>504</v>
      </c>
      <c r="E110" s="38">
        <v>1</v>
      </c>
      <c r="F110" s="38"/>
      <c r="G110" s="9"/>
      <c r="I110" s="18" t="s">
        <v>96</v>
      </c>
      <c r="J110" s="19"/>
      <c r="K110" s="71"/>
      <c r="L110" s="19"/>
      <c r="M110" s="20"/>
    </row>
    <row r="111" spans="1:13" ht="33" customHeight="1" x14ac:dyDescent="0.25">
      <c r="A111" s="57">
        <v>5</v>
      </c>
      <c r="B111" s="50">
        <f t="shared" si="8"/>
        <v>92</v>
      </c>
      <c r="C111" s="38" t="s">
        <v>16</v>
      </c>
      <c r="D111" s="39">
        <v>504</v>
      </c>
      <c r="E111" s="38">
        <v>1</v>
      </c>
      <c r="F111" s="38"/>
      <c r="G111" s="9"/>
      <c r="H111" s="66">
        <v>1</v>
      </c>
      <c r="I111" s="1">
        <f>I108+1</f>
        <v>67</v>
      </c>
      <c r="J111" s="1" t="s">
        <v>232</v>
      </c>
      <c r="K111" s="70">
        <v>504</v>
      </c>
      <c r="L111" s="21"/>
      <c r="M111" s="21">
        <v>1</v>
      </c>
    </row>
    <row r="112" spans="1:13" ht="33" customHeight="1" x14ac:dyDescent="0.25">
      <c r="B112" s="88" t="s">
        <v>64</v>
      </c>
      <c r="C112" s="88"/>
      <c r="D112" s="41">
        <f>SUM(D107:D111)</f>
        <v>3542</v>
      </c>
      <c r="E112" s="43">
        <f>SUM(E107:E111)</f>
        <v>3</v>
      </c>
      <c r="F112" s="43">
        <f>SUM(F107:F111)</f>
        <v>2</v>
      </c>
      <c r="G112" s="9"/>
      <c r="H112" s="66">
        <v>2</v>
      </c>
      <c r="I112" s="1">
        <f>I111+1</f>
        <v>68</v>
      </c>
      <c r="J112" s="1" t="s">
        <v>233</v>
      </c>
      <c r="K112" s="70">
        <v>450</v>
      </c>
      <c r="L112" s="21"/>
      <c r="M112" s="21">
        <v>1</v>
      </c>
    </row>
    <row r="113" spans="1:13" ht="33" customHeight="1" x14ac:dyDescent="0.25">
      <c r="B113" s="52" t="s">
        <v>202</v>
      </c>
      <c r="C113" s="135"/>
      <c r="D113" s="135"/>
      <c r="E113" s="135"/>
      <c r="F113" s="136"/>
      <c r="G113" s="9"/>
      <c r="H113" s="66">
        <v>3</v>
      </c>
      <c r="I113" s="1">
        <f>I112+1</f>
        <v>69</v>
      </c>
      <c r="J113" s="1" t="s">
        <v>233</v>
      </c>
      <c r="K113" s="70">
        <v>450</v>
      </c>
      <c r="L113" s="21"/>
      <c r="M113" s="21">
        <v>1</v>
      </c>
    </row>
    <row r="114" spans="1:13" ht="33" customHeight="1" x14ac:dyDescent="0.25">
      <c r="A114" s="57">
        <v>1</v>
      </c>
      <c r="B114" s="50">
        <f>B111+1</f>
        <v>93</v>
      </c>
      <c r="C114" s="38" t="s">
        <v>256</v>
      </c>
      <c r="D114" s="39">
        <v>900</v>
      </c>
      <c r="E114" s="38"/>
      <c r="F114" s="38">
        <v>1</v>
      </c>
      <c r="G114" s="9"/>
      <c r="H114" s="66">
        <v>4</v>
      </c>
      <c r="I114" s="1">
        <f t="shared" ref="I114:I135" si="9">I113+1</f>
        <v>70</v>
      </c>
      <c r="J114" s="1" t="s">
        <v>233</v>
      </c>
      <c r="K114" s="70">
        <v>450</v>
      </c>
      <c r="L114" s="21"/>
      <c r="M114" s="21">
        <v>1</v>
      </c>
    </row>
    <row r="115" spans="1:13" ht="33" customHeight="1" x14ac:dyDescent="0.25">
      <c r="A115" s="57">
        <v>2</v>
      </c>
      <c r="B115" s="50">
        <f>B114+1</f>
        <v>94</v>
      </c>
      <c r="C115" s="38" t="s">
        <v>137</v>
      </c>
      <c r="D115" s="39">
        <v>504</v>
      </c>
      <c r="E115" s="38"/>
      <c r="F115" s="38">
        <v>1</v>
      </c>
      <c r="G115" s="9"/>
      <c r="H115" s="66">
        <v>5</v>
      </c>
      <c r="I115" s="1">
        <f t="shared" si="9"/>
        <v>71</v>
      </c>
      <c r="J115" s="1" t="s">
        <v>232</v>
      </c>
      <c r="K115" s="70">
        <v>450</v>
      </c>
      <c r="L115" s="21"/>
      <c r="M115" s="21">
        <v>1</v>
      </c>
    </row>
    <row r="116" spans="1:13" ht="33" customHeight="1" x14ac:dyDescent="0.25">
      <c r="A116" s="57">
        <v>3</v>
      </c>
      <c r="B116" s="50">
        <f>B115+1</f>
        <v>95</v>
      </c>
      <c r="C116" s="38" t="s">
        <v>18</v>
      </c>
      <c r="D116" s="39">
        <v>454</v>
      </c>
      <c r="E116" s="38"/>
      <c r="F116" s="38">
        <v>1</v>
      </c>
      <c r="G116" s="9"/>
      <c r="H116" s="66">
        <v>6</v>
      </c>
      <c r="I116" s="1">
        <f t="shared" si="9"/>
        <v>72</v>
      </c>
      <c r="J116" s="1" t="s">
        <v>232</v>
      </c>
      <c r="K116" s="70">
        <v>504</v>
      </c>
      <c r="L116" s="21"/>
      <c r="M116" s="21">
        <v>1</v>
      </c>
    </row>
    <row r="117" spans="1:13" ht="33" customHeight="1" x14ac:dyDescent="0.25">
      <c r="B117" s="88" t="s">
        <v>64</v>
      </c>
      <c r="C117" s="88"/>
      <c r="D117" s="41">
        <f>SUM(D114:D116)</f>
        <v>1858</v>
      </c>
      <c r="E117" s="43">
        <f>SUM(E114:E116)</f>
        <v>0</v>
      </c>
      <c r="F117" s="43">
        <f>SUM(F114:F116)</f>
        <v>3</v>
      </c>
      <c r="G117" s="9"/>
      <c r="H117" s="66">
        <v>7</v>
      </c>
      <c r="I117" s="1">
        <f t="shared" si="9"/>
        <v>73</v>
      </c>
      <c r="J117" s="1" t="s">
        <v>23</v>
      </c>
      <c r="K117" s="70">
        <v>450</v>
      </c>
      <c r="L117" s="21">
        <v>1</v>
      </c>
      <c r="M117" s="21"/>
    </row>
    <row r="118" spans="1:13" ht="33" customHeight="1" x14ac:dyDescent="0.25">
      <c r="B118" s="53" t="s">
        <v>73</v>
      </c>
      <c r="C118" s="45"/>
      <c r="D118" s="45"/>
      <c r="E118" s="45"/>
      <c r="F118" s="46"/>
      <c r="G118" s="63"/>
      <c r="H118" s="66">
        <v>8</v>
      </c>
      <c r="I118" s="1">
        <f t="shared" si="9"/>
        <v>74</v>
      </c>
      <c r="J118" s="1" t="s">
        <v>23</v>
      </c>
      <c r="K118" s="70">
        <v>450</v>
      </c>
      <c r="L118" s="21">
        <v>1</v>
      </c>
      <c r="M118" s="21"/>
    </row>
    <row r="119" spans="1:13" ht="33" customHeight="1" x14ac:dyDescent="0.25">
      <c r="A119" s="57">
        <v>1</v>
      </c>
      <c r="B119" s="54">
        <f>B116+1</f>
        <v>96</v>
      </c>
      <c r="C119" s="11" t="s">
        <v>203</v>
      </c>
      <c r="D119" s="12">
        <v>700</v>
      </c>
      <c r="E119" s="8">
        <v>1</v>
      </c>
      <c r="F119" s="8"/>
      <c r="G119" s="9"/>
      <c r="H119" s="66">
        <v>9</v>
      </c>
      <c r="I119" s="1">
        <f t="shared" si="9"/>
        <v>75</v>
      </c>
      <c r="J119" s="1" t="s">
        <v>12</v>
      </c>
      <c r="K119" s="70">
        <v>450</v>
      </c>
      <c r="L119" s="21"/>
      <c r="M119" s="21">
        <v>1</v>
      </c>
    </row>
    <row r="120" spans="1:13" ht="33" customHeight="1" x14ac:dyDescent="0.25">
      <c r="A120" s="57">
        <v>2</v>
      </c>
      <c r="B120" s="54">
        <f>B119+1</f>
        <v>97</v>
      </c>
      <c r="C120" s="11" t="s">
        <v>189</v>
      </c>
      <c r="D120" s="12">
        <v>700</v>
      </c>
      <c r="E120" s="8"/>
      <c r="F120" s="8">
        <v>1</v>
      </c>
      <c r="G120" s="9"/>
      <c r="H120" s="66">
        <v>10</v>
      </c>
      <c r="I120" s="1">
        <f t="shared" si="9"/>
        <v>76</v>
      </c>
      <c r="J120" s="1" t="s">
        <v>12</v>
      </c>
      <c r="K120" s="70">
        <v>450</v>
      </c>
      <c r="L120" s="21"/>
      <c r="M120" s="21">
        <v>1</v>
      </c>
    </row>
    <row r="121" spans="1:13" ht="33" customHeight="1" x14ac:dyDescent="0.25">
      <c r="B121" s="85" t="s">
        <v>64</v>
      </c>
      <c r="C121" s="85"/>
      <c r="D121" s="13">
        <f>SUM(D119:D120)</f>
        <v>1400</v>
      </c>
      <c r="E121" s="10">
        <f>SUM(E119:E120)</f>
        <v>1</v>
      </c>
      <c r="F121" s="10">
        <f>SUM(F119:F120)</f>
        <v>1</v>
      </c>
      <c r="G121" s="9"/>
      <c r="H121" s="66">
        <v>11</v>
      </c>
      <c r="I121" s="1">
        <f t="shared" si="9"/>
        <v>77</v>
      </c>
      <c r="J121" s="1" t="s">
        <v>12</v>
      </c>
      <c r="K121" s="70">
        <v>450</v>
      </c>
      <c r="L121" s="21"/>
      <c r="M121" s="21">
        <v>1</v>
      </c>
    </row>
    <row r="122" spans="1:13" ht="33" customHeight="1" x14ac:dyDescent="0.25">
      <c r="B122" s="53" t="s">
        <v>207</v>
      </c>
      <c r="C122" s="45"/>
      <c r="D122" s="45"/>
      <c r="E122" s="45"/>
      <c r="F122" s="46"/>
      <c r="G122" s="9"/>
      <c r="H122" s="66">
        <v>12</v>
      </c>
      <c r="I122" s="1">
        <f>I121+1</f>
        <v>78</v>
      </c>
      <c r="J122" s="1" t="s">
        <v>12</v>
      </c>
      <c r="K122" s="70">
        <v>504</v>
      </c>
      <c r="L122" s="21"/>
      <c r="M122" s="21">
        <v>1</v>
      </c>
    </row>
    <row r="123" spans="1:13" ht="33" customHeight="1" x14ac:dyDescent="0.25">
      <c r="A123" s="57">
        <v>1</v>
      </c>
      <c r="B123" s="54">
        <f>B120+1</f>
        <v>98</v>
      </c>
      <c r="C123" s="11" t="s">
        <v>120</v>
      </c>
      <c r="D123" s="12">
        <v>919.92</v>
      </c>
      <c r="E123" s="8">
        <v>1</v>
      </c>
      <c r="F123" s="8"/>
      <c r="G123" s="9"/>
      <c r="H123" s="66">
        <v>13</v>
      </c>
      <c r="I123" s="1">
        <f>I122+1</f>
        <v>79</v>
      </c>
      <c r="J123" s="1" t="s">
        <v>12</v>
      </c>
      <c r="K123" s="70">
        <v>450</v>
      </c>
      <c r="L123" s="21"/>
      <c r="M123" s="21">
        <v>1</v>
      </c>
    </row>
    <row r="124" spans="1:13" ht="33" customHeight="1" x14ac:dyDescent="0.25">
      <c r="A124" s="57">
        <v>2</v>
      </c>
      <c r="B124" s="54">
        <f>B123+1</f>
        <v>99</v>
      </c>
      <c r="C124" s="11" t="s">
        <v>130</v>
      </c>
      <c r="D124" s="12">
        <v>800</v>
      </c>
      <c r="E124" s="8"/>
      <c r="F124" s="8">
        <v>1</v>
      </c>
      <c r="G124" s="9"/>
      <c r="H124" s="66">
        <v>14</v>
      </c>
      <c r="I124" s="1">
        <f t="shared" si="9"/>
        <v>80</v>
      </c>
      <c r="J124" s="1" t="s">
        <v>12</v>
      </c>
      <c r="K124" s="70">
        <v>450</v>
      </c>
      <c r="L124" s="21"/>
      <c r="M124" s="21">
        <v>1</v>
      </c>
    </row>
    <row r="125" spans="1:13" ht="33" customHeight="1" x14ac:dyDescent="0.25">
      <c r="A125" s="57">
        <v>3</v>
      </c>
      <c r="B125" s="54">
        <f>B124+1</f>
        <v>100</v>
      </c>
      <c r="C125" s="11" t="s">
        <v>130</v>
      </c>
      <c r="D125" s="12">
        <v>504</v>
      </c>
      <c r="E125" s="8">
        <v>1</v>
      </c>
      <c r="F125" s="8"/>
      <c r="G125" s="9"/>
      <c r="H125" s="66">
        <v>15</v>
      </c>
      <c r="I125" s="1">
        <f t="shared" si="9"/>
        <v>81</v>
      </c>
      <c r="J125" s="1" t="s">
        <v>12</v>
      </c>
      <c r="K125" s="70">
        <v>450</v>
      </c>
      <c r="L125" s="21"/>
      <c r="M125" s="21">
        <v>1</v>
      </c>
    </row>
    <row r="126" spans="1:13" ht="33" customHeight="1" x14ac:dyDescent="0.25">
      <c r="B126" s="85" t="s">
        <v>64</v>
      </c>
      <c r="C126" s="85"/>
      <c r="D126" s="13">
        <f>SUM(D123:D125)</f>
        <v>2223.92</v>
      </c>
      <c r="E126" s="15">
        <f>SUM(E123:E125)</f>
        <v>2</v>
      </c>
      <c r="F126" s="15">
        <f>SUM(F123:F125)</f>
        <v>1</v>
      </c>
      <c r="G126" s="9"/>
      <c r="H126" s="66">
        <v>16</v>
      </c>
      <c r="I126" s="1">
        <f t="shared" si="9"/>
        <v>82</v>
      </c>
      <c r="J126" s="1" t="s">
        <v>23</v>
      </c>
      <c r="K126" s="70">
        <v>450</v>
      </c>
      <c r="L126" s="21">
        <v>1</v>
      </c>
      <c r="M126" s="21"/>
    </row>
    <row r="127" spans="1:13" ht="33" customHeight="1" x14ac:dyDescent="0.25">
      <c r="B127" s="53" t="s">
        <v>70</v>
      </c>
      <c r="C127" s="45"/>
      <c r="D127" s="45"/>
      <c r="E127" s="45"/>
      <c r="F127" s="46"/>
      <c r="G127" s="9"/>
      <c r="H127" s="66">
        <v>17</v>
      </c>
      <c r="I127" s="1">
        <f t="shared" si="9"/>
        <v>83</v>
      </c>
      <c r="J127" s="1" t="s">
        <v>23</v>
      </c>
      <c r="K127" s="70">
        <v>450</v>
      </c>
      <c r="L127" s="21">
        <v>1</v>
      </c>
      <c r="M127" s="21"/>
    </row>
    <row r="128" spans="1:13" ht="33" customHeight="1" x14ac:dyDescent="0.25">
      <c r="A128" s="57">
        <v>1</v>
      </c>
      <c r="B128" s="54">
        <f>B125+1</f>
        <v>101</v>
      </c>
      <c r="C128" s="11" t="s">
        <v>104</v>
      </c>
      <c r="D128" s="12">
        <v>1010.2</v>
      </c>
      <c r="E128" s="8"/>
      <c r="F128" s="8">
        <v>1</v>
      </c>
      <c r="G128" s="9"/>
      <c r="H128" s="66">
        <v>18</v>
      </c>
      <c r="I128" s="1">
        <f t="shared" si="9"/>
        <v>84</v>
      </c>
      <c r="J128" s="3" t="s">
        <v>12</v>
      </c>
      <c r="K128" s="70">
        <v>450</v>
      </c>
      <c r="L128" s="24"/>
      <c r="M128" s="24">
        <v>1</v>
      </c>
    </row>
    <row r="129" spans="1:13" ht="33" customHeight="1" x14ac:dyDescent="0.25">
      <c r="A129" s="57">
        <v>2</v>
      </c>
      <c r="B129" s="54">
        <f>B128+1</f>
        <v>102</v>
      </c>
      <c r="C129" s="11" t="s">
        <v>199</v>
      </c>
      <c r="D129" s="12">
        <v>638</v>
      </c>
      <c r="E129" s="8">
        <v>1</v>
      </c>
      <c r="F129" s="8"/>
      <c r="G129" s="9"/>
      <c r="H129" s="66">
        <v>19</v>
      </c>
      <c r="I129" s="1">
        <f t="shared" si="9"/>
        <v>85</v>
      </c>
      <c r="J129" s="3" t="s">
        <v>12</v>
      </c>
      <c r="K129" s="70">
        <v>450</v>
      </c>
      <c r="L129" s="24"/>
      <c r="M129" s="24">
        <v>1</v>
      </c>
    </row>
    <row r="130" spans="1:13" ht="33" customHeight="1" x14ac:dyDescent="0.25">
      <c r="A130" s="57">
        <v>3</v>
      </c>
      <c r="B130" s="54">
        <f>B129+1</f>
        <v>103</v>
      </c>
      <c r="C130" s="11" t="s">
        <v>37</v>
      </c>
      <c r="D130" s="12">
        <v>638</v>
      </c>
      <c r="E130" s="8">
        <v>1</v>
      </c>
      <c r="F130" s="8"/>
      <c r="G130" s="9"/>
      <c r="H130" s="66">
        <v>20</v>
      </c>
      <c r="I130" s="1">
        <f t="shared" si="9"/>
        <v>86</v>
      </c>
      <c r="J130" s="3" t="s">
        <v>12</v>
      </c>
      <c r="K130" s="70">
        <v>450</v>
      </c>
      <c r="L130" s="24"/>
      <c r="M130" s="24">
        <v>1</v>
      </c>
    </row>
    <row r="131" spans="1:13" ht="33" customHeight="1" x14ac:dyDescent="0.25">
      <c r="A131" s="57">
        <v>4</v>
      </c>
      <c r="B131" s="54">
        <f>B130+1</f>
        <v>104</v>
      </c>
      <c r="C131" s="11" t="s">
        <v>15</v>
      </c>
      <c r="D131" s="12">
        <v>544</v>
      </c>
      <c r="E131" s="8"/>
      <c r="F131" s="8">
        <v>1</v>
      </c>
      <c r="G131" s="64"/>
      <c r="H131" s="66">
        <v>21</v>
      </c>
      <c r="I131" s="1">
        <f>I130+1</f>
        <v>87</v>
      </c>
      <c r="J131" s="3" t="s">
        <v>284</v>
      </c>
      <c r="K131" s="70">
        <v>504</v>
      </c>
      <c r="L131" s="24">
        <v>1</v>
      </c>
      <c r="M131" s="24"/>
    </row>
    <row r="132" spans="1:13" ht="33" customHeight="1" x14ac:dyDescent="0.25">
      <c r="A132" s="57">
        <v>5</v>
      </c>
      <c r="B132" s="54">
        <f>B131+1</f>
        <v>105</v>
      </c>
      <c r="C132" s="11" t="s">
        <v>14</v>
      </c>
      <c r="D132" s="12">
        <v>544</v>
      </c>
      <c r="E132" s="8"/>
      <c r="F132" s="8">
        <v>1</v>
      </c>
      <c r="G132" s="9"/>
      <c r="H132" s="66">
        <v>22</v>
      </c>
      <c r="I132" s="1">
        <f>I131+1</f>
        <v>88</v>
      </c>
      <c r="J132" s="3" t="s">
        <v>234</v>
      </c>
      <c r="K132" s="70">
        <v>450</v>
      </c>
      <c r="L132" s="24"/>
      <c r="M132" s="24">
        <v>1</v>
      </c>
    </row>
    <row r="133" spans="1:13" ht="33" customHeight="1" x14ac:dyDescent="0.25">
      <c r="B133" s="85" t="s">
        <v>64</v>
      </c>
      <c r="C133" s="85"/>
      <c r="D133" s="13">
        <f>SUM(D128:D132)</f>
        <v>3374.2</v>
      </c>
      <c r="E133" s="10">
        <f>SUM(E128:E132)</f>
        <v>2</v>
      </c>
      <c r="F133" s="10">
        <f>SUM(F128:F132)</f>
        <v>3</v>
      </c>
      <c r="G133" s="9"/>
      <c r="H133" s="66">
        <v>23</v>
      </c>
      <c r="I133" s="1">
        <f t="shared" si="9"/>
        <v>89</v>
      </c>
      <c r="J133" s="3" t="s">
        <v>234</v>
      </c>
      <c r="K133" s="70">
        <v>450</v>
      </c>
      <c r="L133" s="24"/>
      <c r="M133" s="24">
        <v>1</v>
      </c>
    </row>
    <row r="134" spans="1:13" ht="33" customHeight="1" x14ac:dyDescent="0.25">
      <c r="B134" s="55" t="s">
        <v>84</v>
      </c>
      <c r="C134" s="44"/>
      <c r="D134" s="45"/>
      <c r="E134" s="45"/>
      <c r="F134" s="46"/>
      <c r="G134" s="9"/>
      <c r="H134" s="66">
        <v>24</v>
      </c>
      <c r="I134" s="1">
        <f t="shared" si="9"/>
        <v>90</v>
      </c>
      <c r="J134" s="3" t="s">
        <v>234</v>
      </c>
      <c r="K134" s="70">
        <v>450</v>
      </c>
      <c r="L134" s="24"/>
      <c r="M134" s="24">
        <v>1</v>
      </c>
    </row>
    <row r="135" spans="1:13" ht="33" customHeight="1" x14ac:dyDescent="0.25">
      <c r="A135" s="57">
        <v>1</v>
      </c>
      <c r="B135" s="54">
        <f>B132+1</f>
        <v>106</v>
      </c>
      <c r="C135" s="11" t="s">
        <v>161</v>
      </c>
      <c r="D135" s="12">
        <v>1200</v>
      </c>
      <c r="E135" s="8"/>
      <c r="F135" s="8">
        <v>1</v>
      </c>
      <c r="G135" s="9"/>
      <c r="H135" s="66">
        <v>25</v>
      </c>
      <c r="I135" s="1">
        <f t="shared" si="9"/>
        <v>91</v>
      </c>
      <c r="J135" s="3" t="s">
        <v>234</v>
      </c>
      <c r="K135" s="70">
        <v>450</v>
      </c>
      <c r="L135" s="24">
        <v>1</v>
      </c>
      <c r="M135" s="24"/>
    </row>
    <row r="136" spans="1:13" ht="33" customHeight="1" x14ac:dyDescent="0.25">
      <c r="A136" s="57">
        <v>2</v>
      </c>
      <c r="B136" s="54">
        <f>B135+1</f>
        <v>107</v>
      </c>
      <c r="C136" s="8" t="s">
        <v>108</v>
      </c>
      <c r="D136" s="12">
        <v>504</v>
      </c>
      <c r="E136" s="8"/>
      <c r="F136" s="8">
        <v>1</v>
      </c>
      <c r="G136" s="9"/>
      <c r="H136" s="66">
        <v>26</v>
      </c>
      <c r="I136" s="1">
        <f>I135+1</f>
        <v>92</v>
      </c>
      <c r="J136" s="3" t="s">
        <v>234</v>
      </c>
      <c r="K136" s="70">
        <v>450</v>
      </c>
      <c r="L136" s="24"/>
      <c r="M136" s="24">
        <v>1</v>
      </c>
    </row>
    <row r="137" spans="1:13" ht="33" customHeight="1" x14ac:dyDescent="0.25">
      <c r="A137" s="57">
        <v>3</v>
      </c>
      <c r="B137" s="54">
        <f>B136+1</f>
        <v>108</v>
      </c>
      <c r="C137" s="8" t="s">
        <v>108</v>
      </c>
      <c r="D137" s="12">
        <v>504</v>
      </c>
      <c r="E137" s="8">
        <v>1</v>
      </c>
      <c r="F137" s="8"/>
      <c r="G137" s="9"/>
      <c r="H137" s="66">
        <v>27</v>
      </c>
      <c r="I137" s="1">
        <f t="shared" ref="I137:I139" si="10">I136+1</f>
        <v>93</v>
      </c>
      <c r="J137" s="3" t="s">
        <v>234</v>
      </c>
      <c r="K137" s="70">
        <v>450</v>
      </c>
      <c r="M137" s="24">
        <v>1</v>
      </c>
    </row>
    <row r="138" spans="1:13" ht="33" customHeight="1" x14ac:dyDescent="0.25">
      <c r="B138" s="85" t="s">
        <v>64</v>
      </c>
      <c r="C138" s="85"/>
      <c r="D138" s="13">
        <f>SUM(D135:D137)</f>
        <v>2208</v>
      </c>
      <c r="E138" s="10">
        <f>SUM(E135:E137)</f>
        <v>1</v>
      </c>
      <c r="F138" s="10">
        <f>SUM(F135:F137)</f>
        <v>2</v>
      </c>
      <c r="G138" s="9"/>
      <c r="H138" s="66">
        <v>28</v>
      </c>
      <c r="I138" s="1">
        <f t="shared" si="10"/>
        <v>94</v>
      </c>
      <c r="J138" s="3" t="s">
        <v>234</v>
      </c>
      <c r="K138" s="70">
        <v>450</v>
      </c>
      <c r="L138" s="24"/>
      <c r="M138" s="24">
        <v>1</v>
      </c>
    </row>
    <row r="139" spans="1:13" ht="33" customHeight="1" x14ac:dyDescent="0.25">
      <c r="B139" s="92" t="s">
        <v>74</v>
      </c>
      <c r="C139" s="93"/>
      <c r="D139" s="93"/>
      <c r="E139" s="93"/>
      <c r="F139" s="94"/>
      <c r="G139" s="9"/>
      <c r="H139" s="66">
        <v>29</v>
      </c>
      <c r="I139" s="1">
        <f t="shared" si="10"/>
        <v>95</v>
      </c>
      <c r="J139" s="3" t="s">
        <v>234</v>
      </c>
      <c r="K139" s="70">
        <v>450</v>
      </c>
      <c r="M139" s="24">
        <v>1</v>
      </c>
    </row>
    <row r="140" spans="1:13" ht="33" customHeight="1" x14ac:dyDescent="0.25">
      <c r="A140" s="57">
        <v>1</v>
      </c>
      <c r="B140" s="54">
        <f>B137+1</f>
        <v>109</v>
      </c>
      <c r="C140" s="11" t="s">
        <v>19</v>
      </c>
      <c r="D140" s="12">
        <v>1729.2</v>
      </c>
      <c r="E140" s="8"/>
      <c r="F140" s="8">
        <v>1</v>
      </c>
      <c r="G140" s="9"/>
      <c r="I140" s="138" t="s">
        <v>65</v>
      </c>
      <c r="J140" s="138"/>
      <c r="K140" s="72">
        <f>SUM(K111:K139)</f>
        <v>13266</v>
      </c>
      <c r="L140" s="34">
        <f>SUM(L111:L139)</f>
        <v>6</v>
      </c>
      <c r="M140" s="34">
        <f>SUM(M111:M139)</f>
        <v>23</v>
      </c>
    </row>
    <row r="141" spans="1:13" ht="33" customHeight="1" x14ac:dyDescent="0.25">
      <c r="A141" s="57">
        <v>2</v>
      </c>
      <c r="B141" s="54">
        <f>B140+1</f>
        <v>110</v>
      </c>
      <c r="C141" s="11" t="s">
        <v>183</v>
      </c>
      <c r="D141" s="12">
        <v>800</v>
      </c>
      <c r="E141" s="8">
        <v>1</v>
      </c>
      <c r="F141" s="8"/>
      <c r="G141" s="9"/>
      <c r="I141" s="30" t="s">
        <v>164</v>
      </c>
      <c r="J141" s="31"/>
      <c r="K141" s="74"/>
      <c r="L141" s="31"/>
      <c r="M141" s="32"/>
    </row>
    <row r="142" spans="1:13" ht="33" customHeight="1" x14ac:dyDescent="0.25">
      <c r="B142" s="85" t="s">
        <v>64</v>
      </c>
      <c r="C142" s="85"/>
      <c r="D142" s="13">
        <f>SUM(D140:D141)</f>
        <v>2529.1999999999998</v>
      </c>
      <c r="E142" s="10">
        <f>SUM(E140:E141)</f>
        <v>1</v>
      </c>
      <c r="F142" s="10">
        <f>SUM(F140:F141)</f>
        <v>1</v>
      </c>
      <c r="G142" s="9"/>
      <c r="H142" s="66">
        <v>1</v>
      </c>
      <c r="I142" s="1">
        <f>I139+1</f>
        <v>96</v>
      </c>
      <c r="J142" s="5" t="s">
        <v>154</v>
      </c>
      <c r="K142" s="70">
        <v>450</v>
      </c>
      <c r="L142" s="24">
        <v>1</v>
      </c>
      <c r="M142" s="24"/>
    </row>
    <row r="143" spans="1:13" ht="33" customHeight="1" x14ac:dyDescent="0.25">
      <c r="B143" s="53" t="s">
        <v>208</v>
      </c>
      <c r="C143" s="45"/>
      <c r="D143" s="45"/>
      <c r="E143" s="45"/>
      <c r="F143" s="46"/>
      <c r="G143" s="9"/>
      <c r="H143" s="66">
        <v>2</v>
      </c>
      <c r="I143" s="1">
        <f>I142+1</f>
        <v>97</v>
      </c>
      <c r="J143" s="5" t="s">
        <v>154</v>
      </c>
      <c r="K143" s="70">
        <v>450</v>
      </c>
      <c r="L143" s="24">
        <v>1</v>
      </c>
      <c r="M143" s="24"/>
    </row>
    <row r="144" spans="1:13" ht="33" customHeight="1" x14ac:dyDescent="0.25">
      <c r="A144" s="57">
        <v>1</v>
      </c>
      <c r="B144" s="54">
        <f>B141+1</f>
        <v>111</v>
      </c>
      <c r="C144" s="11" t="s">
        <v>121</v>
      </c>
      <c r="D144" s="12">
        <v>667.7</v>
      </c>
      <c r="E144" s="8"/>
      <c r="F144" s="8">
        <v>1</v>
      </c>
      <c r="G144" s="9"/>
      <c r="H144" s="66">
        <v>3</v>
      </c>
      <c r="I144" s="1">
        <f t="shared" ref="I144:I154" si="11">I143+1</f>
        <v>98</v>
      </c>
      <c r="J144" s="5" t="s">
        <v>154</v>
      </c>
      <c r="K144" s="70">
        <v>450</v>
      </c>
      <c r="L144" s="24">
        <v>1</v>
      </c>
      <c r="M144" s="24"/>
    </row>
    <row r="145" spans="1:13" ht="33" customHeight="1" x14ac:dyDescent="0.25">
      <c r="A145" s="57">
        <v>2</v>
      </c>
      <c r="B145" s="54">
        <f>B144+1</f>
        <v>112</v>
      </c>
      <c r="C145" s="11" t="s">
        <v>162</v>
      </c>
      <c r="D145" s="12">
        <v>504</v>
      </c>
      <c r="E145" s="8"/>
      <c r="F145" s="8">
        <v>1</v>
      </c>
      <c r="G145" s="9"/>
      <c r="H145" s="66">
        <v>4</v>
      </c>
      <c r="I145" s="1">
        <f t="shared" si="11"/>
        <v>99</v>
      </c>
      <c r="J145" s="5" t="s">
        <v>154</v>
      </c>
      <c r="K145" s="70">
        <v>504</v>
      </c>
      <c r="L145" s="24">
        <v>1</v>
      </c>
      <c r="M145" s="24"/>
    </row>
    <row r="146" spans="1:13" ht="33" customHeight="1" x14ac:dyDescent="0.25">
      <c r="B146" s="85" t="s">
        <v>64</v>
      </c>
      <c r="C146" s="85"/>
      <c r="D146" s="13">
        <f>SUM(D144:D145)</f>
        <v>1171.7</v>
      </c>
      <c r="E146" s="10">
        <f>SUM(E144:E145)</f>
        <v>0</v>
      </c>
      <c r="F146" s="10">
        <f>SUM(F144:F145)</f>
        <v>2</v>
      </c>
      <c r="G146" s="9"/>
      <c r="H146" s="66">
        <v>5</v>
      </c>
      <c r="I146" s="1">
        <f t="shared" si="11"/>
        <v>100</v>
      </c>
      <c r="J146" s="5" t="s">
        <v>155</v>
      </c>
      <c r="K146" s="70">
        <v>450</v>
      </c>
      <c r="L146" s="24">
        <v>1</v>
      </c>
      <c r="M146" s="24"/>
    </row>
    <row r="147" spans="1:13" ht="33" customHeight="1" x14ac:dyDescent="0.25">
      <c r="B147" s="53" t="s">
        <v>75</v>
      </c>
      <c r="C147" s="45"/>
      <c r="D147" s="45"/>
      <c r="E147" s="45"/>
      <c r="F147" s="46"/>
      <c r="G147" s="9"/>
      <c r="H147" s="66">
        <v>6</v>
      </c>
      <c r="I147" s="1">
        <f t="shared" si="11"/>
        <v>101</v>
      </c>
      <c r="J147" s="5" t="s">
        <v>156</v>
      </c>
      <c r="K147" s="70">
        <v>450</v>
      </c>
      <c r="L147" s="24"/>
      <c r="M147" s="24">
        <v>1</v>
      </c>
    </row>
    <row r="148" spans="1:13" ht="33" customHeight="1" x14ac:dyDescent="0.25">
      <c r="A148" s="57">
        <v>1</v>
      </c>
      <c r="B148" s="54">
        <f>B145+1</f>
        <v>113</v>
      </c>
      <c r="C148" s="11" t="s">
        <v>165</v>
      </c>
      <c r="D148" s="12">
        <v>1010.2</v>
      </c>
      <c r="E148" s="8">
        <v>1</v>
      </c>
      <c r="F148" s="8"/>
      <c r="G148" s="9"/>
      <c r="H148" s="66">
        <v>7</v>
      </c>
      <c r="I148" s="1">
        <f t="shared" si="11"/>
        <v>102</v>
      </c>
      <c r="J148" s="5" t="s">
        <v>156</v>
      </c>
      <c r="K148" s="70">
        <v>450</v>
      </c>
      <c r="L148" s="24"/>
      <c r="M148" s="24">
        <v>1</v>
      </c>
    </row>
    <row r="149" spans="1:13" ht="33" customHeight="1" x14ac:dyDescent="0.25">
      <c r="A149" s="57">
        <v>2</v>
      </c>
      <c r="B149" s="54">
        <f>B148+1</f>
        <v>114</v>
      </c>
      <c r="C149" s="11" t="s">
        <v>135</v>
      </c>
      <c r="D149" s="12">
        <v>504</v>
      </c>
      <c r="E149" s="8">
        <v>1</v>
      </c>
      <c r="F149" s="8"/>
      <c r="G149" s="9"/>
      <c r="H149" s="66">
        <v>8</v>
      </c>
      <c r="I149" s="1">
        <f t="shared" si="11"/>
        <v>103</v>
      </c>
      <c r="J149" s="5" t="s">
        <v>235</v>
      </c>
      <c r="K149" s="70">
        <v>450</v>
      </c>
      <c r="L149" s="24">
        <v>1</v>
      </c>
      <c r="M149" s="24"/>
    </row>
    <row r="150" spans="1:13" ht="33" customHeight="1" x14ac:dyDescent="0.25">
      <c r="A150" s="57">
        <v>3</v>
      </c>
      <c r="B150" s="54">
        <f>B149+1</f>
        <v>115</v>
      </c>
      <c r="C150" s="11" t="s">
        <v>135</v>
      </c>
      <c r="D150" s="12">
        <v>504</v>
      </c>
      <c r="E150" s="8">
        <v>1</v>
      </c>
      <c r="F150" s="8"/>
      <c r="G150" s="9"/>
      <c r="H150" s="66">
        <v>9</v>
      </c>
      <c r="I150" s="1">
        <f t="shared" si="11"/>
        <v>104</v>
      </c>
      <c r="J150" s="5" t="s">
        <v>235</v>
      </c>
      <c r="K150" s="70">
        <v>450</v>
      </c>
      <c r="L150" s="24">
        <v>1</v>
      </c>
      <c r="M150" s="24"/>
    </row>
    <row r="151" spans="1:13" ht="33" customHeight="1" x14ac:dyDescent="0.25">
      <c r="A151" s="57">
        <v>4</v>
      </c>
      <c r="B151" s="54">
        <f>B150+1</f>
        <v>116</v>
      </c>
      <c r="C151" s="11" t="s">
        <v>135</v>
      </c>
      <c r="D151" s="12">
        <v>504</v>
      </c>
      <c r="E151" s="8"/>
      <c r="F151" s="8">
        <v>1</v>
      </c>
      <c r="G151" s="9"/>
      <c r="H151" s="66">
        <v>10</v>
      </c>
      <c r="I151" s="1">
        <f t="shared" si="11"/>
        <v>105</v>
      </c>
      <c r="J151" s="5" t="s">
        <v>235</v>
      </c>
      <c r="K151" s="70">
        <v>450</v>
      </c>
      <c r="L151" s="24">
        <v>1</v>
      </c>
      <c r="M151" s="24"/>
    </row>
    <row r="152" spans="1:13" ht="33" customHeight="1" x14ac:dyDescent="0.25">
      <c r="B152" s="85" t="s">
        <v>64</v>
      </c>
      <c r="C152" s="85"/>
      <c r="D152" s="13">
        <f>SUM(D148:D151)</f>
        <v>2522.1999999999998</v>
      </c>
      <c r="E152" s="10">
        <f>SUM(E148:E151)</f>
        <v>3</v>
      </c>
      <c r="F152" s="10">
        <f>SUM(F148:F151)</f>
        <v>1</v>
      </c>
      <c r="G152" s="9"/>
      <c r="H152" s="66">
        <v>11</v>
      </c>
      <c r="I152" s="1">
        <f t="shared" si="11"/>
        <v>106</v>
      </c>
      <c r="J152" s="5" t="s">
        <v>156</v>
      </c>
      <c r="K152" s="70">
        <v>450</v>
      </c>
      <c r="L152" s="24"/>
      <c r="M152" s="24">
        <v>1</v>
      </c>
    </row>
    <row r="153" spans="1:13" ht="33" customHeight="1" x14ac:dyDescent="0.25">
      <c r="B153" s="53" t="s">
        <v>94</v>
      </c>
      <c r="C153" s="45"/>
      <c r="D153" s="45"/>
      <c r="E153" s="45"/>
      <c r="F153" s="46"/>
      <c r="G153" s="9"/>
      <c r="H153" s="66">
        <v>12</v>
      </c>
      <c r="I153" s="1">
        <f t="shared" si="11"/>
        <v>107</v>
      </c>
      <c r="J153" s="5" t="s">
        <v>237</v>
      </c>
      <c r="K153" s="70">
        <v>450</v>
      </c>
      <c r="L153" s="24">
        <v>1</v>
      </c>
      <c r="M153" s="24"/>
    </row>
    <row r="154" spans="1:13" ht="33" customHeight="1" x14ac:dyDescent="0.25">
      <c r="A154" s="57">
        <v>1</v>
      </c>
      <c r="B154" s="54">
        <f>B151+1</f>
        <v>117</v>
      </c>
      <c r="C154" s="11" t="s">
        <v>109</v>
      </c>
      <c r="D154" s="12">
        <v>1010.2</v>
      </c>
      <c r="E154" s="8">
        <v>1</v>
      </c>
      <c r="F154" s="8"/>
      <c r="G154" s="9"/>
      <c r="H154" s="66">
        <v>13</v>
      </c>
      <c r="I154" s="1">
        <f t="shared" si="11"/>
        <v>108</v>
      </c>
      <c r="J154" s="5" t="s">
        <v>238</v>
      </c>
      <c r="K154" s="70">
        <v>450</v>
      </c>
      <c r="L154" s="24">
        <v>1</v>
      </c>
      <c r="M154" s="24"/>
    </row>
    <row r="155" spans="1:13" ht="33" customHeight="1" x14ac:dyDescent="0.25">
      <c r="A155" s="57">
        <v>2</v>
      </c>
      <c r="B155" s="54">
        <f t="shared" ref="B155:B174" si="12">B154+1</f>
        <v>118</v>
      </c>
      <c r="C155" s="11" t="s">
        <v>110</v>
      </c>
      <c r="D155" s="12">
        <v>1010.2</v>
      </c>
      <c r="E155" s="8">
        <v>1</v>
      </c>
      <c r="F155" s="8"/>
      <c r="G155" s="9"/>
      <c r="H155" s="66">
        <v>14</v>
      </c>
      <c r="I155" s="1">
        <f>I154+1</f>
        <v>109</v>
      </c>
      <c r="J155" s="5" t="s">
        <v>236</v>
      </c>
      <c r="K155" s="70">
        <v>450</v>
      </c>
      <c r="L155" s="24"/>
      <c r="M155" s="24">
        <v>1</v>
      </c>
    </row>
    <row r="156" spans="1:13" ht="33" customHeight="1" x14ac:dyDescent="0.25">
      <c r="A156" s="57">
        <v>3</v>
      </c>
      <c r="B156" s="54">
        <f t="shared" si="12"/>
        <v>119</v>
      </c>
      <c r="C156" s="11" t="s">
        <v>110</v>
      </c>
      <c r="D156" s="12">
        <v>919.2</v>
      </c>
      <c r="E156" s="8">
        <v>1</v>
      </c>
      <c r="F156" s="8"/>
      <c r="G156" s="9"/>
      <c r="H156" s="66">
        <v>15</v>
      </c>
      <c r="I156" s="1">
        <f t="shared" ref="I156:I164" si="13">I155+1</f>
        <v>110</v>
      </c>
      <c r="J156" s="5" t="s">
        <v>236</v>
      </c>
      <c r="K156" s="82">
        <v>504</v>
      </c>
      <c r="L156" s="59"/>
      <c r="M156" s="59">
        <v>1</v>
      </c>
    </row>
    <row r="157" spans="1:13" ht="33" customHeight="1" x14ac:dyDescent="0.25">
      <c r="A157" s="57">
        <v>4</v>
      </c>
      <c r="B157" s="54">
        <f t="shared" si="12"/>
        <v>120</v>
      </c>
      <c r="C157" s="11" t="s">
        <v>110</v>
      </c>
      <c r="D157" s="12">
        <v>650</v>
      </c>
      <c r="E157" s="8">
        <v>1</v>
      </c>
      <c r="F157" s="8"/>
      <c r="G157" s="9"/>
      <c r="H157" s="66">
        <v>16</v>
      </c>
      <c r="I157" s="1">
        <f t="shared" si="13"/>
        <v>111</v>
      </c>
      <c r="J157" s="5" t="s">
        <v>236</v>
      </c>
      <c r="K157" s="82">
        <v>504</v>
      </c>
      <c r="L157" s="59">
        <v>1</v>
      </c>
      <c r="M157" s="59"/>
    </row>
    <row r="158" spans="1:13" ht="33" customHeight="1" x14ac:dyDescent="0.25">
      <c r="A158" s="57">
        <v>5</v>
      </c>
      <c r="B158" s="54">
        <f t="shared" si="12"/>
        <v>121</v>
      </c>
      <c r="C158" s="11" t="s">
        <v>110</v>
      </c>
      <c r="D158" s="12">
        <v>650</v>
      </c>
      <c r="E158" s="8">
        <v>1</v>
      </c>
      <c r="F158" s="8"/>
      <c r="G158" s="9"/>
      <c r="H158" s="66">
        <v>17</v>
      </c>
      <c r="I158" s="1">
        <f t="shared" si="13"/>
        <v>112</v>
      </c>
      <c r="J158" s="5" t="s">
        <v>236</v>
      </c>
      <c r="K158" s="82">
        <v>504</v>
      </c>
      <c r="L158" s="59">
        <v>1</v>
      </c>
      <c r="M158" s="59"/>
    </row>
    <row r="159" spans="1:13" ht="33" customHeight="1" x14ac:dyDescent="0.25">
      <c r="A159" s="57">
        <v>6</v>
      </c>
      <c r="B159" s="54">
        <f t="shared" si="12"/>
        <v>122</v>
      </c>
      <c r="C159" s="11" t="s">
        <v>27</v>
      </c>
      <c r="D159" s="12">
        <v>504</v>
      </c>
      <c r="E159" s="8">
        <v>1</v>
      </c>
      <c r="F159" s="8"/>
      <c r="G159" s="9"/>
      <c r="H159" s="66">
        <v>18</v>
      </c>
      <c r="I159" s="1">
        <f t="shared" si="13"/>
        <v>113</v>
      </c>
      <c r="J159" s="5" t="s">
        <v>236</v>
      </c>
      <c r="K159" s="82">
        <v>504</v>
      </c>
      <c r="L159" s="59"/>
      <c r="M159" s="59">
        <v>1</v>
      </c>
    </row>
    <row r="160" spans="1:13" ht="33" customHeight="1" x14ac:dyDescent="0.25">
      <c r="A160" s="57">
        <v>7</v>
      </c>
      <c r="B160" s="54">
        <f t="shared" si="12"/>
        <v>123</v>
      </c>
      <c r="C160" s="11" t="s">
        <v>27</v>
      </c>
      <c r="D160" s="12">
        <v>536</v>
      </c>
      <c r="E160" s="8">
        <v>1</v>
      </c>
      <c r="F160" s="8"/>
      <c r="G160" s="9"/>
      <c r="H160" s="66">
        <v>19</v>
      </c>
      <c r="I160" s="1">
        <f t="shared" si="13"/>
        <v>114</v>
      </c>
      <c r="J160" s="5" t="s">
        <v>236</v>
      </c>
      <c r="K160" s="82">
        <v>504</v>
      </c>
      <c r="L160" s="59"/>
      <c r="M160" s="59">
        <v>1</v>
      </c>
    </row>
    <row r="161" spans="1:13" ht="33" customHeight="1" x14ac:dyDescent="0.25">
      <c r="A161" s="57">
        <v>8</v>
      </c>
      <c r="B161" s="54">
        <f t="shared" si="12"/>
        <v>124</v>
      </c>
      <c r="C161" s="11" t="s">
        <v>27</v>
      </c>
      <c r="D161" s="12">
        <v>504</v>
      </c>
      <c r="E161" s="8">
        <v>1</v>
      </c>
      <c r="F161" s="8"/>
      <c r="G161" s="9"/>
      <c r="H161" s="66">
        <v>20</v>
      </c>
      <c r="I161" s="1">
        <f t="shared" si="13"/>
        <v>115</v>
      </c>
      <c r="J161" s="5" t="s">
        <v>236</v>
      </c>
      <c r="K161" s="82">
        <v>450</v>
      </c>
      <c r="L161" s="59">
        <v>1</v>
      </c>
      <c r="M161" s="59"/>
    </row>
    <row r="162" spans="1:13" ht="33" customHeight="1" x14ac:dyDescent="0.25">
      <c r="A162" s="57">
        <v>9</v>
      </c>
      <c r="B162" s="54">
        <f t="shared" si="12"/>
        <v>125</v>
      </c>
      <c r="C162" s="11" t="s">
        <v>27</v>
      </c>
      <c r="D162" s="12">
        <v>504</v>
      </c>
      <c r="E162" s="8">
        <v>1</v>
      </c>
      <c r="F162" s="8"/>
      <c r="G162" s="9"/>
      <c r="H162" s="66">
        <v>21</v>
      </c>
      <c r="I162" s="1">
        <f t="shared" si="13"/>
        <v>116</v>
      </c>
      <c r="J162" s="5" t="s">
        <v>236</v>
      </c>
      <c r="K162" s="82">
        <v>504</v>
      </c>
      <c r="L162" s="59">
        <v>1</v>
      </c>
      <c r="M162" s="59"/>
    </row>
    <row r="163" spans="1:13" ht="33" customHeight="1" x14ac:dyDescent="0.25">
      <c r="A163" s="57">
        <v>10</v>
      </c>
      <c r="B163" s="54">
        <f>B162+1</f>
        <v>126</v>
      </c>
      <c r="C163" s="11" t="s">
        <v>27</v>
      </c>
      <c r="D163" s="12">
        <v>504</v>
      </c>
      <c r="E163" s="8">
        <v>1</v>
      </c>
      <c r="F163" s="8"/>
      <c r="G163" s="9"/>
      <c r="H163" s="66">
        <v>22</v>
      </c>
      <c r="I163" s="1">
        <f t="shared" si="13"/>
        <v>117</v>
      </c>
      <c r="J163" s="5" t="s">
        <v>236</v>
      </c>
      <c r="K163" s="82">
        <v>504</v>
      </c>
      <c r="L163" s="59"/>
      <c r="M163" s="59">
        <v>1</v>
      </c>
    </row>
    <row r="164" spans="1:13" ht="33" customHeight="1" x14ac:dyDescent="0.25">
      <c r="A164" s="57">
        <v>11</v>
      </c>
      <c r="B164" s="54">
        <f t="shared" si="12"/>
        <v>127</v>
      </c>
      <c r="C164" s="11" t="s">
        <v>27</v>
      </c>
      <c r="D164" s="12">
        <v>504</v>
      </c>
      <c r="E164" s="8">
        <v>1</v>
      </c>
      <c r="F164" s="8"/>
      <c r="G164" s="9"/>
      <c r="H164" s="66">
        <v>23</v>
      </c>
      <c r="I164" s="1">
        <f t="shared" si="13"/>
        <v>118</v>
      </c>
      <c r="J164" s="5" t="s">
        <v>236</v>
      </c>
      <c r="K164" s="82">
        <v>450</v>
      </c>
      <c r="L164" s="59">
        <v>1</v>
      </c>
      <c r="M164" s="59"/>
    </row>
    <row r="165" spans="1:13" ht="33" customHeight="1" x14ac:dyDescent="0.25">
      <c r="A165" s="57">
        <v>12</v>
      </c>
      <c r="B165" s="54">
        <f t="shared" si="12"/>
        <v>128</v>
      </c>
      <c r="C165" s="11" t="s">
        <v>27</v>
      </c>
      <c r="D165" s="12">
        <v>504</v>
      </c>
      <c r="E165" s="8">
        <v>1</v>
      </c>
      <c r="F165" s="8"/>
      <c r="G165" s="9"/>
      <c r="I165" s="138" t="s">
        <v>65</v>
      </c>
      <c r="J165" s="138"/>
      <c r="K165" s="72">
        <f>SUM(K142:K164)</f>
        <v>10782</v>
      </c>
      <c r="L165" s="35">
        <f>SUM(L142:L164)</f>
        <v>15</v>
      </c>
      <c r="M165" s="35">
        <f>SUM(M142:M164)</f>
        <v>8</v>
      </c>
    </row>
    <row r="166" spans="1:13" ht="33" customHeight="1" x14ac:dyDescent="0.25">
      <c r="A166" s="57">
        <v>13</v>
      </c>
      <c r="B166" s="54">
        <f t="shared" si="12"/>
        <v>129</v>
      </c>
      <c r="C166" s="11" t="s">
        <v>27</v>
      </c>
      <c r="D166" s="12">
        <v>504</v>
      </c>
      <c r="E166" s="8">
        <v>1</v>
      </c>
      <c r="F166" s="8"/>
      <c r="G166" s="9"/>
      <c r="I166" s="18" t="s">
        <v>291</v>
      </c>
      <c r="J166" s="19"/>
      <c r="K166" s="71"/>
      <c r="L166" s="19"/>
      <c r="M166" s="20"/>
    </row>
    <row r="167" spans="1:13" ht="33" customHeight="1" x14ac:dyDescent="0.25">
      <c r="A167" s="57">
        <v>14</v>
      </c>
      <c r="B167" s="54">
        <f t="shared" si="12"/>
        <v>130</v>
      </c>
      <c r="C167" s="11" t="s">
        <v>27</v>
      </c>
      <c r="D167" s="12">
        <v>504</v>
      </c>
      <c r="E167" s="8">
        <v>1</v>
      </c>
      <c r="F167" s="8"/>
      <c r="G167" s="9"/>
      <c r="H167" s="66">
        <v>1</v>
      </c>
      <c r="I167" s="1">
        <f>I164+1</f>
        <v>119</v>
      </c>
      <c r="J167" s="3" t="s">
        <v>185</v>
      </c>
      <c r="K167" s="70">
        <v>700</v>
      </c>
      <c r="L167" s="24"/>
      <c r="M167" s="24">
        <v>1</v>
      </c>
    </row>
    <row r="168" spans="1:13" ht="33" customHeight="1" x14ac:dyDescent="0.25">
      <c r="A168" s="57">
        <v>15</v>
      </c>
      <c r="B168" s="54">
        <f t="shared" si="12"/>
        <v>131</v>
      </c>
      <c r="C168" s="11" t="s">
        <v>27</v>
      </c>
      <c r="D168" s="12">
        <v>504</v>
      </c>
      <c r="E168" s="8">
        <v>1</v>
      </c>
      <c r="F168" s="8"/>
      <c r="G168" s="9"/>
      <c r="H168" s="66">
        <v>2</v>
      </c>
      <c r="I168" s="1">
        <f t="shared" ref="I168:I172" si="14">I167+1</f>
        <v>120</v>
      </c>
      <c r="J168" s="3" t="s">
        <v>185</v>
      </c>
      <c r="K168" s="70">
        <v>600</v>
      </c>
      <c r="L168" s="24"/>
      <c r="M168" s="24">
        <v>1</v>
      </c>
    </row>
    <row r="169" spans="1:13" ht="33" customHeight="1" x14ac:dyDescent="0.25">
      <c r="A169" s="57">
        <v>16</v>
      </c>
      <c r="B169" s="54">
        <f t="shared" si="12"/>
        <v>132</v>
      </c>
      <c r="C169" s="11" t="s">
        <v>27</v>
      </c>
      <c r="D169" s="12">
        <v>504</v>
      </c>
      <c r="E169" s="8"/>
      <c r="F169" s="8">
        <v>1</v>
      </c>
      <c r="G169" s="9"/>
      <c r="H169" s="66">
        <v>3</v>
      </c>
      <c r="I169" s="1">
        <f t="shared" si="14"/>
        <v>121</v>
      </c>
      <c r="J169" s="3" t="s">
        <v>285</v>
      </c>
      <c r="K169" s="70">
        <v>450</v>
      </c>
      <c r="L169" s="24"/>
      <c r="M169" s="24">
        <v>1</v>
      </c>
    </row>
    <row r="170" spans="1:13" ht="33" customHeight="1" x14ac:dyDescent="0.25">
      <c r="A170" s="57">
        <v>17</v>
      </c>
      <c r="B170" s="54">
        <f t="shared" si="12"/>
        <v>133</v>
      </c>
      <c r="C170" s="11" t="s">
        <v>27</v>
      </c>
      <c r="D170" s="12">
        <v>504</v>
      </c>
      <c r="E170" s="8">
        <v>1</v>
      </c>
      <c r="F170" s="8"/>
      <c r="G170" s="9"/>
      <c r="H170" s="66">
        <v>4</v>
      </c>
      <c r="I170" s="1">
        <f t="shared" si="14"/>
        <v>122</v>
      </c>
      <c r="J170" s="3" t="s">
        <v>285</v>
      </c>
      <c r="K170" s="70">
        <v>450</v>
      </c>
      <c r="L170" s="24"/>
      <c r="M170" s="24">
        <v>1</v>
      </c>
    </row>
    <row r="171" spans="1:13" ht="33" customHeight="1" x14ac:dyDescent="0.25">
      <c r="A171" s="57">
        <v>18</v>
      </c>
      <c r="B171" s="54">
        <f t="shared" si="12"/>
        <v>134</v>
      </c>
      <c r="C171" s="11" t="s">
        <v>27</v>
      </c>
      <c r="D171" s="12">
        <v>504</v>
      </c>
      <c r="E171" s="8">
        <v>1</v>
      </c>
      <c r="F171" s="8"/>
      <c r="G171" s="9"/>
      <c r="H171" s="66">
        <v>5</v>
      </c>
      <c r="I171" s="1">
        <f>I170+1</f>
        <v>123</v>
      </c>
      <c r="J171" s="3" t="s">
        <v>285</v>
      </c>
      <c r="K171" s="70">
        <v>450</v>
      </c>
      <c r="L171" s="24"/>
      <c r="M171" s="24">
        <v>1</v>
      </c>
    </row>
    <row r="172" spans="1:13" ht="33" customHeight="1" x14ac:dyDescent="0.25">
      <c r="A172" s="57">
        <v>19</v>
      </c>
      <c r="B172" s="54">
        <f t="shared" si="12"/>
        <v>135</v>
      </c>
      <c r="C172" s="11" t="s">
        <v>27</v>
      </c>
      <c r="D172" s="12">
        <v>504</v>
      </c>
      <c r="E172" s="8">
        <v>1</v>
      </c>
      <c r="F172" s="8"/>
      <c r="G172" s="9"/>
      <c r="H172" s="66">
        <v>6</v>
      </c>
      <c r="I172" s="1">
        <f t="shared" si="14"/>
        <v>124</v>
      </c>
      <c r="J172" s="3" t="s">
        <v>285</v>
      </c>
      <c r="K172" s="70">
        <v>504</v>
      </c>
      <c r="L172" s="24"/>
      <c r="M172" s="24">
        <v>1</v>
      </c>
    </row>
    <row r="173" spans="1:13" ht="33" customHeight="1" x14ac:dyDescent="0.25">
      <c r="A173" s="57">
        <v>20</v>
      </c>
      <c r="B173" s="54">
        <f t="shared" si="12"/>
        <v>136</v>
      </c>
      <c r="C173" s="11" t="s">
        <v>127</v>
      </c>
      <c r="D173" s="12">
        <v>504</v>
      </c>
      <c r="E173" s="8">
        <v>1</v>
      </c>
      <c r="F173" s="8"/>
      <c r="G173" s="9"/>
      <c r="H173" s="66">
        <v>7</v>
      </c>
      <c r="I173" s="1">
        <f>I172+1</f>
        <v>125</v>
      </c>
      <c r="J173" s="3" t="s">
        <v>285</v>
      </c>
      <c r="K173" s="70">
        <v>504</v>
      </c>
      <c r="L173" s="24"/>
      <c r="M173" s="24">
        <v>1</v>
      </c>
    </row>
    <row r="174" spans="1:13" ht="33" customHeight="1" x14ac:dyDescent="0.25">
      <c r="A174" s="57">
        <v>21</v>
      </c>
      <c r="B174" s="54">
        <f t="shared" si="12"/>
        <v>137</v>
      </c>
      <c r="C174" s="11" t="s">
        <v>127</v>
      </c>
      <c r="D174" s="12">
        <v>504</v>
      </c>
      <c r="E174" s="8"/>
      <c r="F174" s="8">
        <v>1</v>
      </c>
      <c r="G174" s="9"/>
      <c r="H174" s="66">
        <v>8</v>
      </c>
      <c r="I174" s="1">
        <f t="shared" ref="I174:I184" si="15">I173+1</f>
        <v>126</v>
      </c>
      <c r="J174" s="3" t="s">
        <v>286</v>
      </c>
      <c r="K174" s="70">
        <v>504</v>
      </c>
      <c r="L174" s="24"/>
      <c r="M174" s="24">
        <v>1</v>
      </c>
    </row>
    <row r="175" spans="1:13" ht="33" customHeight="1" x14ac:dyDescent="0.25">
      <c r="B175" s="85" t="s">
        <v>64</v>
      </c>
      <c r="C175" s="85"/>
      <c r="D175" s="13">
        <f>SUM(D154:D174)</f>
        <v>12335.6</v>
      </c>
      <c r="E175" s="10">
        <f>SUM(E154:E174)</f>
        <v>19</v>
      </c>
      <c r="F175" s="10">
        <f>SUM(F154:F174)</f>
        <v>2</v>
      </c>
      <c r="G175" s="9"/>
      <c r="H175" s="66">
        <v>9</v>
      </c>
      <c r="I175" s="1">
        <f t="shared" si="15"/>
        <v>127</v>
      </c>
      <c r="J175" s="5" t="s">
        <v>287</v>
      </c>
      <c r="K175" s="70">
        <v>504</v>
      </c>
      <c r="L175" s="24"/>
      <c r="M175" s="24">
        <v>1</v>
      </c>
    </row>
    <row r="176" spans="1:13" ht="33" customHeight="1" x14ac:dyDescent="0.25">
      <c r="B176" s="53" t="s">
        <v>213</v>
      </c>
      <c r="C176" s="45"/>
      <c r="D176" s="45"/>
      <c r="E176" s="45"/>
      <c r="F176" s="46"/>
      <c r="G176" s="9"/>
      <c r="H176" s="66">
        <v>10</v>
      </c>
      <c r="I176" s="1">
        <f t="shared" si="15"/>
        <v>128</v>
      </c>
      <c r="J176" s="3" t="s">
        <v>288</v>
      </c>
      <c r="K176" s="70">
        <v>450</v>
      </c>
      <c r="L176" s="24"/>
      <c r="M176" s="24">
        <v>1</v>
      </c>
    </row>
    <row r="177" spans="1:13" ht="33" customHeight="1" x14ac:dyDescent="0.25">
      <c r="A177" s="57">
        <v>1</v>
      </c>
      <c r="B177" s="54">
        <f>B174+1</f>
        <v>138</v>
      </c>
      <c r="C177" s="11" t="s">
        <v>214</v>
      </c>
      <c r="D177" s="12">
        <v>1010.2</v>
      </c>
      <c r="E177" s="8">
        <v>1</v>
      </c>
      <c r="F177" s="8"/>
      <c r="G177" s="9"/>
      <c r="H177" s="66">
        <v>11</v>
      </c>
      <c r="I177" s="1">
        <f t="shared" si="15"/>
        <v>129</v>
      </c>
      <c r="J177" s="3" t="s">
        <v>289</v>
      </c>
      <c r="K177" s="70">
        <v>504</v>
      </c>
      <c r="L177" s="24"/>
      <c r="M177" s="24">
        <v>1</v>
      </c>
    </row>
    <row r="178" spans="1:13" ht="33" customHeight="1" x14ac:dyDescent="0.25">
      <c r="B178" s="85" t="s">
        <v>64</v>
      </c>
      <c r="C178" s="85"/>
      <c r="D178" s="13">
        <f>SUM(D177:D177)</f>
        <v>1010.2</v>
      </c>
      <c r="E178" s="10">
        <f>SUM(E177)</f>
        <v>1</v>
      </c>
      <c r="F178" s="10">
        <f>SUM(F177)</f>
        <v>0</v>
      </c>
      <c r="G178" s="9"/>
      <c r="H178" s="66">
        <v>12</v>
      </c>
      <c r="I178" s="1">
        <f t="shared" si="15"/>
        <v>130</v>
      </c>
      <c r="J178" s="3" t="s">
        <v>11</v>
      </c>
      <c r="K178" s="70">
        <v>504</v>
      </c>
      <c r="L178" s="24"/>
      <c r="M178" s="24">
        <v>1</v>
      </c>
    </row>
    <row r="179" spans="1:13" ht="33" customHeight="1" x14ac:dyDescent="0.25">
      <c r="B179" s="55" t="s">
        <v>72</v>
      </c>
      <c r="C179" s="44"/>
      <c r="D179" s="45"/>
      <c r="E179" s="45"/>
      <c r="F179" s="46"/>
      <c r="G179" s="9"/>
      <c r="H179" s="66">
        <v>13</v>
      </c>
      <c r="I179" s="1">
        <f t="shared" si="15"/>
        <v>131</v>
      </c>
      <c r="J179" s="3" t="s">
        <v>172</v>
      </c>
      <c r="K179" s="70">
        <v>500</v>
      </c>
      <c r="L179" s="24"/>
      <c r="M179" s="24">
        <v>1</v>
      </c>
    </row>
    <row r="180" spans="1:13" ht="33" customHeight="1" x14ac:dyDescent="0.25">
      <c r="A180" s="57">
        <v>1</v>
      </c>
      <c r="B180" s="54">
        <f>B177+1</f>
        <v>139</v>
      </c>
      <c r="C180" s="11" t="s">
        <v>17</v>
      </c>
      <c r="D180" s="12">
        <v>1010.2</v>
      </c>
      <c r="E180" s="8">
        <v>1</v>
      </c>
      <c r="F180" s="8"/>
      <c r="G180" s="9"/>
      <c r="H180" s="66">
        <v>14</v>
      </c>
      <c r="I180" s="1">
        <f t="shared" si="15"/>
        <v>132</v>
      </c>
      <c r="J180" s="5" t="s">
        <v>192</v>
      </c>
      <c r="K180" s="70">
        <v>504</v>
      </c>
      <c r="L180" s="25"/>
      <c r="M180" s="29">
        <v>1</v>
      </c>
    </row>
    <row r="181" spans="1:13" ht="33" customHeight="1" x14ac:dyDescent="0.25">
      <c r="A181" s="57">
        <v>2</v>
      </c>
      <c r="B181" s="54">
        <f>B180+1</f>
        <v>140</v>
      </c>
      <c r="C181" s="11" t="s">
        <v>8</v>
      </c>
      <c r="D181" s="12">
        <v>544</v>
      </c>
      <c r="E181" s="8"/>
      <c r="F181" s="8">
        <v>1</v>
      </c>
      <c r="G181" s="9"/>
      <c r="H181" s="66">
        <v>15</v>
      </c>
      <c r="I181" s="1">
        <f t="shared" si="15"/>
        <v>133</v>
      </c>
      <c r="J181" s="83" t="s">
        <v>172</v>
      </c>
      <c r="K181" s="70">
        <v>500</v>
      </c>
      <c r="L181" s="59"/>
      <c r="M181" s="59">
        <v>1</v>
      </c>
    </row>
    <row r="182" spans="1:13" ht="33" customHeight="1" x14ac:dyDescent="0.25">
      <c r="B182" s="85" t="s">
        <v>64</v>
      </c>
      <c r="C182" s="85"/>
      <c r="D182" s="13">
        <f>SUM(D180:D181)</f>
        <v>1554.2</v>
      </c>
      <c r="E182" s="10">
        <f>SUM(E180:E181)</f>
        <v>1</v>
      </c>
      <c r="F182" s="10">
        <f>SUM(F180:F181)</f>
        <v>1</v>
      </c>
      <c r="G182" s="9"/>
      <c r="H182" s="66">
        <v>16</v>
      </c>
      <c r="I182" s="1">
        <f t="shared" si="15"/>
        <v>134</v>
      </c>
      <c r="J182" s="83" t="s">
        <v>173</v>
      </c>
      <c r="K182" s="70">
        <v>500</v>
      </c>
      <c r="L182" s="59"/>
      <c r="M182" s="59">
        <v>1</v>
      </c>
    </row>
    <row r="183" spans="1:13" ht="33" customHeight="1" x14ac:dyDescent="0.25">
      <c r="B183" s="55" t="s">
        <v>257</v>
      </c>
      <c r="C183" s="87"/>
      <c r="D183" s="14"/>
      <c r="E183" s="87"/>
      <c r="F183" s="87"/>
      <c r="G183" s="9"/>
      <c r="H183" s="66">
        <v>17</v>
      </c>
      <c r="I183" s="1">
        <f t="shared" si="15"/>
        <v>135</v>
      </c>
      <c r="J183" s="83" t="s">
        <v>290</v>
      </c>
      <c r="K183" s="70">
        <v>500</v>
      </c>
      <c r="L183" s="59"/>
      <c r="M183" s="59">
        <v>1</v>
      </c>
    </row>
    <row r="184" spans="1:13" ht="33" customHeight="1" x14ac:dyDescent="0.25">
      <c r="A184" s="57">
        <v>1</v>
      </c>
      <c r="B184" s="54">
        <f>B181+1</f>
        <v>141</v>
      </c>
      <c r="C184" s="8" t="s">
        <v>258</v>
      </c>
      <c r="D184" s="16">
        <v>1010.2</v>
      </c>
      <c r="E184" s="8">
        <v>1</v>
      </c>
      <c r="F184" s="8"/>
      <c r="G184" s="9"/>
      <c r="H184" s="66">
        <v>18</v>
      </c>
      <c r="I184" s="1">
        <f t="shared" si="15"/>
        <v>136</v>
      </c>
      <c r="J184" s="83" t="s">
        <v>192</v>
      </c>
      <c r="K184" s="70">
        <v>500</v>
      </c>
      <c r="L184" s="59"/>
      <c r="M184" s="59">
        <v>1</v>
      </c>
    </row>
    <row r="185" spans="1:13" ht="33" customHeight="1" x14ac:dyDescent="0.25">
      <c r="B185" s="85" t="s">
        <v>64</v>
      </c>
      <c r="C185" s="85"/>
      <c r="D185" s="13">
        <f>SUM(D183:D184)</f>
        <v>1010.2</v>
      </c>
      <c r="E185" s="10">
        <f>SUM(E184)</f>
        <v>1</v>
      </c>
      <c r="F185" s="10">
        <f>SUM(F184)</f>
        <v>0</v>
      </c>
      <c r="G185" s="9"/>
      <c r="I185" s="138" t="s">
        <v>65</v>
      </c>
      <c r="J185" s="138"/>
      <c r="K185" s="72">
        <f>SUM(K167:K184)</f>
        <v>9128</v>
      </c>
      <c r="L185" s="34">
        <f>SUM(L167:L180)</f>
        <v>0</v>
      </c>
      <c r="M185" s="34">
        <f>SUM(M167:M184)</f>
        <v>18</v>
      </c>
    </row>
    <row r="186" spans="1:13" ht="33" customHeight="1" x14ac:dyDescent="0.25">
      <c r="B186" s="55" t="s">
        <v>205</v>
      </c>
      <c r="C186" s="44"/>
      <c r="D186" s="45"/>
      <c r="E186" s="45"/>
      <c r="F186" s="46"/>
      <c r="G186" s="9"/>
      <c r="I186" s="7" t="s">
        <v>157</v>
      </c>
      <c r="J186" s="30"/>
      <c r="K186" s="74"/>
      <c r="L186" s="31"/>
      <c r="M186" s="32"/>
    </row>
    <row r="187" spans="1:13" ht="33" customHeight="1" x14ac:dyDescent="0.25">
      <c r="A187" s="57">
        <v>1</v>
      </c>
      <c r="B187" s="54">
        <f>B184+1</f>
        <v>142</v>
      </c>
      <c r="C187" s="11" t="s">
        <v>206</v>
      </c>
      <c r="D187" s="12">
        <v>700</v>
      </c>
      <c r="E187" s="8">
        <v>1</v>
      </c>
      <c r="F187" s="8"/>
      <c r="G187" s="9"/>
      <c r="H187" s="66">
        <v>1</v>
      </c>
      <c r="I187" s="2">
        <f>I184+1</f>
        <v>137</v>
      </c>
      <c r="J187" s="2" t="s">
        <v>292</v>
      </c>
      <c r="K187" s="75">
        <v>504</v>
      </c>
      <c r="L187" s="27"/>
      <c r="M187" s="27">
        <v>1</v>
      </c>
    </row>
    <row r="188" spans="1:13" ht="33" customHeight="1" x14ac:dyDescent="0.25">
      <c r="B188" s="85" t="s">
        <v>64</v>
      </c>
      <c r="C188" s="85"/>
      <c r="D188" s="13">
        <f>D187</f>
        <v>700</v>
      </c>
      <c r="E188" s="10">
        <f>E187</f>
        <v>1</v>
      </c>
      <c r="F188" s="10"/>
      <c r="G188" s="9"/>
      <c r="H188" s="66">
        <v>2</v>
      </c>
      <c r="I188" s="1">
        <f>I187+1</f>
        <v>138</v>
      </c>
      <c r="J188" s="2" t="s">
        <v>239</v>
      </c>
      <c r="K188" s="70">
        <v>450</v>
      </c>
      <c r="L188" s="24"/>
      <c r="M188" s="24">
        <v>1</v>
      </c>
    </row>
    <row r="189" spans="1:13" ht="33" customHeight="1" x14ac:dyDescent="0.25">
      <c r="B189" s="53" t="s">
        <v>79</v>
      </c>
      <c r="C189" s="45"/>
      <c r="D189" s="45"/>
      <c r="E189" s="45"/>
      <c r="F189" s="46"/>
      <c r="G189" s="9"/>
      <c r="H189" s="66">
        <v>3</v>
      </c>
      <c r="I189" s="1">
        <f>I188+1</f>
        <v>139</v>
      </c>
      <c r="J189" s="3" t="s">
        <v>239</v>
      </c>
      <c r="K189" s="70">
        <v>450</v>
      </c>
      <c r="L189" s="24"/>
      <c r="M189" s="24">
        <v>1</v>
      </c>
    </row>
    <row r="190" spans="1:13" ht="33" customHeight="1" x14ac:dyDescent="0.25">
      <c r="A190" s="57">
        <v>1</v>
      </c>
      <c r="B190" s="54">
        <f>B187+1</f>
        <v>143</v>
      </c>
      <c r="C190" s="11" t="s">
        <v>30</v>
      </c>
      <c r="D190" s="12">
        <v>1010.2</v>
      </c>
      <c r="E190" s="8"/>
      <c r="F190" s="8">
        <v>1</v>
      </c>
      <c r="G190" s="9"/>
      <c r="I190" s="138" t="s">
        <v>65</v>
      </c>
      <c r="J190" s="138"/>
      <c r="K190" s="72">
        <f>SUM(K187:K189)</f>
        <v>1404</v>
      </c>
      <c r="L190" s="33">
        <f>SUM(L187:L189)</f>
        <v>0</v>
      </c>
      <c r="M190" s="33">
        <f>SUM(M187:M189)</f>
        <v>3</v>
      </c>
    </row>
    <row r="191" spans="1:13" ht="33" customHeight="1" x14ac:dyDescent="0.25">
      <c r="A191" s="57">
        <v>2</v>
      </c>
      <c r="B191" s="54">
        <f>B190+1</f>
        <v>144</v>
      </c>
      <c r="C191" s="11" t="s">
        <v>32</v>
      </c>
      <c r="D191" s="12">
        <v>638</v>
      </c>
      <c r="E191" s="8"/>
      <c r="F191" s="8">
        <v>1</v>
      </c>
      <c r="G191" s="9"/>
      <c r="I191" s="7" t="s">
        <v>102</v>
      </c>
      <c r="J191" s="30"/>
      <c r="K191" s="74"/>
      <c r="L191" s="31"/>
      <c r="M191" s="32"/>
    </row>
    <row r="192" spans="1:13" ht="33" customHeight="1" x14ac:dyDescent="0.25">
      <c r="A192" s="57">
        <v>3</v>
      </c>
      <c r="B192" s="54">
        <f>B191+1</f>
        <v>145</v>
      </c>
      <c r="C192" s="11" t="s">
        <v>147</v>
      </c>
      <c r="D192" s="12">
        <v>900</v>
      </c>
      <c r="E192" s="8"/>
      <c r="F192" s="8">
        <v>1</v>
      </c>
      <c r="G192" s="9"/>
      <c r="H192" s="66">
        <v>1</v>
      </c>
      <c r="I192" s="1">
        <f>I189+1</f>
        <v>140</v>
      </c>
      <c r="J192" s="3" t="s">
        <v>188</v>
      </c>
      <c r="K192" s="70">
        <v>504</v>
      </c>
      <c r="L192" s="24"/>
      <c r="M192" s="24">
        <v>1</v>
      </c>
    </row>
    <row r="193" spans="1:15" ht="33" customHeight="1" x14ac:dyDescent="0.25">
      <c r="A193" s="57">
        <v>4</v>
      </c>
      <c r="B193" s="54">
        <f>B192+1</f>
        <v>146</v>
      </c>
      <c r="C193" s="11" t="s">
        <v>31</v>
      </c>
      <c r="D193" s="12">
        <v>504</v>
      </c>
      <c r="E193" s="8">
        <v>1</v>
      </c>
      <c r="F193" s="8"/>
      <c r="G193" s="9"/>
      <c r="I193" s="138" t="s">
        <v>65</v>
      </c>
      <c r="J193" s="138"/>
      <c r="K193" s="72">
        <f>SUM(K192)</f>
        <v>504</v>
      </c>
      <c r="L193" s="34">
        <f>SUM(L192)</f>
        <v>0</v>
      </c>
      <c r="M193" s="34">
        <f>SUM(M192)</f>
        <v>1</v>
      </c>
    </row>
    <row r="194" spans="1:15" ht="33" customHeight="1" x14ac:dyDescent="0.25">
      <c r="A194" s="57">
        <v>5</v>
      </c>
      <c r="B194" s="54">
        <f>B193+1</f>
        <v>147</v>
      </c>
      <c r="C194" s="11" t="s">
        <v>33</v>
      </c>
      <c r="D194" s="12">
        <v>504</v>
      </c>
      <c r="E194" s="8"/>
      <c r="F194" s="8">
        <v>1</v>
      </c>
      <c r="G194" s="9"/>
      <c r="I194" s="7" t="s">
        <v>293</v>
      </c>
      <c r="J194" s="30"/>
      <c r="K194" s="74"/>
      <c r="L194" s="31"/>
      <c r="M194" s="32"/>
    </row>
    <row r="195" spans="1:15" ht="33" customHeight="1" x14ac:dyDescent="0.25">
      <c r="B195" s="85" t="s">
        <v>64</v>
      </c>
      <c r="C195" s="85"/>
      <c r="D195" s="13">
        <f>SUM(D190:D194)</f>
        <v>3556.2</v>
      </c>
      <c r="E195" s="10">
        <f>SUM(E190:E194)</f>
        <v>1</v>
      </c>
      <c r="F195" s="10">
        <f>SUM(F190:F194)</f>
        <v>4</v>
      </c>
      <c r="G195" s="9"/>
      <c r="H195" s="66">
        <v>1</v>
      </c>
      <c r="I195" s="1">
        <f>I192+1</f>
        <v>141</v>
      </c>
      <c r="J195" s="3" t="s">
        <v>294</v>
      </c>
      <c r="K195" s="70">
        <v>504</v>
      </c>
      <c r="L195" s="24">
        <v>1</v>
      </c>
      <c r="M195" s="24"/>
    </row>
    <row r="196" spans="1:15" ht="33" customHeight="1" x14ac:dyDescent="0.25">
      <c r="B196" s="55" t="s">
        <v>80</v>
      </c>
      <c r="C196" s="44"/>
      <c r="D196" s="45"/>
      <c r="E196" s="45"/>
      <c r="F196" s="46"/>
      <c r="G196" s="9"/>
      <c r="H196" s="66">
        <v>2</v>
      </c>
      <c r="I196" s="1">
        <f>I195+1</f>
        <v>142</v>
      </c>
      <c r="J196" s="59" t="s">
        <v>295</v>
      </c>
      <c r="K196" s="70">
        <v>504</v>
      </c>
      <c r="L196" s="69">
        <v>1</v>
      </c>
      <c r="M196" s="59"/>
    </row>
    <row r="197" spans="1:15" ht="33" customHeight="1" x14ac:dyDescent="0.25">
      <c r="A197" s="57">
        <v>1</v>
      </c>
      <c r="B197" s="54">
        <f>B194+1</f>
        <v>148</v>
      </c>
      <c r="C197" s="11" t="s">
        <v>107</v>
      </c>
      <c r="D197" s="12">
        <v>1010.2</v>
      </c>
      <c r="E197" s="8"/>
      <c r="F197" s="8">
        <v>1</v>
      </c>
      <c r="G197" s="9"/>
      <c r="I197" s="138" t="s">
        <v>65</v>
      </c>
      <c r="J197" s="138"/>
      <c r="K197" s="72">
        <f>SUM(K195:K196)</f>
        <v>1008</v>
      </c>
      <c r="L197" s="34">
        <f>SUM(L195:L196)</f>
        <v>2</v>
      </c>
      <c r="M197" s="34">
        <f>SUM(M195)</f>
        <v>0</v>
      </c>
    </row>
    <row r="198" spans="1:15" ht="33" customHeight="1" x14ac:dyDescent="0.25">
      <c r="B198" s="85" t="s">
        <v>64</v>
      </c>
      <c r="C198" s="85"/>
      <c r="D198" s="13">
        <f>SUM(D197)</f>
        <v>1010.2</v>
      </c>
      <c r="E198" s="10">
        <f>SUM(E197)</f>
        <v>0</v>
      </c>
      <c r="F198" s="10">
        <f>SUM(F197)</f>
        <v>1</v>
      </c>
      <c r="G198" s="9"/>
      <c r="I198" s="30" t="s">
        <v>101</v>
      </c>
      <c r="J198" s="31"/>
      <c r="K198" s="74"/>
      <c r="L198" s="31"/>
      <c r="M198" s="32"/>
    </row>
    <row r="199" spans="1:15" ht="33" customHeight="1" x14ac:dyDescent="0.25">
      <c r="B199" s="55" t="s">
        <v>99</v>
      </c>
      <c r="C199" s="44"/>
      <c r="D199" s="45"/>
      <c r="E199" s="45"/>
      <c r="F199" s="46"/>
      <c r="G199" s="9"/>
      <c r="H199" s="66">
        <v>1</v>
      </c>
      <c r="I199" s="1">
        <f>I196+1</f>
        <v>143</v>
      </c>
      <c r="J199" s="3" t="s">
        <v>174</v>
      </c>
      <c r="K199" s="70">
        <v>700</v>
      </c>
      <c r="L199" s="27">
        <v>1</v>
      </c>
      <c r="M199" s="27"/>
    </row>
    <row r="200" spans="1:15" ht="33" customHeight="1" x14ac:dyDescent="0.25">
      <c r="A200" s="57">
        <v>1</v>
      </c>
      <c r="B200" s="54">
        <f>B197+1</f>
        <v>149</v>
      </c>
      <c r="C200" s="11" t="s">
        <v>54</v>
      </c>
      <c r="D200" s="12">
        <v>504</v>
      </c>
      <c r="E200" s="8"/>
      <c r="F200" s="8">
        <v>1</v>
      </c>
      <c r="G200" s="9"/>
      <c r="H200" s="66">
        <v>2</v>
      </c>
      <c r="I200" s="1">
        <f>I199+1</f>
        <v>144</v>
      </c>
      <c r="J200" s="3" t="s">
        <v>58</v>
      </c>
      <c r="K200" s="70">
        <v>504</v>
      </c>
      <c r="L200" s="21"/>
      <c r="M200" s="21">
        <v>1</v>
      </c>
    </row>
    <row r="201" spans="1:15" ht="33" customHeight="1" x14ac:dyDescent="0.25">
      <c r="B201" s="85" t="s">
        <v>64</v>
      </c>
      <c r="C201" s="85"/>
      <c r="D201" s="13">
        <f>SUM(D200:D200)</f>
        <v>504</v>
      </c>
      <c r="E201" s="10">
        <f>SUM(E200)</f>
        <v>0</v>
      </c>
      <c r="F201" s="10">
        <f>SUM(F200)</f>
        <v>1</v>
      </c>
      <c r="G201" s="9"/>
      <c r="H201" s="66">
        <v>3</v>
      </c>
      <c r="I201" s="1">
        <f t="shared" ref="I201:I219" si="16">I200+1</f>
        <v>145</v>
      </c>
      <c r="J201" s="3" t="s">
        <v>58</v>
      </c>
      <c r="K201" s="70">
        <v>504</v>
      </c>
      <c r="L201" s="21"/>
      <c r="M201" s="21">
        <v>1</v>
      </c>
    </row>
    <row r="202" spans="1:15" ht="33" customHeight="1" x14ac:dyDescent="0.25">
      <c r="B202" s="53" t="s">
        <v>98</v>
      </c>
      <c r="C202" s="45"/>
      <c r="D202" s="45"/>
      <c r="E202" s="45"/>
      <c r="F202" s="46"/>
      <c r="G202" s="9"/>
      <c r="H202" s="66">
        <v>4</v>
      </c>
      <c r="I202" s="1">
        <f t="shared" si="16"/>
        <v>146</v>
      </c>
      <c r="J202" s="3" t="s">
        <v>58</v>
      </c>
      <c r="K202" s="70">
        <v>504</v>
      </c>
      <c r="L202" s="21"/>
      <c r="M202" s="21">
        <v>1</v>
      </c>
    </row>
    <row r="203" spans="1:15" ht="33" customHeight="1" x14ac:dyDescent="0.25">
      <c r="A203" s="57">
        <v>1</v>
      </c>
      <c r="B203" s="54">
        <f>B200+1</f>
        <v>150</v>
      </c>
      <c r="C203" s="11" t="s">
        <v>112</v>
      </c>
      <c r="D203" s="12">
        <v>700</v>
      </c>
      <c r="E203" s="8"/>
      <c r="F203" s="8">
        <v>1</v>
      </c>
      <c r="G203" s="9"/>
      <c r="H203" s="66">
        <v>5</v>
      </c>
      <c r="I203" s="1">
        <f>I202+1</f>
        <v>147</v>
      </c>
      <c r="J203" s="3" t="s">
        <v>58</v>
      </c>
      <c r="K203" s="70">
        <v>504</v>
      </c>
      <c r="L203" s="21"/>
      <c r="M203" s="21">
        <v>1</v>
      </c>
    </row>
    <row r="204" spans="1:15" ht="33" customHeight="1" x14ac:dyDescent="0.25">
      <c r="A204" s="57">
        <v>2</v>
      </c>
      <c r="B204" s="54">
        <f>B203+1</f>
        <v>151</v>
      </c>
      <c r="C204" s="11" t="s">
        <v>131</v>
      </c>
      <c r="D204" s="12">
        <v>518</v>
      </c>
      <c r="E204" s="8"/>
      <c r="F204" s="8">
        <v>1</v>
      </c>
      <c r="G204" s="9"/>
      <c r="H204" s="66">
        <v>6</v>
      </c>
      <c r="I204" s="1">
        <f>I203+1</f>
        <v>148</v>
      </c>
      <c r="J204" s="3" t="s">
        <v>240</v>
      </c>
      <c r="K204" s="70">
        <v>450</v>
      </c>
      <c r="L204" s="21"/>
      <c r="M204" s="21">
        <v>1</v>
      </c>
    </row>
    <row r="205" spans="1:15" ht="33" customHeight="1" x14ac:dyDescent="0.25">
      <c r="B205" s="85" t="s">
        <v>64</v>
      </c>
      <c r="C205" s="85"/>
      <c r="D205" s="13">
        <f>SUM(D203:D204)</f>
        <v>1218</v>
      </c>
      <c r="E205" s="10">
        <f>SUM(E203:E204)</f>
        <v>0</v>
      </c>
      <c r="F205" s="10">
        <f>SUM(F203:F204)</f>
        <v>2</v>
      </c>
      <c r="G205" s="9"/>
      <c r="H205" s="66">
        <v>7</v>
      </c>
      <c r="I205" s="1">
        <f t="shared" si="16"/>
        <v>149</v>
      </c>
      <c r="J205" s="3" t="s">
        <v>240</v>
      </c>
      <c r="K205" s="70">
        <v>450</v>
      </c>
      <c r="L205" s="21"/>
      <c r="M205" s="21">
        <v>1</v>
      </c>
    </row>
    <row r="206" spans="1:15" ht="33" customHeight="1" x14ac:dyDescent="0.25">
      <c r="B206" s="53" t="s">
        <v>100</v>
      </c>
      <c r="C206" s="45"/>
      <c r="D206" s="45"/>
      <c r="E206" s="45"/>
      <c r="F206" s="46"/>
      <c r="G206" s="9"/>
      <c r="H206" s="66">
        <v>8</v>
      </c>
      <c r="I206" s="1">
        <f t="shared" si="16"/>
        <v>150</v>
      </c>
      <c r="J206" s="3" t="s">
        <v>240</v>
      </c>
      <c r="K206" s="70">
        <v>504</v>
      </c>
      <c r="L206" s="21"/>
      <c r="M206" s="21">
        <v>1</v>
      </c>
    </row>
    <row r="207" spans="1:15" ht="33" customHeight="1" x14ac:dyDescent="0.25">
      <c r="A207" s="57">
        <v>1</v>
      </c>
      <c r="B207" s="54">
        <f>B204+1</f>
        <v>152</v>
      </c>
      <c r="C207" s="11" t="s">
        <v>250</v>
      </c>
      <c r="D207" s="12">
        <v>668</v>
      </c>
      <c r="E207" s="8"/>
      <c r="F207" s="8">
        <v>1</v>
      </c>
      <c r="G207" s="9"/>
      <c r="H207" s="66">
        <v>9</v>
      </c>
      <c r="I207" s="1">
        <f t="shared" si="16"/>
        <v>151</v>
      </c>
      <c r="J207" s="3" t="s">
        <v>240</v>
      </c>
      <c r="K207" s="70">
        <v>504</v>
      </c>
      <c r="L207" s="21">
        <v>1</v>
      </c>
      <c r="M207" s="21"/>
      <c r="N207" s="49"/>
      <c r="O207" s="49"/>
    </row>
    <row r="208" spans="1:15" ht="33" customHeight="1" x14ac:dyDescent="0.25">
      <c r="A208" s="57">
        <v>2</v>
      </c>
      <c r="B208" s="54">
        <f>B207+1</f>
        <v>153</v>
      </c>
      <c r="C208" s="11" t="s">
        <v>270</v>
      </c>
      <c r="D208" s="12">
        <v>504</v>
      </c>
      <c r="E208" s="8">
        <v>1</v>
      </c>
      <c r="F208" s="8"/>
      <c r="G208" s="9"/>
      <c r="H208" s="66">
        <v>10</v>
      </c>
      <c r="I208" s="1">
        <f t="shared" si="16"/>
        <v>152</v>
      </c>
      <c r="J208" s="3" t="s">
        <v>240</v>
      </c>
      <c r="K208" s="70">
        <v>470</v>
      </c>
      <c r="L208" s="21"/>
      <c r="M208" s="21">
        <v>1</v>
      </c>
      <c r="N208" s="49"/>
      <c r="O208" s="49"/>
    </row>
    <row r="209" spans="1:15" ht="33" customHeight="1" x14ac:dyDescent="0.25">
      <c r="A209" s="57">
        <v>3</v>
      </c>
      <c r="B209" s="54">
        <f>B208+1</f>
        <v>154</v>
      </c>
      <c r="C209" s="11" t="s">
        <v>271</v>
      </c>
      <c r="D209" s="12">
        <v>504</v>
      </c>
      <c r="E209" s="8"/>
      <c r="F209" s="8">
        <v>1</v>
      </c>
      <c r="G209" s="9"/>
      <c r="H209" s="66">
        <v>11</v>
      </c>
      <c r="I209" s="1">
        <f t="shared" si="16"/>
        <v>153</v>
      </c>
      <c r="J209" s="5" t="s">
        <v>59</v>
      </c>
      <c r="K209" s="70">
        <v>504</v>
      </c>
      <c r="L209" s="21"/>
      <c r="M209" s="21">
        <v>1</v>
      </c>
      <c r="N209" s="49"/>
      <c r="O209" s="49"/>
    </row>
    <row r="210" spans="1:15" ht="33" customHeight="1" x14ac:dyDescent="0.25">
      <c r="A210" s="57">
        <v>4</v>
      </c>
      <c r="B210" s="54">
        <f>B209+1</f>
        <v>155</v>
      </c>
      <c r="C210" s="11" t="s">
        <v>55</v>
      </c>
      <c r="D210" s="12">
        <v>504</v>
      </c>
      <c r="E210" s="8"/>
      <c r="F210" s="8">
        <v>1</v>
      </c>
      <c r="G210" s="9"/>
      <c r="H210" s="66">
        <v>12</v>
      </c>
      <c r="I210" s="1">
        <f t="shared" si="16"/>
        <v>154</v>
      </c>
      <c r="J210" s="3" t="s">
        <v>59</v>
      </c>
      <c r="K210" s="70">
        <v>504</v>
      </c>
      <c r="L210" s="21">
        <v>1</v>
      </c>
      <c r="M210" s="21"/>
      <c r="N210" s="49"/>
      <c r="O210" s="49"/>
    </row>
    <row r="211" spans="1:15" ht="33" customHeight="1" x14ac:dyDescent="0.25">
      <c r="B211" s="85" t="s">
        <v>64</v>
      </c>
      <c r="C211" s="85"/>
      <c r="D211" s="13">
        <f>SUM(D207:D210)</f>
        <v>2180</v>
      </c>
      <c r="E211" s="10">
        <f>SUM(E207:E210)</f>
        <v>1</v>
      </c>
      <c r="F211" s="10">
        <f>SUM(F207:F210)</f>
        <v>3</v>
      </c>
      <c r="G211" s="9"/>
      <c r="H211" s="66">
        <v>13</v>
      </c>
      <c r="I211" s="1">
        <f t="shared" si="16"/>
        <v>155</v>
      </c>
      <c r="J211" s="3" t="s">
        <v>59</v>
      </c>
      <c r="K211" s="70">
        <v>504</v>
      </c>
      <c r="L211" s="21">
        <v>1</v>
      </c>
      <c r="M211" s="21"/>
      <c r="N211" s="49"/>
      <c r="O211" s="49"/>
    </row>
    <row r="212" spans="1:15" ht="33" customHeight="1" x14ac:dyDescent="0.25">
      <c r="B212" s="53" t="s">
        <v>96</v>
      </c>
      <c r="C212" s="45"/>
      <c r="D212" s="45"/>
      <c r="E212" s="45"/>
      <c r="F212" s="46"/>
      <c r="G212" s="9"/>
      <c r="H212" s="66">
        <v>14</v>
      </c>
      <c r="I212" s="1">
        <f t="shared" si="16"/>
        <v>156</v>
      </c>
      <c r="J212" s="3" t="s">
        <v>59</v>
      </c>
      <c r="K212" s="70">
        <v>450</v>
      </c>
      <c r="L212" s="21">
        <v>1</v>
      </c>
      <c r="M212" s="21"/>
      <c r="N212" s="49"/>
      <c r="O212" s="49"/>
    </row>
    <row r="213" spans="1:15" ht="33" customHeight="1" x14ac:dyDescent="0.25">
      <c r="A213" s="57">
        <v>1</v>
      </c>
      <c r="B213" s="54">
        <f>B210+1</f>
        <v>156</v>
      </c>
      <c r="C213" s="11" t="s">
        <v>77</v>
      </c>
      <c r="D213" s="12">
        <v>700</v>
      </c>
      <c r="E213" s="8"/>
      <c r="F213" s="8">
        <v>1</v>
      </c>
      <c r="G213" s="9"/>
      <c r="H213" s="66">
        <v>15</v>
      </c>
      <c r="I213" s="1">
        <f t="shared" si="16"/>
        <v>157</v>
      </c>
      <c r="J213" s="3" t="s">
        <v>59</v>
      </c>
      <c r="K213" s="70">
        <v>504</v>
      </c>
      <c r="L213" s="21"/>
      <c r="M213" s="21">
        <v>1</v>
      </c>
      <c r="N213" s="49"/>
      <c r="O213" s="49"/>
    </row>
    <row r="214" spans="1:15" ht="33" customHeight="1" x14ac:dyDescent="0.25">
      <c r="A214" s="57">
        <v>2</v>
      </c>
      <c r="B214" s="54">
        <f>B213+1</f>
        <v>157</v>
      </c>
      <c r="C214" s="11" t="s">
        <v>13</v>
      </c>
      <c r="D214" s="12">
        <v>504</v>
      </c>
      <c r="E214" s="8"/>
      <c r="F214" s="8">
        <v>1</v>
      </c>
      <c r="G214" s="9"/>
      <c r="H214" s="66">
        <v>16</v>
      </c>
      <c r="I214" s="1">
        <f t="shared" si="16"/>
        <v>158</v>
      </c>
      <c r="J214" s="3" t="s">
        <v>59</v>
      </c>
      <c r="K214" s="70">
        <v>504</v>
      </c>
      <c r="L214" s="21"/>
      <c r="M214" s="21">
        <v>1</v>
      </c>
      <c r="N214" s="49"/>
      <c r="O214" s="49"/>
    </row>
    <row r="215" spans="1:15" ht="33" customHeight="1" x14ac:dyDescent="0.25">
      <c r="A215" s="57">
        <v>3</v>
      </c>
      <c r="B215" s="54">
        <f>B214+1</f>
        <v>158</v>
      </c>
      <c r="C215" s="11" t="s">
        <v>13</v>
      </c>
      <c r="D215" s="12">
        <v>504</v>
      </c>
      <c r="E215" s="8"/>
      <c r="F215" s="8">
        <v>1</v>
      </c>
      <c r="G215" s="9"/>
      <c r="H215" s="66">
        <v>17</v>
      </c>
      <c r="I215" s="1">
        <f t="shared" si="16"/>
        <v>159</v>
      </c>
      <c r="J215" s="3" t="s">
        <v>59</v>
      </c>
      <c r="K215" s="70">
        <v>450</v>
      </c>
      <c r="L215" s="21">
        <v>1</v>
      </c>
      <c r="M215" s="21"/>
      <c r="N215" s="49"/>
      <c r="O215" s="49"/>
    </row>
    <row r="216" spans="1:15" ht="33" customHeight="1" x14ac:dyDescent="0.25">
      <c r="A216" s="57">
        <v>4</v>
      </c>
      <c r="B216" s="54">
        <f t="shared" ref="B216:B279" si="17">B215+1</f>
        <v>159</v>
      </c>
      <c r="C216" s="11" t="s">
        <v>13</v>
      </c>
      <c r="D216" s="12">
        <v>504</v>
      </c>
      <c r="E216" s="8"/>
      <c r="F216" s="8">
        <v>1</v>
      </c>
      <c r="G216" s="9"/>
      <c r="H216" s="66">
        <v>18</v>
      </c>
      <c r="I216" s="1">
        <f t="shared" si="16"/>
        <v>160</v>
      </c>
      <c r="J216" s="3" t="s">
        <v>59</v>
      </c>
      <c r="K216" s="70">
        <v>450</v>
      </c>
      <c r="L216" s="21">
        <v>1</v>
      </c>
      <c r="M216" s="21"/>
    </row>
    <row r="217" spans="1:15" ht="33" customHeight="1" x14ac:dyDescent="0.25">
      <c r="A217" s="57">
        <v>5</v>
      </c>
      <c r="B217" s="54">
        <f t="shared" si="17"/>
        <v>160</v>
      </c>
      <c r="C217" s="11" t="s">
        <v>13</v>
      </c>
      <c r="D217" s="12">
        <v>504</v>
      </c>
      <c r="E217" s="8"/>
      <c r="F217" s="8">
        <v>1</v>
      </c>
      <c r="G217" s="9"/>
      <c r="H217" s="66">
        <v>19</v>
      </c>
      <c r="I217" s="1">
        <f t="shared" si="16"/>
        <v>161</v>
      </c>
      <c r="J217" s="3" t="s">
        <v>296</v>
      </c>
      <c r="K217" s="70">
        <v>504</v>
      </c>
      <c r="L217" s="21"/>
      <c r="M217" s="21">
        <v>1</v>
      </c>
    </row>
    <row r="218" spans="1:15" ht="33" customHeight="1" x14ac:dyDescent="0.25">
      <c r="A218" s="57">
        <v>6</v>
      </c>
      <c r="B218" s="54">
        <f t="shared" si="17"/>
        <v>161</v>
      </c>
      <c r="C218" s="11" t="s">
        <v>13</v>
      </c>
      <c r="D218" s="12">
        <v>504</v>
      </c>
      <c r="E218" s="8"/>
      <c r="F218" s="8">
        <v>1</v>
      </c>
      <c r="G218" s="9"/>
      <c r="H218" s="66">
        <v>20</v>
      </c>
      <c r="I218" s="1">
        <f t="shared" si="16"/>
        <v>162</v>
      </c>
      <c r="J218" s="3" t="s">
        <v>296</v>
      </c>
      <c r="K218" s="70">
        <v>504</v>
      </c>
      <c r="L218" s="21">
        <v>1</v>
      </c>
      <c r="M218" s="21"/>
    </row>
    <row r="219" spans="1:15" ht="33" customHeight="1" x14ac:dyDescent="0.25">
      <c r="A219" s="57">
        <v>7</v>
      </c>
      <c r="B219" s="54">
        <f t="shared" si="17"/>
        <v>162</v>
      </c>
      <c r="C219" s="11" t="s">
        <v>13</v>
      </c>
      <c r="D219" s="12">
        <v>504</v>
      </c>
      <c r="E219" s="8"/>
      <c r="F219" s="8">
        <v>1</v>
      </c>
      <c r="G219" s="9"/>
      <c r="H219" s="66">
        <v>21</v>
      </c>
      <c r="I219" s="1">
        <f t="shared" si="16"/>
        <v>163</v>
      </c>
      <c r="J219" s="3" t="s">
        <v>241</v>
      </c>
      <c r="K219" s="70">
        <v>504</v>
      </c>
      <c r="L219" s="21"/>
      <c r="M219" s="21">
        <v>1</v>
      </c>
    </row>
    <row r="220" spans="1:15" ht="33" customHeight="1" x14ac:dyDescent="0.25">
      <c r="A220" s="57">
        <v>8</v>
      </c>
      <c r="B220" s="54">
        <f t="shared" si="17"/>
        <v>163</v>
      </c>
      <c r="C220" s="11" t="s">
        <v>13</v>
      </c>
      <c r="D220" s="12">
        <v>504</v>
      </c>
      <c r="E220" s="8"/>
      <c r="F220" s="8">
        <v>1</v>
      </c>
      <c r="G220" s="9"/>
      <c r="I220" s="138" t="s">
        <v>65</v>
      </c>
      <c r="J220" s="138"/>
      <c r="K220" s="72">
        <f>SUM(K199:K219)</f>
        <v>10476</v>
      </c>
      <c r="L220" s="34">
        <f>SUM(L199:L219)</f>
        <v>8</v>
      </c>
      <c r="M220" s="34">
        <f>SUM(M199:M219)</f>
        <v>13</v>
      </c>
    </row>
    <row r="221" spans="1:15" ht="33" customHeight="1" x14ac:dyDescent="0.25">
      <c r="A221" s="57">
        <v>9</v>
      </c>
      <c r="B221" s="54">
        <f t="shared" si="17"/>
        <v>164</v>
      </c>
      <c r="C221" s="11" t="s">
        <v>13</v>
      </c>
      <c r="D221" s="12">
        <v>504</v>
      </c>
      <c r="E221" s="8"/>
      <c r="F221" s="8">
        <v>1</v>
      </c>
      <c r="G221" s="9"/>
      <c r="I221" s="18" t="s">
        <v>151</v>
      </c>
      <c r="J221" s="19"/>
      <c r="K221" s="71"/>
      <c r="L221" s="19"/>
      <c r="M221" s="20"/>
    </row>
    <row r="222" spans="1:15" ht="33" customHeight="1" x14ac:dyDescent="0.25">
      <c r="A222" s="57">
        <v>10</v>
      </c>
      <c r="B222" s="54">
        <f t="shared" si="17"/>
        <v>165</v>
      </c>
      <c r="C222" s="8" t="s">
        <v>13</v>
      </c>
      <c r="D222" s="12">
        <v>504</v>
      </c>
      <c r="E222" s="8"/>
      <c r="F222" s="8">
        <v>1</v>
      </c>
      <c r="G222" s="9"/>
      <c r="H222" s="66">
        <v>1</v>
      </c>
      <c r="I222" s="1">
        <f>I219+1</f>
        <v>164</v>
      </c>
      <c r="J222" s="3" t="s">
        <v>47</v>
      </c>
      <c r="K222" s="70">
        <v>504</v>
      </c>
      <c r="L222" s="24">
        <v>1</v>
      </c>
      <c r="M222" s="24"/>
    </row>
    <row r="223" spans="1:15" ht="33" customHeight="1" x14ac:dyDescent="0.25">
      <c r="A223" s="57">
        <v>11</v>
      </c>
      <c r="B223" s="54">
        <f t="shared" si="17"/>
        <v>166</v>
      </c>
      <c r="C223" s="11" t="s">
        <v>13</v>
      </c>
      <c r="D223" s="12">
        <v>504</v>
      </c>
      <c r="E223" s="8"/>
      <c r="F223" s="8">
        <v>1</v>
      </c>
      <c r="G223" s="9"/>
      <c r="I223" s="138" t="s">
        <v>65</v>
      </c>
      <c r="J223" s="138"/>
      <c r="K223" s="72">
        <f>SUM(K222)</f>
        <v>504</v>
      </c>
      <c r="L223" s="34">
        <f>SUM(L222)</f>
        <v>1</v>
      </c>
      <c r="M223" s="34">
        <f t="shared" ref="M223" si="18">SUM(M222)</f>
        <v>0</v>
      </c>
    </row>
    <row r="224" spans="1:15" ht="33" customHeight="1" x14ac:dyDescent="0.25">
      <c r="A224" s="57">
        <v>12</v>
      </c>
      <c r="B224" s="54">
        <f t="shared" si="17"/>
        <v>167</v>
      </c>
      <c r="C224" s="11" t="s">
        <v>13</v>
      </c>
      <c r="D224" s="12">
        <v>504</v>
      </c>
      <c r="E224" s="8"/>
      <c r="F224" s="8">
        <v>1</v>
      </c>
      <c r="G224" s="9"/>
      <c r="I224" s="18" t="s">
        <v>152</v>
      </c>
      <c r="J224" s="19"/>
      <c r="K224" s="71"/>
      <c r="L224" s="19"/>
      <c r="M224" s="20"/>
    </row>
    <row r="225" spans="1:13" ht="33" customHeight="1" x14ac:dyDescent="0.25">
      <c r="A225" s="57">
        <v>13</v>
      </c>
      <c r="B225" s="54">
        <f t="shared" si="17"/>
        <v>168</v>
      </c>
      <c r="C225" s="11" t="s">
        <v>13</v>
      </c>
      <c r="D225" s="12">
        <v>504</v>
      </c>
      <c r="E225" s="8"/>
      <c r="F225" s="8">
        <v>1</v>
      </c>
      <c r="G225" s="9"/>
      <c r="H225" s="66">
        <v>1</v>
      </c>
      <c r="I225" s="1">
        <f>I222+1</f>
        <v>165</v>
      </c>
      <c r="J225" s="1" t="s">
        <v>36</v>
      </c>
      <c r="K225" s="70">
        <v>450</v>
      </c>
      <c r="L225" s="24"/>
      <c r="M225" s="24">
        <v>1</v>
      </c>
    </row>
    <row r="226" spans="1:13" ht="33" customHeight="1" x14ac:dyDescent="0.25">
      <c r="A226" s="57">
        <v>14</v>
      </c>
      <c r="B226" s="54">
        <f t="shared" si="17"/>
        <v>169</v>
      </c>
      <c r="C226" s="11" t="s">
        <v>13</v>
      </c>
      <c r="D226" s="12">
        <v>504</v>
      </c>
      <c r="E226" s="8"/>
      <c r="F226" s="8">
        <v>1</v>
      </c>
      <c r="G226" s="9"/>
      <c r="H226" s="66">
        <v>2</v>
      </c>
      <c r="I226" s="1">
        <f>I225+1</f>
        <v>166</v>
      </c>
      <c r="J226" s="3" t="s">
        <v>36</v>
      </c>
      <c r="K226" s="70">
        <v>450</v>
      </c>
      <c r="L226" s="24"/>
      <c r="M226" s="24">
        <v>1</v>
      </c>
    </row>
    <row r="227" spans="1:13" ht="33" customHeight="1" x14ac:dyDescent="0.25">
      <c r="A227" s="57">
        <v>15</v>
      </c>
      <c r="B227" s="54">
        <f t="shared" si="17"/>
        <v>170</v>
      </c>
      <c r="C227" s="11" t="s">
        <v>13</v>
      </c>
      <c r="D227" s="12">
        <v>504</v>
      </c>
      <c r="E227" s="8"/>
      <c r="F227" s="8">
        <v>1</v>
      </c>
      <c r="G227" s="9"/>
      <c r="H227" s="66">
        <v>3</v>
      </c>
      <c r="I227" s="1">
        <f>I226+1</f>
        <v>167</v>
      </c>
      <c r="J227" s="3" t="s">
        <v>242</v>
      </c>
      <c r="K227" s="70">
        <v>504</v>
      </c>
      <c r="L227" s="24"/>
      <c r="M227" s="24">
        <v>1</v>
      </c>
    </row>
    <row r="228" spans="1:13" ht="33" customHeight="1" x14ac:dyDescent="0.25">
      <c r="A228" s="57">
        <v>16</v>
      </c>
      <c r="B228" s="54">
        <f t="shared" si="17"/>
        <v>171</v>
      </c>
      <c r="C228" s="11" t="s">
        <v>13</v>
      </c>
      <c r="D228" s="12">
        <v>504</v>
      </c>
      <c r="E228" s="8"/>
      <c r="F228" s="8">
        <v>1</v>
      </c>
      <c r="G228" s="9"/>
      <c r="H228" s="66">
        <v>4</v>
      </c>
      <c r="I228" s="1">
        <f>I227+1</f>
        <v>168</v>
      </c>
      <c r="J228" s="3" t="s">
        <v>242</v>
      </c>
      <c r="K228" s="70">
        <v>504</v>
      </c>
      <c r="L228" s="24">
        <v>1</v>
      </c>
      <c r="M228" s="24"/>
    </row>
    <row r="229" spans="1:13" ht="33" customHeight="1" x14ac:dyDescent="0.25">
      <c r="A229" s="57">
        <v>17</v>
      </c>
      <c r="B229" s="54">
        <f t="shared" si="17"/>
        <v>172</v>
      </c>
      <c r="C229" s="11" t="s">
        <v>26</v>
      </c>
      <c r="D229" s="12">
        <v>504</v>
      </c>
      <c r="E229" s="8"/>
      <c r="F229" s="8">
        <v>1</v>
      </c>
      <c r="G229" s="9"/>
      <c r="H229" s="66">
        <v>5</v>
      </c>
      <c r="I229" s="1">
        <f>I228+1</f>
        <v>169</v>
      </c>
      <c r="J229" s="3" t="s">
        <v>242</v>
      </c>
      <c r="K229" s="70">
        <v>504</v>
      </c>
      <c r="L229" s="24">
        <v>1</v>
      </c>
      <c r="M229" s="24"/>
    </row>
    <row r="230" spans="1:13" ht="33" customHeight="1" x14ac:dyDescent="0.25">
      <c r="A230" s="57">
        <v>18</v>
      </c>
      <c r="B230" s="54">
        <f t="shared" si="17"/>
        <v>173</v>
      </c>
      <c r="C230" s="11" t="s">
        <v>13</v>
      </c>
      <c r="D230" s="12">
        <v>504</v>
      </c>
      <c r="E230" s="8"/>
      <c r="F230" s="8">
        <v>1</v>
      </c>
      <c r="G230" s="9"/>
      <c r="H230" s="66">
        <v>6</v>
      </c>
      <c r="I230" s="1">
        <f>I229+1</f>
        <v>170</v>
      </c>
      <c r="J230" s="59" t="s">
        <v>402</v>
      </c>
      <c r="K230" s="73">
        <v>504</v>
      </c>
      <c r="L230" s="59">
        <v>1</v>
      </c>
      <c r="M230" s="59"/>
    </row>
    <row r="231" spans="1:13" ht="33" customHeight="1" x14ac:dyDescent="0.25">
      <c r="A231" s="57">
        <v>19</v>
      </c>
      <c r="B231" s="54">
        <f t="shared" si="17"/>
        <v>174</v>
      </c>
      <c r="C231" s="11" t="s">
        <v>13</v>
      </c>
      <c r="D231" s="12">
        <v>504</v>
      </c>
      <c r="E231" s="8"/>
      <c r="F231" s="8">
        <v>1</v>
      </c>
      <c r="G231" s="9"/>
      <c r="I231" s="138" t="s">
        <v>65</v>
      </c>
      <c r="J231" s="138"/>
      <c r="K231" s="72">
        <f>SUM(K225:K230)</f>
        <v>2916</v>
      </c>
      <c r="L231" s="35">
        <f>SUM(L225:L230)</f>
        <v>3</v>
      </c>
      <c r="M231" s="35">
        <f>SUM(M225:M230)</f>
        <v>3</v>
      </c>
    </row>
    <row r="232" spans="1:13" ht="33" customHeight="1" x14ac:dyDescent="0.25">
      <c r="A232" s="57">
        <v>20</v>
      </c>
      <c r="B232" s="54">
        <f t="shared" si="17"/>
        <v>175</v>
      </c>
      <c r="C232" s="11" t="s">
        <v>13</v>
      </c>
      <c r="D232" s="12">
        <v>504</v>
      </c>
      <c r="E232" s="8"/>
      <c r="F232" s="8">
        <v>1</v>
      </c>
      <c r="G232" s="9"/>
      <c r="I232" s="18" t="s">
        <v>298</v>
      </c>
      <c r="J232" s="19"/>
      <c r="K232" s="71"/>
      <c r="L232" s="19"/>
      <c r="M232" s="20"/>
    </row>
    <row r="233" spans="1:13" ht="33" customHeight="1" x14ac:dyDescent="0.25">
      <c r="A233" s="57">
        <v>21</v>
      </c>
      <c r="B233" s="54">
        <f t="shared" si="17"/>
        <v>176</v>
      </c>
      <c r="C233" s="11" t="s">
        <v>13</v>
      </c>
      <c r="D233" s="12">
        <v>504</v>
      </c>
      <c r="E233" s="8"/>
      <c r="F233" s="8">
        <v>1</v>
      </c>
      <c r="G233" s="9"/>
      <c r="H233" s="66">
        <v>1</v>
      </c>
      <c r="I233" s="1">
        <f>I230+1</f>
        <v>171</v>
      </c>
      <c r="J233" s="1" t="s">
        <v>42</v>
      </c>
      <c r="K233" s="70">
        <v>504</v>
      </c>
      <c r="L233" s="24"/>
      <c r="M233" s="24">
        <v>1</v>
      </c>
    </row>
    <row r="234" spans="1:13" ht="33" customHeight="1" x14ac:dyDescent="0.25">
      <c r="A234" s="57">
        <v>22</v>
      </c>
      <c r="B234" s="54">
        <f t="shared" si="17"/>
        <v>177</v>
      </c>
      <c r="C234" s="11" t="s">
        <v>13</v>
      </c>
      <c r="D234" s="12">
        <v>504</v>
      </c>
      <c r="E234" s="8"/>
      <c r="F234" s="8">
        <v>1</v>
      </c>
      <c r="G234" s="9"/>
      <c r="H234" s="66">
        <v>2</v>
      </c>
      <c r="I234" s="1">
        <f>I233+1</f>
        <v>172</v>
      </c>
      <c r="J234" s="3" t="s">
        <v>42</v>
      </c>
      <c r="K234" s="70">
        <v>504</v>
      </c>
      <c r="L234" s="24"/>
      <c r="M234" s="24">
        <v>1</v>
      </c>
    </row>
    <row r="235" spans="1:13" ht="33" customHeight="1" x14ac:dyDescent="0.25">
      <c r="A235" s="57">
        <v>23</v>
      </c>
      <c r="B235" s="54">
        <f t="shared" si="17"/>
        <v>178</v>
      </c>
      <c r="C235" s="11" t="s">
        <v>13</v>
      </c>
      <c r="D235" s="12">
        <v>504</v>
      </c>
      <c r="E235" s="8"/>
      <c r="F235" s="8">
        <v>1</v>
      </c>
      <c r="G235" s="9"/>
      <c r="H235" s="66">
        <v>3</v>
      </c>
      <c r="I235" s="1">
        <f>I234+1</f>
        <v>173</v>
      </c>
      <c r="J235" s="3" t="s">
        <v>297</v>
      </c>
      <c r="K235" s="70">
        <v>450</v>
      </c>
      <c r="L235" s="24">
        <v>1</v>
      </c>
      <c r="M235" s="24"/>
    </row>
    <row r="236" spans="1:13" ht="33" customHeight="1" x14ac:dyDescent="0.25">
      <c r="A236" s="57">
        <v>24</v>
      </c>
      <c r="B236" s="54">
        <f t="shared" si="17"/>
        <v>179</v>
      </c>
      <c r="C236" s="11" t="s">
        <v>13</v>
      </c>
      <c r="D236" s="12">
        <v>504</v>
      </c>
      <c r="E236" s="8"/>
      <c r="F236" s="8">
        <v>1</v>
      </c>
      <c r="G236" s="9"/>
      <c r="H236" s="66">
        <v>4</v>
      </c>
      <c r="I236" s="1">
        <f>I235+1</f>
        <v>174</v>
      </c>
      <c r="J236" s="3" t="s">
        <v>299</v>
      </c>
      <c r="K236" s="70">
        <v>504</v>
      </c>
      <c r="L236" s="24">
        <v>1</v>
      </c>
      <c r="M236" s="24"/>
    </row>
    <row r="237" spans="1:13" ht="33" customHeight="1" x14ac:dyDescent="0.25">
      <c r="A237" s="57">
        <v>25</v>
      </c>
      <c r="B237" s="54">
        <f t="shared" si="17"/>
        <v>180</v>
      </c>
      <c r="C237" s="11" t="s">
        <v>12</v>
      </c>
      <c r="D237" s="12">
        <v>504</v>
      </c>
      <c r="E237" s="8"/>
      <c r="F237" s="8">
        <v>1</v>
      </c>
      <c r="G237" s="9"/>
      <c r="I237" s="138" t="s">
        <v>65</v>
      </c>
      <c r="J237" s="138"/>
      <c r="K237" s="72">
        <f>SUM(K233:K236)</f>
        <v>1962</v>
      </c>
      <c r="L237" s="35">
        <f>SUM(L233:L236)</f>
        <v>2</v>
      </c>
      <c r="M237" s="35">
        <f>SUM(M233:M236)</f>
        <v>2</v>
      </c>
    </row>
    <row r="238" spans="1:13" ht="33" customHeight="1" x14ac:dyDescent="0.25">
      <c r="A238" s="57">
        <v>26</v>
      </c>
      <c r="B238" s="54">
        <f t="shared" si="17"/>
        <v>181</v>
      </c>
      <c r="C238" s="11" t="s">
        <v>12</v>
      </c>
      <c r="D238" s="12">
        <v>504</v>
      </c>
      <c r="E238" s="8"/>
      <c r="F238" s="8">
        <v>1</v>
      </c>
      <c r="G238" s="9"/>
      <c r="I238" s="18" t="s">
        <v>200</v>
      </c>
      <c r="J238" s="19"/>
      <c r="K238" s="71"/>
      <c r="L238" s="19" t="s">
        <v>300</v>
      </c>
      <c r="M238" s="20"/>
    </row>
    <row r="239" spans="1:13" ht="33" customHeight="1" x14ac:dyDescent="0.25">
      <c r="A239" s="57">
        <v>27</v>
      </c>
      <c r="B239" s="54">
        <f t="shared" si="17"/>
        <v>182</v>
      </c>
      <c r="C239" s="11" t="s">
        <v>12</v>
      </c>
      <c r="D239" s="12">
        <v>504</v>
      </c>
      <c r="E239" s="8"/>
      <c r="F239" s="8">
        <v>1</v>
      </c>
      <c r="G239" s="9"/>
      <c r="H239" s="66">
        <v>1</v>
      </c>
      <c r="I239" s="1">
        <f>I236+1</f>
        <v>175</v>
      </c>
      <c r="J239" s="3" t="s">
        <v>43</v>
      </c>
      <c r="K239" s="70">
        <v>504</v>
      </c>
      <c r="L239" s="24"/>
      <c r="M239" s="24">
        <v>1</v>
      </c>
    </row>
    <row r="240" spans="1:13" ht="33" customHeight="1" x14ac:dyDescent="0.25">
      <c r="A240" s="57">
        <v>28</v>
      </c>
      <c r="B240" s="54">
        <f t="shared" si="17"/>
        <v>183</v>
      </c>
      <c r="C240" s="11" t="s">
        <v>12</v>
      </c>
      <c r="D240" s="12">
        <v>504</v>
      </c>
      <c r="E240" s="8"/>
      <c r="F240" s="8">
        <v>1</v>
      </c>
      <c r="G240" s="9"/>
      <c r="H240" s="66">
        <v>2</v>
      </c>
      <c r="I240" s="58">
        <f>I239+1</f>
        <v>176</v>
      </c>
      <c r="J240" s="59" t="s">
        <v>301</v>
      </c>
      <c r="K240" s="73">
        <v>504</v>
      </c>
      <c r="L240" s="59">
        <v>1</v>
      </c>
      <c r="M240" s="59"/>
    </row>
    <row r="241" spans="1:13" ht="33" customHeight="1" x14ac:dyDescent="0.25">
      <c r="A241" s="57">
        <v>29</v>
      </c>
      <c r="B241" s="54">
        <f t="shared" si="17"/>
        <v>184</v>
      </c>
      <c r="C241" s="11" t="s">
        <v>12</v>
      </c>
      <c r="D241" s="12">
        <v>504</v>
      </c>
      <c r="E241" s="8"/>
      <c r="F241" s="8">
        <v>1</v>
      </c>
      <c r="G241" s="9"/>
      <c r="I241" s="138" t="s">
        <v>65</v>
      </c>
      <c r="J241" s="138"/>
      <c r="K241" s="72">
        <f>SUM(K239:K240)</f>
        <v>1008</v>
      </c>
      <c r="L241" s="35">
        <f>L239+L240</f>
        <v>1</v>
      </c>
      <c r="M241" s="35">
        <f>M239+M240</f>
        <v>1</v>
      </c>
    </row>
    <row r="242" spans="1:13" ht="33" customHeight="1" x14ac:dyDescent="0.25">
      <c r="A242" s="57">
        <v>30</v>
      </c>
      <c r="B242" s="54">
        <f t="shared" si="17"/>
        <v>185</v>
      </c>
      <c r="C242" s="11" t="s">
        <v>12</v>
      </c>
      <c r="D242" s="12">
        <v>504</v>
      </c>
      <c r="E242" s="8"/>
      <c r="F242" s="8">
        <v>1</v>
      </c>
      <c r="G242" s="9"/>
      <c r="I242" s="6" t="s">
        <v>86</v>
      </c>
      <c r="J242" s="18"/>
      <c r="K242" s="71"/>
      <c r="L242" s="19"/>
      <c r="M242" s="20"/>
    </row>
    <row r="243" spans="1:13" ht="33" customHeight="1" x14ac:dyDescent="0.25">
      <c r="A243" s="57">
        <v>31</v>
      </c>
      <c r="B243" s="54">
        <f t="shared" si="17"/>
        <v>186</v>
      </c>
      <c r="C243" s="11" t="s">
        <v>12</v>
      </c>
      <c r="D243" s="12">
        <v>504</v>
      </c>
      <c r="E243" s="8"/>
      <c r="F243" s="8">
        <v>1</v>
      </c>
      <c r="G243" s="9"/>
      <c r="H243" s="66">
        <v>1</v>
      </c>
      <c r="I243" s="2">
        <f>I240+1</f>
        <v>177</v>
      </c>
      <c r="J243" s="2" t="s">
        <v>40</v>
      </c>
      <c r="K243" s="75">
        <v>504</v>
      </c>
      <c r="L243" s="26"/>
      <c r="M243" s="27">
        <v>1</v>
      </c>
    </row>
    <row r="244" spans="1:13" ht="33" customHeight="1" x14ac:dyDescent="0.25">
      <c r="A244" s="57">
        <v>32</v>
      </c>
      <c r="B244" s="54">
        <f t="shared" si="17"/>
        <v>187</v>
      </c>
      <c r="C244" s="11" t="s">
        <v>12</v>
      </c>
      <c r="D244" s="12">
        <v>504</v>
      </c>
      <c r="E244" s="8"/>
      <c r="F244" s="8">
        <v>1</v>
      </c>
      <c r="G244" s="9"/>
      <c r="H244" s="66">
        <v>2</v>
      </c>
      <c r="I244" s="2">
        <f>I243+1</f>
        <v>178</v>
      </c>
      <c r="J244" s="59" t="s">
        <v>302</v>
      </c>
      <c r="K244" s="75">
        <v>504</v>
      </c>
      <c r="L244" s="59"/>
      <c r="M244" s="59">
        <v>1</v>
      </c>
    </row>
    <row r="245" spans="1:13" ht="33" customHeight="1" x14ac:dyDescent="0.25">
      <c r="A245" s="57">
        <v>33</v>
      </c>
      <c r="B245" s="54">
        <f t="shared" si="17"/>
        <v>188</v>
      </c>
      <c r="C245" s="11" t="s">
        <v>12</v>
      </c>
      <c r="D245" s="12">
        <v>504</v>
      </c>
      <c r="E245" s="8"/>
      <c r="F245" s="8">
        <v>1</v>
      </c>
      <c r="G245" s="9"/>
      <c r="I245" s="138" t="s">
        <v>65</v>
      </c>
      <c r="J245" s="138"/>
      <c r="K245" s="72">
        <f>SUM(K243:K244)</f>
        <v>1008</v>
      </c>
      <c r="L245" s="35">
        <f>SUM(L243:L244)</f>
        <v>0</v>
      </c>
      <c r="M245" s="35">
        <f>SUM(M243:M244)</f>
        <v>2</v>
      </c>
    </row>
    <row r="246" spans="1:13" ht="33" customHeight="1" x14ac:dyDescent="0.25">
      <c r="A246" s="57">
        <v>34</v>
      </c>
      <c r="B246" s="54">
        <f t="shared" si="17"/>
        <v>189</v>
      </c>
      <c r="C246" s="11" t="s">
        <v>12</v>
      </c>
      <c r="D246" s="12">
        <v>504</v>
      </c>
      <c r="E246" s="8"/>
      <c r="F246" s="8">
        <v>1</v>
      </c>
      <c r="G246" s="9"/>
      <c r="I246" s="30" t="s">
        <v>243</v>
      </c>
      <c r="J246" s="31"/>
      <c r="K246" s="74"/>
      <c r="L246" s="31"/>
      <c r="M246" s="32"/>
    </row>
    <row r="247" spans="1:13" ht="33" customHeight="1" x14ac:dyDescent="0.25">
      <c r="A247" s="57">
        <v>35</v>
      </c>
      <c r="B247" s="54">
        <f t="shared" si="17"/>
        <v>190</v>
      </c>
      <c r="C247" s="11" t="s">
        <v>12</v>
      </c>
      <c r="D247" s="12">
        <v>504</v>
      </c>
      <c r="E247" s="8"/>
      <c r="F247" s="8">
        <v>1</v>
      </c>
      <c r="G247" s="9"/>
      <c r="H247" s="66">
        <v>1</v>
      </c>
      <c r="I247" s="2">
        <f>I244+1</f>
        <v>179</v>
      </c>
      <c r="J247" s="2" t="s">
        <v>9</v>
      </c>
      <c r="K247" s="84">
        <v>450</v>
      </c>
      <c r="L247" s="28">
        <v>1</v>
      </c>
      <c r="M247" s="28"/>
    </row>
    <row r="248" spans="1:13" ht="33" customHeight="1" x14ac:dyDescent="0.25">
      <c r="A248" s="57">
        <v>36</v>
      </c>
      <c r="B248" s="54">
        <f t="shared" si="17"/>
        <v>191</v>
      </c>
      <c r="C248" s="11" t="s">
        <v>12</v>
      </c>
      <c r="D248" s="12">
        <v>504</v>
      </c>
      <c r="E248" s="8"/>
      <c r="F248" s="8">
        <v>1</v>
      </c>
      <c r="G248" s="9"/>
      <c r="H248" s="66">
        <v>2</v>
      </c>
      <c r="I248" s="2">
        <f t="shared" ref="I248:I260" si="19">I247+1</f>
        <v>180</v>
      </c>
      <c r="J248" s="2" t="s">
        <v>303</v>
      </c>
      <c r="K248" s="70">
        <v>504</v>
      </c>
      <c r="L248" s="28">
        <v>1</v>
      </c>
      <c r="M248" s="28"/>
    </row>
    <row r="249" spans="1:13" ht="33" customHeight="1" x14ac:dyDescent="0.25">
      <c r="A249" s="57">
        <v>37</v>
      </c>
      <c r="B249" s="54">
        <f t="shared" si="17"/>
        <v>192</v>
      </c>
      <c r="C249" s="11" t="s">
        <v>12</v>
      </c>
      <c r="D249" s="12">
        <v>504</v>
      </c>
      <c r="E249" s="8"/>
      <c r="F249" s="8">
        <v>1</v>
      </c>
      <c r="G249" s="9"/>
      <c r="H249" s="66">
        <v>3</v>
      </c>
      <c r="I249" s="2">
        <f t="shared" si="19"/>
        <v>181</v>
      </c>
      <c r="J249" s="2" t="s">
        <v>303</v>
      </c>
      <c r="K249" s="70">
        <v>504</v>
      </c>
      <c r="L249" s="28">
        <v>1</v>
      </c>
      <c r="M249" s="28"/>
    </row>
    <row r="250" spans="1:13" ht="33" customHeight="1" x14ac:dyDescent="0.25">
      <c r="A250" s="57">
        <v>38</v>
      </c>
      <c r="B250" s="54">
        <f t="shared" si="17"/>
        <v>193</v>
      </c>
      <c r="C250" s="11" t="s">
        <v>12</v>
      </c>
      <c r="D250" s="12">
        <v>504</v>
      </c>
      <c r="E250" s="8"/>
      <c r="F250" s="8">
        <v>1</v>
      </c>
      <c r="G250" s="9"/>
      <c r="H250" s="66">
        <v>4</v>
      </c>
      <c r="I250" s="2">
        <f t="shared" si="19"/>
        <v>182</v>
      </c>
      <c r="J250" s="2" t="s">
        <v>303</v>
      </c>
      <c r="K250" s="70">
        <v>450</v>
      </c>
      <c r="L250" s="28"/>
      <c r="M250" s="28">
        <v>1</v>
      </c>
    </row>
    <row r="251" spans="1:13" ht="33" customHeight="1" x14ac:dyDescent="0.25">
      <c r="A251" s="57">
        <v>39</v>
      </c>
      <c r="B251" s="54">
        <f t="shared" si="17"/>
        <v>194</v>
      </c>
      <c r="C251" s="11" t="s">
        <v>12</v>
      </c>
      <c r="D251" s="12">
        <v>504</v>
      </c>
      <c r="E251" s="8"/>
      <c r="F251" s="8">
        <v>1</v>
      </c>
      <c r="G251" s="9"/>
      <c r="H251" s="66">
        <v>5</v>
      </c>
      <c r="I251" s="2">
        <f t="shared" si="19"/>
        <v>183</v>
      </c>
      <c r="J251" s="2" t="s">
        <v>303</v>
      </c>
      <c r="K251" s="70">
        <v>450</v>
      </c>
      <c r="L251" s="28">
        <v>1</v>
      </c>
      <c r="M251" s="28"/>
    </row>
    <row r="252" spans="1:13" ht="33" customHeight="1" x14ac:dyDescent="0.25">
      <c r="A252" s="57">
        <v>40</v>
      </c>
      <c r="B252" s="54">
        <f t="shared" si="17"/>
        <v>195</v>
      </c>
      <c r="C252" s="11" t="s">
        <v>12</v>
      </c>
      <c r="D252" s="12">
        <v>504</v>
      </c>
      <c r="E252" s="8"/>
      <c r="F252" s="8">
        <v>1</v>
      </c>
      <c r="G252" s="9"/>
      <c r="H252" s="66">
        <v>6</v>
      </c>
      <c r="I252" s="2">
        <f t="shared" si="19"/>
        <v>184</v>
      </c>
      <c r="J252" s="2" t="s">
        <v>303</v>
      </c>
      <c r="K252" s="70">
        <v>504</v>
      </c>
      <c r="L252" s="28"/>
      <c r="M252" s="28">
        <v>1</v>
      </c>
    </row>
    <row r="253" spans="1:13" ht="33" customHeight="1" x14ac:dyDescent="0.25">
      <c r="A253" s="57">
        <v>41</v>
      </c>
      <c r="B253" s="54">
        <f t="shared" si="17"/>
        <v>196</v>
      </c>
      <c r="C253" s="11" t="s">
        <v>12</v>
      </c>
      <c r="D253" s="12">
        <v>504</v>
      </c>
      <c r="E253" s="8"/>
      <c r="F253" s="8">
        <v>1</v>
      </c>
      <c r="G253" s="9"/>
      <c r="H253" s="66">
        <v>7</v>
      </c>
      <c r="I253" s="2">
        <f t="shared" si="19"/>
        <v>185</v>
      </c>
      <c r="J253" s="2" t="s">
        <v>9</v>
      </c>
      <c r="K253" s="70">
        <v>504</v>
      </c>
      <c r="L253" s="28"/>
      <c r="M253" s="28">
        <v>1</v>
      </c>
    </row>
    <row r="254" spans="1:13" ht="33" customHeight="1" x14ac:dyDescent="0.25">
      <c r="A254" s="57">
        <v>42</v>
      </c>
      <c r="B254" s="54">
        <f t="shared" si="17"/>
        <v>197</v>
      </c>
      <c r="C254" s="11" t="s">
        <v>12</v>
      </c>
      <c r="D254" s="12">
        <v>504</v>
      </c>
      <c r="E254" s="8"/>
      <c r="F254" s="8">
        <v>1</v>
      </c>
      <c r="G254" s="9"/>
      <c r="H254" s="66">
        <v>8</v>
      </c>
      <c r="I254" s="2">
        <f t="shared" si="19"/>
        <v>186</v>
      </c>
      <c r="J254" s="2" t="s">
        <v>9</v>
      </c>
      <c r="K254" s="70">
        <v>504</v>
      </c>
      <c r="L254" s="28"/>
      <c r="M254" s="28">
        <v>1</v>
      </c>
    </row>
    <row r="255" spans="1:13" ht="33" customHeight="1" x14ac:dyDescent="0.25">
      <c r="A255" s="57">
        <v>43</v>
      </c>
      <c r="B255" s="54">
        <f t="shared" si="17"/>
        <v>198</v>
      </c>
      <c r="C255" s="11" t="s">
        <v>23</v>
      </c>
      <c r="D255" s="12">
        <v>504</v>
      </c>
      <c r="E255" s="8">
        <v>1</v>
      </c>
      <c r="F255" s="8"/>
      <c r="G255" s="9"/>
      <c r="H255" s="66">
        <v>9</v>
      </c>
      <c r="I255" s="2">
        <f t="shared" si="19"/>
        <v>187</v>
      </c>
      <c r="J255" s="2" t="s">
        <v>9</v>
      </c>
      <c r="K255" s="70">
        <v>504</v>
      </c>
      <c r="L255" s="28">
        <v>1</v>
      </c>
      <c r="M255" s="28"/>
    </row>
    <row r="256" spans="1:13" ht="33" customHeight="1" x14ac:dyDescent="0.25">
      <c r="A256" s="57">
        <v>44</v>
      </c>
      <c r="B256" s="54">
        <f t="shared" si="17"/>
        <v>199</v>
      </c>
      <c r="C256" s="11" t="s">
        <v>12</v>
      </c>
      <c r="D256" s="12">
        <v>504</v>
      </c>
      <c r="E256" s="8"/>
      <c r="F256" s="8">
        <v>1</v>
      </c>
      <c r="G256" s="9"/>
      <c r="H256" s="66">
        <v>10</v>
      </c>
      <c r="I256" s="2">
        <f t="shared" si="19"/>
        <v>188</v>
      </c>
      <c r="J256" s="5" t="s">
        <v>9</v>
      </c>
      <c r="K256" s="70">
        <v>504</v>
      </c>
      <c r="L256" s="25">
        <v>1</v>
      </c>
      <c r="M256" s="29"/>
    </row>
    <row r="257" spans="1:13" ht="33" customHeight="1" x14ac:dyDescent="0.25">
      <c r="A257" s="57">
        <v>45</v>
      </c>
      <c r="B257" s="54">
        <f t="shared" si="17"/>
        <v>200</v>
      </c>
      <c r="C257" s="11" t="s">
        <v>12</v>
      </c>
      <c r="D257" s="12">
        <v>504</v>
      </c>
      <c r="E257" s="8"/>
      <c r="F257" s="8">
        <v>1</v>
      </c>
      <c r="G257" s="9"/>
      <c r="H257" s="66">
        <v>11</v>
      </c>
      <c r="I257" s="2">
        <f>I256+1</f>
        <v>189</v>
      </c>
      <c r="J257" s="5" t="s">
        <v>9</v>
      </c>
      <c r="K257" s="70">
        <v>504</v>
      </c>
      <c r="L257" s="25">
        <v>1</v>
      </c>
      <c r="M257" s="29"/>
    </row>
    <row r="258" spans="1:13" ht="33" customHeight="1" x14ac:dyDescent="0.25">
      <c r="A258" s="57">
        <v>46</v>
      </c>
      <c r="B258" s="54">
        <f t="shared" si="17"/>
        <v>201</v>
      </c>
      <c r="C258" s="11" t="s">
        <v>12</v>
      </c>
      <c r="D258" s="12">
        <v>504</v>
      </c>
      <c r="E258" s="8"/>
      <c r="F258" s="8">
        <v>1</v>
      </c>
      <c r="G258" s="9"/>
      <c r="H258" s="66">
        <v>12</v>
      </c>
      <c r="I258" s="2">
        <f t="shared" si="19"/>
        <v>190</v>
      </c>
      <c r="J258" s="5" t="s">
        <v>9</v>
      </c>
      <c r="K258" s="70">
        <v>504</v>
      </c>
      <c r="L258" s="25">
        <v>1</v>
      </c>
      <c r="M258" s="29"/>
    </row>
    <row r="259" spans="1:13" ht="33" customHeight="1" x14ac:dyDescent="0.25">
      <c r="A259" s="57">
        <v>47</v>
      </c>
      <c r="B259" s="54">
        <f t="shared" si="17"/>
        <v>202</v>
      </c>
      <c r="C259" s="11" t="s">
        <v>12</v>
      </c>
      <c r="D259" s="12">
        <v>504</v>
      </c>
      <c r="E259" s="8"/>
      <c r="F259" s="8">
        <v>1</v>
      </c>
      <c r="G259" s="9"/>
      <c r="H259" s="66">
        <v>13</v>
      </c>
      <c r="I259" s="2">
        <f t="shared" si="19"/>
        <v>191</v>
      </c>
      <c r="J259" s="5" t="s">
        <v>9</v>
      </c>
      <c r="K259" s="70">
        <v>450</v>
      </c>
      <c r="L259" s="25">
        <v>1</v>
      </c>
      <c r="M259" s="29"/>
    </row>
    <row r="260" spans="1:13" ht="33" customHeight="1" x14ac:dyDescent="0.25">
      <c r="A260" s="57">
        <v>48</v>
      </c>
      <c r="B260" s="54">
        <f t="shared" si="17"/>
        <v>203</v>
      </c>
      <c r="C260" s="11" t="s">
        <v>12</v>
      </c>
      <c r="D260" s="12">
        <v>504</v>
      </c>
      <c r="E260" s="8"/>
      <c r="F260" s="8">
        <v>1</v>
      </c>
      <c r="G260" s="9"/>
      <c r="H260" s="66">
        <v>14</v>
      </c>
      <c r="I260" s="2">
        <f t="shared" si="19"/>
        <v>192</v>
      </c>
      <c r="J260" s="5" t="s">
        <v>9</v>
      </c>
      <c r="K260" s="70">
        <v>504</v>
      </c>
      <c r="L260" s="25">
        <v>1</v>
      </c>
      <c r="M260" s="29"/>
    </row>
    <row r="261" spans="1:13" ht="33" customHeight="1" x14ac:dyDescent="0.25">
      <c r="A261" s="57">
        <v>49</v>
      </c>
      <c r="B261" s="54">
        <f t="shared" si="17"/>
        <v>204</v>
      </c>
      <c r="C261" s="11" t="s">
        <v>12</v>
      </c>
      <c r="D261" s="12">
        <v>504</v>
      </c>
      <c r="E261" s="8"/>
      <c r="F261" s="8">
        <v>1</v>
      </c>
      <c r="G261" s="9"/>
      <c r="H261" s="66">
        <v>15</v>
      </c>
      <c r="I261" s="2">
        <f>I260+1</f>
        <v>193</v>
      </c>
      <c r="J261" s="5" t="s">
        <v>9</v>
      </c>
      <c r="K261" s="75">
        <v>450</v>
      </c>
      <c r="L261" s="26">
        <v>1</v>
      </c>
      <c r="M261" s="27"/>
    </row>
    <row r="262" spans="1:13" ht="33" customHeight="1" x14ac:dyDescent="0.25">
      <c r="A262" s="57">
        <v>50</v>
      </c>
      <c r="B262" s="54">
        <f t="shared" si="17"/>
        <v>205</v>
      </c>
      <c r="C262" s="11" t="s">
        <v>12</v>
      </c>
      <c r="D262" s="12">
        <v>504</v>
      </c>
      <c r="E262" s="8"/>
      <c r="F262" s="8">
        <v>1</v>
      </c>
      <c r="G262" s="9"/>
      <c r="H262" s="66">
        <v>16</v>
      </c>
      <c r="I262" s="2">
        <f t="shared" ref="I262:I272" si="20">I261+1</f>
        <v>194</v>
      </c>
      <c r="J262" s="83" t="s">
        <v>9</v>
      </c>
      <c r="K262" s="82">
        <v>504</v>
      </c>
      <c r="L262" s="83">
        <v>1</v>
      </c>
      <c r="M262" s="83"/>
    </row>
    <row r="263" spans="1:13" ht="33" customHeight="1" x14ac:dyDescent="0.25">
      <c r="A263" s="57">
        <v>51</v>
      </c>
      <c r="B263" s="54">
        <f t="shared" si="17"/>
        <v>206</v>
      </c>
      <c r="C263" s="11" t="s">
        <v>12</v>
      </c>
      <c r="D263" s="12">
        <v>504</v>
      </c>
      <c r="E263" s="8"/>
      <c r="F263" s="8">
        <v>1</v>
      </c>
      <c r="G263" s="9"/>
      <c r="H263" s="66">
        <v>17</v>
      </c>
      <c r="I263" s="2">
        <f t="shared" si="20"/>
        <v>195</v>
      </c>
      <c r="J263" s="83" t="s">
        <v>9</v>
      </c>
      <c r="K263" s="82">
        <v>504</v>
      </c>
      <c r="L263" s="83"/>
      <c r="M263" s="83">
        <v>1</v>
      </c>
    </row>
    <row r="264" spans="1:13" ht="33" customHeight="1" x14ac:dyDescent="0.25">
      <c r="A264" s="57">
        <v>52</v>
      </c>
      <c r="B264" s="54">
        <f t="shared" si="17"/>
        <v>207</v>
      </c>
      <c r="C264" s="8" t="s">
        <v>25</v>
      </c>
      <c r="D264" s="12">
        <v>504</v>
      </c>
      <c r="E264" s="8"/>
      <c r="F264" s="8">
        <v>1</v>
      </c>
      <c r="G264" s="9"/>
      <c r="H264" s="66">
        <v>18</v>
      </c>
      <c r="I264" s="2">
        <f t="shared" si="20"/>
        <v>196</v>
      </c>
      <c r="J264" s="83" t="s">
        <v>9</v>
      </c>
      <c r="K264" s="82">
        <v>450</v>
      </c>
      <c r="L264" s="83"/>
      <c r="M264" s="83">
        <v>1</v>
      </c>
    </row>
    <row r="265" spans="1:13" ht="33" customHeight="1" x14ac:dyDescent="0.25">
      <c r="A265" s="57">
        <v>53</v>
      </c>
      <c r="B265" s="54">
        <f t="shared" si="17"/>
        <v>208</v>
      </c>
      <c r="C265" s="8" t="s">
        <v>25</v>
      </c>
      <c r="D265" s="12">
        <v>504</v>
      </c>
      <c r="E265" s="8"/>
      <c r="F265" s="8">
        <v>1</v>
      </c>
      <c r="G265" s="9"/>
      <c r="H265" s="66">
        <v>19</v>
      </c>
      <c r="I265" s="2">
        <f t="shared" si="20"/>
        <v>197</v>
      </c>
      <c r="J265" s="83" t="s">
        <v>9</v>
      </c>
      <c r="K265" s="82">
        <v>504</v>
      </c>
      <c r="L265" s="83">
        <v>1</v>
      </c>
      <c r="M265" s="83"/>
    </row>
    <row r="266" spans="1:13" ht="33" customHeight="1" x14ac:dyDescent="0.25">
      <c r="A266" s="57">
        <v>54</v>
      </c>
      <c r="B266" s="54">
        <f t="shared" si="17"/>
        <v>209</v>
      </c>
      <c r="C266" s="11" t="s">
        <v>12</v>
      </c>
      <c r="D266" s="12">
        <v>504</v>
      </c>
      <c r="E266" s="8"/>
      <c r="F266" s="8">
        <v>1</v>
      </c>
      <c r="G266" s="9"/>
      <c r="H266" s="66">
        <v>20</v>
      </c>
      <c r="I266" s="2">
        <f t="shared" si="20"/>
        <v>198</v>
      </c>
      <c r="J266" s="59" t="s">
        <v>9</v>
      </c>
      <c r="K266" s="73">
        <v>504</v>
      </c>
      <c r="L266" s="59"/>
      <c r="M266" s="59">
        <v>1</v>
      </c>
    </row>
    <row r="267" spans="1:13" ht="33" customHeight="1" x14ac:dyDescent="0.25">
      <c r="A267" s="57">
        <v>55</v>
      </c>
      <c r="B267" s="54">
        <f t="shared" si="17"/>
        <v>210</v>
      </c>
      <c r="C267" s="11" t="s">
        <v>12</v>
      </c>
      <c r="D267" s="12">
        <v>504</v>
      </c>
      <c r="E267" s="8"/>
      <c r="F267" s="8">
        <v>1</v>
      </c>
      <c r="G267" s="9"/>
      <c r="H267" s="66">
        <v>21</v>
      </c>
      <c r="I267" s="2">
        <f t="shared" si="20"/>
        <v>199</v>
      </c>
      <c r="J267" s="59" t="s">
        <v>9</v>
      </c>
      <c r="K267" s="73">
        <v>504</v>
      </c>
      <c r="L267" s="59"/>
      <c r="M267" s="59">
        <v>1</v>
      </c>
    </row>
    <row r="268" spans="1:13" ht="33" customHeight="1" x14ac:dyDescent="0.25">
      <c r="A268" s="57">
        <v>56</v>
      </c>
      <c r="B268" s="54">
        <f t="shared" si="17"/>
        <v>211</v>
      </c>
      <c r="C268" s="11" t="s">
        <v>12</v>
      </c>
      <c r="D268" s="12">
        <v>504</v>
      </c>
      <c r="E268" s="8"/>
      <c r="F268" s="8">
        <v>1</v>
      </c>
      <c r="G268" s="9"/>
      <c r="H268" s="66">
        <v>22</v>
      </c>
      <c r="I268" s="2">
        <f t="shared" si="20"/>
        <v>200</v>
      </c>
      <c r="J268" s="59" t="s">
        <v>9</v>
      </c>
      <c r="K268" s="73">
        <v>504</v>
      </c>
      <c r="L268" s="59"/>
      <c r="M268" s="59">
        <v>1</v>
      </c>
    </row>
    <row r="269" spans="1:13" ht="33" customHeight="1" x14ac:dyDescent="0.25">
      <c r="A269" s="57">
        <v>57</v>
      </c>
      <c r="B269" s="54">
        <f t="shared" si="17"/>
        <v>212</v>
      </c>
      <c r="C269" s="11" t="s">
        <v>12</v>
      </c>
      <c r="D269" s="12">
        <v>504</v>
      </c>
      <c r="E269" s="8"/>
      <c r="F269" s="8">
        <v>1</v>
      </c>
      <c r="G269" s="9"/>
      <c r="H269" s="66">
        <v>23</v>
      </c>
      <c r="I269" s="2">
        <f t="shared" si="20"/>
        <v>201</v>
      </c>
      <c r="J269" s="59" t="s">
        <v>9</v>
      </c>
      <c r="K269" s="73">
        <v>504</v>
      </c>
      <c r="L269" s="59">
        <v>1</v>
      </c>
      <c r="M269" s="59"/>
    </row>
    <row r="270" spans="1:13" ht="33" customHeight="1" x14ac:dyDescent="0.25">
      <c r="A270" s="57">
        <v>58</v>
      </c>
      <c r="B270" s="54">
        <f t="shared" si="17"/>
        <v>213</v>
      </c>
      <c r="C270" s="11" t="s">
        <v>12</v>
      </c>
      <c r="D270" s="12">
        <v>504</v>
      </c>
      <c r="E270" s="8"/>
      <c r="F270" s="8">
        <v>1</v>
      </c>
      <c r="G270" s="9"/>
      <c r="H270" s="66">
        <v>24</v>
      </c>
      <c r="I270" s="2">
        <f t="shared" si="20"/>
        <v>202</v>
      </c>
      <c r="J270" s="59" t="s">
        <v>9</v>
      </c>
      <c r="K270" s="73">
        <v>504</v>
      </c>
      <c r="L270" s="59"/>
      <c r="M270" s="59">
        <v>1</v>
      </c>
    </row>
    <row r="271" spans="1:13" ht="33" customHeight="1" x14ac:dyDescent="0.25">
      <c r="A271" s="57">
        <v>59</v>
      </c>
      <c r="B271" s="54">
        <f t="shared" si="17"/>
        <v>214</v>
      </c>
      <c r="C271" s="11" t="s">
        <v>12</v>
      </c>
      <c r="D271" s="12">
        <v>504</v>
      </c>
      <c r="E271" s="8"/>
      <c r="F271" s="8">
        <v>1</v>
      </c>
      <c r="G271" s="9"/>
      <c r="H271" s="66">
        <v>25</v>
      </c>
      <c r="I271" s="2">
        <f t="shared" si="20"/>
        <v>203</v>
      </c>
      <c r="J271" s="59" t="s">
        <v>9</v>
      </c>
      <c r="K271" s="73">
        <v>504</v>
      </c>
      <c r="L271" s="59"/>
      <c r="M271" s="59">
        <v>1</v>
      </c>
    </row>
    <row r="272" spans="1:13" ht="33" customHeight="1" x14ac:dyDescent="0.25">
      <c r="A272" s="57">
        <v>60</v>
      </c>
      <c r="B272" s="54">
        <f t="shared" si="17"/>
        <v>215</v>
      </c>
      <c r="C272" s="11" t="s">
        <v>12</v>
      </c>
      <c r="D272" s="12">
        <v>504</v>
      </c>
      <c r="E272" s="8"/>
      <c r="F272" s="8">
        <v>1</v>
      </c>
      <c r="G272" s="9"/>
      <c r="H272" s="66">
        <v>26</v>
      </c>
      <c r="I272" s="2">
        <f t="shared" si="20"/>
        <v>204</v>
      </c>
      <c r="J272" s="59" t="s">
        <v>9</v>
      </c>
      <c r="K272" s="73">
        <v>504</v>
      </c>
      <c r="L272" s="59"/>
      <c r="M272" s="59">
        <v>1</v>
      </c>
    </row>
    <row r="273" spans="1:13" ht="33" customHeight="1" x14ac:dyDescent="0.25">
      <c r="A273" s="57">
        <v>61</v>
      </c>
      <c r="B273" s="54">
        <f t="shared" si="17"/>
        <v>216</v>
      </c>
      <c r="C273" s="11" t="s">
        <v>12</v>
      </c>
      <c r="D273" s="12">
        <v>504</v>
      </c>
      <c r="E273" s="8"/>
      <c r="F273" s="8">
        <v>1</v>
      </c>
      <c r="G273" s="9"/>
      <c r="I273" s="138" t="s">
        <v>65</v>
      </c>
      <c r="J273" s="138"/>
      <c r="K273" s="72">
        <f>SUM(K247:K272)</f>
        <v>12780</v>
      </c>
      <c r="L273" s="35">
        <f>SUM(L247:L272)</f>
        <v>14</v>
      </c>
      <c r="M273" s="35">
        <f>SUM(M247:M272)</f>
        <v>12</v>
      </c>
    </row>
    <row r="274" spans="1:13" ht="33" customHeight="1" x14ac:dyDescent="0.25">
      <c r="A274" s="57">
        <v>62</v>
      </c>
      <c r="B274" s="54">
        <f t="shared" si="17"/>
        <v>217</v>
      </c>
      <c r="C274" s="11" t="s">
        <v>24</v>
      </c>
      <c r="D274" s="12">
        <v>504</v>
      </c>
      <c r="E274" s="8"/>
      <c r="F274" s="8">
        <v>1</v>
      </c>
      <c r="G274" s="9"/>
      <c r="I274" s="30" t="s">
        <v>176</v>
      </c>
      <c r="J274" s="31"/>
      <c r="K274" s="74"/>
      <c r="L274" s="31"/>
      <c r="M274" s="32"/>
    </row>
    <row r="275" spans="1:13" ht="33" customHeight="1" x14ac:dyDescent="0.25">
      <c r="A275" s="57">
        <v>63</v>
      </c>
      <c r="B275" s="54">
        <f t="shared" si="17"/>
        <v>218</v>
      </c>
      <c r="C275" s="11" t="s">
        <v>23</v>
      </c>
      <c r="D275" s="12">
        <v>606</v>
      </c>
      <c r="E275" s="8">
        <v>1</v>
      </c>
      <c r="F275" s="8"/>
      <c r="G275" s="9"/>
      <c r="H275" s="66">
        <v>1</v>
      </c>
      <c r="I275" s="1">
        <f>I272+1</f>
        <v>205</v>
      </c>
      <c r="J275" s="5" t="s">
        <v>177</v>
      </c>
      <c r="K275" s="70">
        <v>600</v>
      </c>
      <c r="L275" s="24">
        <v>1</v>
      </c>
      <c r="M275" s="24"/>
    </row>
    <row r="276" spans="1:13" ht="33" customHeight="1" x14ac:dyDescent="0.25">
      <c r="A276" s="57">
        <v>64</v>
      </c>
      <c r="B276" s="54">
        <f t="shared" si="17"/>
        <v>219</v>
      </c>
      <c r="C276" s="11" t="s">
        <v>125</v>
      </c>
      <c r="D276" s="12">
        <v>504</v>
      </c>
      <c r="E276" s="8"/>
      <c r="F276" s="8">
        <v>1</v>
      </c>
      <c r="G276" s="9"/>
      <c r="H276" s="66">
        <v>2</v>
      </c>
      <c r="I276" s="1">
        <f>I275+1</f>
        <v>206</v>
      </c>
      <c r="J276" s="3" t="s">
        <v>244</v>
      </c>
      <c r="K276" s="70">
        <v>504</v>
      </c>
      <c r="L276" s="24">
        <v>1</v>
      </c>
      <c r="M276" s="24"/>
    </row>
    <row r="277" spans="1:13" ht="33" customHeight="1" x14ac:dyDescent="0.25">
      <c r="A277" s="57">
        <v>65</v>
      </c>
      <c r="B277" s="54">
        <f t="shared" si="17"/>
        <v>220</v>
      </c>
      <c r="C277" s="11" t="s">
        <v>125</v>
      </c>
      <c r="D277" s="12">
        <v>504</v>
      </c>
      <c r="E277" s="8"/>
      <c r="F277" s="8">
        <v>1</v>
      </c>
      <c r="G277" s="9"/>
      <c r="H277" s="66">
        <v>3</v>
      </c>
      <c r="I277" s="1">
        <f>I276+1</f>
        <v>207</v>
      </c>
      <c r="J277" s="3" t="s">
        <v>179</v>
      </c>
      <c r="K277" s="70">
        <v>450</v>
      </c>
      <c r="L277" s="24">
        <v>1</v>
      </c>
      <c r="M277" s="24"/>
    </row>
    <row r="278" spans="1:13" ht="33" customHeight="1" x14ac:dyDescent="0.25">
      <c r="A278" s="57">
        <v>66</v>
      </c>
      <c r="B278" s="54">
        <f t="shared" si="17"/>
        <v>221</v>
      </c>
      <c r="C278" s="11" t="s">
        <v>260</v>
      </c>
      <c r="D278" s="12">
        <v>504</v>
      </c>
      <c r="E278" s="8"/>
      <c r="F278" s="8">
        <v>1</v>
      </c>
      <c r="G278" s="9"/>
      <c r="I278" s="138" t="s">
        <v>65</v>
      </c>
      <c r="J278" s="138"/>
      <c r="K278" s="72">
        <f>SUM(K275:K277)</f>
        <v>1554</v>
      </c>
      <c r="L278" s="34">
        <f>SUM(L275:L277)</f>
        <v>3</v>
      </c>
      <c r="M278" s="34">
        <f>SUM(M275:M277)</f>
        <v>0</v>
      </c>
    </row>
    <row r="279" spans="1:13" ht="33" customHeight="1" x14ac:dyDescent="0.25">
      <c r="A279" s="57">
        <v>67</v>
      </c>
      <c r="B279" s="54">
        <f t="shared" si="17"/>
        <v>222</v>
      </c>
      <c r="C279" s="11" t="s">
        <v>141</v>
      </c>
      <c r="D279" s="12">
        <v>504</v>
      </c>
      <c r="E279" s="8"/>
      <c r="F279" s="8">
        <v>1</v>
      </c>
      <c r="G279" s="9"/>
      <c r="I279" s="30" t="s">
        <v>304</v>
      </c>
      <c r="J279" s="31"/>
      <c r="K279" s="74"/>
      <c r="L279" s="31"/>
      <c r="M279" s="32"/>
    </row>
    <row r="280" spans="1:13" ht="33" customHeight="1" x14ac:dyDescent="0.25">
      <c r="A280" s="57">
        <v>68</v>
      </c>
      <c r="B280" s="54">
        <f t="shared" ref="B280:B284" si="21">B279+1</f>
        <v>223</v>
      </c>
      <c r="C280" s="11" t="s">
        <v>22</v>
      </c>
      <c r="D280" s="12">
        <v>504</v>
      </c>
      <c r="E280" s="8">
        <v>1</v>
      </c>
      <c r="F280" s="8"/>
      <c r="G280" s="9"/>
      <c r="H280" s="66">
        <v>1</v>
      </c>
      <c r="I280" s="1">
        <f>I277+1</f>
        <v>208</v>
      </c>
      <c r="J280" s="5" t="s">
        <v>305</v>
      </c>
      <c r="K280" s="70">
        <v>504</v>
      </c>
      <c r="L280" s="24">
        <v>1</v>
      </c>
      <c r="M280" s="24"/>
    </row>
    <row r="281" spans="1:13" ht="33" customHeight="1" x14ac:dyDescent="0.25">
      <c r="A281" s="57">
        <v>69</v>
      </c>
      <c r="B281" s="54">
        <f t="shared" si="21"/>
        <v>224</v>
      </c>
      <c r="C281" s="11" t="s">
        <v>22</v>
      </c>
      <c r="D281" s="12">
        <v>504</v>
      </c>
      <c r="E281" s="8"/>
      <c r="F281" s="8">
        <v>1</v>
      </c>
      <c r="G281" s="9"/>
      <c r="H281" s="66">
        <v>2</v>
      </c>
      <c r="I281" s="1">
        <f>I280+1</f>
        <v>209</v>
      </c>
      <c r="J281" s="5" t="s">
        <v>305</v>
      </c>
      <c r="K281" s="70">
        <v>504</v>
      </c>
      <c r="L281" s="24">
        <v>1</v>
      </c>
      <c r="M281" s="24"/>
    </row>
    <row r="282" spans="1:13" ht="33" customHeight="1" x14ac:dyDescent="0.25">
      <c r="A282" s="57">
        <v>70</v>
      </c>
      <c r="B282" s="54">
        <f t="shared" si="21"/>
        <v>225</v>
      </c>
      <c r="C282" s="11" t="s">
        <v>259</v>
      </c>
      <c r="D282" s="12">
        <v>504</v>
      </c>
      <c r="E282" s="8"/>
      <c r="F282" s="8">
        <v>1</v>
      </c>
      <c r="G282" s="9"/>
      <c r="H282" s="66">
        <v>3</v>
      </c>
      <c r="I282" s="138" t="s">
        <v>65</v>
      </c>
      <c r="J282" s="138"/>
      <c r="K282" s="72">
        <f>SUM(K279:K281)</f>
        <v>1008</v>
      </c>
      <c r="L282" s="34">
        <f>SUM(L279:L281)</f>
        <v>2</v>
      </c>
      <c r="M282" s="34">
        <f>SUM(M279:M281)</f>
        <v>0</v>
      </c>
    </row>
    <row r="283" spans="1:13" ht="33" customHeight="1" x14ac:dyDescent="0.25">
      <c r="A283" s="57">
        <v>71</v>
      </c>
      <c r="B283" s="54">
        <f t="shared" si="21"/>
        <v>226</v>
      </c>
      <c r="C283" s="11" t="s">
        <v>259</v>
      </c>
      <c r="D283" s="12">
        <v>504</v>
      </c>
      <c r="E283" s="8"/>
      <c r="F283" s="8">
        <v>1</v>
      </c>
      <c r="G283" s="9"/>
      <c r="I283" s="30" t="s">
        <v>90</v>
      </c>
      <c r="J283" s="31"/>
      <c r="K283" s="74"/>
      <c r="L283" s="31"/>
      <c r="M283" s="32"/>
    </row>
    <row r="284" spans="1:13" ht="33" customHeight="1" x14ac:dyDescent="0.25">
      <c r="A284" s="57">
        <v>72</v>
      </c>
      <c r="B284" s="54">
        <f t="shared" si="21"/>
        <v>227</v>
      </c>
      <c r="C284" s="11" t="s">
        <v>259</v>
      </c>
      <c r="D284" s="12">
        <v>504</v>
      </c>
      <c r="E284" s="8"/>
      <c r="F284" s="8">
        <v>1</v>
      </c>
      <c r="G284" s="9"/>
      <c r="H284" s="66">
        <v>1</v>
      </c>
      <c r="I284" s="1">
        <f>I281+1</f>
        <v>210</v>
      </c>
      <c r="J284" s="5" t="s">
        <v>306</v>
      </c>
      <c r="K284" s="70">
        <v>504</v>
      </c>
      <c r="L284" s="25">
        <v>1</v>
      </c>
      <c r="M284" s="29"/>
    </row>
    <row r="285" spans="1:13" ht="33" customHeight="1" x14ac:dyDescent="0.25">
      <c r="B285" s="85" t="s">
        <v>64</v>
      </c>
      <c r="C285" s="85"/>
      <c r="D285" s="13">
        <f>SUM(D213:D282)</f>
        <v>35578</v>
      </c>
      <c r="E285" s="10">
        <f>SUM(E213:E284)</f>
        <v>3</v>
      </c>
      <c r="F285" s="10">
        <f>SUM(F213:F284)</f>
        <v>69</v>
      </c>
      <c r="G285" s="9"/>
      <c r="I285" s="138" t="s">
        <v>65</v>
      </c>
      <c r="J285" s="138"/>
      <c r="K285" s="72">
        <f>SUM(K284)</f>
        <v>504</v>
      </c>
      <c r="L285" s="35">
        <f>SUM(L284)</f>
        <v>1</v>
      </c>
      <c r="M285" s="35">
        <f>SUM(M284)</f>
        <v>0</v>
      </c>
    </row>
    <row r="286" spans="1:13" ht="33" customHeight="1" x14ac:dyDescent="0.25">
      <c r="B286" s="53" t="s">
        <v>97</v>
      </c>
      <c r="C286" s="45"/>
      <c r="D286" s="45"/>
      <c r="E286" s="45"/>
      <c r="F286" s="46"/>
      <c r="G286" s="9"/>
      <c r="I286" s="7" t="s">
        <v>196</v>
      </c>
      <c r="J286" s="30"/>
      <c r="K286" s="74"/>
      <c r="L286" s="31"/>
      <c r="M286" s="32"/>
    </row>
    <row r="287" spans="1:13" ht="33" customHeight="1" x14ac:dyDescent="0.25">
      <c r="A287" s="57">
        <v>1</v>
      </c>
      <c r="B287" s="54">
        <f>B284+1</f>
        <v>228</v>
      </c>
      <c r="C287" s="11" t="s">
        <v>139</v>
      </c>
      <c r="D287" s="12">
        <v>1010.2</v>
      </c>
      <c r="E287" s="8"/>
      <c r="F287" s="8">
        <v>1</v>
      </c>
      <c r="G287" s="9"/>
      <c r="H287" s="66">
        <v>1</v>
      </c>
      <c r="I287" s="1">
        <f>I284+1</f>
        <v>211</v>
      </c>
      <c r="J287" s="5" t="s">
        <v>197</v>
      </c>
      <c r="K287" s="70">
        <v>504</v>
      </c>
      <c r="L287" s="25"/>
      <c r="M287" s="29">
        <v>1</v>
      </c>
    </row>
    <row r="288" spans="1:13" ht="33" customHeight="1" x14ac:dyDescent="0.25">
      <c r="A288" s="57">
        <v>2</v>
      </c>
      <c r="B288" s="54">
        <f>B287+1</f>
        <v>229</v>
      </c>
      <c r="C288" s="11" t="s">
        <v>181</v>
      </c>
      <c r="D288" s="12">
        <v>1010.2</v>
      </c>
      <c r="E288" s="8"/>
      <c r="F288" s="8">
        <v>1</v>
      </c>
      <c r="G288" s="9"/>
      <c r="H288" s="66">
        <v>2</v>
      </c>
      <c r="I288" s="1">
        <f>I287+1</f>
        <v>212</v>
      </c>
      <c r="J288" s="5" t="s">
        <v>197</v>
      </c>
      <c r="K288" s="70">
        <v>504</v>
      </c>
      <c r="L288" s="25">
        <v>1</v>
      </c>
      <c r="M288" s="29"/>
    </row>
    <row r="289" spans="1:13" ht="33" customHeight="1" x14ac:dyDescent="0.25">
      <c r="A289" s="57">
        <v>3</v>
      </c>
      <c r="B289" s="54">
        <f t="shared" ref="B289:B290" si="22">B288+1</f>
        <v>230</v>
      </c>
      <c r="C289" s="11" t="s">
        <v>111</v>
      </c>
      <c r="D289" s="12">
        <v>504</v>
      </c>
      <c r="E289" s="8"/>
      <c r="F289" s="8">
        <v>1</v>
      </c>
      <c r="G289" s="9"/>
      <c r="H289" s="66">
        <v>3</v>
      </c>
      <c r="I289" s="1">
        <f>I288+1</f>
        <v>213</v>
      </c>
      <c r="J289" s="5" t="s">
        <v>197</v>
      </c>
      <c r="K289" s="70">
        <v>504</v>
      </c>
      <c r="L289" s="25">
        <v>1</v>
      </c>
      <c r="M289" s="29"/>
    </row>
    <row r="290" spans="1:13" ht="33" customHeight="1" x14ac:dyDescent="0.25">
      <c r="A290" s="57">
        <v>4</v>
      </c>
      <c r="B290" s="54">
        <f t="shared" si="22"/>
        <v>231</v>
      </c>
      <c r="C290" s="11" t="s">
        <v>142</v>
      </c>
      <c r="D290" s="12">
        <v>504</v>
      </c>
      <c r="E290" s="8"/>
      <c r="F290" s="8">
        <v>1</v>
      </c>
      <c r="G290" s="9"/>
      <c r="H290" s="66">
        <v>4</v>
      </c>
      <c r="I290" s="1">
        <f t="shared" ref="I290:I291" si="23">I289+1</f>
        <v>214</v>
      </c>
      <c r="J290" s="59" t="s">
        <v>197</v>
      </c>
      <c r="K290" s="70">
        <v>504</v>
      </c>
      <c r="L290" s="59">
        <v>1</v>
      </c>
      <c r="M290" s="59"/>
    </row>
    <row r="291" spans="1:13" ht="33" customHeight="1" x14ac:dyDescent="0.25">
      <c r="B291" s="85" t="s">
        <v>64</v>
      </c>
      <c r="C291" s="85"/>
      <c r="D291" s="13">
        <f>SUM(D287:D290)</f>
        <v>3028.4</v>
      </c>
      <c r="E291" s="10">
        <f>SUM(E287:E290)</f>
        <v>0</v>
      </c>
      <c r="F291" s="10">
        <f>SUM(F287:F290)</f>
        <v>4</v>
      </c>
      <c r="G291" s="9"/>
      <c r="H291" s="66">
        <v>5</v>
      </c>
      <c r="I291" s="1">
        <f t="shared" si="23"/>
        <v>215</v>
      </c>
      <c r="J291" s="59" t="s">
        <v>197</v>
      </c>
      <c r="K291" s="70">
        <v>504</v>
      </c>
      <c r="L291" s="59"/>
      <c r="M291" s="59">
        <v>1</v>
      </c>
    </row>
    <row r="292" spans="1:13" ht="33" customHeight="1" x14ac:dyDescent="0.25">
      <c r="B292" s="53" t="s">
        <v>209</v>
      </c>
      <c r="C292" s="45"/>
      <c r="D292" s="45"/>
      <c r="E292" s="45"/>
      <c r="F292" s="46"/>
      <c r="G292" s="9"/>
      <c r="I292" s="138" t="s">
        <v>65</v>
      </c>
      <c r="J292" s="138"/>
      <c r="K292" s="72">
        <f>SUM(K287:K291)</f>
        <v>2520</v>
      </c>
      <c r="L292" s="35">
        <f>SUM(L287:L291)</f>
        <v>3</v>
      </c>
      <c r="M292" s="35">
        <f>SUM(M287:M291)</f>
        <v>2</v>
      </c>
    </row>
    <row r="293" spans="1:13" ht="33" customHeight="1" x14ac:dyDescent="0.25">
      <c r="A293" s="57">
        <v>1</v>
      </c>
      <c r="B293" s="54">
        <f>B290+1</f>
        <v>232</v>
      </c>
      <c r="C293" s="11" t="s">
        <v>115</v>
      </c>
      <c r="D293" s="12">
        <v>1010.2</v>
      </c>
      <c r="E293" s="8"/>
      <c r="F293" s="8">
        <v>1</v>
      </c>
      <c r="G293" s="9"/>
      <c r="I293" s="30" t="s">
        <v>245</v>
      </c>
      <c r="J293" s="31"/>
      <c r="K293" s="74"/>
      <c r="L293" s="31"/>
      <c r="M293" s="32"/>
    </row>
    <row r="294" spans="1:13" ht="33" customHeight="1" x14ac:dyDescent="0.25">
      <c r="A294" s="57">
        <v>2</v>
      </c>
      <c r="B294" s="54">
        <f t="shared" ref="B294:B305" si="24">B293+1</f>
        <v>233</v>
      </c>
      <c r="C294" s="11" t="s">
        <v>116</v>
      </c>
      <c r="D294" s="12">
        <v>504</v>
      </c>
      <c r="E294" s="8"/>
      <c r="F294" s="8">
        <v>1</v>
      </c>
      <c r="G294" s="9"/>
      <c r="H294" s="66">
        <v>1</v>
      </c>
      <c r="I294" s="1">
        <f>I291+1</f>
        <v>216</v>
      </c>
      <c r="J294" s="3" t="s">
        <v>307</v>
      </c>
      <c r="K294" s="70">
        <v>504</v>
      </c>
      <c r="L294" s="24"/>
      <c r="M294" s="24">
        <v>1</v>
      </c>
    </row>
    <row r="295" spans="1:13" ht="33" customHeight="1" x14ac:dyDescent="0.25">
      <c r="A295" s="57">
        <v>3</v>
      </c>
      <c r="B295" s="54">
        <f t="shared" si="24"/>
        <v>234</v>
      </c>
      <c r="C295" s="11" t="s">
        <v>11</v>
      </c>
      <c r="D295" s="12">
        <v>700</v>
      </c>
      <c r="E295" s="8"/>
      <c r="F295" s="8">
        <v>1</v>
      </c>
      <c r="G295" s="9"/>
      <c r="H295" s="66">
        <v>2</v>
      </c>
      <c r="I295" s="1">
        <f>I294+1</f>
        <v>217</v>
      </c>
      <c r="J295" s="3" t="s">
        <v>307</v>
      </c>
      <c r="K295" s="70">
        <v>504</v>
      </c>
      <c r="L295" s="59">
        <v>1</v>
      </c>
      <c r="M295" s="59"/>
    </row>
    <row r="296" spans="1:13" ht="33" customHeight="1" x14ac:dyDescent="0.25">
      <c r="A296" s="57">
        <v>4</v>
      </c>
      <c r="B296" s="54">
        <f t="shared" si="24"/>
        <v>235</v>
      </c>
      <c r="C296" s="11" t="s">
        <v>11</v>
      </c>
      <c r="D296" s="12">
        <v>518</v>
      </c>
      <c r="E296" s="8"/>
      <c r="F296" s="8">
        <v>1</v>
      </c>
      <c r="G296" s="9"/>
      <c r="H296" s="66">
        <v>3</v>
      </c>
      <c r="I296" s="1">
        <f>I295+1</f>
        <v>218</v>
      </c>
      <c r="J296" s="3" t="s">
        <v>307</v>
      </c>
      <c r="K296" s="70">
        <v>504</v>
      </c>
      <c r="L296" s="59"/>
      <c r="M296" s="59">
        <v>1</v>
      </c>
    </row>
    <row r="297" spans="1:13" ht="33" customHeight="1" x14ac:dyDescent="0.25">
      <c r="A297" s="57">
        <v>5</v>
      </c>
      <c r="B297" s="54">
        <f t="shared" si="24"/>
        <v>236</v>
      </c>
      <c r="C297" s="11" t="s">
        <v>11</v>
      </c>
      <c r="D297" s="12">
        <v>504</v>
      </c>
      <c r="E297" s="8"/>
      <c r="F297" s="8">
        <v>1</v>
      </c>
      <c r="G297" s="9"/>
      <c r="I297" s="138" t="s">
        <v>65</v>
      </c>
      <c r="J297" s="138"/>
      <c r="K297" s="72">
        <f>SUM(K294:K296)</f>
        <v>1512</v>
      </c>
      <c r="L297" s="33">
        <f>SUM(L294:L296)</f>
        <v>1</v>
      </c>
      <c r="M297" s="33">
        <f>SUM(M294:M296)</f>
        <v>2</v>
      </c>
    </row>
    <row r="298" spans="1:13" ht="33" customHeight="1" x14ac:dyDescent="0.25">
      <c r="A298" s="57">
        <v>6</v>
      </c>
      <c r="B298" s="54">
        <f t="shared" si="24"/>
        <v>237</v>
      </c>
      <c r="C298" s="11" t="s">
        <v>11</v>
      </c>
      <c r="D298" s="12">
        <v>504</v>
      </c>
      <c r="E298" s="8"/>
      <c r="F298" s="8">
        <v>1</v>
      </c>
      <c r="G298" s="9"/>
      <c r="I298" s="30" t="s">
        <v>247</v>
      </c>
      <c r="J298" s="31"/>
      <c r="K298" s="74"/>
      <c r="L298" s="31"/>
      <c r="M298" s="32"/>
    </row>
    <row r="299" spans="1:13" ht="33" customHeight="1" x14ac:dyDescent="0.25">
      <c r="A299" s="57">
        <v>7</v>
      </c>
      <c r="B299" s="54">
        <f t="shared" si="24"/>
        <v>238</v>
      </c>
      <c r="C299" s="11" t="s">
        <v>20</v>
      </c>
      <c r="D299" s="12">
        <v>504</v>
      </c>
      <c r="E299" s="8"/>
      <c r="F299" s="8">
        <v>1</v>
      </c>
      <c r="G299" s="9"/>
      <c r="H299" s="66">
        <v>1</v>
      </c>
      <c r="I299" s="2">
        <f>I296+1</f>
        <v>219</v>
      </c>
      <c r="J299" s="5" t="s">
        <v>308</v>
      </c>
      <c r="K299" s="75">
        <v>700</v>
      </c>
      <c r="L299" s="24"/>
      <c r="M299" s="24">
        <v>1</v>
      </c>
    </row>
    <row r="300" spans="1:13" ht="33" customHeight="1" x14ac:dyDescent="0.25">
      <c r="A300" s="57">
        <v>8</v>
      </c>
      <c r="B300" s="54">
        <f t="shared" si="24"/>
        <v>239</v>
      </c>
      <c r="C300" s="11" t="s">
        <v>20</v>
      </c>
      <c r="D300" s="12">
        <v>504</v>
      </c>
      <c r="E300" s="8"/>
      <c r="F300" s="8">
        <v>1</v>
      </c>
      <c r="G300" s="9"/>
      <c r="H300" s="66">
        <v>2</v>
      </c>
      <c r="I300" s="2">
        <f>I299+1</f>
        <v>220</v>
      </c>
      <c r="J300" s="5" t="s">
        <v>248</v>
      </c>
      <c r="K300" s="75">
        <v>504</v>
      </c>
      <c r="L300" s="24">
        <v>1</v>
      </c>
      <c r="M300" s="24"/>
    </row>
    <row r="301" spans="1:13" ht="33" customHeight="1" x14ac:dyDescent="0.25">
      <c r="A301" s="57">
        <v>9</v>
      </c>
      <c r="B301" s="54">
        <f t="shared" si="24"/>
        <v>240</v>
      </c>
      <c r="C301" s="11" t="s">
        <v>20</v>
      </c>
      <c r="D301" s="12">
        <v>504</v>
      </c>
      <c r="E301" s="8"/>
      <c r="F301" s="8">
        <v>1</v>
      </c>
      <c r="G301" s="9"/>
      <c r="H301" s="66">
        <v>3</v>
      </c>
      <c r="I301" s="2">
        <f t="shared" ref="I301:I303" si="25">I300+1</f>
        <v>221</v>
      </c>
      <c r="J301" s="5" t="s">
        <v>248</v>
      </c>
      <c r="K301" s="75">
        <v>504</v>
      </c>
      <c r="L301" s="24">
        <v>1</v>
      </c>
      <c r="M301" s="24"/>
    </row>
    <row r="302" spans="1:13" ht="33" customHeight="1" x14ac:dyDescent="0.25">
      <c r="A302" s="57">
        <v>10</v>
      </c>
      <c r="B302" s="54">
        <f t="shared" si="24"/>
        <v>241</v>
      </c>
      <c r="C302" s="11" t="s">
        <v>20</v>
      </c>
      <c r="D302" s="12">
        <v>504</v>
      </c>
      <c r="E302" s="8"/>
      <c r="F302" s="8">
        <v>1</v>
      </c>
      <c r="G302" s="9"/>
      <c r="H302" s="66">
        <v>4</v>
      </c>
      <c r="I302" s="2">
        <f t="shared" si="25"/>
        <v>222</v>
      </c>
      <c r="J302" s="5" t="s">
        <v>248</v>
      </c>
      <c r="K302" s="75">
        <v>504</v>
      </c>
      <c r="L302" s="24"/>
      <c r="M302" s="24">
        <v>1</v>
      </c>
    </row>
    <row r="303" spans="1:13" ht="33" customHeight="1" x14ac:dyDescent="0.25">
      <c r="A303" s="57">
        <v>11</v>
      </c>
      <c r="B303" s="54">
        <f t="shared" si="24"/>
        <v>242</v>
      </c>
      <c r="C303" s="11" t="s">
        <v>20</v>
      </c>
      <c r="D303" s="12">
        <v>504</v>
      </c>
      <c r="E303" s="8"/>
      <c r="F303" s="8">
        <v>1</v>
      </c>
      <c r="G303" s="9"/>
      <c r="H303" s="66">
        <v>5</v>
      </c>
      <c r="I303" s="2">
        <f t="shared" si="25"/>
        <v>223</v>
      </c>
      <c r="J303" s="5" t="s">
        <v>248</v>
      </c>
      <c r="K303" s="75">
        <v>504</v>
      </c>
      <c r="L303" s="59"/>
      <c r="M303" s="59">
        <v>1</v>
      </c>
    </row>
    <row r="304" spans="1:13" ht="33" customHeight="1" x14ac:dyDescent="0.25">
      <c r="A304" s="57">
        <v>12</v>
      </c>
      <c r="B304" s="54">
        <f>B303+1</f>
        <v>243</v>
      </c>
      <c r="C304" s="11" t="s">
        <v>21</v>
      </c>
      <c r="D304" s="12">
        <v>504</v>
      </c>
      <c r="E304" s="8"/>
      <c r="F304" s="8">
        <v>1</v>
      </c>
      <c r="G304" s="9"/>
      <c r="H304" s="66">
        <v>6</v>
      </c>
      <c r="I304" s="2">
        <f>I303+1</f>
        <v>224</v>
      </c>
      <c r="J304" s="59" t="s">
        <v>309</v>
      </c>
      <c r="K304" s="75">
        <v>900</v>
      </c>
      <c r="L304" s="59"/>
      <c r="M304" s="59">
        <v>1</v>
      </c>
    </row>
    <row r="305" spans="1:13" ht="33" customHeight="1" x14ac:dyDescent="0.25">
      <c r="A305" s="57">
        <v>13</v>
      </c>
      <c r="B305" s="54">
        <f t="shared" si="24"/>
        <v>244</v>
      </c>
      <c r="C305" s="11" t="s">
        <v>29</v>
      </c>
      <c r="D305" s="12">
        <v>504</v>
      </c>
      <c r="E305" s="8"/>
      <c r="F305" s="8">
        <v>1</v>
      </c>
      <c r="G305" s="9"/>
      <c r="I305" s="138" t="s">
        <v>65</v>
      </c>
      <c r="J305" s="138"/>
      <c r="K305" s="72">
        <f>SUM(K299:K304)</f>
        <v>3616</v>
      </c>
      <c r="L305" s="33">
        <f>SUM(L299:L304)</f>
        <v>2</v>
      </c>
      <c r="M305" s="33">
        <f>SUM(M299:M304)</f>
        <v>4</v>
      </c>
    </row>
    <row r="306" spans="1:13" ht="33" customHeight="1" x14ac:dyDescent="0.25">
      <c r="B306" s="85" t="s">
        <v>64</v>
      </c>
      <c r="C306" s="85"/>
      <c r="D306" s="13">
        <f>SUM(D293:D305)</f>
        <v>7268.2</v>
      </c>
      <c r="E306" s="10">
        <f>SUM(E293:E305)</f>
        <v>0</v>
      </c>
      <c r="F306" s="10">
        <f>SUM(F293:F305)</f>
        <v>13</v>
      </c>
      <c r="G306" s="9"/>
      <c r="I306" s="59"/>
      <c r="J306" s="59" t="s">
        <v>103</v>
      </c>
      <c r="K306" s="73">
        <f>K8+K11+K14+K24+K45+K48+K53+K58+K62+K66+K71+K76+K80+K85+K93+K98+K102+K105+K109+K140+K165+K185+K190+K193+K197+K220+K223+K231+K237+K241+K245+K273+K278+K282+K285+K292+K297+K305</f>
        <v>111598</v>
      </c>
      <c r="L306" s="102">
        <f>L8+L11+L14+L24+L45+L48+L53+L58+L62+L66+L71+L76+L80+L85+L93+L98+L102+L105+L109+L140+L165+L185+L190+L193+L197+L220+L223+L231+L237+L241+L245+L273+L278+L282+L285+L292+L297+L305</f>
        <v>94</v>
      </c>
      <c r="M306" s="102">
        <f t="shared" ref="M306" si="26">M8+M11+M14+M24+M45+M48+M53+M58+M62+M66+M71+M76+M80+M85+M93+M98+M102+M105+M109+M140+M165+M185+M190+M193+M197+M220+M223+M231+M237+M241+M245+M273+M278+M282+M285+M292+M297+M305</f>
        <v>130</v>
      </c>
    </row>
    <row r="307" spans="1:13" ht="33" customHeight="1" thickBot="1" x14ac:dyDescent="0.3">
      <c r="B307" s="53" t="s">
        <v>95</v>
      </c>
      <c r="C307" s="45"/>
      <c r="D307" s="45"/>
      <c r="E307" s="45"/>
      <c r="F307" s="46"/>
      <c r="G307" s="9"/>
      <c r="L307" s="153">
        <f>L306+M306</f>
        <v>224</v>
      </c>
      <c r="M307" s="154"/>
    </row>
    <row r="308" spans="1:13" ht="33" customHeight="1" x14ac:dyDescent="0.25">
      <c r="A308" s="57">
        <v>1</v>
      </c>
      <c r="B308" s="54">
        <f>B305+1</f>
        <v>245</v>
      </c>
      <c r="C308" s="11" t="s">
        <v>51</v>
      </c>
      <c r="D308" s="12">
        <v>1200</v>
      </c>
      <c r="E308" s="8"/>
      <c r="F308" s="8">
        <v>1</v>
      </c>
      <c r="G308" s="9"/>
      <c r="I308" s="144" t="s">
        <v>429</v>
      </c>
      <c r="J308" s="145"/>
      <c r="K308" s="145"/>
      <c r="L308" s="145"/>
      <c r="M308" s="146"/>
    </row>
    <row r="309" spans="1:13" ht="33" customHeight="1" x14ac:dyDescent="0.25">
      <c r="A309" s="57">
        <v>2</v>
      </c>
      <c r="B309" s="54">
        <f>B308+1</f>
        <v>246</v>
      </c>
      <c r="C309" s="11" t="s">
        <v>52</v>
      </c>
      <c r="D309" s="12">
        <v>504</v>
      </c>
      <c r="E309" s="8"/>
      <c r="F309" s="8">
        <v>1</v>
      </c>
      <c r="G309" s="9"/>
      <c r="I309" s="147"/>
      <c r="J309" s="148"/>
      <c r="K309" s="148"/>
      <c r="L309" s="148"/>
      <c r="M309" s="149"/>
    </row>
    <row r="310" spans="1:13" ht="33" customHeight="1" x14ac:dyDescent="0.25">
      <c r="A310" s="57">
        <v>3</v>
      </c>
      <c r="B310" s="54">
        <f>B309+1</f>
        <v>247</v>
      </c>
      <c r="C310" s="11" t="s">
        <v>52</v>
      </c>
      <c r="D310" s="12">
        <v>504</v>
      </c>
      <c r="E310" s="8"/>
      <c r="F310" s="8">
        <v>1</v>
      </c>
      <c r="G310" s="9"/>
      <c r="I310" s="147"/>
      <c r="J310" s="148"/>
      <c r="K310" s="148"/>
      <c r="L310" s="148"/>
      <c r="M310" s="149"/>
    </row>
    <row r="311" spans="1:13" ht="33" customHeight="1" thickBot="1" x14ac:dyDescent="0.3">
      <c r="A311" s="57">
        <v>4</v>
      </c>
      <c r="B311" s="54">
        <f>B310+1</f>
        <v>248</v>
      </c>
      <c r="C311" s="11" t="s">
        <v>126</v>
      </c>
      <c r="D311" s="12">
        <v>504</v>
      </c>
      <c r="E311" s="8"/>
      <c r="F311" s="8">
        <v>1</v>
      </c>
      <c r="G311" s="9"/>
      <c r="I311" s="150"/>
      <c r="J311" s="151"/>
      <c r="K311" s="151"/>
      <c r="L311" s="151"/>
      <c r="M311" s="152"/>
    </row>
    <row r="312" spans="1:13" ht="33" customHeight="1" x14ac:dyDescent="0.25">
      <c r="A312" s="57">
        <v>5</v>
      </c>
      <c r="B312" s="54">
        <f>B311+1</f>
        <v>249</v>
      </c>
      <c r="C312" s="11" t="s">
        <v>53</v>
      </c>
      <c r="D312" s="12">
        <v>504</v>
      </c>
      <c r="E312" s="8"/>
      <c r="F312" s="8">
        <v>1</v>
      </c>
      <c r="G312" s="9"/>
    </row>
    <row r="313" spans="1:13" ht="33" customHeight="1" x14ac:dyDescent="0.25">
      <c r="A313" s="57">
        <v>6</v>
      </c>
      <c r="B313" s="54">
        <f>B312+1</f>
        <v>250</v>
      </c>
      <c r="C313" s="11" t="s">
        <v>124</v>
      </c>
      <c r="D313" s="12">
        <v>504</v>
      </c>
      <c r="E313" s="8"/>
      <c r="F313" s="8">
        <v>1</v>
      </c>
      <c r="G313" s="9"/>
      <c r="J313" s="48">
        <f>E451+L307</f>
        <v>573</v>
      </c>
    </row>
    <row r="314" spans="1:13" ht="33" customHeight="1" x14ac:dyDescent="0.25">
      <c r="B314" s="85" t="s">
        <v>64</v>
      </c>
      <c r="C314" s="85"/>
      <c r="D314" s="13">
        <f>SUM(D308:D313)</f>
        <v>3720</v>
      </c>
      <c r="E314" s="10">
        <f>SUM(E308:E313)</f>
        <v>0</v>
      </c>
      <c r="F314" s="10">
        <f>SUM(F308:F313)</f>
        <v>6</v>
      </c>
      <c r="G314" s="9"/>
    </row>
    <row r="315" spans="1:13" ht="33" customHeight="1" x14ac:dyDescent="0.25">
      <c r="B315" s="53" t="s">
        <v>102</v>
      </c>
      <c r="C315" s="45"/>
      <c r="D315" s="45"/>
      <c r="E315" s="45"/>
      <c r="F315" s="46"/>
      <c r="G315" s="9"/>
    </row>
    <row r="316" spans="1:13" ht="33" customHeight="1" x14ac:dyDescent="0.25">
      <c r="A316" s="57">
        <v>7</v>
      </c>
      <c r="B316" s="54">
        <f>B313+1</f>
        <v>251</v>
      </c>
      <c r="C316" s="11" t="s">
        <v>188</v>
      </c>
      <c r="D316" s="12">
        <v>504</v>
      </c>
      <c r="E316" s="8"/>
      <c r="F316" s="8">
        <v>1</v>
      </c>
      <c r="G316" s="9"/>
    </row>
    <row r="317" spans="1:13" ht="33" customHeight="1" x14ac:dyDescent="0.25">
      <c r="A317" s="57">
        <v>8</v>
      </c>
      <c r="B317" s="54">
        <f>B316+1</f>
        <v>252</v>
      </c>
      <c r="C317" s="11" t="s">
        <v>188</v>
      </c>
      <c r="D317" s="12">
        <v>504</v>
      </c>
      <c r="E317" s="8"/>
      <c r="F317" s="8">
        <v>1</v>
      </c>
      <c r="G317" s="9"/>
    </row>
    <row r="318" spans="1:13" ht="33" customHeight="1" x14ac:dyDescent="0.25">
      <c r="B318" s="85" t="s">
        <v>64</v>
      </c>
      <c r="C318" s="85"/>
      <c r="D318" s="13">
        <f>SUM(D316:D317)</f>
        <v>1008</v>
      </c>
      <c r="E318" s="10">
        <f>SUM(E316:E317)</f>
        <v>0</v>
      </c>
      <c r="F318" s="10">
        <f>SUM(F316:F317)</f>
        <v>2</v>
      </c>
      <c r="G318" s="9"/>
    </row>
    <row r="319" spans="1:13" ht="33" customHeight="1" x14ac:dyDescent="0.25">
      <c r="B319" s="53" t="s">
        <v>101</v>
      </c>
      <c r="C319" s="45"/>
      <c r="D319" s="45"/>
      <c r="E319" s="45"/>
      <c r="F319" s="46"/>
      <c r="G319" s="9"/>
    </row>
    <row r="320" spans="1:13" ht="33" customHeight="1" x14ac:dyDescent="0.25">
      <c r="A320" s="57">
        <v>1</v>
      </c>
      <c r="B320" s="54">
        <f>B317+1</f>
        <v>253</v>
      </c>
      <c r="C320" s="11" t="s">
        <v>56</v>
      </c>
      <c r="D320" s="12">
        <v>700</v>
      </c>
      <c r="E320" s="8"/>
      <c r="F320" s="8">
        <v>1</v>
      </c>
      <c r="G320" s="9"/>
    </row>
    <row r="321" spans="1:7" ht="33" customHeight="1" x14ac:dyDescent="0.25">
      <c r="A321" s="57">
        <v>2</v>
      </c>
      <c r="B321" s="54">
        <f t="shared" ref="B321:B322" si="27">B320+1</f>
        <v>254</v>
      </c>
      <c r="C321" s="11" t="s">
        <v>58</v>
      </c>
      <c r="D321" s="12">
        <v>504</v>
      </c>
      <c r="E321" s="8"/>
      <c r="F321" s="8">
        <v>1</v>
      </c>
      <c r="G321" s="9"/>
    </row>
    <row r="322" spans="1:7" ht="33" customHeight="1" x14ac:dyDescent="0.25">
      <c r="A322" s="57">
        <v>3</v>
      </c>
      <c r="B322" s="54">
        <f t="shared" si="27"/>
        <v>255</v>
      </c>
      <c r="C322" s="11" t="s">
        <v>58</v>
      </c>
      <c r="D322" s="12">
        <v>638</v>
      </c>
      <c r="E322" s="8"/>
      <c r="F322" s="8">
        <v>1</v>
      </c>
      <c r="G322" s="9"/>
    </row>
    <row r="323" spans="1:7" ht="33" customHeight="1" x14ac:dyDescent="0.25">
      <c r="A323" s="57">
        <v>4</v>
      </c>
      <c r="B323" s="54">
        <f>B322+1</f>
        <v>256</v>
      </c>
      <c r="C323" s="11" t="s">
        <v>163</v>
      </c>
      <c r="D323" s="12">
        <v>504</v>
      </c>
      <c r="E323" s="8"/>
      <c r="F323" s="8">
        <v>1</v>
      </c>
      <c r="G323" s="9"/>
    </row>
    <row r="324" spans="1:7" ht="33" customHeight="1" x14ac:dyDescent="0.25">
      <c r="A324" s="57">
        <v>5</v>
      </c>
      <c r="B324" s="54">
        <f t="shared" ref="B324:B345" si="28">B323+1</f>
        <v>257</v>
      </c>
      <c r="C324" s="11" t="s">
        <v>58</v>
      </c>
      <c r="D324" s="12">
        <v>504</v>
      </c>
      <c r="E324" s="8"/>
      <c r="F324" s="8">
        <v>1</v>
      </c>
      <c r="G324" s="9"/>
    </row>
    <row r="325" spans="1:7" ht="33" customHeight="1" x14ac:dyDescent="0.25">
      <c r="A325" s="57">
        <v>6</v>
      </c>
      <c r="B325" s="54">
        <f t="shared" si="28"/>
        <v>258</v>
      </c>
      <c r="C325" s="11" t="s">
        <v>58</v>
      </c>
      <c r="D325" s="12">
        <v>504</v>
      </c>
      <c r="E325" s="8"/>
      <c r="F325" s="8">
        <v>1</v>
      </c>
      <c r="G325" s="9"/>
    </row>
    <row r="326" spans="1:7" ht="33" customHeight="1" x14ac:dyDescent="0.25">
      <c r="A326" s="57">
        <v>7</v>
      </c>
      <c r="B326" s="54">
        <f t="shared" si="28"/>
        <v>259</v>
      </c>
      <c r="C326" s="11" t="s">
        <v>163</v>
      </c>
      <c r="D326" s="12">
        <v>450</v>
      </c>
      <c r="E326" s="8"/>
      <c r="F326" s="8">
        <v>1</v>
      </c>
      <c r="G326" s="9"/>
    </row>
    <row r="327" spans="1:7" ht="33" customHeight="1" x14ac:dyDescent="0.25">
      <c r="A327" s="57">
        <v>8</v>
      </c>
      <c r="B327" s="54">
        <f t="shared" si="28"/>
        <v>260</v>
      </c>
      <c r="C327" s="11" t="s">
        <v>61</v>
      </c>
      <c r="D327" s="12">
        <v>504</v>
      </c>
      <c r="E327" s="8"/>
      <c r="F327" s="8">
        <v>1</v>
      </c>
      <c r="G327" s="9"/>
    </row>
    <row r="328" spans="1:7" ht="33" customHeight="1" x14ac:dyDescent="0.25">
      <c r="A328" s="57">
        <v>9</v>
      </c>
      <c r="B328" s="54">
        <f t="shared" si="28"/>
        <v>261</v>
      </c>
      <c r="C328" s="11" t="s">
        <v>145</v>
      </c>
      <c r="D328" s="12">
        <v>450</v>
      </c>
      <c r="E328" s="8">
        <v>1</v>
      </c>
      <c r="F328" s="8"/>
      <c r="G328" s="9"/>
    </row>
    <row r="329" spans="1:7" ht="33" customHeight="1" x14ac:dyDescent="0.25">
      <c r="A329" s="57">
        <v>10</v>
      </c>
      <c r="B329" s="54">
        <f t="shared" si="28"/>
        <v>262</v>
      </c>
      <c r="C329" s="11" t="s">
        <v>59</v>
      </c>
      <c r="D329" s="12">
        <v>504</v>
      </c>
      <c r="E329" s="8"/>
      <c r="F329" s="8">
        <v>1</v>
      </c>
      <c r="G329" s="9"/>
    </row>
    <row r="330" spans="1:7" ht="33" customHeight="1" x14ac:dyDescent="0.25">
      <c r="A330" s="57">
        <v>11</v>
      </c>
      <c r="B330" s="54">
        <f t="shared" si="28"/>
        <v>263</v>
      </c>
      <c r="C330" s="11" t="s">
        <v>59</v>
      </c>
      <c r="D330" s="12">
        <v>504</v>
      </c>
      <c r="E330" s="8">
        <v>1</v>
      </c>
      <c r="F330" s="8"/>
      <c r="G330" s="9"/>
    </row>
    <row r="331" spans="1:7" ht="33" customHeight="1" x14ac:dyDescent="0.25">
      <c r="A331" s="57">
        <v>12</v>
      </c>
      <c r="B331" s="54">
        <f t="shared" si="28"/>
        <v>264</v>
      </c>
      <c r="C331" s="11" t="s">
        <v>59</v>
      </c>
      <c r="D331" s="12">
        <v>504</v>
      </c>
      <c r="E331" s="8">
        <v>1</v>
      </c>
      <c r="F331" s="8"/>
      <c r="G331" s="9"/>
    </row>
    <row r="332" spans="1:7" ht="33" customHeight="1" x14ac:dyDescent="0.25">
      <c r="A332" s="57">
        <v>13</v>
      </c>
      <c r="B332" s="54">
        <f t="shared" si="28"/>
        <v>265</v>
      </c>
      <c r="C332" s="11" t="s">
        <v>57</v>
      </c>
      <c r="D332" s="12">
        <v>504</v>
      </c>
      <c r="E332" s="8"/>
      <c r="F332" s="8">
        <v>1</v>
      </c>
      <c r="G332" s="9"/>
    </row>
    <row r="333" spans="1:7" ht="33" customHeight="1" x14ac:dyDescent="0.25">
      <c r="A333" s="57">
        <v>14</v>
      </c>
      <c r="B333" s="54">
        <f t="shared" si="28"/>
        <v>266</v>
      </c>
      <c r="C333" s="11" t="s">
        <v>57</v>
      </c>
      <c r="D333" s="12">
        <v>504</v>
      </c>
      <c r="E333" s="8"/>
      <c r="F333" s="8">
        <v>1</v>
      </c>
      <c r="G333" s="9"/>
    </row>
    <row r="334" spans="1:7" ht="33" customHeight="1" x14ac:dyDescent="0.25">
      <c r="A334" s="57">
        <v>15</v>
      </c>
      <c r="B334" s="54">
        <f t="shared" si="28"/>
        <v>267</v>
      </c>
      <c r="C334" s="11" t="s">
        <v>57</v>
      </c>
      <c r="D334" s="12">
        <v>504</v>
      </c>
      <c r="E334" s="8"/>
      <c r="F334" s="8">
        <v>1</v>
      </c>
      <c r="G334" s="9"/>
    </row>
    <row r="335" spans="1:7" ht="33" customHeight="1" x14ac:dyDescent="0.25">
      <c r="A335" s="57">
        <v>16</v>
      </c>
      <c r="B335" s="54">
        <f t="shared" si="28"/>
        <v>268</v>
      </c>
      <c r="C335" s="11" t="s">
        <v>57</v>
      </c>
      <c r="D335" s="12">
        <v>504</v>
      </c>
      <c r="E335" s="8">
        <v>1</v>
      </c>
      <c r="F335" s="8"/>
      <c r="G335" s="9"/>
    </row>
    <row r="336" spans="1:7" ht="33" customHeight="1" x14ac:dyDescent="0.25">
      <c r="A336" s="57">
        <v>17</v>
      </c>
      <c r="B336" s="54">
        <f t="shared" si="28"/>
        <v>269</v>
      </c>
      <c r="C336" s="11" t="s">
        <v>57</v>
      </c>
      <c r="D336" s="12">
        <v>504</v>
      </c>
      <c r="E336" s="8">
        <v>1</v>
      </c>
      <c r="F336" s="8"/>
      <c r="G336" s="9"/>
    </row>
    <row r="337" spans="1:7" ht="33" customHeight="1" x14ac:dyDescent="0.25">
      <c r="A337" s="57">
        <v>18</v>
      </c>
      <c r="B337" s="54">
        <f t="shared" si="28"/>
        <v>270</v>
      </c>
      <c r="C337" s="11" t="s">
        <v>57</v>
      </c>
      <c r="D337" s="12">
        <v>504</v>
      </c>
      <c r="E337" s="8"/>
      <c r="F337" s="8">
        <v>1</v>
      </c>
      <c r="G337" s="9"/>
    </row>
    <row r="338" spans="1:7" ht="33" customHeight="1" x14ac:dyDescent="0.25">
      <c r="A338" s="57">
        <v>19</v>
      </c>
      <c r="B338" s="54">
        <f t="shared" si="28"/>
        <v>271</v>
      </c>
      <c r="C338" s="11" t="s">
        <v>57</v>
      </c>
      <c r="D338" s="12">
        <v>504</v>
      </c>
      <c r="E338" s="8">
        <v>1</v>
      </c>
      <c r="F338" s="8"/>
      <c r="G338" s="9"/>
    </row>
    <row r="339" spans="1:7" ht="33" customHeight="1" x14ac:dyDescent="0.25">
      <c r="A339" s="57">
        <v>20</v>
      </c>
      <c r="B339" s="54">
        <f t="shared" si="28"/>
        <v>272</v>
      </c>
      <c r="C339" s="11" t="s">
        <v>146</v>
      </c>
      <c r="D339" s="12">
        <v>450</v>
      </c>
      <c r="E339" s="8"/>
      <c r="F339" s="8">
        <v>1</v>
      </c>
      <c r="G339" s="9"/>
    </row>
    <row r="340" spans="1:7" ht="33" customHeight="1" x14ac:dyDescent="0.25">
      <c r="A340" s="57">
        <v>21</v>
      </c>
      <c r="B340" s="54">
        <f t="shared" si="28"/>
        <v>273</v>
      </c>
      <c r="C340" s="11" t="s">
        <v>146</v>
      </c>
      <c r="D340" s="12">
        <v>450</v>
      </c>
      <c r="E340" s="8"/>
      <c r="F340" s="8">
        <v>1</v>
      </c>
      <c r="G340" s="9"/>
    </row>
    <row r="341" spans="1:7" ht="33" customHeight="1" x14ac:dyDescent="0.25">
      <c r="A341" s="57">
        <v>22</v>
      </c>
      <c r="B341" s="54">
        <f t="shared" si="28"/>
        <v>274</v>
      </c>
      <c r="C341" s="11" t="s">
        <v>134</v>
      </c>
      <c r="D341" s="12">
        <v>504</v>
      </c>
      <c r="E341" s="8"/>
      <c r="F341" s="8">
        <v>1</v>
      </c>
      <c r="G341" s="9"/>
    </row>
    <row r="342" spans="1:7" ht="33" customHeight="1" x14ac:dyDescent="0.25">
      <c r="A342" s="57">
        <v>23</v>
      </c>
      <c r="B342" s="54">
        <f t="shared" si="28"/>
        <v>275</v>
      </c>
      <c r="C342" s="11" t="s">
        <v>133</v>
      </c>
      <c r="D342" s="12">
        <v>504</v>
      </c>
      <c r="E342" s="8">
        <v>1</v>
      </c>
      <c r="F342" s="8"/>
      <c r="G342" s="9"/>
    </row>
    <row r="343" spans="1:7" ht="33" customHeight="1" x14ac:dyDescent="0.25">
      <c r="A343" s="57">
        <v>24</v>
      </c>
      <c r="B343" s="54">
        <f t="shared" si="28"/>
        <v>276</v>
      </c>
      <c r="C343" s="11" t="s">
        <v>60</v>
      </c>
      <c r="D343" s="12">
        <v>504</v>
      </c>
      <c r="E343" s="8"/>
      <c r="F343" s="8">
        <v>1</v>
      </c>
      <c r="G343" s="9"/>
    </row>
    <row r="344" spans="1:7" ht="33" customHeight="1" x14ac:dyDescent="0.25">
      <c r="A344" s="57">
        <v>25</v>
      </c>
      <c r="B344" s="54">
        <f t="shared" si="28"/>
        <v>277</v>
      </c>
      <c r="C344" s="11" t="s">
        <v>114</v>
      </c>
      <c r="D344" s="12">
        <v>504</v>
      </c>
      <c r="E344" s="8"/>
      <c r="F344" s="8">
        <v>1</v>
      </c>
      <c r="G344" s="9"/>
    </row>
    <row r="345" spans="1:7" ht="33" customHeight="1" x14ac:dyDescent="0.25">
      <c r="A345" s="57">
        <v>26</v>
      </c>
      <c r="B345" s="54">
        <f t="shared" si="28"/>
        <v>278</v>
      </c>
      <c r="C345" s="11" t="s">
        <v>113</v>
      </c>
      <c r="D345" s="12">
        <v>504</v>
      </c>
      <c r="E345" s="8"/>
      <c r="F345" s="8">
        <v>1</v>
      </c>
      <c r="G345" s="9"/>
    </row>
    <row r="346" spans="1:7" ht="33" customHeight="1" x14ac:dyDescent="0.25">
      <c r="B346" s="85" t="s">
        <v>64</v>
      </c>
      <c r="C346" s="85"/>
      <c r="D346" s="13">
        <f>SUM(D320:D345)</f>
        <v>13218</v>
      </c>
      <c r="E346" s="10">
        <f>SUM(E320:E345)</f>
        <v>7</v>
      </c>
      <c r="F346" s="10">
        <f>SUM(F320:F345)</f>
        <v>19</v>
      </c>
      <c r="G346" s="9"/>
    </row>
    <row r="347" spans="1:7" ht="33" customHeight="1" x14ac:dyDescent="0.25">
      <c r="B347" s="53" t="s">
        <v>81</v>
      </c>
      <c r="C347" s="45"/>
      <c r="D347" s="45"/>
      <c r="E347" s="45"/>
      <c r="F347" s="46"/>
      <c r="G347" s="9"/>
    </row>
    <row r="348" spans="1:7" ht="33" customHeight="1" x14ac:dyDescent="0.25">
      <c r="A348" s="57">
        <v>1</v>
      </c>
      <c r="B348" s="54">
        <f>B345+1</f>
        <v>279</v>
      </c>
      <c r="C348" s="11" t="s">
        <v>34</v>
      </c>
      <c r="D348" s="12">
        <v>1500</v>
      </c>
      <c r="E348" s="8">
        <v>1</v>
      </c>
      <c r="F348" s="8"/>
      <c r="G348" s="9"/>
    </row>
    <row r="349" spans="1:7" ht="33" customHeight="1" x14ac:dyDescent="0.25">
      <c r="B349" s="85" t="s">
        <v>64</v>
      </c>
      <c r="C349" s="85"/>
      <c r="D349" s="13">
        <f>+D348</f>
        <v>1500</v>
      </c>
      <c r="E349" s="10">
        <f>SUM(E348)</f>
        <v>1</v>
      </c>
      <c r="F349" s="10">
        <f>SUM(F348)</f>
        <v>0</v>
      </c>
      <c r="G349" s="9"/>
    </row>
    <row r="350" spans="1:7" ht="33" customHeight="1" x14ac:dyDescent="0.25">
      <c r="B350" s="53" t="s">
        <v>89</v>
      </c>
      <c r="C350" s="45"/>
      <c r="D350" s="45"/>
      <c r="E350" s="45"/>
      <c r="F350" s="46"/>
      <c r="G350" s="9"/>
    </row>
    <row r="351" spans="1:7" ht="33" customHeight="1" x14ac:dyDescent="0.25">
      <c r="A351" s="57">
        <v>1</v>
      </c>
      <c r="B351" s="54">
        <f>B348+1</f>
        <v>280</v>
      </c>
      <c r="C351" s="11" t="s">
        <v>140</v>
      </c>
      <c r="D351" s="12">
        <v>1010.2</v>
      </c>
      <c r="E351" s="8">
        <v>1</v>
      </c>
      <c r="F351" s="8"/>
      <c r="G351" s="9"/>
    </row>
    <row r="352" spans="1:7" ht="33" customHeight="1" x14ac:dyDescent="0.25">
      <c r="A352" s="57">
        <v>2</v>
      </c>
      <c r="B352" s="54">
        <f>B351+1</f>
        <v>281</v>
      </c>
      <c r="C352" s="11" t="s">
        <v>47</v>
      </c>
      <c r="D352" s="12">
        <v>504</v>
      </c>
      <c r="E352" s="8">
        <v>1</v>
      </c>
      <c r="F352" s="8"/>
      <c r="G352" s="9"/>
    </row>
    <row r="353" spans="1:7" ht="33" customHeight="1" x14ac:dyDescent="0.25">
      <c r="A353" s="57">
        <v>3</v>
      </c>
      <c r="B353" s="54">
        <f>B352+1</f>
        <v>282</v>
      </c>
      <c r="C353" s="11" t="s">
        <v>47</v>
      </c>
      <c r="D353" s="12">
        <v>504</v>
      </c>
      <c r="E353" s="8"/>
      <c r="F353" s="8">
        <v>1</v>
      </c>
      <c r="G353" s="9"/>
    </row>
    <row r="354" spans="1:7" ht="33" customHeight="1" x14ac:dyDescent="0.25">
      <c r="B354" s="85" t="s">
        <v>64</v>
      </c>
      <c r="C354" s="85"/>
      <c r="D354" s="13">
        <f>SUM(D351:D353)</f>
        <v>2018.2</v>
      </c>
      <c r="E354" s="10">
        <f>SUM(E351:E353)</f>
        <v>2</v>
      </c>
      <c r="F354" s="10">
        <f>SUM(F351:F353)</f>
        <v>1</v>
      </c>
      <c r="G354" s="9"/>
    </row>
    <row r="355" spans="1:7" ht="33" customHeight="1" x14ac:dyDescent="0.25">
      <c r="B355" s="87" t="s">
        <v>82</v>
      </c>
      <c r="C355" s="87"/>
      <c r="D355" s="87"/>
      <c r="E355" s="87"/>
      <c r="F355" s="87"/>
      <c r="G355" s="9"/>
    </row>
    <row r="356" spans="1:7" ht="33" customHeight="1" x14ac:dyDescent="0.25">
      <c r="A356" s="57">
        <v>1</v>
      </c>
      <c r="B356" s="54">
        <f>B353+1</f>
        <v>283</v>
      </c>
      <c r="C356" s="11" t="s">
        <v>159</v>
      </c>
      <c r="D356" s="12">
        <v>1010.2</v>
      </c>
      <c r="E356" s="8">
        <v>1</v>
      </c>
      <c r="F356" s="8"/>
      <c r="G356" s="9"/>
    </row>
    <row r="357" spans="1:7" ht="33" customHeight="1" x14ac:dyDescent="0.25">
      <c r="A357" s="57">
        <v>2</v>
      </c>
      <c r="B357" s="54">
        <f>B356+1</f>
        <v>284</v>
      </c>
      <c r="C357" s="11" t="s">
        <v>35</v>
      </c>
      <c r="D357" s="12">
        <v>504</v>
      </c>
      <c r="E357" s="8">
        <v>1</v>
      </c>
      <c r="F357" s="8"/>
      <c r="G357" s="9"/>
    </row>
    <row r="358" spans="1:7" ht="33" customHeight="1" x14ac:dyDescent="0.25">
      <c r="A358" s="57">
        <v>3</v>
      </c>
      <c r="B358" s="54">
        <f>B357+1</f>
        <v>285</v>
      </c>
      <c r="C358" s="11" t="s">
        <v>35</v>
      </c>
      <c r="D358" s="12">
        <v>504</v>
      </c>
      <c r="E358" s="8"/>
      <c r="F358" s="8">
        <v>1</v>
      </c>
      <c r="G358" s="9"/>
    </row>
    <row r="359" spans="1:7" ht="33" customHeight="1" x14ac:dyDescent="0.25">
      <c r="A359" s="57">
        <v>4</v>
      </c>
      <c r="B359" s="54">
        <f>B358+1</f>
        <v>286</v>
      </c>
      <c r="C359" s="11" t="s">
        <v>35</v>
      </c>
      <c r="D359" s="12">
        <v>504</v>
      </c>
      <c r="E359" s="8"/>
      <c r="F359" s="8">
        <v>1</v>
      </c>
      <c r="G359" s="9"/>
    </row>
    <row r="360" spans="1:7" ht="33" customHeight="1" x14ac:dyDescent="0.25">
      <c r="A360" s="57">
        <v>5</v>
      </c>
      <c r="B360" s="54">
        <f>B359+1</f>
        <v>287</v>
      </c>
      <c r="C360" s="11" t="s">
        <v>149</v>
      </c>
      <c r="D360" s="12">
        <v>504</v>
      </c>
      <c r="E360" s="8">
        <v>1</v>
      </c>
      <c r="F360" s="8"/>
      <c r="G360" s="9"/>
    </row>
    <row r="361" spans="1:7" ht="33" customHeight="1" x14ac:dyDescent="0.25">
      <c r="B361" s="85" t="s">
        <v>64</v>
      </c>
      <c r="C361" s="85"/>
      <c r="D361" s="13">
        <f>SUM(D356:D360)</f>
        <v>3026.2</v>
      </c>
      <c r="E361" s="10">
        <f>SUM(E356:E360)</f>
        <v>3</v>
      </c>
      <c r="F361" s="10">
        <f>SUM(F356:F360)</f>
        <v>2</v>
      </c>
      <c r="G361" s="9"/>
    </row>
    <row r="362" spans="1:7" ht="33" customHeight="1" x14ac:dyDescent="0.25">
      <c r="B362" s="53" t="s">
        <v>210</v>
      </c>
      <c r="C362" s="45"/>
      <c r="D362" s="45"/>
      <c r="E362" s="45"/>
      <c r="F362" s="46"/>
      <c r="G362" s="9"/>
    </row>
    <row r="363" spans="1:7" ht="33" customHeight="1" x14ac:dyDescent="0.25">
      <c r="B363" s="54">
        <f>B360+1</f>
        <v>288</v>
      </c>
      <c r="C363" s="11" t="s">
        <v>122</v>
      </c>
      <c r="D363" s="12">
        <v>504</v>
      </c>
      <c r="E363" s="8"/>
      <c r="F363" s="8">
        <v>1</v>
      </c>
      <c r="G363" s="9"/>
    </row>
    <row r="364" spans="1:7" ht="33" customHeight="1" x14ac:dyDescent="0.25">
      <c r="B364" s="85" t="s">
        <v>64</v>
      </c>
      <c r="C364" s="85"/>
      <c r="D364" s="13">
        <f>SUM(D363:D363)</f>
        <v>504</v>
      </c>
      <c r="E364" s="10">
        <f>SUM(E363)</f>
        <v>0</v>
      </c>
      <c r="F364" s="10">
        <f>SUM(F363)</f>
        <v>1</v>
      </c>
      <c r="G364" s="9"/>
    </row>
    <row r="365" spans="1:7" ht="33" customHeight="1" x14ac:dyDescent="0.25">
      <c r="B365" s="53" t="s">
        <v>83</v>
      </c>
      <c r="C365" s="45"/>
      <c r="D365" s="45"/>
      <c r="E365" s="45"/>
      <c r="F365" s="46"/>
      <c r="G365" s="9"/>
    </row>
    <row r="366" spans="1:7" ht="33" customHeight="1" x14ac:dyDescent="0.25">
      <c r="A366" s="57">
        <v>1</v>
      </c>
      <c r="B366" s="54">
        <f>B363+1</f>
        <v>289</v>
      </c>
      <c r="C366" s="11" t="s">
        <v>160</v>
      </c>
      <c r="D366" s="12">
        <v>1310.2</v>
      </c>
      <c r="E366" s="8"/>
      <c r="F366" s="8">
        <v>1</v>
      </c>
      <c r="G366" s="9"/>
    </row>
    <row r="367" spans="1:7" ht="33" customHeight="1" x14ac:dyDescent="0.25">
      <c r="A367" s="57">
        <v>2</v>
      </c>
      <c r="B367" s="54">
        <f t="shared" ref="B367:B374" si="29">B366+1</f>
        <v>290</v>
      </c>
      <c r="C367" s="11" t="s">
        <v>119</v>
      </c>
      <c r="D367" s="12">
        <v>504</v>
      </c>
      <c r="E367" s="8">
        <v>1</v>
      </c>
      <c r="F367" s="8"/>
      <c r="G367" s="9"/>
    </row>
    <row r="368" spans="1:7" ht="33" customHeight="1" x14ac:dyDescent="0.25">
      <c r="A368" s="57">
        <v>3</v>
      </c>
      <c r="B368" s="54">
        <f t="shared" si="29"/>
        <v>291</v>
      </c>
      <c r="C368" s="11" t="s">
        <v>119</v>
      </c>
      <c r="D368" s="12">
        <v>504</v>
      </c>
      <c r="E368" s="8">
        <v>1</v>
      </c>
      <c r="F368" s="8"/>
      <c r="G368" s="9"/>
    </row>
    <row r="369" spans="1:7" ht="33" customHeight="1" x14ac:dyDescent="0.25">
      <c r="A369" s="57">
        <v>4</v>
      </c>
      <c r="B369" s="54">
        <f t="shared" si="29"/>
        <v>292</v>
      </c>
      <c r="C369" s="11" t="s">
        <v>119</v>
      </c>
      <c r="D369" s="12">
        <v>504</v>
      </c>
      <c r="E369" s="8"/>
      <c r="F369" s="8">
        <v>1</v>
      </c>
      <c r="G369" s="9"/>
    </row>
    <row r="370" spans="1:7" ht="33" customHeight="1" x14ac:dyDescent="0.25">
      <c r="A370" s="57">
        <v>5</v>
      </c>
      <c r="B370" s="54">
        <f t="shared" si="29"/>
        <v>293</v>
      </c>
      <c r="C370" s="11" t="s">
        <v>119</v>
      </c>
      <c r="D370" s="12">
        <v>504</v>
      </c>
      <c r="E370" s="8"/>
      <c r="F370" s="8">
        <v>1</v>
      </c>
      <c r="G370" s="9"/>
    </row>
    <row r="371" spans="1:7" ht="33" customHeight="1" x14ac:dyDescent="0.25">
      <c r="A371" s="57">
        <v>6</v>
      </c>
      <c r="B371" s="54">
        <f t="shared" si="29"/>
        <v>294</v>
      </c>
      <c r="C371" s="11" t="s">
        <v>119</v>
      </c>
      <c r="D371" s="12">
        <v>504</v>
      </c>
      <c r="E371" s="8">
        <v>1</v>
      </c>
      <c r="F371" s="8"/>
      <c r="G371" s="9"/>
    </row>
    <row r="372" spans="1:7" ht="33" customHeight="1" x14ac:dyDescent="0.25">
      <c r="A372" s="57">
        <v>7</v>
      </c>
      <c r="B372" s="54">
        <f t="shared" si="29"/>
        <v>295</v>
      </c>
      <c r="C372" s="11" t="s">
        <v>148</v>
      </c>
      <c r="D372" s="12">
        <v>504</v>
      </c>
      <c r="E372" s="8">
        <v>1</v>
      </c>
      <c r="F372" s="8"/>
      <c r="G372" s="9"/>
    </row>
    <row r="373" spans="1:7" ht="33" customHeight="1" x14ac:dyDescent="0.25">
      <c r="A373" s="57">
        <v>8</v>
      </c>
      <c r="B373" s="54">
        <f t="shared" si="29"/>
        <v>296</v>
      </c>
      <c r="C373" s="11" t="s">
        <v>36</v>
      </c>
      <c r="D373" s="12">
        <v>504</v>
      </c>
      <c r="E373" s="8"/>
      <c r="F373" s="8">
        <v>1</v>
      </c>
      <c r="G373" s="9"/>
    </row>
    <row r="374" spans="1:7" ht="33" customHeight="1" x14ac:dyDescent="0.25">
      <c r="A374" s="57">
        <v>9</v>
      </c>
      <c r="B374" s="54">
        <f t="shared" si="29"/>
        <v>297</v>
      </c>
      <c r="C374" s="11" t="s">
        <v>132</v>
      </c>
      <c r="D374" s="12">
        <v>504</v>
      </c>
      <c r="E374" s="8">
        <v>1</v>
      </c>
      <c r="F374" s="8"/>
      <c r="G374" s="9"/>
    </row>
    <row r="375" spans="1:7" ht="33" customHeight="1" x14ac:dyDescent="0.25">
      <c r="A375" s="57">
        <v>10</v>
      </c>
      <c r="B375" s="54">
        <f>B374+1</f>
        <v>298</v>
      </c>
      <c r="C375" s="11" t="s">
        <v>150</v>
      </c>
      <c r="D375" s="12">
        <v>504</v>
      </c>
      <c r="E375" s="8"/>
      <c r="F375" s="8">
        <v>1</v>
      </c>
      <c r="G375" s="9"/>
    </row>
    <row r="376" spans="1:7" ht="33" customHeight="1" x14ac:dyDescent="0.25">
      <c r="B376" s="85" t="s">
        <v>64</v>
      </c>
      <c r="C376" s="85"/>
      <c r="D376" s="13">
        <f>SUM(D366:D375)</f>
        <v>5846.2</v>
      </c>
      <c r="E376" s="10">
        <f>SUM(E366:E375)</f>
        <v>5</v>
      </c>
      <c r="F376" s="10">
        <f>SUM(F366:F375)</f>
        <v>5</v>
      </c>
      <c r="G376" s="9"/>
    </row>
    <row r="377" spans="1:7" ht="33" customHeight="1" x14ac:dyDescent="0.25">
      <c r="B377" s="55" t="s">
        <v>85</v>
      </c>
      <c r="C377" s="44"/>
      <c r="D377" s="45"/>
      <c r="E377" s="45"/>
      <c r="F377" s="46"/>
      <c r="G377" s="9"/>
    </row>
    <row r="378" spans="1:7" ht="33" customHeight="1" x14ac:dyDescent="0.25">
      <c r="A378" s="57">
        <v>1</v>
      </c>
      <c r="B378" s="54">
        <f>B375+1</f>
        <v>299</v>
      </c>
      <c r="C378" s="11" t="s">
        <v>39</v>
      </c>
      <c r="D378" s="12">
        <v>1010.2</v>
      </c>
      <c r="E378" s="8"/>
      <c r="F378" s="8">
        <v>1</v>
      </c>
      <c r="G378" s="9"/>
    </row>
    <row r="379" spans="1:7" ht="33" customHeight="1" x14ac:dyDescent="0.25">
      <c r="B379" s="85" t="s">
        <v>64</v>
      </c>
      <c r="C379" s="85"/>
      <c r="D379" s="17">
        <f>D378</f>
        <v>1010.2</v>
      </c>
      <c r="E379" s="10">
        <f>SUM(E378)</f>
        <v>0</v>
      </c>
      <c r="F379" s="10">
        <f>SUM(F378)</f>
        <v>1</v>
      </c>
      <c r="G379" s="9"/>
    </row>
    <row r="380" spans="1:7" ht="33" customHeight="1" x14ac:dyDescent="0.25">
      <c r="B380" s="55" t="s">
        <v>86</v>
      </c>
      <c r="C380" s="44"/>
      <c r="D380" s="45"/>
      <c r="E380" s="45"/>
      <c r="F380" s="46"/>
      <c r="G380" s="9"/>
    </row>
    <row r="381" spans="1:7" ht="33" customHeight="1" x14ac:dyDescent="0.25">
      <c r="A381" s="57">
        <v>1</v>
      </c>
      <c r="B381" s="54">
        <f>B378+1</f>
        <v>300</v>
      </c>
      <c r="C381" s="11" t="s">
        <v>190</v>
      </c>
      <c r="D381" s="12">
        <v>850</v>
      </c>
      <c r="E381" s="8">
        <v>1</v>
      </c>
      <c r="F381" s="8"/>
      <c r="G381" s="9"/>
    </row>
    <row r="382" spans="1:7" ht="33" customHeight="1" x14ac:dyDescent="0.25">
      <c r="A382" s="57">
        <v>2</v>
      </c>
      <c r="B382" s="54">
        <f>B381+1</f>
        <v>301</v>
      </c>
      <c r="C382" s="11" t="s">
        <v>40</v>
      </c>
      <c r="D382" s="12">
        <v>504</v>
      </c>
      <c r="E382" s="8">
        <v>1</v>
      </c>
      <c r="F382" s="8"/>
      <c r="G382" s="9"/>
    </row>
    <row r="383" spans="1:7" ht="33" customHeight="1" x14ac:dyDescent="0.25">
      <c r="A383" s="57">
        <v>3</v>
      </c>
      <c r="B383" s="54">
        <f>B382+1</f>
        <v>302</v>
      </c>
      <c r="C383" s="11" t="s">
        <v>40</v>
      </c>
      <c r="D383" s="12">
        <v>504</v>
      </c>
      <c r="E383" s="8">
        <v>1</v>
      </c>
      <c r="F383" s="8"/>
      <c r="G383" s="9"/>
    </row>
    <row r="384" spans="1:7" ht="33" customHeight="1" x14ac:dyDescent="0.25">
      <c r="A384" s="57">
        <v>4</v>
      </c>
      <c r="B384" s="54">
        <f>B383+1</f>
        <v>303</v>
      </c>
      <c r="C384" s="11" t="s">
        <v>138</v>
      </c>
      <c r="D384" s="12">
        <v>504</v>
      </c>
      <c r="E384" s="8">
        <v>1</v>
      </c>
      <c r="F384" s="8"/>
      <c r="G384" s="9"/>
    </row>
    <row r="385" spans="1:7" ht="33" customHeight="1" x14ac:dyDescent="0.25">
      <c r="A385" s="57">
        <v>5</v>
      </c>
      <c r="B385" s="54">
        <f>B384+1</f>
        <v>304</v>
      </c>
      <c r="C385" s="11" t="s">
        <v>40</v>
      </c>
      <c r="D385" s="12">
        <v>684</v>
      </c>
      <c r="E385" s="8"/>
      <c r="F385" s="8">
        <v>1</v>
      </c>
      <c r="G385" s="9"/>
    </row>
    <row r="386" spans="1:7" ht="33" customHeight="1" x14ac:dyDescent="0.25">
      <c r="A386" s="57">
        <v>6</v>
      </c>
      <c r="B386" s="54">
        <f>B385+1</f>
        <v>305</v>
      </c>
      <c r="C386" s="11" t="s">
        <v>40</v>
      </c>
      <c r="D386" s="12">
        <v>504</v>
      </c>
      <c r="E386" s="8"/>
      <c r="F386" s="8">
        <v>1</v>
      </c>
      <c r="G386" s="9"/>
    </row>
    <row r="387" spans="1:7" ht="33" customHeight="1" x14ac:dyDescent="0.25">
      <c r="B387" s="85" t="s">
        <v>64</v>
      </c>
      <c r="C387" s="85"/>
      <c r="D387" s="17">
        <f>SUM(D381:D386)</f>
        <v>3550</v>
      </c>
      <c r="E387" s="10">
        <f>SUM(E381:E386)</f>
        <v>4</v>
      </c>
      <c r="F387" s="10">
        <f>SUM(F381:F386)</f>
        <v>2</v>
      </c>
      <c r="G387" s="9"/>
    </row>
    <row r="388" spans="1:7" ht="33" customHeight="1" x14ac:dyDescent="0.25">
      <c r="B388" s="53" t="s">
        <v>87</v>
      </c>
      <c r="C388" s="45"/>
      <c r="D388" s="45"/>
      <c r="E388" s="45"/>
      <c r="F388" s="46"/>
      <c r="G388" s="9"/>
    </row>
    <row r="389" spans="1:7" ht="33" customHeight="1" x14ac:dyDescent="0.25">
      <c r="A389" s="57">
        <v>1</v>
      </c>
      <c r="B389" s="54">
        <f>B386+1</f>
        <v>306</v>
      </c>
      <c r="C389" s="11" t="s">
        <v>194</v>
      </c>
      <c r="D389" s="12">
        <v>919.92</v>
      </c>
      <c r="E389" s="8"/>
      <c r="F389" s="8">
        <v>1</v>
      </c>
      <c r="G389" s="9"/>
    </row>
    <row r="390" spans="1:7" ht="33" customHeight="1" x14ac:dyDescent="0.25">
      <c r="A390" s="57">
        <v>2</v>
      </c>
      <c r="B390" s="54">
        <f t="shared" ref="B390:B392" si="30">B389+1</f>
        <v>307</v>
      </c>
      <c r="C390" s="11" t="s">
        <v>41</v>
      </c>
      <c r="D390" s="12">
        <v>504</v>
      </c>
      <c r="E390" s="8">
        <v>1</v>
      </c>
      <c r="F390" s="8"/>
      <c r="G390" s="9"/>
    </row>
    <row r="391" spans="1:7" ht="33" customHeight="1" x14ac:dyDescent="0.25">
      <c r="A391" s="57">
        <v>3</v>
      </c>
      <c r="B391" s="54">
        <f t="shared" si="30"/>
        <v>308</v>
      </c>
      <c r="C391" s="11" t="s">
        <v>42</v>
      </c>
      <c r="D391" s="12">
        <v>504</v>
      </c>
      <c r="E391" s="8"/>
      <c r="F391" s="8">
        <v>1</v>
      </c>
      <c r="G391" s="9"/>
    </row>
    <row r="392" spans="1:7" ht="33" customHeight="1" x14ac:dyDescent="0.25">
      <c r="A392" s="57">
        <v>4</v>
      </c>
      <c r="B392" s="54">
        <f t="shared" si="30"/>
        <v>309</v>
      </c>
      <c r="C392" s="11" t="s">
        <v>42</v>
      </c>
      <c r="D392" s="12">
        <v>504</v>
      </c>
      <c r="E392" s="8"/>
      <c r="F392" s="8">
        <v>1</v>
      </c>
      <c r="G392" s="9"/>
    </row>
    <row r="393" spans="1:7" ht="33" customHeight="1" x14ac:dyDescent="0.25">
      <c r="B393" s="85" t="s">
        <v>64</v>
      </c>
      <c r="C393" s="85"/>
      <c r="D393" s="17">
        <f>SUM(D389:D392)</f>
        <v>2431.92</v>
      </c>
      <c r="E393" s="10">
        <f>SUM(E389:E392)</f>
        <v>1</v>
      </c>
      <c r="F393" s="10">
        <f>SUM(F389:F392)</f>
        <v>3</v>
      </c>
      <c r="G393" s="9"/>
    </row>
    <row r="394" spans="1:7" ht="33" customHeight="1" x14ac:dyDescent="0.25">
      <c r="B394" s="53" t="s">
        <v>88</v>
      </c>
      <c r="C394" s="45"/>
      <c r="D394" s="45"/>
      <c r="E394" s="45"/>
      <c r="F394" s="46"/>
      <c r="G394" s="9"/>
    </row>
    <row r="395" spans="1:7" ht="33" customHeight="1" x14ac:dyDescent="0.25">
      <c r="A395" s="57">
        <v>1</v>
      </c>
      <c r="B395" s="54">
        <f>B392+1</f>
        <v>310</v>
      </c>
      <c r="C395" s="11" t="s">
        <v>201</v>
      </c>
      <c r="D395" s="12">
        <v>765.6</v>
      </c>
      <c r="E395" s="8">
        <v>1</v>
      </c>
      <c r="F395" s="8"/>
      <c r="G395" s="9"/>
    </row>
    <row r="396" spans="1:7" ht="33" customHeight="1" x14ac:dyDescent="0.25">
      <c r="A396" s="57">
        <v>2</v>
      </c>
      <c r="B396" s="54">
        <f t="shared" ref="B396:B406" si="31">B395+1</f>
        <v>311</v>
      </c>
      <c r="C396" s="11" t="s">
        <v>143</v>
      </c>
      <c r="D396" s="12">
        <v>504</v>
      </c>
      <c r="E396" s="8">
        <v>1</v>
      </c>
      <c r="F396" s="8"/>
      <c r="G396" s="9"/>
    </row>
    <row r="397" spans="1:7" ht="33" customHeight="1" x14ac:dyDescent="0.25">
      <c r="A397" s="57">
        <v>3</v>
      </c>
      <c r="B397" s="54">
        <f t="shared" si="31"/>
        <v>312</v>
      </c>
      <c r="C397" s="11" t="s">
        <v>273</v>
      </c>
      <c r="D397" s="12">
        <v>504</v>
      </c>
      <c r="E397" s="8"/>
      <c r="F397" s="8">
        <v>1</v>
      </c>
      <c r="G397" s="9"/>
    </row>
    <row r="398" spans="1:7" ht="33" customHeight="1" x14ac:dyDescent="0.25">
      <c r="A398" s="57">
        <v>4</v>
      </c>
      <c r="B398" s="54">
        <f t="shared" si="31"/>
        <v>313</v>
      </c>
      <c r="C398" s="11" t="s">
        <v>272</v>
      </c>
      <c r="D398" s="12">
        <v>504</v>
      </c>
      <c r="E398" s="8"/>
      <c r="F398" s="8">
        <v>1</v>
      </c>
      <c r="G398" s="9"/>
    </row>
    <row r="399" spans="1:7" ht="33" customHeight="1" x14ac:dyDescent="0.25">
      <c r="A399" s="57">
        <v>5</v>
      </c>
      <c r="B399" s="54">
        <f t="shared" si="31"/>
        <v>314</v>
      </c>
      <c r="C399" s="11" t="s">
        <v>43</v>
      </c>
      <c r="D399" s="12">
        <v>504</v>
      </c>
      <c r="E399" s="8"/>
      <c r="F399" s="8">
        <v>1</v>
      </c>
      <c r="G399" s="9"/>
    </row>
    <row r="400" spans="1:7" ht="33" customHeight="1" x14ac:dyDescent="0.25">
      <c r="A400" s="57">
        <v>6</v>
      </c>
      <c r="B400" s="54">
        <f t="shared" si="31"/>
        <v>315</v>
      </c>
      <c r="C400" s="11" t="s">
        <v>43</v>
      </c>
      <c r="D400" s="12">
        <v>504</v>
      </c>
      <c r="E400" s="8"/>
      <c r="F400" s="8">
        <v>1</v>
      </c>
      <c r="G400" s="9"/>
    </row>
    <row r="401" spans="1:7" ht="33" customHeight="1" x14ac:dyDescent="0.25">
      <c r="A401" s="57">
        <v>7</v>
      </c>
      <c r="B401" s="54">
        <f t="shared" si="31"/>
        <v>316</v>
      </c>
      <c r="C401" s="11" t="s">
        <v>44</v>
      </c>
      <c r="D401" s="12">
        <v>504</v>
      </c>
      <c r="E401" s="8">
        <v>1</v>
      </c>
      <c r="F401" s="8"/>
      <c r="G401" s="9"/>
    </row>
    <row r="402" spans="1:7" ht="33" customHeight="1" x14ac:dyDescent="0.25">
      <c r="A402" s="57">
        <v>8</v>
      </c>
      <c r="B402" s="54">
        <f t="shared" si="31"/>
        <v>317</v>
      </c>
      <c r="C402" s="11" t="s">
        <v>43</v>
      </c>
      <c r="D402" s="12">
        <v>504</v>
      </c>
      <c r="E402" s="8"/>
      <c r="F402" s="8">
        <v>1</v>
      </c>
      <c r="G402" s="9"/>
    </row>
    <row r="403" spans="1:7" ht="33" customHeight="1" x14ac:dyDescent="0.25">
      <c r="A403" s="57">
        <v>9</v>
      </c>
      <c r="B403" s="54">
        <f t="shared" si="31"/>
        <v>318</v>
      </c>
      <c r="C403" s="11" t="s">
        <v>45</v>
      </c>
      <c r="D403" s="12">
        <v>504</v>
      </c>
      <c r="E403" s="8"/>
      <c r="F403" s="8">
        <v>1</v>
      </c>
      <c r="G403" s="9"/>
    </row>
    <row r="404" spans="1:7" ht="33" customHeight="1" x14ac:dyDescent="0.25">
      <c r="A404" s="57">
        <v>10</v>
      </c>
      <c r="B404" s="54">
        <f t="shared" si="31"/>
        <v>319</v>
      </c>
      <c r="C404" s="11" t="s">
        <v>46</v>
      </c>
      <c r="D404" s="12">
        <v>504</v>
      </c>
      <c r="E404" s="8">
        <v>1</v>
      </c>
      <c r="F404" s="8"/>
      <c r="G404" s="9"/>
    </row>
    <row r="405" spans="1:7" ht="33" customHeight="1" x14ac:dyDescent="0.25">
      <c r="A405" s="57">
        <v>11</v>
      </c>
      <c r="B405" s="54">
        <f t="shared" si="31"/>
        <v>320</v>
      </c>
      <c r="C405" s="11" t="s">
        <v>117</v>
      </c>
      <c r="D405" s="12">
        <v>504</v>
      </c>
      <c r="E405" s="8"/>
      <c r="F405" s="8">
        <v>1</v>
      </c>
      <c r="G405" s="9"/>
    </row>
    <row r="406" spans="1:7" ht="33" customHeight="1" x14ac:dyDescent="0.25">
      <c r="A406" s="57">
        <v>12</v>
      </c>
      <c r="B406" s="54">
        <f t="shared" si="31"/>
        <v>321</v>
      </c>
      <c r="C406" s="11" t="s">
        <v>128</v>
      </c>
      <c r="D406" s="12">
        <v>504</v>
      </c>
      <c r="E406" s="8"/>
      <c r="F406" s="8">
        <v>1</v>
      </c>
      <c r="G406" s="9"/>
    </row>
    <row r="407" spans="1:7" ht="33" customHeight="1" x14ac:dyDescent="0.25">
      <c r="B407" s="85" t="s">
        <v>64</v>
      </c>
      <c r="C407" s="85"/>
      <c r="D407" s="13">
        <f>SUM(D395:D406)</f>
        <v>6309.6</v>
      </c>
      <c r="E407" s="10">
        <f>SUM(E395:E406)</f>
        <v>4</v>
      </c>
      <c r="F407" s="10">
        <f>SUM(F395:F406)</f>
        <v>8</v>
      </c>
      <c r="G407" s="9"/>
    </row>
    <row r="408" spans="1:7" ht="33" customHeight="1" x14ac:dyDescent="0.25">
      <c r="B408" s="53" t="s">
        <v>212</v>
      </c>
      <c r="C408" s="45"/>
      <c r="D408" s="45"/>
      <c r="E408" s="45"/>
      <c r="F408" s="46"/>
      <c r="G408" s="9"/>
    </row>
    <row r="409" spans="1:7" ht="33" customHeight="1" x14ac:dyDescent="0.25">
      <c r="A409" s="57">
        <v>1</v>
      </c>
      <c r="B409" s="54">
        <f>B406+1</f>
        <v>322</v>
      </c>
      <c r="C409" s="11" t="s">
        <v>204</v>
      </c>
      <c r="D409" s="12">
        <v>800</v>
      </c>
      <c r="E409" s="8"/>
      <c r="F409" s="8">
        <v>1</v>
      </c>
      <c r="G409" s="9"/>
    </row>
    <row r="410" spans="1:7" ht="33" customHeight="1" x14ac:dyDescent="0.25">
      <c r="A410" s="57">
        <v>2</v>
      </c>
      <c r="B410" s="54">
        <f t="shared" ref="B410:B423" si="32">B409+1</f>
        <v>323</v>
      </c>
      <c r="C410" s="11" t="s">
        <v>28</v>
      </c>
      <c r="D410" s="12">
        <v>504</v>
      </c>
      <c r="E410" s="8">
        <v>1</v>
      </c>
      <c r="F410" s="8"/>
      <c r="G410" s="9"/>
    </row>
    <row r="411" spans="1:7" ht="33" customHeight="1" x14ac:dyDescent="0.25">
      <c r="A411" s="57">
        <v>3</v>
      </c>
      <c r="B411" s="54">
        <f t="shared" si="32"/>
        <v>324</v>
      </c>
      <c r="C411" s="11" t="s">
        <v>28</v>
      </c>
      <c r="D411" s="12">
        <v>504</v>
      </c>
      <c r="E411" s="8">
        <v>1</v>
      </c>
      <c r="F411" s="8"/>
      <c r="G411" s="9"/>
    </row>
    <row r="412" spans="1:7" ht="33" customHeight="1" x14ac:dyDescent="0.25">
      <c r="A412" s="57">
        <v>4</v>
      </c>
      <c r="B412" s="54">
        <f>B411+1</f>
        <v>325</v>
      </c>
      <c r="C412" s="11" t="s">
        <v>9</v>
      </c>
      <c r="D412" s="12">
        <v>504</v>
      </c>
      <c r="E412" s="8"/>
      <c r="F412" s="8">
        <v>1</v>
      </c>
      <c r="G412" s="9"/>
    </row>
    <row r="413" spans="1:7" ht="33" customHeight="1" x14ac:dyDescent="0.25">
      <c r="A413" s="57">
        <v>5</v>
      </c>
      <c r="B413" s="54">
        <f t="shared" si="32"/>
        <v>326</v>
      </c>
      <c r="C413" s="11" t="s">
        <v>9</v>
      </c>
      <c r="D413" s="12">
        <v>504</v>
      </c>
      <c r="E413" s="8"/>
      <c r="F413" s="8">
        <v>1</v>
      </c>
      <c r="G413" s="9"/>
    </row>
    <row r="414" spans="1:7" ht="33" customHeight="1" x14ac:dyDescent="0.25">
      <c r="A414" s="57">
        <v>6</v>
      </c>
      <c r="B414" s="54">
        <f t="shared" si="32"/>
        <v>327</v>
      </c>
      <c r="C414" s="11" t="s">
        <v>9</v>
      </c>
      <c r="D414" s="12">
        <v>504</v>
      </c>
      <c r="E414" s="8"/>
      <c r="F414" s="8">
        <v>1</v>
      </c>
      <c r="G414" s="9"/>
    </row>
    <row r="415" spans="1:7" ht="33" customHeight="1" x14ac:dyDescent="0.25">
      <c r="A415" s="57">
        <v>7</v>
      </c>
      <c r="B415" s="54">
        <f t="shared" si="32"/>
        <v>328</v>
      </c>
      <c r="C415" s="11" t="s">
        <v>9</v>
      </c>
      <c r="D415" s="12">
        <v>504</v>
      </c>
      <c r="E415" s="8"/>
      <c r="F415" s="8">
        <v>1</v>
      </c>
      <c r="G415" s="9"/>
    </row>
    <row r="416" spans="1:7" ht="33" customHeight="1" x14ac:dyDescent="0.25">
      <c r="A416" s="57">
        <v>8</v>
      </c>
      <c r="B416" s="54">
        <f t="shared" si="32"/>
        <v>329</v>
      </c>
      <c r="C416" s="11" t="s">
        <v>9</v>
      </c>
      <c r="D416" s="12">
        <v>504</v>
      </c>
      <c r="E416" s="8"/>
      <c r="F416" s="8">
        <v>1</v>
      </c>
      <c r="G416" s="9"/>
    </row>
    <row r="417" spans="1:7" ht="33" customHeight="1" x14ac:dyDescent="0.25">
      <c r="A417" s="57">
        <v>9</v>
      </c>
      <c r="B417" s="54">
        <f t="shared" si="32"/>
        <v>330</v>
      </c>
      <c r="C417" s="11" t="s">
        <v>10</v>
      </c>
      <c r="D417" s="12">
        <v>504</v>
      </c>
      <c r="E417" s="8">
        <v>1</v>
      </c>
      <c r="F417" s="8"/>
      <c r="G417" s="9"/>
    </row>
    <row r="418" spans="1:7" ht="33" customHeight="1" x14ac:dyDescent="0.25">
      <c r="A418" s="57">
        <v>10</v>
      </c>
      <c r="B418" s="54">
        <f t="shared" si="32"/>
        <v>331</v>
      </c>
      <c r="C418" s="11" t="s">
        <v>9</v>
      </c>
      <c r="D418" s="12">
        <v>504</v>
      </c>
      <c r="E418" s="8"/>
      <c r="F418" s="8">
        <v>1</v>
      </c>
      <c r="G418" s="9"/>
    </row>
    <row r="419" spans="1:7" ht="33" customHeight="1" x14ac:dyDescent="0.25">
      <c r="A419" s="57">
        <v>11</v>
      </c>
      <c r="B419" s="54">
        <f t="shared" si="32"/>
        <v>332</v>
      </c>
      <c r="C419" s="11" t="s">
        <v>9</v>
      </c>
      <c r="D419" s="12">
        <v>504</v>
      </c>
      <c r="E419" s="8">
        <v>1</v>
      </c>
      <c r="F419" s="8"/>
      <c r="G419" s="9"/>
    </row>
    <row r="420" spans="1:7" ht="33" customHeight="1" x14ac:dyDescent="0.25">
      <c r="A420" s="57">
        <v>12</v>
      </c>
      <c r="B420" s="54">
        <f t="shared" si="32"/>
        <v>333</v>
      </c>
      <c r="C420" s="11" t="s">
        <v>9</v>
      </c>
      <c r="D420" s="12">
        <v>504</v>
      </c>
      <c r="E420" s="8"/>
      <c r="F420" s="8">
        <v>1</v>
      </c>
      <c r="G420" s="9"/>
    </row>
    <row r="421" spans="1:7" ht="33" customHeight="1" x14ac:dyDescent="0.25">
      <c r="A421" s="57">
        <v>13</v>
      </c>
      <c r="B421" s="54">
        <f t="shared" si="32"/>
        <v>334</v>
      </c>
      <c r="C421" s="11" t="s">
        <v>10</v>
      </c>
      <c r="D421" s="12">
        <v>504</v>
      </c>
      <c r="E421" s="8"/>
      <c r="F421" s="8">
        <v>1</v>
      </c>
      <c r="G421" s="9"/>
    </row>
    <row r="422" spans="1:7" ht="33" customHeight="1" x14ac:dyDescent="0.25">
      <c r="A422" s="57">
        <v>14</v>
      </c>
      <c r="B422" s="54">
        <f t="shared" si="32"/>
        <v>335</v>
      </c>
      <c r="C422" s="11" t="s">
        <v>9</v>
      </c>
      <c r="D422" s="12">
        <v>504</v>
      </c>
      <c r="E422" s="8"/>
      <c r="F422" s="8">
        <v>1</v>
      </c>
      <c r="G422" s="9"/>
    </row>
    <row r="423" spans="1:7" ht="33" customHeight="1" x14ac:dyDescent="0.25">
      <c r="A423" s="57">
        <v>15</v>
      </c>
      <c r="B423" s="54">
        <f t="shared" si="32"/>
        <v>336</v>
      </c>
      <c r="C423" s="11" t="s">
        <v>144</v>
      </c>
      <c r="D423" s="12">
        <v>504</v>
      </c>
      <c r="E423" s="8"/>
      <c r="F423" s="8">
        <v>1</v>
      </c>
      <c r="G423" s="9"/>
    </row>
    <row r="424" spans="1:7" ht="33" customHeight="1" x14ac:dyDescent="0.25">
      <c r="A424" s="57">
        <v>16</v>
      </c>
      <c r="B424" s="54">
        <f>B423+1</f>
        <v>337</v>
      </c>
      <c r="C424" s="11" t="s">
        <v>274</v>
      </c>
      <c r="D424" s="12">
        <v>504</v>
      </c>
      <c r="E424" s="8">
        <v>1</v>
      </c>
      <c r="F424" s="8"/>
      <c r="G424" s="9"/>
    </row>
    <row r="425" spans="1:7" ht="33" customHeight="1" x14ac:dyDescent="0.25">
      <c r="A425" s="57">
        <v>17</v>
      </c>
      <c r="B425" s="54">
        <f>B424+1</f>
        <v>338</v>
      </c>
      <c r="C425" s="11" t="s">
        <v>274</v>
      </c>
      <c r="D425" s="12">
        <v>504</v>
      </c>
      <c r="E425" s="8">
        <v>1</v>
      </c>
      <c r="F425" s="8"/>
      <c r="G425" s="9"/>
    </row>
    <row r="426" spans="1:7" ht="33" customHeight="1" x14ac:dyDescent="0.25">
      <c r="B426" s="85" t="s">
        <v>64</v>
      </c>
      <c r="C426" s="85"/>
      <c r="D426" s="13">
        <f>SUM(D409:D425)</f>
        <v>8864</v>
      </c>
      <c r="E426" s="10">
        <f>SUM(E409:E425)</f>
        <v>6</v>
      </c>
      <c r="F426" s="10">
        <f>SUM(F409:F425)</f>
        <v>11</v>
      </c>
      <c r="G426" s="9"/>
    </row>
    <row r="427" spans="1:7" ht="33" customHeight="1" x14ac:dyDescent="0.25">
      <c r="B427" s="55" t="s">
        <v>211</v>
      </c>
      <c r="C427" s="44"/>
      <c r="D427" s="45"/>
      <c r="E427" s="45"/>
      <c r="F427" s="46"/>
      <c r="G427" s="9"/>
    </row>
    <row r="428" spans="1:7" ht="33" customHeight="1" x14ac:dyDescent="0.25">
      <c r="A428" s="57">
        <v>1</v>
      </c>
      <c r="B428" s="54">
        <f>B425+1</f>
        <v>339</v>
      </c>
      <c r="C428" s="11" t="s">
        <v>249</v>
      </c>
      <c r="D428" s="12">
        <v>919.2</v>
      </c>
      <c r="E428" s="8">
        <v>1</v>
      </c>
      <c r="F428" s="8"/>
      <c r="G428" s="9"/>
    </row>
    <row r="429" spans="1:7" ht="33" customHeight="1" x14ac:dyDescent="0.25">
      <c r="A429" s="57">
        <v>2</v>
      </c>
      <c r="B429" s="54">
        <f>B428+1</f>
        <v>340</v>
      </c>
      <c r="C429" s="11" t="s">
        <v>48</v>
      </c>
      <c r="D429" s="12">
        <v>504</v>
      </c>
      <c r="E429" s="8">
        <v>1</v>
      </c>
      <c r="F429" s="8"/>
      <c r="G429" s="9"/>
    </row>
    <row r="430" spans="1:7" ht="33" customHeight="1" x14ac:dyDescent="0.25">
      <c r="B430" s="85" t="s">
        <v>64</v>
      </c>
      <c r="C430" s="85"/>
      <c r="D430" s="13">
        <f>SUM(D428:D429)</f>
        <v>1423.2</v>
      </c>
      <c r="E430" s="10">
        <f>SUM(E428:E429)</f>
        <v>2</v>
      </c>
      <c r="F430" s="10">
        <f>SUM(F428:F429)</f>
        <v>0</v>
      </c>
      <c r="G430" s="9"/>
    </row>
    <row r="431" spans="1:7" ht="33" customHeight="1" x14ac:dyDescent="0.25">
      <c r="B431" s="53" t="s">
        <v>93</v>
      </c>
      <c r="C431" s="45"/>
      <c r="D431" s="45"/>
      <c r="E431" s="45"/>
      <c r="F431" s="46"/>
      <c r="G431" s="9"/>
    </row>
    <row r="432" spans="1:7" ht="33" customHeight="1" x14ac:dyDescent="0.25">
      <c r="A432" s="57">
        <v>1</v>
      </c>
      <c r="B432" s="54">
        <f>B429+1</f>
        <v>341</v>
      </c>
      <c r="C432" s="11" t="s">
        <v>168</v>
      </c>
      <c r="D432" s="12">
        <v>800</v>
      </c>
      <c r="E432" s="8">
        <v>1</v>
      </c>
      <c r="F432" s="8"/>
      <c r="G432" s="9"/>
    </row>
    <row r="433" spans="1:7" ht="33" customHeight="1" x14ac:dyDescent="0.25">
      <c r="A433" s="57">
        <v>2</v>
      </c>
      <c r="B433" s="54">
        <f>B432+1</f>
        <v>342</v>
      </c>
      <c r="C433" s="11" t="s">
        <v>50</v>
      </c>
      <c r="D433" s="12">
        <v>504</v>
      </c>
      <c r="E433" s="8">
        <v>1</v>
      </c>
      <c r="F433" s="8"/>
      <c r="G433" s="9"/>
    </row>
    <row r="434" spans="1:7" ht="33" customHeight="1" x14ac:dyDescent="0.25">
      <c r="B434" s="85" t="s">
        <v>64</v>
      </c>
      <c r="C434" s="85"/>
      <c r="D434" s="13">
        <f>SUM(D432:D433)</f>
        <v>1304</v>
      </c>
      <c r="E434" s="10">
        <f>SUM(E432:E433)</f>
        <v>2</v>
      </c>
      <c r="F434" s="10">
        <f>SUM(F432:F433)</f>
        <v>0</v>
      </c>
      <c r="G434" s="9"/>
    </row>
    <row r="435" spans="1:7" ht="33" customHeight="1" x14ac:dyDescent="0.25">
      <c r="B435" s="53" t="s">
        <v>90</v>
      </c>
      <c r="C435" s="45"/>
      <c r="D435" s="45"/>
      <c r="E435" s="45"/>
      <c r="F435" s="46"/>
      <c r="G435" s="9"/>
    </row>
    <row r="436" spans="1:7" ht="33" customHeight="1" x14ac:dyDescent="0.25">
      <c r="A436" s="57">
        <v>1</v>
      </c>
      <c r="B436" s="54">
        <f>B433+1</f>
        <v>343</v>
      </c>
      <c r="C436" s="11" t="s">
        <v>49</v>
      </c>
      <c r="D436" s="12">
        <v>800</v>
      </c>
      <c r="E436" s="8"/>
      <c r="F436" s="8">
        <v>1</v>
      </c>
      <c r="G436" s="9"/>
    </row>
    <row r="437" spans="1:7" ht="33" customHeight="1" x14ac:dyDescent="0.25">
      <c r="A437" s="57">
        <v>2</v>
      </c>
      <c r="B437" s="54">
        <f>B436+1</f>
        <v>344</v>
      </c>
      <c r="C437" s="11" t="s">
        <v>261</v>
      </c>
      <c r="D437" s="12">
        <v>504</v>
      </c>
      <c r="E437" s="8">
        <v>1</v>
      </c>
      <c r="F437" s="8"/>
      <c r="G437" s="9"/>
    </row>
    <row r="438" spans="1:7" ht="33" customHeight="1" x14ac:dyDescent="0.25">
      <c r="B438" s="85" t="s">
        <v>64</v>
      </c>
      <c r="C438" s="85"/>
      <c r="D438" s="13">
        <f>SUM(D436)</f>
        <v>800</v>
      </c>
      <c r="E438" s="10">
        <f>SUM(E436:E437)</f>
        <v>1</v>
      </c>
      <c r="F438" s="10">
        <f>SUM(F436:F437)</f>
        <v>1</v>
      </c>
      <c r="G438" s="9"/>
    </row>
    <row r="439" spans="1:7" ht="33" customHeight="1" x14ac:dyDescent="0.25">
      <c r="B439" s="53" t="s">
        <v>275</v>
      </c>
      <c r="C439" s="45"/>
      <c r="D439" s="45"/>
      <c r="E439" s="45"/>
      <c r="F439" s="46"/>
      <c r="G439" s="9"/>
    </row>
    <row r="440" spans="1:7" ht="33" customHeight="1" x14ac:dyDescent="0.25">
      <c r="A440" s="57">
        <v>1</v>
      </c>
      <c r="B440" s="54">
        <f>B437+1</f>
        <v>345</v>
      </c>
      <c r="C440" s="11" t="s">
        <v>167</v>
      </c>
      <c r="D440" s="12">
        <v>800</v>
      </c>
      <c r="E440" s="8">
        <v>1</v>
      </c>
      <c r="F440" s="8"/>
      <c r="G440" s="9"/>
    </row>
    <row r="441" spans="1:7" ht="33" customHeight="1" x14ac:dyDescent="0.25">
      <c r="A441" s="57">
        <v>2</v>
      </c>
      <c r="B441" s="54">
        <f>B440+1</f>
        <v>346</v>
      </c>
      <c r="C441" s="11" t="s">
        <v>180</v>
      </c>
      <c r="D441" s="12">
        <v>667.7</v>
      </c>
      <c r="E441" s="8">
        <v>1</v>
      </c>
      <c r="F441" s="8"/>
      <c r="G441" s="9"/>
    </row>
    <row r="442" spans="1:7" ht="33" customHeight="1" x14ac:dyDescent="0.25">
      <c r="B442" s="85" t="s">
        <v>64</v>
      </c>
      <c r="C442" s="85"/>
      <c r="D442" s="13">
        <f>SUM(D440:D441)</f>
        <v>1467.7</v>
      </c>
      <c r="E442" s="10">
        <f>SUM(E440:E441)</f>
        <v>2</v>
      </c>
      <c r="F442" s="10">
        <f>SUM(F440:F441)</f>
        <v>0</v>
      </c>
      <c r="G442" s="9"/>
    </row>
    <row r="443" spans="1:7" ht="33" customHeight="1" x14ac:dyDescent="0.25">
      <c r="B443" s="53" t="s">
        <v>91</v>
      </c>
      <c r="C443" s="45"/>
      <c r="D443" s="45"/>
      <c r="E443" s="45"/>
      <c r="F443" s="46"/>
      <c r="G443" s="65"/>
    </row>
    <row r="444" spans="1:7" ht="33" customHeight="1" x14ac:dyDescent="0.25">
      <c r="A444" s="57">
        <v>1</v>
      </c>
      <c r="B444" s="54">
        <f>B441+1</f>
        <v>347</v>
      </c>
      <c r="C444" s="11" t="s">
        <v>166</v>
      </c>
      <c r="D444" s="12">
        <v>800</v>
      </c>
      <c r="E444" s="8"/>
      <c r="F444" s="8">
        <v>1</v>
      </c>
      <c r="G444" s="65"/>
    </row>
    <row r="445" spans="1:7" ht="33" customHeight="1" x14ac:dyDescent="0.25">
      <c r="B445" s="85" t="s">
        <v>64</v>
      </c>
      <c r="C445" s="85"/>
      <c r="D445" s="13">
        <f>SUM(D444)</f>
        <v>800</v>
      </c>
      <c r="E445" s="10">
        <f>SUM(E444)</f>
        <v>0</v>
      </c>
      <c r="F445" s="10">
        <f>SUM(F444)</f>
        <v>1</v>
      </c>
    </row>
    <row r="446" spans="1:7" ht="33" customHeight="1" x14ac:dyDescent="0.25">
      <c r="B446" s="53" t="s">
        <v>92</v>
      </c>
      <c r="C446" s="45"/>
      <c r="D446" s="45"/>
      <c r="E446" s="45"/>
      <c r="F446" s="46"/>
    </row>
    <row r="447" spans="1:7" ht="33" customHeight="1" x14ac:dyDescent="0.25">
      <c r="A447" s="57">
        <v>1</v>
      </c>
      <c r="B447" s="54">
        <f>B444+1</f>
        <v>348</v>
      </c>
      <c r="C447" s="11" t="s">
        <v>129</v>
      </c>
      <c r="D447" s="12">
        <v>1010.2</v>
      </c>
      <c r="E447" s="8"/>
      <c r="F447" s="8">
        <v>1</v>
      </c>
    </row>
    <row r="448" spans="1:7" ht="33" customHeight="1" x14ac:dyDescent="0.25">
      <c r="A448" s="57">
        <v>2</v>
      </c>
      <c r="B448" s="54">
        <f>B447+1</f>
        <v>349</v>
      </c>
      <c r="C448" s="11" t="s">
        <v>171</v>
      </c>
      <c r="D448" s="12">
        <v>504</v>
      </c>
      <c r="E448" s="8">
        <v>1</v>
      </c>
      <c r="F448" s="8"/>
    </row>
    <row r="449" spans="2:6" ht="33" customHeight="1" x14ac:dyDescent="0.25">
      <c r="B449" s="95" t="s">
        <v>64</v>
      </c>
      <c r="C449" s="95"/>
      <c r="D449" s="13">
        <f>SUM(D447:D448)</f>
        <v>1514.2</v>
      </c>
      <c r="E449" s="10">
        <f>SUM(E447:E448)</f>
        <v>1</v>
      </c>
      <c r="F449" s="10">
        <f>SUM(F447:F448)</f>
        <v>1</v>
      </c>
    </row>
    <row r="450" spans="2:6" ht="33" customHeight="1" x14ac:dyDescent="0.25">
      <c r="B450" s="100"/>
      <c r="C450" s="101" t="s">
        <v>435</v>
      </c>
      <c r="D450" s="99">
        <f>D7+D12+D20+D27+D40+D105+D112+D117+D121+D126+D133+D138+D142+D146+D152+D175+D178+D182+D185+D188+D195+D198+D201+D205+D211+D285+D291+D306+D314+D318+D346+D349+D354+D361+D364+D376+D379+D387+D393+D407+D426+D430+D434+D438+D442+D445+D449</f>
        <v>203020.56000000008</v>
      </c>
      <c r="E450" s="221">
        <f>E7+E12+E20+E27+E31+E40+E105+E112+E117+E121+E126+E133+E138+E142+E146+E152+E175+E178+E182+E185+E188+E195+E198+E201+E205+E211+E285+E291+E306+E314+E318+E346+E349+E354+E361+E364+E376+E379+E387+E393+E407+E426+E430+E434+E438+E442+E445+E449</f>
        <v>101</v>
      </c>
      <c r="F450" s="222">
        <f>F7+F12+F20+F27+F31+F40+F105+F112+F117+F121+F126+F133+F138+F142+F146+F152+F175+F178+F182+F185+F188+F195+F198+F201+F205+F211+F285+F291+F306+F314+F318+F346+F349+F354+F361+F364+F376+F379+F387+F393+F407+F426+F430+F434+F438+F442+F445+F449</f>
        <v>248</v>
      </c>
    </row>
    <row r="451" spans="2:6" ht="33" customHeight="1" thickBot="1" x14ac:dyDescent="0.3">
      <c r="E451" s="219">
        <f>E450+F450:F450</f>
        <v>349</v>
      </c>
      <c r="F451" s="220"/>
    </row>
    <row r="452" spans="2:6" ht="33" customHeight="1" x14ac:dyDescent="0.2">
      <c r="B452" s="144" t="s">
        <v>429</v>
      </c>
      <c r="C452" s="145"/>
      <c r="D452" s="145"/>
      <c r="E452" s="145"/>
      <c r="F452" s="146"/>
    </row>
    <row r="453" spans="2:6" ht="33" customHeight="1" x14ac:dyDescent="0.2">
      <c r="B453" s="147"/>
      <c r="C453" s="148"/>
      <c r="D453" s="148"/>
      <c r="E453" s="148"/>
      <c r="F453" s="149"/>
    </row>
    <row r="454" spans="2:6" ht="33" customHeight="1" x14ac:dyDescent="0.2">
      <c r="B454" s="147"/>
      <c r="C454" s="148"/>
      <c r="D454" s="148"/>
      <c r="E454" s="148"/>
      <c r="F454" s="149"/>
    </row>
    <row r="455" spans="2:6" ht="33" customHeight="1" thickBot="1" x14ac:dyDescent="0.25">
      <c r="B455" s="150"/>
      <c r="C455" s="151"/>
      <c r="D455" s="151"/>
      <c r="E455" s="151"/>
      <c r="F455" s="152"/>
    </row>
  </sheetData>
  <mergeCells count="42">
    <mergeCell ref="B452:F455"/>
    <mergeCell ref="E451:F451"/>
    <mergeCell ref="I308:M311"/>
    <mergeCell ref="L307:M307"/>
    <mergeCell ref="B13:F13"/>
    <mergeCell ref="I66:J66"/>
    <mergeCell ref="I71:J71"/>
    <mergeCell ref="I76:J76"/>
    <mergeCell ref="I80:J80"/>
    <mergeCell ref="I85:J85"/>
    <mergeCell ref="I93:J93"/>
    <mergeCell ref="I98:J98"/>
    <mergeCell ref="I102:J102"/>
    <mergeCell ref="I105:J105"/>
    <mergeCell ref="I231:J231"/>
    <mergeCell ref="I109:J109"/>
    <mergeCell ref="I140:J140"/>
    <mergeCell ref="I165:J165"/>
    <mergeCell ref="I185:J185"/>
    <mergeCell ref="I190:J190"/>
    <mergeCell ref="B2:M3"/>
    <mergeCell ref="B12:C12"/>
    <mergeCell ref="I45:J45"/>
    <mergeCell ref="I53:J53"/>
    <mergeCell ref="I58:J58"/>
    <mergeCell ref="I62:J62"/>
    <mergeCell ref="B4:F4"/>
    <mergeCell ref="I4:M4"/>
    <mergeCell ref="I241:J241"/>
    <mergeCell ref="I245:J245"/>
    <mergeCell ref="I273:J273"/>
    <mergeCell ref="I278:J278"/>
    <mergeCell ref="I305:J305"/>
    <mergeCell ref="I282:J282"/>
    <mergeCell ref="I285:J285"/>
    <mergeCell ref="I292:J292"/>
    <mergeCell ref="I297:J297"/>
    <mergeCell ref="I193:J193"/>
    <mergeCell ref="I197:J197"/>
    <mergeCell ref="I220:J220"/>
    <mergeCell ref="I223:J223"/>
    <mergeCell ref="I237:J237"/>
  </mergeCells>
  <conditionalFormatting sqref="A2:B2 A460:G1048576 B450:B452 A3:A9 B5:G8 G9:G455 B13:F27 B32:F449 B456:G459 A14:A28 A33:A459">
    <cfRule type="timePeriod" dxfId="6" priority="6" timePeriod="yesterday">
      <formula>FLOOR(A2,1)=TODAY()-1</formula>
    </cfRule>
  </conditionalFormatting>
  <conditionalFormatting sqref="B12:F12">
    <cfRule type="timePeriod" dxfId="5" priority="5" timePeriod="yesterday">
      <formula>FLOOR(B12,1)=TODAY()-1</formula>
    </cfRule>
  </conditionalFormatting>
  <conditionalFormatting sqref="I308">
    <cfRule type="timePeriod" dxfId="4" priority="4" timePeriod="yesterday">
      <formula>FLOOR(I308,1)=TODAY()-1</formula>
    </cfRule>
  </conditionalFormatting>
  <conditionalFormatting sqref="B28:F28">
    <cfRule type="timePeriod" dxfId="3" priority="3" timePeriod="yesterday">
      <formula>FLOOR(B28,1)=TODAY()-1</formula>
    </cfRule>
  </conditionalFormatting>
  <conditionalFormatting sqref="B29:F30">
    <cfRule type="timePeriod" dxfId="2" priority="2" timePeriod="yesterday">
      <formula>FLOOR(B29,1)=TODAY()-1</formula>
    </cfRule>
  </conditionalFormatting>
  <conditionalFormatting sqref="B31:F31">
    <cfRule type="timePeriod" dxfId="1" priority="1" timePeriod="yesterday">
      <formula>FLOOR(B31,1)=TODAY()-1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3"/>
  <sheetViews>
    <sheetView tabSelected="1" view="pageBreakPreview" topLeftCell="A88" zoomScale="80" zoomScaleNormal="87" zoomScaleSheetLayoutView="80" workbookViewId="0">
      <selection activeCell="C93" sqref="C93"/>
    </sheetView>
  </sheetViews>
  <sheetFormatPr baseColWidth="10" defaultColWidth="13.33203125" defaultRowHeight="22.5" customHeight="1" x14ac:dyDescent="0.2"/>
  <cols>
    <col min="1" max="1" width="31.77734375" style="103" customWidth="1"/>
    <col min="2" max="2" width="28.6640625" style="103" customWidth="1"/>
    <col min="3" max="4" width="19.21875" style="103" customWidth="1"/>
    <col min="5" max="5" width="20.109375" style="103" customWidth="1"/>
    <col min="6" max="7" width="13.33203125" style="103"/>
    <col min="8" max="8" width="13.33203125" style="234"/>
    <col min="9" max="9" width="13.33203125" style="246"/>
    <col min="10" max="16384" width="13.33203125" style="103"/>
  </cols>
  <sheetData>
    <row r="1" spans="1:9" ht="22.5" customHeight="1" x14ac:dyDescent="0.2">
      <c r="A1" s="207" t="s">
        <v>428</v>
      </c>
      <c r="B1" s="208"/>
      <c r="C1" s="208"/>
      <c r="D1" s="208"/>
      <c r="E1" s="208"/>
      <c r="F1" s="208"/>
      <c r="G1" s="208"/>
      <c r="H1" s="208"/>
      <c r="I1" s="209"/>
    </row>
    <row r="2" spans="1:9" ht="22.5" customHeight="1" x14ac:dyDescent="0.2">
      <c r="A2" s="183" t="s">
        <v>310</v>
      </c>
      <c r="B2" s="183" t="s">
        <v>311</v>
      </c>
      <c r="C2" s="183" t="s">
        <v>312</v>
      </c>
      <c r="D2" s="183" t="s">
        <v>313</v>
      </c>
      <c r="E2" s="210" t="s">
        <v>314</v>
      </c>
      <c r="F2" s="210" t="s">
        <v>315</v>
      </c>
      <c r="G2" s="210" t="s">
        <v>316</v>
      </c>
      <c r="H2" s="183" t="s">
        <v>317</v>
      </c>
      <c r="I2" s="183"/>
    </row>
    <row r="3" spans="1:9" ht="22.5" customHeight="1" x14ac:dyDescent="0.2">
      <c r="A3" s="183"/>
      <c r="B3" s="183"/>
      <c r="C3" s="183"/>
      <c r="D3" s="183"/>
      <c r="E3" s="210"/>
      <c r="F3" s="210"/>
      <c r="G3" s="210"/>
      <c r="H3" s="223" t="s">
        <v>318</v>
      </c>
      <c r="I3" s="235" t="s">
        <v>319</v>
      </c>
    </row>
    <row r="4" spans="1:9" ht="22.5" customHeight="1" x14ac:dyDescent="0.2">
      <c r="A4" s="183" t="s">
        <v>320</v>
      </c>
      <c r="B4" s="105" t="s">
        <v>321</v>
      </c>
      <c r="C4" s="105">
        <v>10</v>
      </c>
      <c r="D4" s="105" t="s">
        <v>322</v>
      </c>
      <c r="E4" s="106">
        <v>1350</v>
      </c>
      <c r="F4" s="106"/>
      <c r="G4" s="106"/>
      <c r="H4" s="224">
        <v>4</v>
      </c>
      <c r="I4" s="236">
        <v>6</v>
      </c>
    </row>
    <row r="5" spans="1:9" ht="22.5" customHeight="1" x14ac:dyDescent="0.2">
      <c r="A5" s="183"/>
      <c r="B5" s="105" t="s">
        <v>323</v>
      </c>
      <c r="C5" s="105">
        <v>2</v>
      </c>
      <c r="D5" s="105" t="s">
        <v>322</v>
      </c>
      <c r="E5" s="106">
        <v>1350</v>
      </c>
      <c r="F5" s="106"/>
      <c r="G5" s="106"/>
      <c r="H5" s="224">
        <v>2</v>
      </c>
      <c r="I5" s="236"/>
    </row>
    <row r="6" spans="1:9" ht="22.5" customHeight="1" x14ac:dyDescent="0.2">
      <c r="A6" s="183"/>
      <c r="B6" s="183" t="s">
        <v>264</v>
      </c>
      <c r="C6" s="183"/>
      <c r="D6" s="183"/>
      <c r="E6" s="183"/>
      <c r="F6" s="183"/>
      <c r="G6" s="183"/>
      <c r="H6" s="224">
        <f>SUM(H4:H5)</f>
        <v>6</v>
      </c>
      <c r="I6" s="236">
        <f>SUM(I4:I5)</f>
        <v>6</v>
      </c>
    </row>
    <row r="7" spans="1:9" ht="22.5" customHeight="1" x14ac:dyDescent="0.2">
      <c r="A7" s="183"/>
      <c r="B7" s="183"/>
      <c r="C7" s="183"/>
      <c r="D7" s="183"/>
      <c r="E7" s="183"/>
      <c r="F7" s="183"/>
      <c r="G7" s="183"/>
      <c r="H7" s="183">
        <f>H6+I6</f>
        <v>12</v>
      </c>
      <c r="I7" s="183"/>
    </row>
    <row r="8" spans="1:9" ht="22.5" customHeight="1" x14ac:dyDescent="0.2">
      <c r="A8" s="183" t="s">
        <v>324</v>
      </c>
      <c r="B8" s="105" t="s">
        <v>158</v>
      </c>
      <c r="C8" s="105">
        <v>1</v>
      </c>
      <c r="D8" s="105" t="s">
        <v>322</v>
      </c>
      <c r="E8" s="106">
        <v>1668</v>
      </c>
      <c r="F8" s="106"/>
      <c r="G8" s="106"/>
      <c r="H8" s="224">
        <v>1</v>
      </c>
      <c r="I8" s="236"/>
    </row>
    <row r="9" spans="1:9" ht="22.5" customHeight="1" x14ac:dyDescent="0.2">
      <c r="A9" s="183"/>
      <c r="B9" s="105" t="s">
        <v>193</v>
      </c>
      <c r="C9" s="105">
        <v>1</v>
      </c>
      <c r="D9" s="105" t="s">
        <v>263</v>
      </c>
      <c r="E9" s="106">
        <v>700</v>
      </c>
      <c r="F9" s="106"/>
      <c r="G9" s="106"/>
      <c r="H9" s="224"/>
      <c r="I9" s="236">
        <v>1</v>
      </c>
    </row>
    <row r="10" spans="1:9" ht="22.5" customHeight="1" x14ac:dyDescent="0.2">
      <c r="A10" s="183"/>
      <c r="B10" s="183" t="s">
        <v>264</v>
      </c>
      <c r="C10" s="183"/>
      <c r="D10" s="183"/>
      <c r="E10" s="183"/>
      <c r="F10" s="183"/>
      <c r="G10" s="183"/>
      <c r="H10" s="224">
        <f>SUM(H8:H9)</f>
        <v>1</v>
      </c>
      <c r="I10" s="236">
        <f>SUM(I8:I9)</f>
        <v>1</v>
      </c>
    </row>
    <row r="11" spans="1:9" ht="22.5" customHeight="1" x14ac:dyDescent="0.2">
      <c r="A11" s="183"/>
      <c r="B11" s="183"/>
      <c r="C11" s="183"/>
      <c r="D11" s="183"/>
      <c r="E11" s="183"/>
      <c r="F11" s="183"/>
      <c r="G11" s="183"/>
      <c r="H11" s="183">
        <f>H10+I10</f>
        <v>2</v>
      </c>
      <c r="I11" s="183"/>
    </row>
    <row r="12" spans="1:9" ht="22.5" customHeight="1" x14ac:dyDescent="0.2">
      <c r="A12" s="190" t="s">
        <v>434</v>
      </c>
      <c r="B12" s="105" t="s">
        <v>431</v>
      </c>
      <c r="C12" s="104">
        <v>1</v>
      </c>
      <c r="D12" s="105" t="s">
        <v>330</v>
      </c>
      <c r="E12" s="106">
        <v>1300</v>
      </c>
      <c r="F12" s="104"/>
      <c r="G12" s="104"/>
      <c r="H12" s="224">
        <v>1</v>
      </c>
      <c r="I12" s="235"/>
    </row>
    <row r="13" spans="1:9" ht="22.5" customHeight="1" x14ac:dyDescent="0.2">
      <c r="A13" s="191"/>
      <c r="B13" s="105" t="s">
        <v>433</v>
      </c>
      <c r="C13" s="104">
        <v>2</v>
      </c>
      <c r="D13" s="105" t="s">
        <v>328</v>
      </c>
      <c r="E13" s="106">
        <v>504</v>
      </c>
      <c r="F13" s="104"/>
      <c r="G13" s="104"/>
      <c r="H13" s="223"/>
      <c r="I13" s="235">
        <v>2</v>
      </c>
    </row>
    <row r="14" spans="1:9" ht="22.5" customHeight="1" x14ac:dyDescent="0.2">
      <c r="A14" s="191"/>
      <c r="B14" s="104"/>
      <c r="C14" s="104"/>
      <c r="D14" s="104"/>
      <c r="E14" s="107"/>
      <c r="F14" s="104"/>
      <c r="G14" s="104"/>
      <c r="H14" s="223">
        <f>SUM(H12:H13)</f>
        <v>1</v>
      </c>
      <c r="I14" s="235">
        <f>SUM(I12:I13)</f>
        <v>2</v>
      </c>
    </row>
    <row r="15" spans="1:9" ht="22.5" customHeight="1" x14ac:dyDescent="0.2">
      <c r="A15" s="192"/>
      <c r="B15" s="202" t="s">
        <v>264</v>
      </c>
      <c r="C15" s="211"/>
      <c r="D15" s="211"/>
      <c r="E15" s="211"/>
      <c r="F15" s="211"/>
      <c r="G15" s="203"/>
      <c r="H15" s="202">
        <f>I14+H14</f>
        <v>3</v>
      </c>
      <c r="I15" s="203"/>
    </row>
    <row r="16" spans="1:9" ht="22.5" customHeight="1" x14ac:dyDescent="0.2">
      <c r="A16" s="183" t="s">
        <v>325</v>
      </c>
      <c r="B16" s="105" t="s">
        <v>277</v>
      </c>
      <c r="C16" s="105">
        <v>1</v>
      </c>
      <c r="D16" s="105" t="s">
        <v>326</v>
      </c>
      <c r="E16" s="106">
        <v>2000</v>
      </c>
      <c r="F16" s="106"/>
      <c r="G16" s="106"/>
      <c r="H16" s="224"/>
      <c r="I16" s="236">
        <v>1</v>
      </c>
    </row>
    <row r="17" spans="1:9" ht="22.5" customHeight="1" x14ac:dyDescent="0.2">
      <c r="A17" s="183"/>
      <c r="B17" s="105" t="s">
        <v>3</v>
      </c>
      <c r="C17" s="105">
        <v>1</v>
      </c>
      <c r="D17" s="105" t="s">
        <v>327</v>
      </c>
      <c r="E17" s="106">
        <v>534</v>
      </c>
      <c r="F17" s="106"/>
      <c r="G17" s="106"/>
      <c r="H17" s="224">
        <v>1</v>
      </c>
      <c r="I17" s="236"/>
    </row>
    <row r="18" spans="1:9" ht="22.5" customHeight="1" x14ac:dyDescent="0.2">
      <c r="A18" s="183"/>
      <c r="B18" s="105" t="s">
        <v>3</v>
      </c>
      <c r="C18" s="105">
        <v>1</v>
      </c>
      <c r="D18" s="105" t="s">
        <v>328</v>
      </c>
      <c r="E18" s="106">
        <v>516</v>
      </c>
      <c r="F18" s="106"/>
      <c r="G18" s="106"/>
      <c r="H18" s="224"/>
      <c r="I18" s="236">
        <v>1</v>
      </c>
    </row>
    <row r="19" spans="1:9" ht="22.5" customHeight="1" x14ac:dyDescent="0.2">
      <c r="A19" s="183"/>
      <c r="B19" s="105" t="s">
        <v>3</v>
      </c>
      <c r="C19" s="105">
        <v>1</v>
      </c>
      <c r="D19" s="105" t="s">
        <v>328</v>
      </c>
      <c r="E19" s="106">
        <v>521</v>
      </c>
      <c r="F19" s="106"/>
      <c r="G19" s="106"/>
      <c r="H19" s="224"/>
      <c r="I19" s="236">
        <v>1</v>
      </c>
    </row>
    <row r="20" spans="1:9" ht="22.5" customHeight="1" x14ac:dyDescent="0.2">
      <c r="A20" s="183"/>
      <c r="B20" s="105" t="s">
        <v>3</v>
      </c>
      <c r="C20" s="105">
        <v>2</v>
      </c>
      <c r="D20" s="105" t="s">
        <v>328</v>
      </c>
      <c r="E20" s="106">
        <v>504</v>
      </c>
      <c r="F20" s="106"/>
      <c r="G20" s="106"/>
      <c r="H20" s="224"/>
      <c r="I20" s="236">
        <v>2</v>
      </c>
    </row>
    <row r="21" spans="1:9" ht="22.5" customHeight="1" x14ac:dyDescent="0.2">
      <c r="A21" s="183"/>
      <c r="B21" s="105" t="s">
        <v>3</v>
      </c>
      <c r="C21" s="105">
        <v>1</v>
      </c>
      <c r="D21" s="105" t="s">
        <v>263</v>
      </c>
      <c r="E21" s="106">
        <v>504</v>
      </c>
      <c r="F21" s="106"/>
      <c r="G21" s="106"/>
      <c r="H21" s="224"/>
      <c r="I21" s="236">
        <v>1</v>
      </c>
    </row>
    <row r="22" spans="1:9" ht="22.5" customHeight="1" x14ac:dyDescent="0.2">
      <c r="A22" s="183"/>
      <c r="B22" s="184" t="s">
        <v>264</v>
      </c>
      <c r="C22" s="185"/>
      <c r="D22" s="185"/>
      <c r="E22" s="185"/>
      <c r="F22" s="185"/>
      <c r="G22" s="186"/>
      <c r="H22" s="224">
        <f>SUM(H16:H21)</f>
        <v>1</v>
      </c>
      <c r="I22" s="236">
        <f>SUM(I16:I21)</f>
        <v>6</v>
      </c>
    </row>
    <row r="23" spans="1:9" ht="22.5" customHeight="1" x14ac:dyDescent="0.2">
      <c r="A23" s="183"/>
      <c r="B23" s="187"/>
      <c r="C23" s="188"/>
      <c r="D23" s="188"/>
      <c r="E23" s="188"/>
      <c r="F23" s="188"/>
      <c r="G23" s="189"/>
      <c r="H23" s="183">
        <f>SUM(H22:I22)</f>
        <v>7</v>
      </c>
      <c r="I23" s="183"/>
    </row>
    <row r="24" spans="1:9" ht="22.5" customHeight="1" x14ac:dyDescent="0.2">
      <c r="A24" s="190" t="s">
        <v>441</v>
      </c>
      <c r="B24" s="105" t="s">
        <v>442</v>
      </c>
      <c r="C24" s="137">
        <v>1</v>
      </c>
      <c r="D24" s="105" t="s">
        <v>330</v>
      </c>
      <c r="E24" s="106">
        <v>919.92</v>
      </c>
      <c r="F24" s="137"/>
      <c r="G24" s="137"/>
      <c r="H24" s="249">
        <v>1</v>
      </c>
      <c r="I24" s="250"/>
    </row>
    <row r="25" spans="1:9" ht="22.5" customHeight="1" x14ac:dyDescent="0.2">
      <c r="A25" s="191"/>
      <c r="B25" s="105" t="s">
        <v>443</v>
      </c>
      <c r="C25" s="137">
        <v>1</v>
      </c>
      <c r="D25" s="105" t="s">
        <v>330</v>
      </c>
      <c r="E25" s="106">
        <v>504</v>
      </c>
      <c r="F25" s="137"/>
      <c r="G25" s="137"/>
      <c r="H25" s="249"/>
      <c r="I25" s="250">
        <v>1</v>
      </c>
    </row>
    <row r="26" spans="1:9" ht="22.5" customHeight="1" x14ac:dyDescent="0.2">
      <c r="A26" s="191"/>
      <c r="B26" s="184" t="s">
        <v>264</v>
      </c>
      <c r="C26" s="185"/>
      <c r="D26" s="185"/>
      <c r="E26" s="185"/>
      <c r="F26" s="185"/>
      <c r="G26" s="186"/>
      <c r="H26" s="249">
        <f>SUM(H24:H25)</f>
        <v>1</v>
      </c>
      <c r="I26" s="249">
        <f>SUM(I24:I25)</f>
        <v>1</v>
      </c>
    </row>
    <row r="27" spans="1:9" ht="22.5" customHeight="1" x14ac:dyDescent="0.2">
      <c r="A27" s="192"/>
      <c r="B27" s="187"/>
      <c r="C27" s="188"/>
      <c r="D27" s="188"/>
      <c r="E27" s="188"/>
      <c r="F27" s="188"/>
      <c r="G27" s="189"/>
      <c r="H27" s="247">
        <f>H26+I26</f>
        <v>2</v>
      </c>
      <c r="I27" s="248"/>
    </row>
    <row r="28" spans="1:9" ht="22.5" customHeight="1" x14ac:dyDescent="0.2">
      <c r="A28" s="183" t="s">
        <v>329</v>
      </c>
      <c r="B28" s="105" t="s">
        <v>329</v>
      </c>
      <c r="C28" s="105">
        <v>1</v>
      </c>
      <c r="D28" s="105" t="s">
        <v>330</v>
      </c>
      <c r="E28" s="106">
        <v>1010.2</v>
      </c>
      <c r="F28" s="106"/>
      <c r="G28" s="106"/>
      <c r="H28" s="224"/>
      <c r="I28" s="236">
        <v>1</v>
      </c>
    </row>
    <row r="29" spans="1:9" ht="22.5" customHeight="1" x14ac:dyDescent="0.2">
      <c r="A29" s="183"/>
      <c r="B29" s="105" t="s">
        <v>170</v>
      </c>
      <c r="C29" s="105">
        <v>1</v>
      </c>
      <c r="D29" s="105" t="s">
        <v>328</v>
      </c>
      <c r="E29" s="106">
        <v>1010.2</v>
      </c>
      <c r="F29" s="106"/>
      <c r="G29" s="106"/>
      <c r="H29" s="224">
        <v>1</v>
      </c>
      <c r="I29" s="236"/>
    </row>
    <row r="30" spans="1:9" ht="22.5" customHeight="1" x14ac:dyDescent="0.2">
      <c r="A30" s="183"/>
      <c r="B30" s="105" t="s">
        <v>170</v>
      </c>
      <c r="C30" s="105">
        <v>1</v>
      </c>
      <c r="D30" s="105" t="s">
        <v>328</v>
      </c>
      <c r="E30" s="106">
        <v>919.92</v>
      </c>
      <c r="F30" s="106"/>
      <c r="G30" s="106"/>
      <c r="H30" s="224"/>
      <c r="I30" s="236">
        <v>1</v>
      </c>
    </row>
    <row r="31" spans="1:9" ht="22.5" customHeight="1" x14ac:dyDescent="0.2">
      <c r="A31" s="183"/>
      <c r="B31" s="105" t="s">
        <v>170</v>
      </c>
      <c r="C31" s="105">
        <v>1</v>
      </c>
      <c r="D31" s="105" t="s">
        <v>328</v>
      </c>
      <c r="E31" s="106">
        <v>504</v>
      </c>
      <c r="F31" s="106"/>
      <c r="G31" s="106"/>
      <c r="H31" s="224">
        <v>1</v>
      </c>
      <c r="I31" s="236"/>
    </row>
    <row r="32" spans="1:9" ht="22.5" customHeight="1" x14ac:dyDescent="0.2">
      <c r="A32" s="183"/>
      <c r="B32" s="105" t="s">
        <v>170</v>
      </c>
      <c r="C32" s="105">
        <v>1</v>
      </c>
      <c r="D32" s="105" t="s">
        <v>328</v>
      </c>
      <c r="E32" s="106">
        <v>600</v>
      </c>
      <c r="F32" s="106"/>
      <c r="G32" s="106"/>
      <c r="H32" s="224"/>
      <c r="I32" s="236">
        <v>1</v>
      </c>
    </row>
    <row r="33" spans="1:9" ht="22.5" customHeight="1" x14ac:dyDescent="0.2">
      <c r="A33" s="183"/>
      <c r="B33" s="105" t="s">
        <v>170</v>
      </c>
      <c r="C33" s="105">
        <v>1</v>
      </c>
      <c r="D33" s="105" t="s">
        <v>263</v>
      </c>
      <c r="E33" s="106">
        <v>504</v>
      </c>
      <c r="F33" s="106"/>
      <c r="G33" s="106"/>
      <c r="H33" s="224">
        <v>1</v>
      </c>
      <c r="I33" s="236"/>
    </row>
    <row r="34" spans="1:9" ht="22.5" customHeight="1" x14ac:dyDescent="0.2">
      <c r="A34" s="183"/>
      <c r="B34" s="184" t="s">
        <v>264</v>
      </c>
      <c r="C34" s="185"/>
      <c r="D34" s="185"/>
      <c r="E34" s="185"/>
      <c r="F34" s="185"/>
      <c r="G34" s="186"/>
      <c r="H34" s="224">
        <f>SUM(H28:H33)</f>
        <v>3</v>
      </c>
      <c r="I34" s="236">
        <f>SUM(I28:I33)</f>
        <v>3</v>
      </c>
    </row>
    <row r="35" spans="1:9" ht="22.5" customHeight="1" x14ac:dyDescent="0.2">
      <c r="A35" s="183"/>
      <c r="B35" s="187"/>
      <c r="C35" s="188"/>
      <c r="D35" s="188"/>
      <c r="E35" s="188"/>
      <c r="F35" s="188"/>
      <c r="G35" s="189"/>
      <c r="H35" s="183">
        <f>H34+I34</f>
        <v>6</v>
      </c>
      <c r="I35" s="183"/>
    </row>
    <row r="36" spans="1:9" ht="22.5" customHeight="1" x14ac:dyDescent="0.2">
      <c r="A36" s="183" t="s">
        <v>331</v>
      </c>
      <c r="B36" s="105" t="s">
        <v>4</v>
      </c>
      <c r="C36" s="105">
        <v>1</v>
      </c>
      <c r="D36" s="105" t="s">
        <v>322</v>
      </c>
      <c r="E36" s="106">
        <v>2600</v>
      </c>
      <c r="F36" s="106">
        <v>1800</v>
      </c>
      <c r="G36" s="106"/>
      <c r="H36" s="224">
        <v>1</v>
      </c>
      <c r="I36" s="236"/>
    </row>
    <row r="37" spans="1:9" ht="22.5" customHeight="1" x14ac:dyDescent="0.2">
      <c r="A37" s="183"/>
      <c r="B37" s="105" t="s">
        <v>105</v>
      </c>
      <c r="C37" s="105">
        <v>1</v>
      </c>
      <c r="D37" s="105" t="s">
        <v>328</v>
      </c>
      <c r="E37" s="106">
        <v>1010.2</v>
      </c>
      <c r="F37" s="106"/>
      <c r="G37" s="106"/>
      <c r="H37" s="224"/>
      <c r="I37" s="236">
        <v>1</v>
      </c>
    </row>
    <row r="38" spans="1:9" ht="22.5" customHeight="1" x14ac:dyDescent="0.2">
      <c r="A38" s="183"/>
      <c r="B38" s="105" t="s">
        <v>5</v>
      </c>
      <c r="C38" s="105">
        <v>1</v>
      </c>
      <c r="D38" s="105" t="s">
        <v>332</v>
      </c>
      <c r="E38" s="106">
        <v>504</v>
      </c>
      <c r="F38" s="106"/>
      <c r="G38" s="106"/>
      <c r="H38" s="224"/>
      <c r="I38" s="236">
        <v>1</v>
      </c>
    </row>
    <row r="39" spans="1:9" ht="22.5" customHeight="1" x14ac:dyDescent="0.2">
      <c r="A39" s="183"/>
      <c r="B39" s="105" t="s">
        <v>5</v>
      </c>
      <c r="C39" s="105">
        <v>2</v>
      </c>
      <c r="D39" s="105" t="s">
        <v>328</v>
      </c>
      <c r="E39" s="106">
        <v>504</v>
      </c>
      <c r="F39" s="106"/>
      <c r="G39" s="106"/>
      <c r="H39" s="224"/>
      <c r="I39" s="236">
        <v>2</v>
      </c>
    </row>
    <row r="40" spans="1:9" ht="22.5" customHeight="1" x14ac:dyDescent="0.2">
      <c r="A40" s="183"/>
      <c r="B40" s="105" t="s">
        <v>5</v>
      </c>
      <c r="C40" s="105">
        <v>1</v>
      </c>
      <c r="D40" s="105" t="s">
        <v>328</v>
      </c>
      <c r="E40" s="106">
        <v>638</v>
      </c>
      <c r="F40" s="106"/>
      <c r="G40" s="106"/>
      <c r="H40" s="224"/>
      <c r="I40" s="236">
        <v>1</v>
      </c>
    </row>
    <row r="41" spans="1:9" ht="22.5" customHeight="1" x14ac:dyDescent="0.2">
      <c r="A41" s="183"/>
      <c r="B41" s="105" t="s">
        <v>6</v>
      </c>
      <c r="C41" s="105">
        <v>1</v>
      </c>
      <c r="D41" s="105" t="s">
        <v>328</v>
      </c>
      <c r="E41" s="106">
        <v>800</v>
      </c>
      <c r="F41" s="106"/>
      <c r="G41" s="106"/>
      <c r="H41" s="224">
        <v>1</v>
      </c>
      <c r="I41" s="236"/>
    </row>
    <row r="42" spans="1:9" ht="22.5" customHeight="1" x14ac:dyDescent="0.2">
      <c r="A42" s="183"/>
      <c r="B42" s="105" t="s">
        <v>5</v>
      </c>
      <c r="C42" s="105">
        <v>3</v>
      </c>
      <c r="D42" s="105" t="s">
        <v>263</v>
      </c>
      <c r="E42" s="106">
        <v>504</v>
      </c>
      <c r="F42" s="106"/>
      <c r="G42" s="106"/>
      <c r="H42" s="224"/>
      <c r="I42" s="236">
        <v>3</v>
      </c>
    </row>
    <row r="43" spans="1:9" ht="22.5" customHeight="1" x14ac:dyDescent="0.2">
      <c r="A43" s="183"/>
      <c r="B43" s="105" t="s">
        <v>333</v>
      </c>
      <c r="C43" s="105">
        <v>1</v>
      </c>
      <c r="D43" s="105" t="s">
        <v>263</v>
      </c>
      <c r="E43" s="106">
        <v>700</v>
      </c>
      <c r="F43" s="106"/>
      <c r="G43" s="106"/>
      <c r="H43" s="224">
        <v>1</v>
      </c>
      <c r="I43" s="236"/>
    </row>
    <row r="44" spans="1:9" ht="22.5" customHeight="1" x14ac:dyDescent="0.2">
      <c r="A44" s="183"/>
      <c r="B44" s="105" t="s">
        <v>334</v>
      </c>
      <c r="C44" s="105">
        <v>1</v>
      </c>
      <c r="D44" s="105" t="s">
        <v>263</v>
      </c>
      <c r="E44" s="106">
        <v>850</v>
      </c>
      <c r="F44" s="106"/>
      <c r="G44" s="106"/>
      <c r="H44" s="224">
        <v>1</v>
      </c>
      <c r="I44" s="236"/>
    </row>
    <row r="45" spans="1:9" ht="22.5" customHeight="1" x14ac:dyDescent="0.2">
      <c r="A45" s="183"/>
      <c r="B45" s="108" t="s">
        <v>335</v>
      </c>
      <c r="C45" s="108">
        <v>3</v>
      </c>
      <c r="D45" s="108" t="s">
        <v>263</v>
      </c>
      <c r="E45" s="109">
        <v>504</v>
      </c>
      <c r="F45" s="108"/>
      <c r="G45" s="108"/>
      <c r="H45" s="225">
        <v>1</v>
      </c>
      <c r="I45" s="237">
        <v>2</v>
      </c>
    </row>
    <row r="46" spans="1:9" ht="22.5" customHeight="1" x14ac:dyDescent="0.2">
      <c r="A46" s="183"/>
      <c r="B46" s="184" t="s">
        <v>264</v>
      </c>
      <c r="C46" s="185"/>
      <c r="D46" s="185"/>
      <c r="E46" s="185"/>
      <c r="F46" s="185"/>
      <c r="G46" s="186"/>
      <c r="H46" s="224">
        <f>SUM(H36:H45)</f>
        <v>5</v>
      </c>
      <c r="I46" s="236">
        <f>SUM(I36:I45)</f>
        <v>10</v>
      </c>
    </row>
    <row r="47" spans="1:9" ht="22.5" customHeight="1" x14ac:dyDescent="0.2">
      <c r="A47" s="183"/>
      <c r="B47" s="187"/>
      <c r="C47" s="188"/>
      <c r="D47" s="188"/>
      <c r="E47" s="188"/>
      <c r="F47" s="188"/>
      <c r="G47" s="189"/>
      <c r="H47" s="183">
        <f>SUM(I46+H46)</f>
        <v>15</v>
      </c>
      <c r="I47" s="183"/>
    </row>
    <row r="48" spans="1:9" ht="22.5" customHeight="1" x14ac:dyDescent="0.2">
      <c r="A48" s="183" t="s">
        <v>336</v>
      </c>
      <c r="B48" s="105" t="s">
        <v>123</v>
      </c>
      <c r="C48" s="105">
        <v>1</v>
      </c>
      <c r="D48" s="105" t="s">
        <v>330</v>
      </c>
      <c r="E48" s="106">
        <v>1010.2</v>
      </c>
      <c r="F48" s="106"/>
      <c r="G48" s="106"/>
      <c r="H48" s="224">
        <v>1</v>
      </c>
      <c r="I48" s="236"/>
    </row>
    <row r="49" spans="1:9" ht="22.5" customHeight="1" x14ac:dyDescent="0.2">
      <c r="A49" s="183"/>
      <c r="B49" s="105" t="s">
        <v>106</v>
      </c>
      <c r="C49" s="105">
        <v>1</v>
      </c>
      <c r="D49" s="105" t="s">
        <v>328</v>
      </c>
      <c r="E49" s="106">
        <v>504</v>
      </c>
      <c r="F49" s="106"/>
      <c r="G49" s="106"/>
      <c r="H49" s="224"/>
      <c r="I49" s="236">
        <v>1</v>
      </c>
    </row>
    <row r="50" spans="1:9" ht="22.5" customHeight="1" x14ac:dyDescent="0.2">
      <c r="A50" s="183"/>
      <c r="B50" s="105" t="s">
        <v>7</v>
      </c>
      <c r="C50" s="105">
        <v>56</v>
      </c>
      <c r="D50" s="105" t="s">
        <v>328</v>
      </c>
      <c r="E50" s="106">
        <v>504</v>
      </c>
      <c r="F50" s="106"/>
      <c r="G50" s="106"/>
      <c r="H50" s="224">
        <v>55</v>
      </c>
      <c r="I50" s="236">
        <v>1</v>
      </c>
    </row>
    <row r="51" spans="1:9" ht="22.5" customHeight="1" x14ac:dyDescent="0.2">
      <c r="A51" s="183"/>
      <c r="B51" s="105" t="s">
        <v>7</v>
      </c>
      <c r="C51" s="105">
        <v>1</v>
      </c>
      <c r="D51" s="105" t="s">
        <v>328</v>
      </c>
      <c r="E51" s="106">
        <v>450</v>
      </c>
      <c r="F51" s="106"/>
      <c r="G51" s="106"/>
      <c r="H51" s="224">
        <v>1</v>
      </c>
      <c r="I51" s="236"/>
    </row>
    <row r="52" spans="1:9" ht="22.5" customHeight="1" x14ac:dyDescent="0.2">
      <c r="A52" s="183"/>
      <c r="B52" s="105" t="s">
        <v>7</v>
      </c>
      <c r="C52" s="105">
        <v>4</v>
      </c>
      <c r="D52" s="105" t="s">
        <v>332</v>
      </c>
      <c r="E52" s="106">
        <v>450</v>
      </c>
      <c r="F52" s="106"/>
      <c r="G52" s="106"/>
      <c r="H52" s="224">
        <v>3</v>
      </c>
      <c r="I52" s="236">
        <v>1</v>
      </c>
    </row>
    <row r="53" spans="1:9" ht="22.5" customHeight="1" x14ac:dyDescent="0.2">
      <c r="A53" s="183"/>
      <c r="B53" s="105" t="s">
        <v>7</v>
      </c>
      <c r="C53" s="105">
        <v>9</v>
      </c>
      <c r="D53" s="105" t="s">
        <v>263</v>
      </c>
      <c r="E53" s="106">
        <v>504</v>
      </c>
      <c r="F53" s="106"/>
      <c r="G53" s="106"/>
      <c r="H53" s="224">
        <v>7</v>
      </c>
      <c r="I53" s="236">
        <v>2</v>
      </c>
    </row>
    <row r="54" spans="1:9" ht="22.5" customHeight="1" x14ac:dyDescent="0.2">
      <c r="A54" s="183"/>
      <c r="B54" s="105" t="s">
        <v>7</v>
      </c>
      <c r="C54" s="105">
        <v>10</v>
      </c>
      <c r="D54" s="105" t="s">
        <v>263</v>
      </c>
      <c r="E54" s="106">
        <v>450</v>
      </c>
      <c r="F54" s="106"/>
      <c r="G54" s="106"/>
      <c r="H54" s="224">
        <v>10</v>
      </c>
      <c r="I54" s="236"/>
    </row>
    <row r="55" spans="1:9" ht="22.5" customHeight="1" x14ac:dyDescent="0.2">
      <c r="A55" s="183"/>
      <c r="B55" s="184" t="s">
        <v>264</v>
      </c>
      <c r="C55" s="185"/>
      <c r="D55" s="185"/>
      <c r="E55" s="185"/>
      <c r="F55" s="185"/>
      <c r="G55" s="186"/>
      <c r="H55" s="224">
        <f>SUM(H48:H54)</f>
        <v>77</v>
      </c>
      <c r="I55" s="236">
        <f>SUM(I48:I54)</f>
        <v>5</v>
      </c>
    </row>
    <row r="56" spans="1:9" ht="22.5" customHeight="1" x14ac:dyDescent="0.2">
      <c r="A56" s="183"/>
      <c r="B56" s="187"/>
      <c r="C56" s="188"/>
      <c r="D56" s="188"/>
      <c r="E56" s="188"/>
      <c r="F56" s="188"/>
      <c r="G56" s="189"/>
      <c r="H56" s="183">
        <f>H55+I55</f>
        <v>82</v>
      </c>
      <c r="I56" s="183"/>
    </row>
    <row r="57" spans="1:9" ht="22.5" customHeight="1" x14ac:dyDescent="0.2">
      <c r="A57" s="183" t="s">
        <v>337</v>
      </c>
      <c r="B57" s="105" t="s">
        <v>338</v>
      </c>
      <c r="C57" s="105">
        <v>1</v>
      </c>
      <c r="D57" s="105" t="s">
        <v>330</v>
      </c>
      <c r="E57" s="106">
        <v>1300</v>
      </c>
      <c r="F57" s="106"/>
      <c r="G57" s="106"/>
      <c r="H57" s="224">
        <v>1</v>
      </c>
      <c r="I57" s="236"/>
    </row>
    <row r="58" spans="1:9" ht="22.5" customHeight="1" x14ac:dyDescent="0.2">
      <c r="A58" s="183"/>
      <c r="B58" s="105" t="s">
        <v>16</v>
      </c>
      <c r="C58" s="105">
        <v>1</v>
      </c>
      <c r="D58" s="105" t="s">
        <v>328</v>
      </c>
      <c r="E58" s="106">
        <v>700</v>
      </c>
      <c r="F58" s="106"/>
      <c r="G58" s="106"/>
      <c r="H58" s="224">
        <v>1</v>
      </c>
      <c r="I58" s="236"/>
    </row>
    <row r="59" spans="1:9" ht="22.5" customHeight="1" x14ac:dyDescent="0.2">
      <c r="A59" s="183"/>
      <c r="B59" s="105" t="s">
        <v>16</v>
      </c>
      <c r="C59" s="105">
        <v>1</v>
      </c>
      <c r="D59" s="105" t="s">
        <v>328</v>
      </c>
      <c r="E59" s="106">
        <v>534</v>
      </c>
      <c r="F59" s="106"/>
      <c r="G59" s="106"/>
      <c r="H59" s="224"/>
      <c r="I59" s="236">
        <v>1</v>
      </c>
    </row>
    <row r="60" spans="1:9" ht="22.5" customHeight="1" x14ac:dyDescent="0.2">
      <c r="A60" s="183"/>
      <c r="B60" s="105" t="s">
        <v>16</v>
      </c>
      <c r="C60" s="105">
        <v>1</v>
      </c>
      <c r="D60" s="105" t="s">
        <v>332</v>
      </c>
      <c r="E60" s="106">
        <v>504</v>
      </c>
      <c r="F60" s="106"/>
      <c r="G60" s="106"/>
      <c r="H60" s="224"/>
      <c r="I60" s="236">
        <v>1</v>
      </c>
    </row>
    <row r="61" spans="1:9" ht="22.5" customHeight="1" x14ac:dyDescent="0.2">
      <c r="A61" s="183"/>
      <c r="B61" s="105" t="s">
        <v>16</v>
      </c>
      <c r="C61" s="105">
        <v>1</v>
      </c>
      <c r="D61" s="105" t="s">
        <v>328</v>
      </c>
      <c r="E61" s="106">
        <v>504</v>
      </c>
      <c r="F61" s="106"/>
      <c r="G61" s="106"/>
      <c r="H61" s="224"/>
      <c r="I61" s="236">
        <v>1</v>
      </c>
    </row>
    <row r="62" spans="1:9" ht="22.5" customHeight="1" x14ac:dyDescent="0.2">
      <c r="A62" s="183"/>
      <c r="B62" s="105" t="s">
        <v>281</v>
      </c>
      <c r="C62" s="105">
        <v>1</v>
      </c>
      <c r="D62" s="105" t="s">
        <v>263</v>
      </c>
      <c r="E62" s="106">
        <v>504</v>
      </c>
      <c r="F62" s="106"/>
      <c r="G62" s="106"/>
      <c r="H62" s="224"/>
      <c r="I62" s="236">
        <v>1</v>
      </c>
    </row>
    <row r="63" spans="1:9" ht="22.5" customHeight="1" x14ac:dyDescent="0.2">
      <c r="A63" s="183"/>
      <c r="B63" s="184" t="s">
        <v>264</v>
      </c>
      <c r="C63" s="185"/>
      <c r="D63" s="185"/>
      <c r="E63" s="185"/>
      <c r="F63" s="185"/>
      <c r="G63" s="186"/>
      <c r="H63" s="224">
        <f>SUM(H57:H62)</f>
        <v>2</v>
      </c>
      <c r="I63" s="236">
        <f>SUM(I57:I62)</f>
        <v>4</v>
      </c>
    </row>
    <row r="64" spans="1:9" ht="22.5" customHeight="1" x14ac:dyDescent="0.2">
      <c r="A64" s="183"/>
      <c r="B64" s="187"/>
      <c r="C64" s="188"/>
      <c r="D64" s="188"/>
      <c r="E64" s="188"/>
      <c r="F64" s="188"/>
      <c r="G64" s="189"/>
      <c r="H64" s="183">
        <f>H63+I63</f>
        <v>6</v>
      </c>
      <c r="I64" s="183"/>
    </row>
    <row r="65" spans="1:9" ht="22.5" customHeight="1" x14ac:dyDescent="0.2">
      <c r="A65" s="183" t="s">
        <v>339</v>
      </c>
      <c r="B65" s="105" t="s">
        <v>340</v>
      </c>
      <c r="C65" s="105">
        <v>1</v>
      </c>
      <c r="D65" s="105" t="s">
        <v>330</v>
      </c>
      <c r="E65" s="106">
        <v>900</v>
      </c>
      <c r="F65" s="106"/>
      <c r="G65" s="106"/>
      <c r="H65" s="224">
        <v>1</v>
      </c>
      <c r="I65" s="236"/>
    </row>
    <row r="66" spans="1:9" ht="22.5" customHeight="1" x14ac:dyDescent="0.2">
      <c r="A66" s="183"/>
      <c r="B66" s="105" t="s">
        <v>137</v>
      </c>
      <c r="C66" s="105">
        <v>1</v>
      </c>
      <c r="D66" s="105" t="s">
        <v>328</v>
      </c>
      <c r="E66" s="106">
        <v>504</v>
      </c>
      <c r="F66" s="106"/>
      <c r="G66" s="106"/>
      <c r="H66" s="224">
        <v>1</v>
      </c>
      <c r="I66" s="236"/>
    </row>
    <row r="67" spans="1:9" ht="22.5" customHeight="1" x14ac:dyDescent="0.2">
      <c r="A67" s="183"/>
      <c r="B67" s="105" t="s">
        <v>341</v>
      </c>
      <c r="C67" s="105">
        <v>1</v>
      </c>
      <c r="D67" s="105" t="s">
        <v>327</v>
      </c>
      <c r="E67" s="106">
        <v>454</v>
      </c>
      <c r="F67" s="106"/>
      <c r="G67" s="106"/>
      <c r="H67" s="224">
        <v>1</v>
      </c>
      <c r="I67" s="236"/>
    </row>
    <row r="68" spans="1:9" ht="22.5" customHeight="1" x14ac:dyDescent="0.2">
      <c r="A68" s="183"/>
      <c r="B68" s="105" t="s">
        <v>282</v>
      </c>
      <c r="C68" s="105">
        <v>3</v>
      </c>
      <c r="D68" s="105" t="s">
        <v>263</v>
      </c>
      <c r="E68" s="106">
        <v>504</v>
      </c>
      <c r="F68" s="106"/>
      <c r="G68" s="106"/>
      <c r="H68" s="224">
        <v>1</v>
      </c>
      <c r="I68" s="236">
        <v>2</v>
      </c>
    </row>
    <row r="69" spans="1:9" ht="22.5" customHeight="1" x14ac:dyDescent="0.2">
      <c r="A69" s="183"/>
      <c r="B69" s="184" t="s">
        <v>264</v>
      </c>
      <c r="C69" s="185"/>
      <c r="D69" s="185"/>
      <c r="E69" s="185"/>
      <c r="F69" s="185"/>
      <c r="G69" s="186"/>
      <c r="H69" s="224">
        <f>SUM(H65:H68)</f>
        <v>4</v>
      </c>
      <c r="I69" s="236">
        <f>SUM(I65:I68)</f>
        <v>2</v>
      </c>
    </row>
    <row r="70" spans="1:9" ht="22.5" customHeight="1" x14ac:dyDescent="0.2">
      <c r="A70" s="183"/>
      <c r="B70" s="187"/>
      <c r="C70" s="188"/>
      <c r="D70" s="188"/>
      <c r="E70" s="188"/>
      <c r="F70" s="188"/>
      <c r="G70" s="189"/>
      <c r="H70" s="183">
        <f>H69+I69</f>
        <v>6</v>
      </c>
      <c r="I70" s="183"/>
    </row>
    <row r="71" spans="1:9" ht="22.5" customHeight="1" x14ac:dyDescent="0.2">
      <c r="A71" s="183" t="s">
        <v>342</v>
      </c>
      <c r="B71" s="105" t="s">
        <v>203</v>
      </c>
      <c r="C71" s="105">
        <v>1</v>
      </c>
      <c r="D71" s="105" t="s">
        <v>330</v>
      </c>
      <c r="E71" s="106">
        <v>700</v>
      </c>
      <c r="F71" s="106"/>
      <c r="G71" s="106"/>
      <c r="H71" s="224">
        <v>1</v>
      </c>
      <c r="I71" s="236"/>
    </row>
    <row r="72" spans="1:9" ht="22.5" customHeight="1" x14ac:dyDescent="0.2">
      <c r="A72" s="183"/>
      <c r="B72" s="105" t="s">
        <v>343</v>
      </c>
      <c r="C72" s="105">
        <v>1</v>
      </c>
      <c r="D72" s="105" t="s">
        <v>328</v>
      </c>
      <c r="E72" s="106">
        <v>700</v>
      </c>
      <c r="F72" s="106"/>
      <c r="G72" s="106"/>
      <c r="H72" s="224"/>
      <c r="I72" s="236">
        <v>1</v>
      </c>
    </row>
    <row r="73" spans="1:9" ht="22.5" customHeight="1" x14ac:dyDescent="0.2">
      <c r="A73" s="183"/>
      <c r="B73" s="184" t="s">
        <v>264</v>
      </c>
      <c r="C73" s="185"/>
      <c r="D73" s="185"/>
      <c r="E73" s="185"/>
      <c r="F73" s="185"/>
      <c r="G73" s="186"/>
      <c r="H73" s="224">
        <f>SUM(H71:H72)</f>
        <v>1</v>
      </c>
      <c r="I73" s="236">
        <f>SUM(I71:I72)</f>
        <v>1</v>
      </c>
    </row>
    <row r="74" spans="1:9" ht="22.5" customHeight="1" x14ac:dyDescent="0.2">
      <c r="A74" s="183"/>
      <c r="B74" s="187"/>
      <c r="C74" s="188"/>
      <c r="D74" s="188"/>
      <c r="E74" s="188"/>
      <c r="F74" s="188"/>
      <c r="G74" s="189"/>
      <c r="H74" s="183">
        <f>H73+I73</f>
        <v>2</v>
      </c>
      <c r="I74" s="183"/>
    </row>
    <row r="75" spans="1:9" ht="22.5" customHeight="1" x14ac:dyDescent="0.2">
      <c r="A75" s="183" t="s">
        <v>344</v>
      </c>
      <c r="B75" s="105" t="s">
        <v>345</v>
      </c>
      <c r="C75" s="105">
        <v>1</v>
      </c>
      <c r="D75" s="105" t="s">
        <v>330</v>
      </c>
      <c r="E75" s="106">
        <v>919.92</v>
      </c>
      <c r="F75" s="106"/>
      <c r="G75" s="106"/>
      <c r="H75" s="224"/>
      <c r="I75" s="236">
        <v>1</v>
      </c>
    </row>
    <row r="76" spans="1:9" ht="22.5" customHeight="1" x14ac:dyDescent="0.2">
      <c r="A76" s="183"/>
      <c r="B76" s="105" t="s">
        <v>130</v>
      </c>
      <c r="C76" s="105">
        <v>1</v>
      </c>
      <c r="D76" s="105" t="s">
        <v>328</v>
      </c>
      <c r="E76" s="106">
        <v>504</v>
      </c>
      <c r="F76" s="106"/>
      <c r="G76" s="106"/>
      <c r="H76" s="224"/>
      <c r="I76" s="236">
        <v>1</v>
      </c>
    </row>
    <row r="77" spans="1:9" ht="22.5" customHeight="1" x14ac:dyDescent="0.2">
      <c r="A77" s="183"/>
      <c r="B77" s="105" t="s">
        <v>130</v>
      </c>
      <c r="C77" s="105">
        <v>1</v>
      </c>
      <c r="D77" s="105" t="s">
        <v>328</v>
      </c>
      <c r="E77" s="106">
        <v>800</v>
      </c>
      <c r="F77" s="106"/>
      <c r="G77" s="106"/>
      <c r="H77" s="224">
        <v>1</v>
      </c>
      <c r="I77" s="236"/>
    </row>
    <row r="78" spans="1:9" ht="22.5" customHeight="1" x14ac:dyDescent="0.2">
      <c r="A78" s="183"/>
      <c r="B78" s="105" t="s">
        <v>346</v>
      </c>
      <c r="C78" s="105">
        <v>2</v>
      </c>
      <c r="D78" s="105" t="s">
        <v>263</v>
      </c>
      <c r="E78" s="106">
        <v>504</v>
      </c>
      <c r="F78" s="106"/>
      <c r="G78" s="106"/>
      <c r="H78" s="224">
        <v>2</v>
      </c>
      <c r="I78" s="236"/>
    </row>
    <row r="79" spans="1:9" ht="22.5" customHeight="1" x14ac:dyDescent="0.2">
      <c r="A79" s="183"/>
      <c r="B79" s="184" t="s">
        <v>264</v>
      </c>
      <c r="C79" s="185"/>
      <c r="D79" s="185"/>
      <c r="E79" s="185"/>
      <c r="F79" s="185"/>
      <c r="G79" s="186"/>
      <c r="H79" s="224">
        <f>SUM(H75:H78)</f>
        <v>3</v>
      </c>
      <c r="I79" s="236">
        <f>SUM(I75:I78)</f>
        <v>2</v>
      </c>
    </row>
    <row r="80" spans="1:9" ht="22.5" customHeight="1" x14ac:dyDescent="0.2">
      <c r="A80" s="183"/>
      <c r="B80" s="187"/>
      <c r="C80" s="188"/>
      <c r="D80" s="188"/>
      <c r="E80" s="188"/>
      <c r="F80" s="188"/>
      <c r="G80" s="189"/>
      <c r="H80" s="183">
        <f>H79+I79</f>
        <v>5</v>
      </c>
      <c r="I80" s="183"/>
    </row>
    <row r="81" spans="1:9" ht="22.5" customHeight="1" x14ac:dyDescent="0.2">
      <c r="A81" s="183" t="s">
        <v>347</v>
      </c>
      <c r="B81" s="105" t="s">
        <v>104</v>
      </c>
      <c r="C81" s="105">
        <v>1</v>
      </c>
      <c r="D81" s="105" t="s">
        <v>330</v>
      </c>
      <c r="E81" s="106">
        <v>1010.2</v>
      </c>
      <c r="F81" s="106"/>
      <c r="G81" s="106"/>
      <c r="H81" s="224">
        <v>1</v>
      </c>
      <c r="I81" s="236"/>
    </row>
    <row r="82" spans="1:9" ht="22.5" customHeight="1" x14ac:dyDescent="0.2">
      <c r="A82" s="183"/>
      <c r="B82" s="105" t="s">
        <v>348</v>
      </c>
      <c r="C82" s="105">
        <v>1</v>
      </c>
      <c r="D82" s="105" t="s">
        <v>332</v>
      </c>
      <c r="E82" s="106">
        <v>638</v>
      </c>
      <c r="F82" s="106"/>
      <c r="G82" s="106"/>
      <c r="H82" s="224"/>
      <c r="I82" s="236">
        <v>1</v>
      </c>
    </row>
    <row r="83" spans="1:9" ht="22.5" customHeight="1" x14ac:dyDescent="0.2">
      <c r="A83" s="183"/>
      <c r="B83" s="105" t="s">
        <v>349</v>
      </c>
      <c r="C83" s="105">
        <v>1</v>
      </c>
      <c r="D83" s="105" t="s">
        <v>332</v>
      </c>
      <c r="E83" s="106">
        <v>638</v>
      </c>
      <c r="F83" s="106"/>
      <c r="G83" s="106"/>
      <c r="H83" s="224"/>
      <c r="I83" s="236">
        <v>1</v>
      </c>
    </row>
    <row r="84" spans="1:9" ht="22.5" customHeight="1" x14ac:dyDescent="0.2">
      <c r="A84" s="183"/>
      <c r="B84" s="105" t="s">
        <v>15</v>
      </c>
      <c r="C84" s="105">
        <v>1</v>
      </c>
      <c r="D84" s="105" t="s">
        <v>328</v>
      </c>
      <c r="E84" s="106">
        <v>544</v>
      </c>
      <c r="F84" s="106"/>
      <c r="G84" s="106"/>
      <c r="H84" s="224">
        <v>1</v>
      </c>
      <c r="I84" s="236"/>
    </row>
    <row r="85" spans="1:9" ht="22.5" customHeight="1" x14ac:dyDescent="0.2">
      <c r="A85" s="183"/>
      <c r="B85" s="105" t="s">
        <v>14</v>
      </c>
      <c r="C85" s="105">
        <v>1</v>
      </c>
      <c r="D85" s="105" t="s">
        <v>328</v>
      </c>
      <c r="E85" s="106">
        <v>544</v>
      </c>
      <c r="F85" s="106"/>
      <c r="G85" s="106"/>
      <c r="H85" s="224">
        <v>1</v>
      </c>
      <c r="I85" s="236"/>
    </row>
    <row r="86" spans="1:9" ht="22.5" customHeight="1" x14ac:dyDescent="0.2">
      <c r="A86" s="183"/>
      <c r="B86" s="108" t="s">
        <v>350</v>
      </c>
      <c r="C86" s="108">
        <v>1</v>
      </c>
      <c r="D86" s="108" t="s">
        <v>263</v>
      </c>
      <c r="E86" s="106">
        <v>504</v>
      </c>
      <c r="F86" s="108"/>
      <c r="G86" s="108"/>
      <c r="H86" s="225">
        <v>1</v>
      </c>
      <c r="I86" s="237"/>
    </row>
    <row r="87" spans="1:9" ht="22.5" customHeight="1" x14ac:dyDescent="0.2">
      <c r="A87" s="183"/>
      <c r="B87" s="110" t="s">
        <v>283</v>
      </c>
      <c r="C87" s="111">
        <v>1</v>
      </c>
      <c r="D87" s="111" t="s">
        <v>263</v>
      </c>
      <c r="E87" s="106">
        <v>504</v>
      </c>
      <c r="F87" s="111"/>
      <c r="G87" s="112"/>
      <c r="H87" s="225">
        <v>1</v>
      </c>
      <c r="I87" s="237"/>
    </row>
    <row r="88" spans="1:9" ht="22.5" customHeight="1" x14ac:dyDescent="0.2">
      <c r="A88" s="183"/>
      <c r="B88" s="184" t="s">
        <v>264</v>
      </c>
      <c r="C88" s="185"/>
      <c r="D88" s="185"/>
      <c r="E88" s="185"/>
      <c r="F88" s="185"/>
      <c r="G88" s="186"/>
      <c r="H88" s="224">
        <f>SUM(H81:H87)</f>
        <v>5</v>
      </c>
      <c r="I88" s="236">
        <f>SUM(I81:I86)</f>
        <v>2</v>
      </c>
    </row>
    <row r="89" spans="1:9" ht="22.5" customHeight="1" x14ac:dyDescent="0.2">
      <c r="A89" s="183"/>
      <c r="B89" s="187"/>
      <c r="C89" s="188"/>
      <c r="D89" s="188"/>
      <c r="E89" s="188"/>
      <c r="F89" s="188"/>
      <c r="G89" s="189"/>
      <c r="H89" s="183">
        <f>H88+I88</f>
        <v>7</v>
      </c>
      <c r="I89" s="183"/>
    </row>
    <row r="90" spans="1:9" ht="22.5" customHeight="1" x14ac:dyDescent="0.2">
      <c r="A90" s="183" t="s">
        <v>445</v>
      </c>
      <c r="B90" s="105" t="s">
        <v>444</v>
      </c>
      <c r="C90" s="105">
        <v>1</v>
      </c>
      <c r="D90" s="105" t="s">
        <v>330</v>
      </c>
      <c r="E90" s="106">
        <v>1200</v>
      </c>
      <c r="F90" s="106"/>
      <c r="G90" s="106"/>
      <c r="H90" s="224">
        <v>1</v>
      </c>
      <c r="I90" s="236"/>
    </row>
    <row r="91" spans="1:9" ht="22.5" customHeight="1" x14ac:dyDescent="0.2">
      <c r="A91" s="183"/>
      <c r="B91" s="105" t="s">
        <v>446</v>
      </c>
      <c r="C91" s="105">
        <v>2</v>
      </c>
      <c r="D91" s="105" t="s">
        <v>328</v>
      </c>
      <c r="E91" s="106">
        <v>504</v>
      </c>
      <c r="F91" s="106"/>
      <c r="G91" s="106"/>
      <c r="H91" s="224">
        <v>1</v>
      </c>
      <c r="I91" s="236">
        <v>1</v>
      </c>
    </row>
    <row r="92" spans="1:9" ht="22.5" customHeight="1" x14ac:dyDescent="0.2">
      <c r="A92" s="183"/>
      <c r="B92" s="105" t="s">
        <v>447</v>
      </c>
      <c r="C92" s="105">
        <v>1</v>
      </c>
      <c r="D92" s="105" t="s">
        <v>263</v>
      </c>
      <c r="E92" s="106">
        <v>800</v>
      </c>
      <c r="F92" s="106"/>
      <c r="G92" s="106"/>
      <c r="H92" s="224"/>
      <c r="I92" s="236">
        <v>1</v>
      </c>
    </row>
    <row r="93" spans="1:9" ht="22.5" customHeight="1" x14ac:dyDescent="0.2">
      <c r="A93" s="183"/>
      <c r="B93" s="105" t="s">
        <v>448</v>
      </c>
      <c r="C93" s="105">
        <v>1</v>
      </c>
      <c r="D93" s="105" t="s">
        <v>263</v>
      </c>
      <c r="E93" s="106">
        <v>504</v>
      </c>
      <c r="F93" s="106"/>
      <c r="G93" s="106"/>
      <c r="H93" s="224">
        <v>1</v>
      </c>
      <c r="I93" s="236"/>
    </row>
    <row r="94" spans="1:9" ht="22.5" customHeight="1" x14ac:dyDescent="0.2">
      <c r="A94" s="183"/>
      <c r="B94" s="105" t="s">
        <v>449</v>
      </c>
      <c r="C94" s="105">
        <v>1</v>
      </c>
      <c r="D94" s="105" t="s">
        <v>263</v>
      </c>
      <c r="E94" s="106">
        <v>504</v>
      </c>
      <c r="F94" s="106"/>
      <c r="G94" s="106"/>
      <c r="H94" s="224">
        <v>1</v>
      </c>
      <c r="I94" s="236"/>
    </row>
    <row r="95" spans="1:9" ht="22.5" customHeight="1" x14ac:dyDescent="0.2">
      <c r="A95" s="183"/>
      <c r="B95" s="184" t="s">
        <v>351</v>
      </c>
      <c r="C95" s="185"/>
      <c r="D95" s="185"/>
      <c r="E95" s="185"/>
      <c r="F95" s="185"/>
      <c r="G95" s="186"/>
      <c r="H95" s="224">
        <f>SUM(H90:H94)</f>
        <v>4</v>
      </c>
      <c r="I95" s="236">
        <f>SUM(I90:I94)</f>
        <v>2</v>
      </c>
    </row>
    <row r="96" spans="1:9" ht="22.5" customHeight="1" x14ac:dyDescent="0.2">
      <c r="A96" s="183"/>
      <c r="B96" s="187"/>
      <c r="C96" s="188"/>
      <c r="D96" s="188"/>
      <c r="E96" s="188"/>
      <c r="F96" s="188"/>
      <c r="G96" s="189"/>
      <c r="H96" s="183">
        <f>H95+I95</f>
        <v>6</v>
      </c>
      <c r="I96" s="183"/>
    </row>
    <row r="97" spans="1:9" ht="22.5" customHeight="1" x14ac:dyDescent="0.2">
      <c r="A97" s="183" t="s">
        <v>74</v>
      </c>
      <c r="B97" s="105" t="s">
        <v>19</v>
      </c>
      <c r="C97" s="105">
        <v>1</v>
      </c>
      <c r="D97" s="105" t="s">
        <v>330</v>
      </c>
      <c r="E97" s="106">
        <v>1729.2</v>
      </c>
      <c r="F97" s="106"/>
      <c r="G97" s="106"/>
      <c r="H97" s="224">
        <v>1</v>
      </c>
      <c r="I97" s="236"/>
    </row>
    <row r="98" spans="1:9" ht="22.5" customHeight="1" x14ac:dyDescent="0.2">
      <c r="A98" s="183"/>
      <c r="B98" s="105" t="s">
        <v>183</v>
      </c>
      <c r="C98" s="105">
        <v>1</v>
      </c>
      <c r="D98" s="105" t="s">
        <v>328</v>
      </c>
      <c r="E98" s="106">
        <v>800</v>
      </c>
      <c r="F98" s="106"/>
      <c r="G98" s="106"/>
      <c r="H98" s="224"/>
      <c r="I98" s="236">
        <v>1</v>
      </c>
    </row>
    <row r="99" spans="1:9" ht="22.5" customHeight="1" x14ac:dyDescent="0.2">
      <c r="A99" s="183"/>
      <c r="B99" s="105" t="s">
        <v>352</v>
      </c>
      <c r="C99" s="105">
        <v>1</v>
      </c>
      <c r="D99" s="105" t="s">
        <v>263</v>
      </c>
      <c r="E99" s="106">
        <v>850</v>
      </c>
      <c r="F99" s="106"/>
      <c r="G99" s="106"/>
      <c r="H99" s="224">
        <v>1</v>
      </c>
      <c r="I99" s="236"/>
    </row>
    <row r="100" spans="1:9" ht="22.5" customHeight="1" x14ac:dyDescent="0.2">
      <c r="A100" s="183"/>
      <c r="B100" s="105" t="s">
        <v>287</v>
      </c>
      <c r="C100" s="105">
        <v>2</v>
      </c>
      <c r="D100" s="105" t="s">
        <v>263</v>
      </c>
      <c r="E100" s="106">
        <v>504</v>
      </c>
      <c r="F100" s="106"/>
      <c r="G100" s="106"/>
      <c r="H100" s="224">
        <v>1</v>
      </c>
      <c r="I100" s="236">
        <v>1</v>
      </c>
    </row>
    <row r="101" spans="1:9" ht="22.5" customHeight="1" x14ac:dyDescent="0.2">
      <c r="A101" s="183"/>
      <c r="B101" s="184" t="s">
        <v>264</v>
      </c>
      <c r="C101" s="185"/>
      <c r="D101" s="185"/>
      <c r="E101" s="185"/>
      <c r="F101" s="185"/>
      <c r="G101" s="186"/>
      <c r="H101" s="224">
        <f>SUM(H97:H100)</f>
        <v>3</v>
      </c>
      <c r="I101" s="236">
        <f>SUM(I97:I100)</f>
        <v>2</v>
      </c>
    </row>
    <row r="102" spans="1:9" ht="22.5" customHeight="1" x14ac:dyDescent="0.2">
      <c r="A102" s="183"/>
      <c r="B102" s="187"/>
      <c r="C102" s="188"/>
      <c r="D102" s="188"/>
      <c r="E102" s="188"/>
      <c r="F102" s="188"/>
      <c r="G102" s="189"/>
      <c r="H102" s="183">
        <f>H101+I101</f>
        <v>5</v>
      </c>
      <c r="I102" s="183"/>
    </row>
    <row r="103" spans="1:9" ht="22.5" customHeight="1" x14ac:dyDescent="0.2">
      <c r="A103" s="183" t="s">
        <v>353</v>
      </c>
      <c r="B103" s="105" t="s">
        <v>121</v>
      </c>
      <c r="C103" s="105">
        <v>1</v>
      </c>
      <c r="D103" s="105" t="s">
        <v>328</v>
      </c>
      <c r="E103" s="106">
        <v>667.7</v>
      </c>
      <c r="F103" s="106"/>
      <c r="G103" s="106"/>
      <c r="H103" s="224">
        <v>1</v>
      </c>
      <c r="I103" s="236"/>
    </row>
    <row r="104" spans="1:9" ht="22.5" customHeight="1" x14ac:dyDescent="0.2">
      <c r="A104" s="183"/>
      <c r="B104" s="105" t="s">
        <v>354</v>
      </c>
      <c r="C104" s="105">
        <v>1</v>
      </c>
      <c r="D104" s="105" t="s">
        <v>332</v>
      </c>
      <c r="E104" s="106">
        <v>504</v>
      </c>
      <c r="F104" s="106"/>
      <c r="G104" s="106"/>
      <c r="H104" s="224">
        <v>1</v>
      </c>
      <c r="I104" s="236"/>
    </row>
    <row r="105" spans="1:9" ht="22.5" customHeight="1" x14ac:dyDescent="0.25">
      <c r="A105" s="183"/>
      <c r="B105" s="113" t="s">
        <v>226</v>
      </c>
      <c r="C105" s="113">
        <v>1</v>
      </c>
      <c r="D105" s="113" t="s">
        <v>263</v>
      </c>
      <c r="E105" s="114">
        <v>504</v>
      </c>
      <c r="F105" s="113"/>
      <c r="G105" s="113"/>
      <c r="H105" s="226">
        <v>1</v>
      </c>
      <c r="I105" s="238">
        <v>1</v>
      </c>
    </row>
    <row r="106" spans="1:9" ht="22.5" customHeight="1" x14ac:dyDescent="0.2">
      <c r="A106" s="183"/>
      <c r="B106" s="184" t="s">
        <v>264</v>
      </c>
      <c r="C106" s="185"/>
      <c r="D106" s="185"/>
      <c r="E106" s="185"/>
      <c r="F106" s="185"/>
      <c r="G106" s="186"/>
      <c r="H106" s="224">
        <f>SUM(H103:H105)</f>
        <v>3</v>
      </c>
      <c r="I106" s="236">
        <f>SUM(I103:I105)</f>
        <v>1</v>
      </c>
    </row>
    <row r="107" spans="1:9" ht="22.5" customHeight="1" x14ac:dyDescent="0.2">
      <c r="A107" s="183"/>
      <c r="B107" s="187"/>
      <c r="C107" s="188"/>
      <c r="D107" s="188"/>
      <c r="E107" s="188"/>
      <c r="F107" s="188"/>
      <c r="G107" s="189"/>
      <c r="H107" s="183">
        <f>H106+I106</f>
        <v>4</v>
      </c>
      <c r="I107" s="183"/>
    </row>
    <row r="108" spans="1:9" ht="22.5" customHeight="1" x14ac:dyDescent="0.2">
      <c r="A108" s="183" t="s">
        <v>355</v>
      </c>
      <c r="B108" s="105" t="s">
        <v>165</v>
      </c>
      <c r="C108" s="105">
        <v>1</v>
      </c>
      <c r="D108" s="105" t="s">
        <v>330</v>
      </c>
      <c r="E108" s="106">
        <v>1010.2</v>
      </c>
      <c r="F108" s="106"/>
      <c r="G108" s="106"/>
      <c r="H108" s="224"/>
      <c r="I108" s="236">
        <v>1</v>
      </c>
    </row>
    <row r="109" spans="1:9" ht="22.5" customHeight="1" x14ac:dyDescent="0.2">
      <c r="A109" s="183"/>
      <c r="B109" s="105" t="s">
        <v>135</v>
      </c>
      <c r="C109" s="105">
        <v>3</v>
      </c>
      <c r="D109" s="105" t="s">
        <v>328</v>
      </c>
      <c r="E109" s="106">
        <v>504</v>
      </c>
      <c r="F109" s="106"/>
      <c r="G109" s="106"/>
      <c r="H109" s="224">
        <v>1</v>
      </c>
      <c r="I109" s="236">
        <v>2</v>
      </c>
    </row>
    <row r="110" spans="1:9" ht="22.5" customHeight="1" x14ac:dyDescent="0.2">
      <c r="A110" s="183"/>
      <c r="B110" s="105" t="s">
        <v>135</v>
      </c>
      <c r="C110" s="105">
        <v>3</v>
      </c>
      <c r="D110" s="105" t="s">
        <v>263</v>
      </c>
      <c r="E110" s="106">
        <v>504</v>
      </c>
      <c r="F110" s="106"/>
      <c r="G110" s="106"/>
      <c r="H110" s="224"/>
      <c r="I110" s="236">
        <v>3</v>
      </c>
    </row>
    <row r="111" spans="1:9" ht="22.5" customHeight="1" x14ac:dyDescent="0.2">
      <c r="A111" s="183"/>
      <c r="B111" s="184" t="s">
        <v>264</v>
      </c>
      <c r="C111" s="185"/>
      <c r="D111" s="185"/>
      <c r="E111" s="185"/>
      <c r="F111" s="185"/>
      <c r="G111" s="186"/>
      <c r="H111" s="224">
        <f>SUM(H108:H110)</f>
        <v>1</v>
      </c>
      <c r="I111" s="236">
        <f>SUM(I108:I110)</f>
        <v>6</v>
      </c>
    </row>
    <row r="112" spans="1:9" ht="22.5" customHeight="1" x14ac:dyDescent="0.2">
      <c r="A112" s="183"/>
      <c r="B112" s="187"/>
      <c r="C112" s="188"/>
      <c r="D112" s="188"/>
      <c r="E112" s="188"/>
      <c r="F112" s="188"/>
      <c r="G112" s="189"/>
      <c r="H112" s="183">
        <f>H111+I111</f>
        <v>7</v>
      </c>
      <c r="I112" s="183"/>
    </row>
    <row r="113" spans="1:9" ht="22.5" customHeight="1" x14ac:dyDescent="0.2">
      <c r="A113" s="183" t="s">
        <v>356</v>
      </c>
      <c r="B113" s="105" t="s">
        <v>357</v>
      </c>
      <c r="C113" s="105">
        <v>1</v>
      </c>
      <c r="D113" s="105" t="s">
        <v>330</v>
      </c>
      <c r="E113" s="106">
        <v>1010.2</v>
      </c>
      <c r="F113" s="106"/>
      <c r="G113" s="106"/>
      <c r="H113" s="224"/>
      <c r="I113" s="236">
        <v>1</v>
      </c>
    </row>
    <row r="114" spans="1:9" ht="22.5" customHeight="1" x14ac:dyDescent="0.2">
      <c r="A114" s="183"/>
      <c r="B114" s="105" t="s">
        <v>110</v>
      </c>
      <c r="C114" s="105">
        <v>1</v>
      </c>
      <c r="D114" s="105" t="s">
        <v>328</v>
      </c>
      <c r="E114" s="106">
        <v>1010.2</v>
      </c>
      <c r="F114" s="106"/>
      <c r="G114" s="106"/>
      <c r="H114" s="224"/>
      <c r="I114" s="236">
        <v>1</v>
      </c>
    </row>
    <row r="115" spans="1:9" ht="22.5" customHeight="1" x14ac:dyDescent="0.2">
      <c r="A115" s="183"/>
      <c r="B115" s="105" t="s">
        <v>110</v>
      </c>
      <c r="C115" s="105">
        <v>1</v>
      </c>
      <c r="D115" s="105" t="s">
        <v>332</v>
      </c>
      <c r="E115" s="106">
        <v>650</v>
      </c>
      <c r="F115" s="106"/>
      <c r="G115" s="106"/>
      <c r="H115" s="224"/>
      <c r="I115" s="236">
        <v>1</v>
      </c>
    </row>
    <row r="116" spans="1:9" ht="22.5" customHeight="1" x14ac:dyDescent="0.2">
      <c r="A116" s="183"/>
      <c r="B116" s="105" t="s">
        <v>110</v>
      </c>
      <c r="C116" s="105">
        <v>1</v>
      </c>
      <c r="D116" s="105" t="s">
        <v>328</v>
      </c>
      <c r="E116" s="106">
        <v>650</v>
      </c>
      <c r="F116" s="106"/>
      <c r="G116" s="106"/>
      <c r="H116" s="224"/>
      <c r="I116" s="236">
        <v>1</v>
      </c>
    </row>
    <row r="117" spans="1:9" ht="22.5" customHeight="1" x14ac:dyDescent="0.2">
      <c r="A117" s="183"/>
      <c r="B117" s="105" t="s">
        <v>110</v>
      </c>
      <c r="C117" s="105">
        <v>1</v>
      </c>
      <c r="D117" s="105" t="s">
        <v>328</v>
      </c>
      <c r="E117" s="106">
        <v>919.2</v>
      </c>
      <c r="F117" s="106"/>
      <c r="G117" s="106"/>
      <c r="H117" s="224"/>
      <c r="I117" s="236">
        <v>1</v>
      </c>
    </row>
    <row r="118" spans="1:9" ht="22.5" customHeight="1" x14ac:dyDescent="0.2">
      <c r="A118" s="183"/>
      <c r="B118" s="105" t="s">
        <v>27</v>
      </c>
      <c r="C118" s="105">
        <v>2</v>
      </c>
      <c r="D118" s="105" t="s">
        <v>332</v>
      </c>
      <c r="E118" s="106">
        <v>504</v>
      </c>
      <c r="F118" s="106"/>
      <c r="G118" s="106"/>
      <c r="H118" s="224">
        <v>1</v>
      </c>
      <c r="I118" s="236">
        <v>1</v>
      </c>
    </row>
    <row r="119" spans="1:9" ht="22.5" customHeight="1" x14ac:dyDescent="0.2">
      <c r="A119" s="183"/>
      <c r="B119" s="105" t="s">
        <v>27</v>
      </c>
      <c r="C119" s="105">
        <v>14</v>
      </c>
      <c r="D119" s="105" t="s">
        <v>328</v>
      </c>
      <c r="E119" s="106">
        <v>504</v>
      </c>
      <c r="F119" s="106"/>
      <c r="G119" s="106"/>
      <c r="H119" s="224">
        <v>1</v>
      </c>
      <c r="I119" s="236">
        <v>12</v>
      </c>
    </row>
    <row r="120" spans="1:9" ht="22.5" customHeight="1" x14ac:dyDescent="0.2">
      <c r="A120" s="183"/>
      <c r="B120" s="105" t="s">
        <v>27</v>
      </c>
      <c r="C120" s="105">
        <v>1</v>
      </c>
      <c r="D120" s="105" t="s">
        <v>328</v>
      </c>
      <c r="E120" s="106">
        <v>536</v>
      </c>
      <c r="F120" s="106"/>
      <c r="G120" s="106"/>
      <c r="H120" s="224"/>
      <c r="I120" s="236">
        <v>1</v>
      </c>
    </row>
    <row r="121" spans="1:9" ht="22.5" customHeight="1" x14ac:dyDescent="0.2">
      <c r="A121" s="183"/>
      <c r="B121" s="105" t="s">
        <v>195</v>
      </c>
      <c r="C121" s="105">
        <v>6</v>
      </c>
      <c r="D121" s="105" t="s">
        <v>263</v>
      </c>
      <c r="E121" s="106">
        <v>504</v>
      </c>
      <c r="F121" s="106"/>
      <c r="G121" s="106"/>
      <c r="H121" s="224">
        <v>6</v>
      </c>
      <c r="I121" s="236"/>
    </row>
    <row r="122" spans="1:9" ht="22.5" customHeight="1" x14ac:dyDescent="0.2">
      <c r="A122" s="183"/>
      <c r="B122" s="184" t="s">
        <v>264</v>
      </c>
      <c r="C122" s="185"/>
      <c r="D122" s="185"/>
      <c r="E122" s="185"/>
      <c r="F122" s="185"/>
      <c r="G122" s="186"/>
      <c r="H122" s="224">
        <f>SUM(H113:H121)</f>
        <v>8</v>
      </c>
      <c r="I122" s="236">
        <f>SUM(I113:I121)</f>
        <v>19</v>
      </c>
    </row>
    <row r="123" spans="1:9" ht="22.5" customHeight="1" x14ac:dyDescent="0.2">
      <c r="A123" s="183"/>
      <c r="B123" s="187"/>
      <c r="C123" s="188"/>
      <c r="D123" s="188"/>
      <c r="E123" s="188"/>
      <c r="F123" s="188"/>
      <c r="G123" s="189"/>
      <c r="H123" s="183">
        <f>H122+I122</f>
        <v>27</v>
      </c>
      <c r="I123" s="183"/>
    </row>
    <row r="124" spans="1:9" ht="22.5" customHeight="1" x14ac:dyDescent="0.2">
      <c r="A124" s="204" t="s">
        <v>358</v>
      </c>
      <c r="B124" s="115" t="s">
        <v>359</v>
      </c>
      <c r="C124" s="116">
        <v>1</v>
      </c>
      <c r="D124" s="115" t="s">
        <v>360</v>
      </c>
      <c r="E124" s="115">
        <v>1010.2</v>
      </c>
      <c r="F124" s="117"/>
      <c r="G124" s="117"/>
      <c r="H124" s="227"/>
      <c r="I124" s="239">
        <v>1</v>
      </c>
    </row>
    <row r="125" spans="1:9" ht="22.5" customHeight="1" x14ac:dyDescent="0.2">
      <c r="A125" s="204"/>
      <c r="B125" s="204" t="s">
        <v>264</v>
      </c>
      <c r="C125" s="204"/>
      <c r="D125" s="204"/>
      <c r="E125" s="204"/>
      <c r="F125" s="204"/>
      <c r="G125" s="204"/>
      <c r="H125" s="227"/>
      <c r="I125" s="239">
        <f>SUM(I124)</f>
        <v>1</v>
      </c>
    </row>
    <row r="126" spans="1:9" ht="22.5" customHeight="1" x14ac:dyDescent="0.2">
      <c r="A126" s="204"/>
      <c r="B126" s="204"/>
      <c r="C126" s="204"/>
      <c r="D126" s="204"/>
      <c r="E126" s="204"/>
      <c r="F126" s="204"/>
      <c r="G126" s="204"/>
      <c r="H126" s="205">
        <f>H125+I125</f>
        <v>1</v>
      </c>
      <c r="I126" s="206"/>
    </row>
    <row r="127" spans="1:9" ht="22.5" customHeight="1" x14ac:dyDescent="0.2">
      <c r="A127" s="183" t="s">
        <v>363</v>
      </c>
      <c r="B127" s="105" t="s">
        <v>361</v>
      </c>
      <c r="C127" s="105">
        <v>1</v>
      </c>
      <c r="D127" s="105" t="s">
        <v>328</v>
      </c>
      <c r="E127" s="106">
        <v>1010.2</v>
      </c>
      <c r="F127" s="106"/>
      <c r="G127" s="106"/>
      <c r="H127" s="224"/>
      <c r="I127" s="236">
        <v>1</v>
      </c>
    </row>
    <row r="128" spans="1:9" ht="22.5" customHeight="1" x14ac:dyDescent="0.2">
      <c r="A128" s="183"/>
      <c r="B128" s="105" t="s">
        <v>8</v>
      </c>
      <c r="C128" s="105">
        <v>1</v>
      </c>
      <c r="D128" s="105" t="s">
        <v>328</v>
      </c>
      <c r="E128" s="106">
        <v>504</v>
      </c>
      <c r="F128" s="106"/>
      <c r="G128" s="106"/>
      <c r="H128" s="224">
        <v>1</v>
      </c>
      <c r="I128" s="236"/>
    </row>
    <row r="129" spans="1:9" ht="22.5" customHeight="1" x14ac:dyDescent="0.25">
      <c r="A129" s="183"/>
      <c r="B129" s="113" t="s">
        <v>362</v>
      </c>
      <c r="C129" s="113">
        <v>3</v>
      </c>
      <c r="D129" s="113" t="s">
        <v>263</v>
      </c>
      <c r="E129" s="114">
        <v>504</v>
      </c>
      <c r="F129" s="113"/>
      <c r="G129" s="113"/>
      <c r="H129" s="226">
        <v>3</v>
      </c>
      <c r="I129" s="238"/>
    </row>
    <row r="130" spans="1:9" ht="22.5" customHeight="1" x14ac:dyDescent="0.2">
      <c r="A130" s="183"/>
      <c r="B130" s="184" t="s">
        <v>264</v>
      </c>
      <c r="C130" s="185"/>
      <c r="D130" s="185"/>
      <c r="E130" s="185"/>
      <c r="F130" s="185"/>
      <c r="G130" s="186"/>
      <c r="H130" s="224">
        <f>SUM(H127:H129)</f>
        <v>4</v>
      </c>
      <c r="I130" s="236">
        <f>SUM(I127:I129)</f>
        <v>1</v>
      </c>
    </row>
    <row r="131" spans="1:9" ht="22.5" customHeight="1" x14ac:dyDescent="0.2">
      <c r="A131" s="183"/>
      <c r="B131" s="187"/>
      <c r="C131" s="188"/>
      <c r="D131" s="188"/>
      <c r="E131" s="188"/>
      <c r="F131" s="188"/>
      <c r="G131" s="189"/>
      <c r="H131" s="183">
        <f>H130+I130</f>
        <v>5</v>
      </c>
      <c r="I131" s="183"/>
    </row>
    <row r="132" spans="1:9" ht="22.5" customHeight="1" x14ac:dyDescent="0.2">
      <c r="A132" s="199" t="s">
        <v>187</v>
      </c>
      <c r="B132" s="105" t="s">
        <v>364</v>
      </c>
      <c r="C132" s="104">
        <v>1</v>
      </c>
      <c r="D132" s="105" t="s">
        <v>330</v>
      </c>
      <c r="E132" s="106">
        <v>1010.2</v>
      </c>
      <c r="F132" s="105"/>
      <c r="G132" s="105"/>
      <c r="H132" s="224"/>
      <c r="I132" s="236">
        <v>1</v>
      </c>
    </row>
    <row r="133" spans="1:9" ht="22.5" customHeight="1" x14ac:dyDescent="0.2">
      <c r="A133" s="200"/>
      <c r="B133" s="105" t="s">
        <v>186</v>
      </c>
      <c r="C133" s="105">
        <v>1</v>
      </c>
      <c r="D133" s="105" t="s">
        <v>263</v>
      </c>
      <c r="E133" s="106">
        <v>600</v>
      </c>
      <c r="F133" s="105"/>
      <c r="G133" s="105"/>
      <c r="H133" s="223"/>
      <c r="I133" s="236">
        <v>1</v>
      </c>
    </row>
    <row r="134" spans="1:9" ht="22.5" customHeight="1" x14ac:dyDescent="0.2">
      <c r="A134" s="200"/>
      <c r="B134" s="105" t="s">
        <v>365</v>
      </c>
      <c r="C134" s="105">
        <v>1</v>
      </c>
      <c r="D134" s="105" t="s">
        <v>263</v>
      </c>
      <c r="E134" s="106">
        <v>504</v>
      </c>
      <c r="F134" s="105"/>
      <c r="G134" s="105"/>
      <c r="H134" s="224"/>
      <c r="I134" s="236">
        <v>1</v>
      </c>
    </row>
    <row r="135" spans="1:9" ht="22.5" customHeight="1" x14ac:dyDescent="0.2">
      <c r="A135" s="200"/>
      <c r="B135" s="184" t="s">
        <v>264</v>
      </c>
      <c r="C135" s="185"/>
      <c r="D135" s="185"/>
      <c r="E135" s="185"/>
      <c r="F135" s="185"/>
      <c r="G135" s="186"/>
      <c r="H135" s="223">
        <f>SUM(H132:H134)</f>
        <v>0</v>
      </c>
      <c r="I135" s="235">
        <f>SUM(I132:I134)</f>
        <v>3</v>
      </c>
    </row>
    <row r="136" spans="1:9" ht="22.5" customHeight="1" x14ac:dyDescent="0.2">
      <c r="A136" s="201"/>
      <c r="B136" s="187"/>
      <c r="C136" s="188"/>
      <c r="D136" s="188"/>
      <c r="E136" s="188"/>
      <c r="F136" s="188"/>
      <c r="G136" s="189"/>
      <c r="H136" s="202">
        <f>H135+I135</f>
        <v>3</v>
      </c>
      <c r="I136" s="203"/>
    </row>
    <row r="137" spans="1:9" ht="22.5" customHeight="1" x14ac:dyDescent="0.2">
      <c r="A137" s="183" t="s">
        <v>366</v>
      </c>
      <c r="B137" s="105" t="s">
        <v>367</v>
      </c>
      <c r="C137" s="105">
        <v>1</v>
      </c>
      <c r="D137" s="105" t="s">
        <v>332</v>
      </c>
      <c r="E137" s="106">
        <v>700</v>
      </c>
      <c r="F137" s="106"/>
      <c r="G137" s="106"/>
      <c r="H137" s="224"/>
      <c r="I137" s="236">
        <v>1</v>
      </c>
    </row>
    <row r="138" spans="1:9" ht="22.5" customHeight="1" x14ac:dyDescent="0.2">
      <c r="A138" s="183"/>
      <c r="B138" s="184" t="s">
        <v>264</v>
      </c>
      <c r="C138" s="185"/>
      <c r="D138" s="185"/>
      <c r="E138" s="185"/>
      <c r="F138" s="185"/>
      <c r="G138" s="186"/>
      <c r="H138" s="224">
        <f>SUM(H137:H137)</f>
        <v>0</v>
      </c>
      <c r="I138" s="236">
        <f>SUM(I137:I137)</f>
        <v>1</v>
      </c>
    </row>
    <row r="139" spans="1:9" ht="22.5" customHeight="1" x14ac:dyDescent="0.2">
      <c r="A139" s="183"/>
      <c r="B139" s="187"/>
      <c r="C139" s="188"/>
      <c r="D139" s="188"/>
      <c r="E139" s="188"/>
      <c r="F139" s="188"/>
      <c r="G139" s="189"/>
      <c r="H139" s="183">
        <f>H138+I138</f>
        <v>1</v>
      </c>
      <c r="I139" s="183"/>
    </row>
    <row r="140" spans="1:9" ht="22.5" customHeight="1" x14ac:dyDescent="0.2">
      <c r="A140" s="183" t="s">
        <v>368</v>
      </c>
      <c r="B140" s="105" t="s">
        <v>30</v>
      </c>
      <c r="C140" s="105">
        <v>1</v>
      </c>
      <c r="D140" s="105" t="s">
        <v>330</v>
      </c>
      <c r="E140" s="106">
        <v>1010.2</v>
      </c>
      <c r="F140" s="106"/>
      <c r="G140" s="106"/>
      <c r="H140" s="224">
        <v>1</v>
      </c>
      <c r="I140" s="236">
        <v>0</v>
      </c>
    </row>
    <row r="141" spans="1:9" ht="22.5" customHeight="1" x14ac:dyDescent="0.2">
      <c r="A141" s="183"/>
      <c r="B141" s="105" t="s">
        <v>32</v>
      </c>
      <c r="C141" s="105">
        <v>1</v>
      </c>
      <c r="D141" s="105" t="s">
        <v>328</v>
      </c>
      <c r="E141" s="106">
        <v>638</v>
      </c>
      <c r="F141" s="106"/>
      <c r="G141" s="106"/>
      <c r="H141" s="224">
        <v>1</v>
      </c>
      <c r="I141" s="236"/>
    </row>
    <row r="142" spans="1:9" ht="22.5" customHeight="1" x14ac:dyDescent="0.2">
      <c r="A142" s="183"/>
      <c r="B142" s="105" t="s">
        <v>369</v>
      </c>
      <c r="C142" s="105">
        <v>1</v>
      </c>
      <c r="D142" s="105" t="s">
        <v>332</v>
      </c>
      <c r="E142" s="106">
        <v>900</v>
      </c>
      <c r="F142" s="106"/>
      <c r="G142" s="106"/>
      <c r="H142" s="224">
        <v>1</v>
      </c>
      <c r="I142" s="236"/>
    </row>
    <row r="143" spans="1:9" ht="22.5" customHeight="1" x14ac:dyDescent="0.2">
      <c r="A143" s="183"/>
      <c r="B143" s="105" t="s">
        <v>31</v>
      </c>
      <c r="C143" s="105">
        <v>1</v>
      </c>
      <c r="D143" s="105" t="s">
        <v>328</v>
      </c>
      <c r="E143" s="106">
        <v>504</v>
      </c>
      <c r="F143" s="106"/>
      <c r="G143" s="106"/>
      <c r="H143" s="224"/>
      <c r="I143" s="236">
        <v>1</v>
      </c>
    </row>
    <row r="144" spans="1:9" ht="22.5" customHeight="1" x14ac:dyDescent="0.2">
      <c r="A144" s="183"/>
      <c r="B144" s="105" t="s">
        <v>33</v>
      </c>
      <c r="C144" s="105">
        <v>1</v>
      </c>
      <c r="D144" s="105" t="s">
        <v>328</v>
      </c>
      <c r="E144" s="106">
        <v>504</v>
      </c>
      <c r="F144" s="106"/>
      <c r="G144" s="106"/>
      <c r="H144" s="224">
        <v>1</v>
      </c>
      <c r="I144" s="236"/>
    </row>
    <row r="145" spans="1:9" ht="22.5" customHeight="1" x14ac:dyDescent="0.25">
      <c r="A145" s="183"/>
      <c r="B145" s="108" t="s">
        <v>370</v>
      </c>
      <c r="C145" s="113">
        <v>1</v>
      </c>
      <c r="D145" s="113" t="s">
        <v>263</v>
      </c>
      <c r="E145" s="114">
        <v>504</v>
      </c>
      <c r="F145" s="113"/>
      <c r="G145" s="113"/>
      <c r="H145" s="226">
        <v>1</v>
      </c>
      <c r="I145" s="238"/>
    </row>
    <row r="146" spans="1:9" ht="22.5" customHeight="1" x14ac:dyDescent="0.2">
      <c r="A146" s="183"/>
      <c r="B146" s="184" t="s">
        <v>264</v>
      </c>
      <c r="C146" s="185"/>
      <c r="D146" s="185"/>
      <c r="E146" s="185"/>
      <c r="F146" s="185"/>
      <c r="G146" s="186"/>
      <c r="H146" s="224">
        <f>SUM(H140:H145)</f>
        <v>5</v>
      </c>
      <c r="I146" s="236">
        <f>SUM(I140:I145)</f>
        <v>1</v>
      </c>
    </row>
    <row r="147" spans="1:9" ht="22.5" customHeight="1" x14ac:dyDescent="0.2">
      <c r="A147" s="183"/>
      <c r="B147" s="187"/>
      <c r="C147" s="188"/>
      <c r="D147" s="188"/>
      <c r="E147" s="188"/>
      <c r="F147" s="188"/>
      <c r="G147" s="189"/>
      <c r="H147" s="183">
        <f>H146+I146</f>
        <v>6</v>
      </c>
      <c r="I147" s="183"/>
    </row>
    <row r="148" spans="1:9" ht="22.5" customHeight="1" x14ac:dyDescent="0.2">
      <c r="A148" s="183" t="s">
        <v>80</v>
      </c>
      <c r="B148" s="105" t="s">
        <v>107</v>
      </c>
      <c r="C148" s="105">
        <v>1</v>
      </c>
      <c r="D148" s="105" t="s">
        <v>371</v>
      </c>
      <c r="E148" s="106">
        <v>1010.2</v>
      </c>
      <c r="F148" s="106"/>
      <c r="G148" s="106"/>
      <c r="H148" s="224">
        <v>1</v>
      </c>
      <c r="I148" s="236"/>
    </row>
    <row r="149" spans="1:9" ht="22.5" customHeight="1" x14ac:dyDescent="0.2">
      <c r="A149" s="183"/>
      <c r="B149" s="193" t="s">
        <v>264</v>
      </c>
      <c r="C149" s="194"/>
      <c r="D149" s="194"/>
      <c r="E149" s="194"/>
      <c r="F149" s="194"/>
      <c r="G149" s="195"/>
      <c r="H149" s="224">
        <f>SUM(H148:H148)</f>
        <v>1</v>
      </c>
      <c r="I149" s="236">
        <f>SUM(I148:I148)</f>
        <v>0</v>
      </c>
    </row>
    <row r="150" spans="1:9" ht="22.5" customHeight="1" x14ac:dyDescent="0.2">
      <c r="A150" s="183"/>
      <c r="B150" s="196"/>
      <c r="C150" s="197"/>
      <c r="D150" s="197"/>
      <c r="E150" s="197"/>
      <c r="F150" s="197"/>
      <c r="G150" s="198"/>
      <c r="H150" s="183">
        <f>H149+I149</f>
        <v>1</v>
      </c>
      <c r="I150" s="183"/>
    </row>
    <row r="151" spans="1:9" ht="22.5" customHeight="1" x14ac:dyDescent="0.2">
      <c r="A151" s="183" t="s">
        <v>372</v>
      </c>
      <c r="B151" s="105" t="s">
        <v>54</v>
      </c>
      <c r="C151" s="105">
        <v>1</v>
      </c>
      <c r="D151" s="105" t="s">
        <v>328</v>
      </c>
      <c r="E151" s="106">
        <v>504</v>
      </c>
      <c r="F151" s="106"/>
      <c r="G151" s="106"/>
      <c r="H151" s="224">
        <v>1</v>
      </c>
      <c r="I151" s="236"/>
    </row>
    <row r="152" spans="1:9" ht="22.5" customHeight="1" x14ac:dyDescent="0.2">
      <c r="A152" s="183"/>
      <c r="B152" s="184" t="s">
        <v>264</v>
      </c>
      <c r="C152" s="185"/>
      <c r="D152" s="185"/>
      <c r="E152" s="185"/>
      <c r="F152" s="185"/>
      <c r="G152" s="186"/>
      <c r="H152" s="224">
        <f>SUM(H151:H151)</f>
        <v>1</v>
      </c>
      <c r="I152" s="236">
        <f>SUM(I151:I151)</f>
        <v>0</v>
      </c>
    </row>
    <row r="153" spans="1:9" ht="22.5" customHeight="1" x14ac:dyDescent="0.2">
      <c r="A153" s="183"/>
      <c r="B153" s="187"/>
      <c r="C153" s="188"/>
      <c r="D153" s="188"/>
      <c r="E153" s="188"/>
      <c r="F153" s="188"/>
      <c r="G153" s="189"/>
      <c r="H153" s="183">
        <f>H152+I152</f>
        <v>1</v>
      </c>
      <c r="I153" s="183"/>
    </row>
    <row r="154" spans="1:9" ht="22.5" customHeight="1" x14ac:dyDescent="0.2">
      <c r="A154" s="183" t="s">
        <v>373</v>
      </c>
      <c r="B154" s="105" t="s">
        <v>374</v>
      </c>
      <c r="C154" s="105">
        <v>1</v>
      </c>
      <c r="D154" s="105" t="s">
        <v>332</v>
      </c>
      <c r="E154" s="106">
        <v>700</v>
      </c>
      <c r="F154" s="106"/>
      <c r="G154" s="106"/>
      <c r="H154" s="224">
        <v>1</v>
      </c>
      <c r="I154" s="236"/>
    </row>
    <row r="155" spans="1:9" ht="22.5" customHeight="1" x14ac:dyDescent="0.2">
      <c r="A155" s="183"/>
      <c r="B155" s="105" t="s">
        <v>131</v>
      </c>
      <c r="C155" s="105">
        <v>1</v>
      </c>
      <c r="D155" s="105" t="s">
        <v>328</v>
      </c>
      <c r="E155" s="106">
        <v>518</v>
      </c>
      <c r="F155" s="106"/>
      <c r="G155" s="106"/>
      <c r="H155" s="224">
        <v>1</v>
      </c>
      <c r="I155" s="236"/>
    </row>
    <row r="156" spans="1:9" ht="22.5" customHeight="1" x14ac:dyDescent="0.2">
      <c r="A156" s="183"/>
      <c r="B156" s="184" t="s">
        <v>264</v>
      </c>
      <c r="C156" s="185"/>
      <c r="D156" s="185"/>
      <c r="E156" s="185"/>
      <c r="F156" s="185"/>
      <c r="G156" s="186"/>
      <c r="H156" s="224">
        <f>SUM(H154:H155)</f>
        <v>2</v>
      </c>
      <c r="I156" s="236">
        <f>SUM(I154:I155)</f>
        <v>0</v>
      </c>
    </row>
    <row r="157" spans="1:9" ht="22.5" customHeight="1" x14ac:dyDescent="0.2">
      <c r="A157" s="183"/>
      <c r="B157" s="187"/>
      <c r="C157" s="188"/>
      <c r="D157" s="188"/>
      <c r="E157" s="188"/>
      <c r="F157" s="188"/>
      <c r="G157" s="189"/>
      <c r="H157" s="183">
        <f>H156+I156</f>
        <v>2</v>
      </c>
      <c r="I157" s="183"/>
    </row>
    <row r="158" spans="1:9" ht="22.5" customHeight="1" x14ac:dyDescent="0.2">
      <c r="A158" s="183" t="s">
        <v>100</v>
      </c>
      <c r="B158" s="105" t="s">
        <v>375</v>
      </c>
      <c r="C158" s="105">
        <v>1</v>
      </c>
      <c r="D158" s="105" t="s">
        <v>328</v>
      </c>
      <c r="E158" s="106">
        <v>668</v>
      </c>
      <c r="F158" s="106"/>
      <c r="G158" s="106"/>
      <c r="H158" s="224">
        <v>1</v>
      </c>
      <c r="I158" s="236"/>
    </row>
    <row r="159" spans="1:9" ht="22.5" customHeight="1" x14ac:dyDescent="0.2">
      <c r="A159" s="183"/>
      <c r="B159" s="105" t="s">
        <v>376</v>
      </c>
      <c r="C159" s="105">
        <v>1</v>
      </c>
      <c r="D159" s="105" t="s">
        <v>332</v>
      </c>
      <c r="E159" s="106">
        <v>504</v>
      </c>
      <c r="F159" s="106"/>
      <c r="G159" s="106"/>
      <c r="H159" s="224">
        <v>1</v>
      </c>
      <c r="I159" s="236">
        <v>1</v>
      </c>
    </row>
    <row r="160" spans="1:9" ht="22.5" customHeight="1" x14ac:dyDescent="0.2">
      <c r="A160" s="183"/>
      <c r="B160" s="105" t="s">
        <v>55</v>
      </c>
      <c r="C160" s="105">
        <v>1</v>
      </c>
      <c r="D160" s="105" t="s">
        <v>328</v>
      </c>
      <c r="E160" s="106">
        <v>504</v>
      </c>
      <c r="F160" s="106"/>
      <c r="G160" s="106"/>
      <c r="H160" s="224">
        <v>1</v>
      </c>
      <c r="I160" s="236"/>
    </row>
    <row r="161" spans="1:9" ht="22.5" customHeight="1" x14ac:dyDescent="0.2">
      <c r="A161" s="183"/>
      <c r="B161" s="105" t="s">
        <v>377</v>
      </c>
      <c r="C161" s="105">
        <v>1</v>
      </c>
      <c r="D161" s="105" t="s">
        <v>263</v>
      </c>
      <c r="E161" s="106">
        <v>504</v>
      </c>
      <c r="F161" s="106"/>
      <c r="G161" s="106"/>
      <c r="H161" s="224">
        <v>1</v>
      </c>
      <c r="I161" s="236"/>
    </row>
    <row r="162" spans="1:9" ht="22.5" customHeight="1" x14ac:dyDescent="0.25">
      <c r="A162" s="183"/>
      <c r="B162" s="113" t="s">
        <v>378</v>
      </c>
      <c r="C162" s="113">
        <v>2</v>
      </c>
      <c r="D162" s="113" t="s">
        <v>263</v>
      </c>
      <c r="E162" s="114">
        <v>504</v>
      </c>
      <c r="F162" s="113"/>
      <c r="G162" s="113"/>
      <c r="H162" s="226">
        <v>1</v>
      </c>
      <c r="I162" s="238"/>
    </row>
    <row r="163" spans="1:9" ht="22.5" customHeight="1" x14ac:dyDescent="0.2">
      <c r="A163" s="183"/>
      <c r="B163" s="184" t="s">
        <v>264</v>
      </c>
      <c r="C163" s="185"/>
      <c r="D163" s="185"/>
      <c r="E163" s="185"/>
      <c r="F163" s="185"/>
      <c r="G163" s="186"/>
      <c r="H163" s="224">
        <f>SUM(H158:H162)</f>
        <v>5</v>
      </c>
      <c r="I163" s="236">
        <f>SUM(I158:I162)</f>
        <v>1</v>
      </c>
    </row>
    <row r="164" spans="1:9" ht="22.5" customHeight="1" x14ac:dyDescent="0.2">
      <c r="A164" s="183"/>
      <c r="B164" s="187"/>
      <c r="C164" s="188"/>
      <c r="D164" s="188"/>
      <c r="E164" s="188"/>
      <c r="F164" s="188"/>
      <c r="G164" s="189"/>
      <c r="H164" s="183">
        <f>H163+I163</f>
        <v>6</v>
      </c>
      <c r="I164" s="183"/>
    </row>
    <row r="165" spans="1:9" ht="22.5" customHeight="1" x14ac:dyDescent="0.2">
      <c r="A165" s="190" t="s">
        <v>379</v>
      </c>
      <c r="B165" s="105" t="s">
        <v>77</v>
      </c>
      <c r="C165" s="105">
        <v>1</v>
      </c>
      <c r="D165" s="105" t="s">
        <v>328</v>
      </c>
      <c r="E165" s="106">
        <v>700</v>
      </c>
      <c r="F165" s="106"/>
      <c r="G165" s="106"/>
      <c r="H165" s="224">
        <v>1</v>
      </c>
      <c r="I165" s="236"/>
    </row>
    <row r="166" spans="1:9" ht="22.5" customHeight="1" x14ac:dyDescent="0.2">
      <c r="A166" s="191"/>
      <c r="B166" s="105" t="s">
        <v>13</v>
      </c>
      <c r="C166" s="105">
        <v>22</v>
      </c>
      <c r="D166" s="105" t="s">
        <v>328</v>
      </c>
      <c r="E166" s="106">
        <v>504</v>
      </c>
      <c r="F166" s="106"/>
      <c r="G166" s="106"/>
      <c r="H166" s="224">
        <v>22</v>
      </c>
      <c r="I166" s="236"/>
    </row>
    <row r="167" spans="1:9" ht="22.5" customHeight="1" x14ac:dyDescent="0.2">
      <c r="A167" s="191"/>
      <c r="B167" s="105" t="s">
        <v>232</v>
      </c>
      <c r="C167" s="105">
        <v>1</v>
      </c>
      <c r="D167" s="105" t="s">
        <v>332</v>
      </c>
      <c r="E167" s="106">
        <v>504</v>
      </c>
      <c r="F167" s="106"/>
      <c r="G167" s="106"/>
      <c r="H167" s="224">
        <v>1</v>
      </c>
      <c r="I167" s="236"/>
    </row>
    <row r="168" spans="1:9" ht="22.5" customHeight="1" x14ac:dyDescent="0.2">
      <c r="A168" s="191"/>
      <c r="B168" s="105" t="s">
        <v>12</v>
      </c>
      <c r="C168" s="105">
        <v>37</v>
      </c>
      <c r="D168" s="105" t="s">
        <v>328</v>
      </c>
      <c r="E168" s="106">
        <v>504</v>
      </c>
      <c r="F168" s="106"/>
      <c r="G168" s="106"/>
      <c r="H168" s="224">
        <v>36</v>
      </c>
      <c r="I168" s="236">
        <v>1</v>
      </c>
    </row>
    <row r="169" spans="1:9" ht="22.5" customHeight="1" x14ac:dyDescent="0.2">
      <c r="A169" s="191"/>
      <c r="B169" s="105" t="s">
        <v>12</v>
      </c>
      <c r="C169" s="105">
        <v>1</v>
      </c>
      <c r="D169" s="105" t="s">
        <v>332</v>
      </c>
      <c r="E169" s="106">
        <v>504</v>
      </c>
      <c r="F169" s="106"/>
      <c r="G169" s="106"/>
      <c r="H169" s="224">
        <v>1</v>
      </c>
      <c r="I169" s="236"/>
    </row>
    <row r="170" spans="1:9" ht="22.5" customHeight="1" x14ac:dyDescent="0.2">
      <c r="A170" s="191"/>
      <c r="B170" s="105" t="s">
        <v>12</v>
      </c>
      <c r="C170" s="105">
        <v>1</v>
      </c>
      <c r="D170" s="105" t="s">
        <v>327</v>
      </c>
      <c r="E170" s="106">
        <v>606</v>
      </c>
      <c r="F170" s="106"/>
      <c r="G170" s="106"/>
      <c r="H170" s="224"/>
      <c r="I170" s="236">
        <v>1</v>
      </c>
    </row>
    <row r="171" spans="1:9" ht="22.5" customHeight="1" x14ac:dyDescent="0.2">
      <c r="A171" s="191"/>
      <c r="B171" s="105" t="s">
        <v>380</v>
      </c>
      <c r="C171" s="105">
        <v>2</v>
      </c>
      <c r="D171" s="105" t="s">
        <v>328</v>
      </c>
      <c r="E171" s="106">
        <v>504</v>
      </c>
      <c r="F171" s="106"/>
      <c r="G171" s="106"/>
      <c r="H171" s="224">
        <v>2</v>
      </c>
      <c r="I171" s="236"/>
    </row>
    <row r="172" spans="1:9" ht="22.5" customHeight="1" x14ac:dyDescent="0.2">
      <c r="A172" s="191"/>
      <c r="B172" s="105" t="s">
        <v>260</v>
      </c>
      <c r="C172" s="105">
        <v>2</v>
      </c>
      <c r="D172" s="105" t="s">
        <v>328</v>
      </c>
      <c r="E172" s="106">
        <v>504</v>
      </c>
      <c r="F172" s="106"/>
      <c r="G172" s="106"/>
      <c r="H172" s="224"/>
      <c r="I172" s="236">
        <v>2</v>
      </c>
    </row>
    <row r="173" spans="1:9" ht="22.5" customHeight="1" x14ac:dyDescent="0.2">
      <c r="A173" s="191"/>
      <c r="B173" s="105" t="s">
        <v>381</v>
      </c>
      <c r="C173" s="105">
        <v>2</v>
      </c>
      <c r="D173" s="105" t="s">
        <v>328</v>
      </c>
      <c r="E173" s="106">
        <v>504</v>
      </c>
      <c r="F173" s="106"/>
      <c r="G173" s="106"/>
      <c r="H173" s="224">
        <v>1</v>
      </c>
      <c r="I173" s="236">
        <v>1</v>
      </c>
    </row>
    <row r="174" spans="1:9" ht="22.5" customHeight="1" x14ac:dyDescent="0.2">
      <c r="A174" s="191"/>
      <c r="B174" s="105" t="s">
        <v>382</v>
      </c>
      <c r="C174" s="105">
        <v>3</v>
      </c>
      <c r="D174" s="105" t="s">
        <v>328</v>
      </c>
      <c r="E174" s="106">
        <v>504</v>
      </c>
      <c r="F174" s="106"/>
      <c r="G174" s="106"/>
      <c r="H174" s="224">
        <v>3</v>
      </c>
      <c r="I174" s="236"/>
    </row>
    <row r="175" spans="1:9" ht="22.5" customHeight="1" x14ac:dyDescent="0.2">
      <c r="A175" s="191"/>
      <c r="B175" s="105" t="s">
        <v>384</v>
      </c>
      <c r="C175" s="105">
        <v>2</v>
      </c>
      <c r="D175" s="105" t="s">
        <v>263</v>
      </c>
      <c r="E175" s="106">
        <v>504</v>
      </c>
      <c r="F175" s="106"/>
      <c r="G175" s="106"/>
      <c r="H175" s="224">
        <v>2</v>
      </c>
      <c r="I175" s="236"/>
    </row>
    <row r="176" spans="1:9" ht="22.5" customHeight="1" x14ac:dyDescent="0.2">
      <c r="A176" s="191"/>
      <c r="B176" s="105" t="s">
        <v>13</v>
      </c>
      <c r="C176" s="105">
        <v>1</v>
      </c>
      <c r="D176" s="105" t="s">
        <v>263</v>
      </c>
      <c r="E176" s="106">
        <v>450</v>
      </c>
      <c r="F176" s="106"/>
      <c r="G176" s="106"/>
      <c r="H176" s="224">
        <v>1</v>
      </c>
      <c r="I176" s="236"/>
    </row>
    <row r="177" spans="1:9" ht="22.5" customHeight="1" x14ac:dyDescent="0.2">
      <c r="A177" s="191"/>
      <c r="B177" s="105" t="s">
        <v>383</v>
      </c>
      <c r="C177" s="105">
        <v>11</v>
      </c>
      <c r="D177" s="105" t="s">
        <v>263</v>
      </c>
      <c r="E177" s="106">
        <v>450</v>
      </c>
      <c r="F177" s="106"/>
      <c r="G177" s="106"/>
      <c r="H177" s="224">
        <v>10</v>
      </c>
      <c r="I177" s="236">
        <v>1</v>
      </c>
    </row>
    <row r="178" spans="1:9" ht="22.5" customHeight="1" x14ac:dyDescent="0.25">
      <c r="A178" s="191"/>
      <c r="B178" s="105" t="s">
        <v>284</v>
      </c>
      <c r="C178" s="113">
        <v>1</v>
      </c>
      <c r="D178" s="113" t="s">
        <v>263</v>
      </c>
      <c r="E178" s="114">
        <v>504</v>
      </c>
      <c r="F178" s="113"/>
      <c r="G178" s="113"/>
      <c r="H178" s="226"/>
      <c r="I178" s="238">
        <v>1</v>
      </c>
    </row>
    <row r="179" spans="1:9" ht="22.5" customHeight="1" x14ac:dyDescent="0.25">
      <c r="A179" s="191"/>
      <c r="B179" s="113" t="s">
        <v>12</v>
      </c>
      <c r="C179" s="113">
        <v>13</v>
      </c>
      <c r="D179" s="113" t="s">
        <v>263</v>
      </c>
      <c r="E179" s="114">
        <v>450</v>
      </c>
      <c r="F179" s="113"/>
      <c r="G179" s="113"/>
      <c r="H179" s="226">
        <v>4</v>
      </c>
      <c r="I179" s="238">
        <v>9</v>
      </c>
    </row>
    <row r="180" spans="1:9" ht="22.5" customHeight="1" x14ac:dyDescent="0.25">
      <c r="A180" s="191"/>
      <c r="B180" s="113" t="s">
        <v>12</v>
      </c>
      <c r="C180" s="113">
        <v>1</v>
      </c>
      <c r="D180" s="113" t="s">
        <v>263</v>
      </c>
      <c r="E180" s="114">
        <v>504</v>
      </c>
      <c r="F180" s="113"/>
      <c r="G180" s="113"/>
      <c r="H180" s="226">
        <v>1</v>
      </c>
      <c r="I180" s="238"/>
    </row>
    <row r="181" spans="1:9" ht="22.5" customHeight="1" x14ac:dyDescent="0.2">
      <c r="A181" s="191"/>
      <c r="B181" s="184" t="s">
        <v>264</v>
      </c>
      <c r="C181" s="185"/>
      <c r="D181" s="185"/>
      <c r="E181" s="185"/>
      <c r="F181" s="185"/>
      <c r="G181" s="186"/>
      <c r="H181" s="224">
        <f>SUM(H165:H180)</f>
        <v>85</v>
      </c>
      <c r="I181" s="236">
        <f>SUM(I165:I180)</f>
        <v>16</v>
      </c>
    </row>
    <row r="182" spans="1:9" ht="22.5" customHeight="1" x14ac:dyDescent="0.2">
      <c r="A182" s="192"/>
      <c r="B182" s="187"/>
      <c r="C182" s="188"/>
      <c r="D182" s="188"/>
      <c r="E182" s="188"/>
      <c r="F182" s="188"/>
      <c r="G182" s="189"/>
      <c r="H182" s="183">
        <f>H181+I181</f>
        <v>101</v>
      </c>
      <c r="I182" s="183"/>
    </row>
    <row r="183" spans="1:9" ht="22.5" customHeight="1" x14ac:dyDescent="0.2">
      <c r="A183" s="159" t="s">
        <v>385</v>
      </c>
      <c r="B183" s="118" t="s">
        <v>386</v>
      </c>
      <c r="C183" s="118">
        <v>1</v>
      </c>
      <c r="D183" s="118" t="s">
        <v>330</v>
      </c>
      <c r="E183" s="119">
        <v>1010.2</v>
      </c>
      <c r="F183" s="119"/>
      <c r="G183" s="119"/>
      <c r="H183" s="228">
        <v>1</v>
      </c>
      <c r="I183" s="240"/>
    </row>
    <row r="184" spans="1:9" ht="22.5" customHeight="1" x14ac:dyDescent="0.2">
      <c r="A184" s="159"/>
      <c r="B184" s="118" t="s">
        <v>387</v>
      </c>
      <c r="C184" s="118">
        <v>1</v>
      </c>
      <c r="D184" s="118" t="s">
        <v>328</v>
      </c>
      <c r="E184" s="119">
        <v>1010.2</v>
      </c>
      <c r="F184" s="119"/>
      <c r="G184" s="119"/>
      <c r="H184" s="228">
        <v>1</v>
      </c>
      <c r="I184" s="241"/>
    </row>
    <row r="185" spans="1:9" ht="22.5" customHeight="1" x14ac:dyDescent="0.2">
      <c r="A185" s="159"/>
      <c r="B185" s="118" t="s">
        <v>388</v>
      </c>
      <c r="C185" s="118">
        <v>1</v>
      </c>
      <c r="D185" s="118" t="s">
        <v>328</v>
      </c>
      <c r="E185" s="119">
        <v>504</v>
      </c>
      <c r="F185" s="119"/>
      <c r="G185" s="119"/>
      <c r="H185" s="228">
        <v>1</v>
      </c>
      <c r="I185" s="241"/>
    </row>
    <row r="186" spans="1:9" ht="22.5" customHeight="1" x14ac:dyDescent="0.2">
      <c r="A186" s="159"/>
      <c r="B186" s="118" t="s">
        <v>389</v>
      </c>
      <c r="C186" s="118">
        <v>1</v>
      </c>
      <c r="D186" s="118" t="s">
        <v>328</v>
      </c>
      <c r="E186" s="119">
        <v>504</v>
      </c>
      <c r="F186" s="119"/>
      <c r="G186" s="119"/>
      <c r="H186" s="228">
        <v>1</v>
      </c>
      <c r="I186" s="241"/>
    </row>
    <row r="187" spans="1:9" ht="22.5" customHeight="1" x14ac:dyDescent="0.2">
      <c r="A187" s="159"/>
      <c r="B187" s="118" t="s">
        <v>154</v>
      </c>
      <c r="C187" s="118">
        <v>3</v>
      </c>
      <c r="D187" s="118" t="s">
        <v>263</v>
      </c>
      <c r="E187" s="119">
        <v>450</v>
      </c>
      <c r="F187" s="119"/>
      <c r="G187" s="119"/>
      <c r="H187" s="228">
        <v>3</v>
      </c>
      <c r="I187" s="241"/>
    </row>
    <row r="188" spans="1:9" ht="22.5" customHeight="1" x14ac:dyDescent="0.2">
      <c r="A188" s="159"/>
      <c r="B188" s="118" t="s">
        <v>154</v>
      </c>
      <c r="C188" s="118">
        <v>1</v>
      </c>
      <c r="D188" s="118" t="s">
        <v>263</v>
      </c>
      <c r="E188" s="119">
        <v>504</v>
      </c>
      <c r="F188" s="119"/>
      <c r="G188" s="119"/>
      <c r="H188" s="228">
        <v>1</v>
      </c>
      <c r="I188" s="241"/>
    </row>
    <row r="189" spans="1:9" ht="22.5" customHeight="1" x14ac:dyDescent="0.2">
      <c r="A189" s="159"/>
      <c r="B189" s="118" t="s">
        <v>154</v>
      </c>
      <c r="C189" s="120">
        <v>1</v>
      </c>
      <c r="D189" s="120" t="s">
        <v>263</v>
      </c>
      <c r="E189" s="119">
        <v>504</v>
      </c>
      <c r="F189" s="120"/>
      <c r="G189" s="120"/>
      <c r="H189" s="229">
        <v>1</v>
      </c>
      <c r="I189" s="242"/>
    </row>
    <row r="190" spans="1:9" ht="22.5" customHeight="1" x14ac:dyDescent="0.2">
      <c r="A190" s="159"/>
      <c r="B190" s="118" t="s">
        <v>155</v>
      </c>
      <c r="C190" s="118">
        <v>1</v>
      </c>
      <c r="D190" s="118" t="s">
        <v>263</v>
      </c>
      <c r="E190" s="119">
        <v>450</v>
      </c>
      <c r="F190" s="119"/>
      <c r="G190" s="119"/>
      <c r="H190" s="228"/>
      <c r="I190" s="241"/>
    </row>
    <row r="191" spans="1:9" ht="22.5" customHeight="1" x14ac:dyDescent="0.2">
      <c r="A191" s="159"/>
      <c r="B191" s="118" t="s">
        <v>156</v>
      </c>
      <c r="C191" s="118">
        <v>7</v>
      </c>
      <c r="D191" s="118" t="s">
        <v>263</v>
      </c>
      <c r="E191" s="119">
        <v>450</v>
      </c>
      <c r="F191" s="119"/>
      <c r="G191" s="119"/>
      <c r="H191" s="228">
        <v>4</v>
      </c>
      <c r="I191" s="241">
        <v>3</v>
      </c>
    </row>
    <row r="192" spans="1:9" ht="22.5" customHeight="1" x14ac:dyDescent="0.2">
      <c r="A192" s="159"/>
      <c r="B192" s="120" t="s">
        <v>390</v>
      </c>
      <c r="C192" s="120">
        <v>1</v>
      </c>
      <c r="D192" s="120" t="s">
        <v>263</v>
      </c>
      <c r="E192" s="119">
        <v>450</v>
      </c>
      <c r="F192" s="120"/>
      <c r="G192" s="120"/>
      <c r="H192" s="229"/>
      <c r="I192" s="242"/>
    </row>
    <row r="193" spans="1:9" ht="22.5" customHeight="1" x14ac:dyDescent="0.25">
      <c r="A193" s="159"/>
      <c r="B193" s="121" t="s">
        <v>236</v>
      </c>
      <c r="C193" s="121">
        <v>4</v>
      </c>
      <c r="D193" s="121" t="s">
        <v>263</v>
      </c>
      <c r="E193" s="119">
        <v>450</v>
      </c>
      <c r="F193" s="122"/>
      <c r="G193" s="122"/>
      <c r="H193" s="228">
        <v>2</v>
      </c>
      <c r="I193" s="241">
        <v>2</v>
      </c>
    </row>
    <row r="194" spans="1:9" ht="22.5" customHeight="1" x14ac:dyDescent="0.25">
      <c r="A194" s="159"/>
      <c r="B194" s="121" t="s">
        <v>391</v>
      </c>
      <c r="C194" s="120">
        <v>7</v>
      </c>
      <c r="D194" s="120" t="s">
        <v>263</v>
      </c>
      <c r="E194" s="119">
        <v>504</v>
      </c>
      <c r="F194" s="120"/>
      <c r="G194" s="120"/>
      <c r="H194" s="229">
        <v>2</v>
      </c>
      <c r="I194" s="242">
        <v>5</v>
      </c>
    </row>
    <row r="195" spans="1:9" ht="22.5" customHeight="1" x14ac:dyDescent="0.2">
      <c r="A195" s="159"/>
      <c r="B195" s="161" t="s">
        <v>264</v>
      </c>
      <c r="C195" s="162"/>
      <c r="D195" s="162"/>
      <c r="E195" s="162"/>
      <c r="F195" s="162"/>
      <c r="G195" s="163"/>
      <c r="H195" s="228">
        <f>SUM(H183:H194)</f>
        <v>17</v>
      </c>
      <c r="I195" s="241">
        <f>SUM(I183:I194)</f>
        <v>10</v>
      </c>
    </row>
    <row r="196" spans="1:9" ht="22.5" customHeight="1" x14ac:dyDescent="0.2">
      <c r="A196" s="159"/>
      <c r="B196" s="164"/>
      <c r="C196" s="165"/>
      <c r="D196" s="165"/>
      <c r="E196" s="165"/>
      <c r="F196" s="165"/>
      <c r="G196" s="166"/>
      <c r="H196" s="160">
        <f>H195+I195</f>
        <v>27</v>
      </c>
      <c r="I196" s="160"/>
    </row>
    <row r="197" spans="1:9" ht="22.5" customHeight="1" x14ac:dyDescent="0.2">
      <c r="A197" s="159" t="s">
        <v>392</v>
      </c>
      <c r="B197" s="118" t="s">
        <v>115</v>
      </c>
      <c r="C197" s="118">
        <v>1</v>
      </c>
      <c r="D197" s="118" t="s">
        <v>330</v>
      </c>
      <c r="E197" s="119">
        <v>1010.2</v>
      </c>
      <c r="F197" s="119"/>
      <c r="G197" s="119"/>
      <c r="H197" s="228">
        <v>1</v>
      </c>
      <c r="I197" s="241"/>
    </row>
    <row r="198" spans="1:9" ht="22.5" customHeight="1" x14ac:dyDescent="0.2">
      <c r="A198" s="159"/>
      <c r="B198" s="118" t="s">
        <v>116</v>
      </c>
      <c r="C198" s="118">
        <v>1</v>
      </c>
      <c r="D198" s="118" t="s">
        <v>328</v>
      </c>
      <c r="E198" s="119">
        <v>504</v>
      </c>
      <c r="F198" s="119"/>
      <c r="G198" s="119"/>
      <c r="H198" s="228">
        <v>1</v>
      </c>
      <c r="I198" s="241"/>
    </row>
    <row r="199" spans="1:9" ht="22.5" customHeight="1" x14ac:dyDescent="0.2">
      <c r="A199" s="159"/>
      <c r="B199" s="118" t="s">
        <v>11</v>
      </c>
      <c r="C199" s="118">
        <v>1</v>
      </c>
      <c r="D199" s="118" t="s">
        <v>328</v>
      </c>
      <c r="E199" s="119">
        <v>700</v>
      </c>
      <c r="F199" s="119"/>
      <c r="G199" s="119"/>
      <c r="H199" s="228">
        <v>1</v>
      </c>
      <c r="I199" s="241"/>
    </row>
    <row r="200" spans="1:9" ht="22.5" customHeight="1" x14ac:dyDescent="0.2">
      <c r="A200" s="159"/>
      <c r="B200" s="118" t="s">
        <v>11</v>
      </c>
      <c r="C200" s="118">
        <v>1</v>
      </c>
      <c r="D200" s="118" t="s">
        <v>328</v>
      </c>
      <c r="E200" s="119">
        <v>518</v>
      </c>
      <c r="F200" s="119"/>
      <c r="G200" s="119"/>
      <c r="H200" s="228">
        <v>1</v>
      </c>
      <c r="I200" s="241"/>
    </row>
    <row r="201" spans="1:9" ht="22.5" customHeight="1" x14ac:dyDescent="0.2">
      <c r="A201" s="159"/>
      <c r="B201" s="118" t="s">
        <v>11</v>
      </c>
      <c r="C201" s="118">
        <v>2</v>
      </c>
      <c r="D201" s="118" t="s">
        <v>328</v>
      </c>
      <c r="E201" s="119">
        <v>504</v>
      </c>
      <c r="F201" s="119"/>
      <c r="G201" s="119"/>
      <c r="H201" s="228">
        <v>2</v>
      </c>
      <c r="I201" s="241"/>
    </row>
    <row r="202" spans="1:9" ht="22.5" customHeight="1" x14ac:dyDescent="0.2">
      <c r="A202" s="159"/>
      <c r="B202" s="118" t="s">
        <v>20</v>
      </c>
      <c r="C202" s="118">
        <v>5</v>
      </c>
      <c r="D202" s="118" t="s">
        <v>328</v>
      </c>
      <c r="E202" s="119">
        <v>504</v>
      </c>
      <c r="F202" s="119"/>
      <c r="G202" s="119"/>
      <c r="H202" s="228">
        <v>5</v>
      </c>
      <c r="I202" s="241"/>
    </row>
    <row r="203" spans="1:9" ht="22.5" customHeight="1" x14ac:dyDescent="0.2">
      <c r="A203" s="159"/>
      <c r="B203" s="118" t="s">
        <v>21</v>
      </c>
      <c r="C203" s="118">
        <v>1</v>
      </c>
      <c r="D203" s="118" t="s">
        <v>328</v>
      </c>
      <c r="E203" s="119">
        <v>504</v>
      </c>
      <c r="F203" s="119"/>
      <c r="G203" s="119"/>
      <c r="H203" s="228">
        <v>1</v>
      </c>
      <c r="I203" s="241"/>
    </row>
    <row r="204" spans="1:9" ht="22.5" customHeight="1" x14ac:dyDescent="0.2">
      <c r="A204" s="159"/>
      <c r="B204" s="118" t="s">
        <v>29</v>
      </c>
      <c r="C204" s="118">
        <v>1</v>
      </c>
      <c r="D204" s="118" t="s">
        <v>328</v>
      </c>
      <c r="E204" s="119">
        <v>504</v>
      </c>
      <c r="F204" s="119"/>
      <c r="G204" s="119"/>
      <c r="H204" s="228">
        <v>1</v>
      </c>
      <c r="I204" s="241"/>
    </row>
    <row r="205" spans="1:9" ht="22.5" customHeight="1" x14ac:dyDescent="0.2">
      <c r="A205" s="159"/>
      <c r="B205" s="118" t="s">
        <v>185</v>
      </c>
      <c r="C205" s="118">
        <v>1</v>
      </c>
      <c r="D205" s="118" t="s">
        <v>263</v>
      </c>
      <c r="E205" s="119">
        <v>700</v>
      </c>
      <c r="F205" s="119"/>
      <c r="G205" s="119"/>
      <c r="H205" s="228">
        <v>1</v>
      </c>
      <c r="I205" s="241"/>
    </row>
    <row r="206" spans="1:9" ht="22.5" customHeight="1" x14ac:dyDescent="0.2">
      <c r="A206" s="159"/>
      <c r="B206" s="118" t="s">
        <v>185</v>
      </c>
      <c r="C206" s="118">
        <v>1</v>
      </c>
      <c r="D206" s="118" t="s">
        <v>263</v>
      </c>
      <c r="E206" s="119">
        <v>600</v>
      </c>
      <c r="F206" s="119"/>
      <c r="G206" s="119"/>
      <c r="H206" s="228">
        <v>1</v>
      </c>
      <c r="I206" s="241"/>
    </row>
    <row r="207" spans="1:9" ht="22.5" customHeight="1" x14ac:dyDescent="0.2">
      <c r="A207" s="159"/>
      <c r="B207" s="118" t="s">
        <v>285</v>
      </c>
      <c r="C207" s="118">
        <v>3</v>
      </c>
      <c r="D207" s="118" t="s">
        <v>263</v>
      </c>
      <c r="E207" s="119">
        <v>450</v>
      </c>
      <c r="F207" s="119"/>
      <c r="G207" s="119"/>
      <c r="H207" s="228">
        <v>3</v>
      </c>
      <c r="I207" s="241"/>
    </row>
    <row r="208" spans="1:9" ht="22.5" customHeight="1" x14ac:dyDescent="0.2">
      <c r="A208" s="159"/>
      <c r="B208" s="118" t="s">
        <v>285</v>
      </c>
      <c r="C208" s="118">
        <v>2</v>
      </c>
      <c r="D208" s="118" t="s">
        <v>263</v>
      </c>
      <c r="E208" s="119">
        <v>504</v>
      </c>
      <c r="F208" s="119"/>
      <c r="G208" s="119"/>
      <c r="H208" s="228">
        <v>2</v>
      </c>
      <c r="I208" s="241"/>
    </row>
    <row r="209" spans="1:9" ht="22.5" customHeight="1" x14ac:dyDescent="0.2">
      <c r="A209" s="159"/>
      <c r="B209" s="118" t="s">
        <v>286</v>
      </c>
      <c r="C209" s="118">
        <v>1</v>
      </c>
      <c r="D209" s="118" t="s">
        <v>263</v>
      </c>
      <c r="E209" s="119">
        <v>504</v>
      </c>
      <c r="F209" s="119"/>
      <c r="G209" s="119"/>
      <c r="H209" s="228">
        <v>1</v>
      </c>
      <c r="I209" s="241"/>
    </row>
    <row r="210" spans="1:9" ht="22.5" customHeight="1" x14ac:dyDescent="0.2">
      <c r="A210" s="159"/>
      <c r="B210" s="118" t="s">
        <v>287</v>
      </c>
      <c r="C210" s="118">
        <v>1</v>
      </c>
      <c r="D210" s="118" t="s">
        <v>263</v>
      </c>
      <c r="E210" s="119">
        <v>500</v>
      </c>
      <c r="F210" s="119"/>
      <c r="G210" s="119"/>
      <c r="H210" s="228">
        <v>1</v>
      </c>
      <c r="I210" s="241"/>
    </row>
    <row r="211" spans="1:9" ht="22.5" customHeight="1" x14ac:dyDescent="0.2">
      <c r="A211" s="159"/>
      <c r="B211" s="118" t="s">
        <v>288</v>
      </c>
      <c r="C211" s="118">
        <v>1</v>
      </c>
      <c r="D211" s="118" t="s">
        <v>263</v>
      </c>
      <c r="E211" s="119">
        <v>504</v>
      </c>
      <c r="F211" s="119"/>
      <c r="G211" s="119"/>
      <c r="H211" s="228">
        <v>1</v>
      </c>
      <c r="I211" s="241"/>
    </row>
    <row r="212" spans="1:9" ht="22.5" customHeight="1" x14ac:dyDescent="0.2">
      <c r="A212" s="159"/>
      <c r="B212" s="118" t="s">
        <v>289</v>
      </c>
      <c r="C212" s="118">
        <v>1</v>
      </c>
      <c r="D212" s="118" t="s">
        <v>263</v>
      </c>
      <c r="E212" s="119">
        <v>504</v>
      </c>
      <c r="F212" s="119"/>
      <c r="G212" s="119"/>
      <c r="H212" s="228">
        <v>1</v>
      </c>
      <c r="I212" s="241"/>
    </row>
    <row r="213" spans="1:9" ht="22.5" customHeight="1" x14ac:dyDescent="0.2">
      <c r="A213" s="159"/>
      <c r="B213" s="118" t="s">
        <v>11</v>
      </c>
      <c r="C213" s="118">
        <v>1</v>
      </c>
      <c r="D213" s="118" t="s">
        <v>263</v>
      </c>
      <c r="E213" s="119">
        <v>504</v>
      </c>
      <c r="F213" s="119"/>
      <c r="G213" s="119"/>
      <c r="H213" s="228">
        <v>1</v>
      </c>
      <c r="I213" s="241"/>
    </row>
    <row r="214" spans="1:9" ht="22.5" customHeight="1" x14ac:dyDescent="0.2">
      <c r="A214" s="159"/>
      <c r="B214" s="118" t="s">
        <v>172</v>
      </c>
      <c r="C214" s="118">
        <v>1</v>
      </c>
      <c r="D214" s="118" t="s">
        <v>263</v>
      </c>
      <c r="E214" s="119">
        <v>500</v>
      </c>
      <c r="F214" s="119"/>
      <c r="G214" s="119"/>
      <c r="H214" s="228">
        <v>1</v>
      </c>
      <c r="I214" s="241"/>
    </row>
    <row r="215" spans="1:9" ht="22.5" customHeight="1" x14ac:dyDescent="0.2">
      <c r="A215" s="159"/>
      <c r="B215" s="118" t="s">
        <v>192</v>
      </c>
      <c r="C215" s="118">
        <v>1</v>
      </c>
      <c r="D215" s="118" t="s">
        <v>263</v>
      </c>
      <c r="E215" s="119">
        <v>500</v>
      </c>
      <c r="F215" s="119"/>
      <c r="G215" s="119"/>
      <c r="H215" s="228">
        <v>1</v>
      </c>
      <c r="I215" s="241"/>
    </row>
    <row r="216" spans="1:9" ht="22.5" customHeight="1" x14ac:dyDescent="0.2">
      <c r="A216" s="159"/>
      <c r="B216" s="118" t="s">
        <v>172</v>
      </c>
      <c r="C216" s="118">
        <v>1</v>
      </c>
      <c r="D216" s="118" t="s">
        <v>263</v>
      </c>
      <c r="E216" s="119">
        <v>500</v>
      </c>
      <c r="F216" s="119"/>
      <c r="G216" s="119"/>
      <c r="H216" s="228">
        <v>1</v>
      </c>
      <c r="I216" s="241"/>
    </row>
    <row r="217" spans="1:9" ht="22.5" customHeight="1" x14ac:dyDescent="0.2">
      <c r="A217" s="159"/>
      <c r="B217" s="118" t="s">
        <v>173</v>
      </c>
      <c r="C217" s="118">
        <v>1</v>
      </c>
      <c r="D217" s="118" t="s">
        <v>263</v>
      </c>
      <c r="E217" s="119">
        <v>500</v>
      </c>
      <c r="F217" s="119"/>
      <c r="G217" s="119"/>
      <c r="H217" s="228">
        <v>1</v>
      </c>
      <c r="I217" s="241"/>
    </row>
    <row r="218" spans="1:9" ht="22.5" customHeight="1" x14ac:dyDescent="0.2">
      <c r="A218" s="159"/>
      <c r="B218" s="118" t="s">
        <v>290</v>
      </c>
      <c r="C218" s="118">
        <v>1</v>
      </c>
      <c r="D218" s="118" t="s">
        <v>263</v>
      </c>
      <c r="E218" s="119">
        <v>500</v>
      </c>
      <c r="F218" s="119"/>
      <c r="G218" s="119"/>
      <c r="H218" s="228">
        <v>1</v>
      </c>
      <c r="I218" s="241"/>
    </row>
    <row r="219" spans="1:9" ht="22.5" customHeight="1" x14ac:dyDescent="0.2">
      <c r="A219" s="159"/>
      <c r="B219" s="118" t="s">
        <v>192</v>
      </c>
      <c r="C219" s="118">
        <v>1</v>
      </c>
      <c r="D219" s="118" t="s">
        <v>263</v>
      </c>
      <c r="E219" s="119">
        <v>500</v>
      </c>
      <c r="F219" s="119"/>
      <c r="G219" s="119"/>
      <c r="H219" s="228">
        <v>1</v>
      </c>
      <c r="I219" s="241"/>
    </row>
    <row r="220" spans="1:9" ht="22.5" customHeight="1" x14ac:dyDescent="0.2">
      <c r="A220" s="159"/>
      <c r="B220" s="161" t="s">
        <v>264</v>
      </c>
      <c r="C220" s="162"/>
      <c r="D220" s="162"/>
      <c r="E220" s="162"/>
      <c r="F220" s="162"/>
      <c r="G220" s="163"/>
      <c r="H220" s="228">
        <f>SUM(H197:H219)</f>
        <v>31</v>
      </c>
      <c r="I220" s="241">
        <f>SUM(I197:I218)</f>
        <v>0</v>
      </c>
    </row>
    <row r="221" spans="1:9" ht="22.5" customHeight="1" x14ac:dyDescent="0.2">
      <c r="A221" s="159"/>
      <c r="B221" s="164"/>
      <c r="C221" s="165"/>
      <c r="D221" s="165"/>
      <c r="E221" s="165"/>
      <c r="F221" s="165"/>
      <c r="G221" s="166"/>
      <c r="H221" s="160">
        <f>H220+I220</f>
        <v>31</v>
      </c>
      <c r="I221" s="160"/>
    </row>
    <row r="222" spans="1:9" ht="22.5" customHeight="1" x14ac:dyDescent="0.2">
      <c r="A222" s="159" t="s">
        <v>393</v>
      </c>
      <c r="B222" s="118" t="s">
        <v>51</v>
      </c>
      <c r="C222" s="118">
        <v>1</v>
      </c>
      <c r="D222" s="118" t="s">
        <v>330</v>
      </c>
      <c r="E222" s="119">
        <v>1200</v>
      </c>
      <c r="F222" s="119"/>
      <c r="G222" s="119"/>
      <c r="H222" s="228">
        <v>1</v>
      </c>
      <c r="I222" s="241"/>
    </row>
    <row r="223" spans="1:9" ht="22.5" customHeight="1" x14ac:dyDescent="0.2">
      <c r="A223" s="159"/>
      <c r="B223" s="118" t="s">
        <v>52</v>
      </c>
      <c r="C223" s="118">
        <v>2</v>
      </c>
      <c r="D223" s="118" t="s">
        <v>328</v>
      </c>
      <c r="E223" s="119">
        <v>504</v>
      </c>
      <c r="F223" s="119"/>
      <c r="G223" s="119"/>
      <c r="H223" s="228">
        <v>2</v>
      </c>
      <c r="I223" s="241"/>
    </row>
    <row r="224" spans="1:9" ht="22.5" customHeight="1" x14ac:dyDescent="0.2">
      <c r="A224" s="159"/>
      <c r="B224" s="118" t="s">
        <v>52</v>
      </c>
      <c r="C224" s="118">
        <v>1</v>
      </c>
      <c r="D224" s="118" t="s">
        <v>332</v>
      </c>
      <c r="E224" s="119">
        <v>504</v>
      </c>
      <c r="F224" s="119"/>
      <c r="G224" s="119"/>
      <c r="H224" s="228">
        <v>1</v>
      </c>
      <c r="I224" s="241"/>
    </row>
    <row r="225" spans="1:9" ht="22.5" customHeight="1" x14ac:dyDescent="0.2">
      <c r="A225" s="159"/>
      <c r="B225" s="118" t="s">
        <v>53</v>
      </c>
      <c r="C225" s="118">
        <v>1</v>
      </c>
      <c r="D225" s="118" t="s">
        <v>328</v>
      </c>
      <c r="E225" s="119">
        <v>504</v>
      </c>
      <c r="F225" s="119"/>
      <c r="G225" s="119"/>
      <c r="H225" s="228">
        <v>1</v>
      </c>
      <c r="I225" s="241"/>
    </row>
    <row r="226" spans="1:9" ht="22.5" customHeight="1" x14ac:dyDescent="0.2">
      <c r="A226" s="159"/>
      <c r="B226" s="118" t="s">
        <v>124</v>
      </c>
      <c r="C226" s="118">
        <v>1</v>
      </c>
      <c r="D226" s="118" t="s">
        <v>328</v>
      </c>
      <c r="E226" s="119">
        <v>504</v>
      </c>
      <c r="F226" s="119"/>
      <c r="G226" s="119"/>
      <c r="H226" s="228">
        <v>1</v>
      </c>
      <c r="I226" s="241"/>
    </row>
    <row r="227" spans="1:9" ht="22.5" customHeight="1" x14ac:dyDescent="0.2">
      <c r="A227" s="159"/>
      <c r="B227" s="118" t="s">
        <v>52</v>
      </c>
      <c r="C227" s="118">
        <v>1</v>
      </c>
      <c r="D227" s="118" t="s">
        <v>263</v>
      </c>
      <c r="E227" s="119">
        <v>504</v>
      </c>
      <c r="F227" s="119"/>
      <c r="G227" s="119"/>
      <c r="H227" s="228">
        <v>1</v>
      </c>
      <c r="I227" s="241"/>
    </row>
    <row r="228" spans="1:9" ht="22.5" customHeight="1" x14ac:dyDescent="0.2">
      <c r="A228" s="159"/>
      <c r="B228" s="118" t="s">
        <v>239</v>
      </c>
      <c r="C228" s="118">
        <v>2</v>
      </c>
      <c r="D228" s="118" t="s">
        <v>263</v>
      </c>
      <c r="E228" s="119">
        <v>450</v>
      </c>
      <c r="F228" s="119"/>
      <c r="G228" s="119"/>
      <c r="H228" s="228">
        <v>2</v>
      </c>
      <c r="I228" s="241"/>
    </row>
    <row r="229" spans="1:9" ht="22.5" customHeight="1" x14ac:dyDescent="0.2">
      <c r="A229" s="159"/>
      <c r="B229" s="161" t="s">
        <v>264</v>
      </c>
      <c r="C229" s="162"/>
      <c r="D229" s="162"/>
      <c r="E229" s="162"/>
      <c r="F229" s="162"/>
      <c r="G229" s="163"/>
      <c r="H229" s="228">
        <f>SUM(H222:H228)</f>
        <v>9</v>
      </c>
      <c r="I229" s="241">
        <f>SUM(I222:I227)</f>
        <v>0</v>
      </c>
    </row>
    <row r="230" spans="1:9" ht="22.5" customHeight="1" x14ac:dyDescent="0.2">
      <c r="A230" s="159"/>
      <c r="B230" s="164"/>
      <c r="C230" s="165"/>
      <c r="D230" s="165"/>
      <c r="E230" s="165"/>
      <c r="F230" s="165"/>
      <c r="G230" s="166"/>
      <c r="H230" s="160">
        <f>H229+I229</f>
        <v>9</v>
      </c>
      <c r="I230" s="160"/>
    </row>
    <row r="231" spans="1:9" ht="22.5" customHeight="1" x14ac:dyDescent="0.2">
      <c r="A231" s="159" t="s">
        <v>394</v>
      </c>
      <c r="B231" s="118" t="s">
        <v>188</v>
      </c>
      <c r="C231" s="118">
        <v>2</v>
      </c>
      <c r="D231" s="118" t="s">
        <v>328</v>
      </c>
      <c r="E231" s="119">
        <v>504</v>
      </c>
      <c r="F231" s="119"/>
      <c r="G231" s="119"/>
      <c r="H231" s="228">
        <v>2</v>
      </c>
      <c r="I231" s="241"/>
    </row>
    <row r="232" spans="1:9" ht="22.5" customHeight="1" x14ac:dyDescent="0.2">
      <c r="A232" s="159"/>
      <c r="B232" s="118" t="s">
        <v>188</v>
      </c>
      <c r="C232" s="118">
        <v>1</v>
      </c>
      <c r="D232" s="118" t="s">
        <v>263</v>
      </c>
      <c r="E232" s="119">
        <v>504</v>
      </c>
      <c r="F232" s="119"/>
      <c r="G232" s="119"/>
      <c r="H232" s="228">
        <v>1</v>
      </c>
      <c r="I232" s="241"/>
    </row>
    <row r="233" spans="1:9" ht="22.5" customHeight="1" x14ac:dyDescent="0.2">
      <c r="A233" s="159"/>
      <c r="B233" s="159" t="s">
        <v>264</v>
      </c>
      <c r="C233" s="159"/>
      <c r="D233" s="159"/>
      <c r="E233" s="159"/>
      <c r="F233" s="159"/>
      <c r="G233" s="159"/>
      <c r="H233" s="230">
        <f>SUM(H231:H231)</f>
        <v>2</v>
      </c>
      <c r="I233" s="240">
        <f>SUM(I231:I231)</f>
        <v>0</v>
      </c>
    </row>
    <row r="234" spans="1:9" ht="22.5" customHeight="1" x14ac:dyDescent="0.2">
      <c r="A234" s="159"/>
      <c r="B234" s="159"/>
      <c r="C234" s="159"/>
      <c r="D234" s="159"/>
      <c r="E234" s="159"/>
      <c r="F234" s="159"/>
      <c r="G234" s="159"/>
      <c r="H234" s="160">
        <f>H233+I233</f>
        <v>2</v>
      </c>
      <c r="I234" s="160"/>
    </row>
    <row r="235" spans="1:9" ht="22.5" customHeight="1" x14ac:dyDescent="0.2">
      <c r="A235" s="159" t="s">
        <v>395</v>
      </c>
      <c r="B235" s="118" t="s">
        <v>56</v>
      </c>
      <c r="C235" s="118">
        <v>1</v>
      </c>
      <c r="D235" s="118" t="s">
        <v>328</v>
      </c>
      <c r="E235" s="119">
        <v>700</v>
      </c>
      <c r="F235" s="119"/>
      <c r="G235" s="119"/>
      <c r="H235" s="228">
        <v>1</v>
      </c>
      <c r="I235" s="241"/>
    </row>
    <row r="236" spans="1:9" ht="22.5" customHeight="1" x14ac:dyDescent="0.2">
      <c r="A236" s="159"/>
      <c r="B236" s="118" t="s">
        <v>58</v>
      </c>
      <c r="C236" s="118">
        <v>3</v>
      </c>
      <c r="D236" s="118" t="s">
        <v>328</v>
      </c>
      <c r="E236" s="119">
        <v>504</v>
      </c>
      <c r="F236" s="119"/>
      <c r="G236" s="119"/>
      <c r="H236" s="228">
        <v>3</v>
      </c>
      <c r="I236" s="241"/>
    </row>
    <row r="237" spans="1:9" ht="22.5" customHeight="1" x14ac:dyDescent="0.2">
      <c r="A237" s="159"/>
      <c r="B237" s="118" t="s">
        <v>58</v>
      </c>
      <c r="C237" s="118">
        <v>1</v>
      </c>
      <c r="D237" s="118" t="s">
        <v>328</v>
      </c>
      <c r="E237" s="119">
        <v>638</v>
      </c>
      <c r="F237" s="119"/>
      <c r="G237" s="119"/>
      <c r="H237" s="228">
        <v>1</v>
      </c>
      <c r="I237" s="241"/>
    </row>
    <row r="238" spans="1:9" ht="22.5" customHeight="1" x14ac:dyDescent="0.2">
      <c r="A238" s="159"/>
      <c r="B238" s="118" t="s">
        <v>163</v>
      </c>
      <c r="C238" s="118">
        <v>1</v>
      </c>
      <c r="D238" s="118" t="s">
        <v>332</v>
      </c>
      <c r="E238" s="119">
        <v>504</v>
      </c>
      <c r="F238" s="119"/>
      <c r="G238" s="119"/>
      <c r="H238" s="228">
        <v>1</v>
      </c>
      <c r="I238" s="241"/>
    </row>
    <row r="239" spans="1:9" ht="22.5" customHeight="1" x14ac:dyDescent="0.2">
      <c r="A239" s="159"/>
      <c r="B239" s="118" t="s">
        <v>163</v>
      </c>
      <c r="C239" s="118">
        <v>1</v>
      </c>
      <c r="D239" s="118" t="s">
        <v>332</v>
      </c>
      <c r="E239" s="119">
        <v>450</v>
      </c>
      <c r="F239" s="119"/>
      <c r="G239" s="119"/>
      <c r="H239" s="228">
        <v>1</v>
      </c>
      <c r="I239" s="241"/>
    </row>
    <row r="240" spans="1:9" ht="22.5" customHeight="1" x14ac:dyDescent="0.2">
      <c r="A240" s="159"/>
      <c r="B240" s="118" t="s">
        <v>61</v>
      </c>
      <c r="C240" s="118">
        <v>1</v>
      </c>
      <c r="D240" s="118" t="s">
        <v>328</v>
      </c>
      <c r="E240" s="119">
        <v>504</v>
      </c>
      <c r="F240" s="119"/>
      <c r="G240" s="119"/>
      <c r="H240" s="228">
        <v>1</v>
      </c>
      <c r="I240" s="241"/>
    </row>
    <row r="241" spans="1:9" ht="22.5" customHeight="1" x14ac:dyDescent="0.2">
      <c r="A241" s="159"/>
      <c r="B241" s="118" t="s">
        <v>145</v>
      </c>
      <c r="C241" s="118">
        <v>1</v>
      </c>
      <c r="D241" s="118" t="s">
        <v>332</v>
      </c>
      <c r="E241" s="119">
        <v>450</v>
      </c>
      <c r="F241" s="119"/>
      <c r="G241" s="119"/>
      <c r="H241" s="228"/>
      <c r="I241" s="241">
        <v>1</v>
      </c>
    </row>
    <row r="242" spans="1:9" ht="22.5" customHeight="1" x14ac:dyDescent="0.2">
      <c r="A242" s="159"/>
      <c r="B242" s="118" t="s">
        <v>59</v>
      </c>
      <c r="C242" s="118">
        <v>10</v>
      </c>
      <c r="D242" s="118" t="s">
        <v>328</v>
      </c>
      <c r="E242" s="119">
        <v>504</v>
      </c>
      <c r="F242" s="119"/>
      <c r="G242" s="119"/>
      <c r="H242" s="228">
        <v>5</v>
      </c>
      <c r="I242" s="241">
        <v>5</v>
      </c>
    </row>
    <row r="243" spans="1:9" ht="22.5" customHeight="1" x14ac:dyDescent="0.2">
      <c r="A243" s="159"/>
      <c r="B243" s="118" t="s">
        <v>146</v>
      </c>
      <c r="C243" s="118">
        <v>2</v>
      </c>
      <c r="D243" s="118" t="s">
        <v>328</v>
      </c>
      <c r="E243" s="119">
        <v>450</v>
      </c>
      <c r="F243" s="119"/>
      <c r="G243" s="119"/>
      <c r="H243" s="228">
        <v>2</v>
      </c>
      <c r="I243" s="241"/>
    </row>
    <row r="244" spans="1:9" ht="22.5" customHeight="1" x14ac:dyDescent="0.2">
      <c r="A244" s="159"/>
      <c r="B244" s="118" t="s">
        <v>134</v>
      </c>
      <c r="C244" s="118">
        <v>1</v>
      </c>
      <c r="D244" s="118" t="s">
        <v>328</v>
      </c>
      <c r="E244" s="119">
        <v>504</v>
      </c>
      <c r="F244" s="119"/>
      <c r="G244" s="119"/>
      <c r="H244" s="228">
        <v>1</v>
      </c>
      <c r="I244" s="241"/>
    </row>
    <row r="245" spans="1:9" ht="22.5" customHeight="1" x14ac:dyDescent="0.2">
      <c r="A245" s="159"/>
      <c r="B245" s="118" t="s">
        <v>133</v>
      </c>
      <c r="C245" s="118">
        <v>1</v>
      </c>
      <c r="D245" s="118" t="s">
        <v>328</v>
      </c>
      <c r="E245" s="119">
        <v>504</v>
      </c>
      <c r="F245" s="119"/>
      <c r="G245" s="119"/>
      <c r="H245" s="228"/>
      <c r="I245" s="241">
        <v>1</v>
      </c>
    </row>
    <row r="246" spans="1:9" ht="22.5" customHeight="1" x14ac:dyDescent="0.2">
      <c r="A246" s="159"/>
      <c r="B246" s="118" t="s">
        <v>60</v>
      </c>
      <c r="C246" s="118">
        <v>1</v>
      </c>
      <c r="D246" s="118" t="s">
        <v>328</v>
      </c>
      <c r="E246" s="119">
        <v>504</v>
      </c>
      <c r="F246" s="119"/>
      <c r="G246" s="119"/>
      <c r="H246" s="228">
        <v>1</v>
      </c>
      <c r="I246" s="241"/>
    </row>
    <row r="247" spans="1:9" ht="22.5" customHeight="1" x14ac:dyDescent="0.2">
      <c r="A247" s="159"/>
      <c r="B247" s="118" t="s">
        <v>114</v>
      </c>
      <c r="C247" s="118">
        <v>1</v>
      </c>
      <c r="D247" s="118" t="s">
        <v>328</v>
      </c>
      <c r="E247" s="119">
        <v>504</v>
      </c>
      <c r="F247" s="119"/>
      <c r="G247" s="119"/>
      <c r="H247" s="228">
        <v>1</v>
      </c>
      <c r="I247" s="241"/>
    </row>
    <row r="248" spans="1:9" ht="22.5" customHeight="1" x14ac:dyDescent="0.2">
      <c r="A248" s="159"/>
      <c r="B248" s="118" t="s">
        <v>113</v>
      </c>
      <c r="C248" s="118">
        <v>1</v>
      </c>
      <c r="D248" s="118" t="s">
        <v>328</v>
      </c>
      <c r="E248" s="119">
        <v>504</v>
      </c>
      <c r="F248" s="119"/>
      <c r="G248" s="119"/>
      <c r="H248" s="228">
        <v>1</v>
      </c>
      <c r="I248" s="241"/>
    </row>
    <row r="249" spans="1:9" ht="22.5" customHeight="1" x14ac:dyDescent="0.2">
      <c r="A249" s="159"/>
      <c r="B249" s="118" t="s">
        <v>174</v>
      </c>
      <c r="C249" s="118">
        <v>1</v>
      </c>
      <c r="D249" s="118" t="s">
        <v>263</v>
      </c>
      <c r="E249" s="119">
        <v>700</v>
      </c>
      <c r="F249" s="119"/>
      <c r="G249" s="119"/>
      <c r="H249" s="228"/>
      <c r="I249" s="241">
        <v>1</v>
      </c>
    </row>
    <row r="250" spans="1:9" ht="22.5" customHeight="1" x14ac:dyDescent="0.2">
      <c r="A250" s="159"/>
      <c r="B250" s="118" t="s">
        <v>58</v>
      </c>
      <c r="C250" s="118">
        <v>4</v>
      </c>
      <c r="D250" s="118" t="s">
        <v>263</v>
      </c>
      <c r="E250" s="119">
        <v>504</v>
      </c>
      <c r="F250" s="119"/>
      <c r="G250" s="119"/>
      <c r="H250" s="228">
        <v>4</v>
      </c>
      <c r="I250" s="241"/>
    </row>
    <row r="251" spans="1:9" ht="22.5" customHeight="1" x14ac:dyDescent="0.2">
      <c r="A251" s="159"/>
      <c r="B251" s="118" t="s">
        <v>240</v>
      </c>
      <c r="C251" s="118">
        <v>2</v>
      </c>
      <c r="D251" s="118" t="s">
        <v>263</v>
      </c>
      <c r="E251" s="119">
        <v>450</v>
      </c>
      <c r="F251" s="119"/>
      <c r="G251" s="119"/>
      <c r="H251" s="228">
        <v>2</v>
      </c>
      <c r="I251" s="241"/>
    </row>
    <row r="252" spans="1:9" ht="22.5" customHeight="1" x14ac:dyDescent="0.2">
      <c r="A252" s="159"/>
      <c r="B252" s="118" t="s">
        <v>240</v>
      </c>
      <c r="C252" s="118">
        <v>2</v>
      </c>
      <c r="D252" s="118" t="s">
        <v>263</v>
      </c>
      <c r="E252" s="119">
        <v>504</v>
      </c>
      <c r="F252" s="119"/>
      <c r="G252" s="119"/>
      <c r="H252" s="228">
        <v>1</v>
      </c>
      <c r="I252" s="241">
        <v>1</v>
      </c>
    </row>
    <row r="253" spans="1:9" ht="22.5" customHeight="1" x14ac:dyDescent="0.2">
      <c r="A253" s="159"/>
      <c r="B253" s="118" t="s">
        <v>240</v>
      </c>
      <c r="C253" s="118">
        <v>1</v>
      </c>
      <c r="D253" s="118" t="s">
        <v>263</v>
      </c>
      <c r="E253" s="119">
        <v>470</v>
      </c>
      <c r="F253" s="119"/>
      <c r="G253" s="119"/>
      <c r="H253" s="228">
        <v>1</v>
      </c>
      <c r="I253" s="241"/>
    </row>
    <row r="254" spans="1:9" ht="22.5" customHeight="1" x14ac:dyDescent="0.2">
      <c r="A254" s="159"/>
      <c r="B254" s="118" t="s">
        <v>59</v>
      </c>
      <c r="C254" s="118">
        <v>5</v>
      </c>
      <c r="D254" s="118" t="s">
        <v>263</v>
      </c>
      <c r="E254" s="119">
        <v>504</v>
      </c>
      <c r="F254" s="119"/>
      <c r="G254" s="119"/>
      <c r="H254" s="228">
        <v>3</v>
      </c>
      <c r="I254" s="241">
        <v>2</v>
      </c>
    </row>
    <row r="255" spans="1:9" ht="22.5" customHeight="1" x14ac:dyDescent="0.2">
      <c r="A255" s="159"/>
      <c r="B255" s="118" t="s">
        <v>59</v>
      </c>
      <c r="C255" s="118">
        <v>3</v>
      </c>
      <c r="D255" s="118" t="s">
        <v>263</v>
      </c>
      <c r="E255" s="119">
        <v>450</v>
      </c>
      <c r="F255" s="119"/>
      <c r="G255" s="119"/>
      <c r="H255" s="228">
        <v>3</v>
      </c>
      <c r="I255" s="241"/>
    </row>
    <row r="256" spans="1:9" ht="22.5" customHeight="1" x14ac:dyDescent="0.2">
      <c r="A256" s="159"/>
      <c r="B256" s="118" t="s">
        <v>296</v>
      </c>
      <c r="C256" s="118">
        <v>1</v>
      </c>
      <c r="D256" s="118" t="s">
        <v>263</v>
      </c>
      <c r="E256" s="119">
        <v>504</v>
      </c>
      <c r="F256" s="119"/>
      <c r="G256" s="119"/>
      <c r="H256" s="228">
        <v>1</v>
      </c>
      <c r="I256" s="241"/>
    </row>
    <row r="257" spans="1:9" ht="22.5" customHeight="1" x14ac:dyDescent="0.2">
      <c r="A257" s="159"/>
      <c r="B257" s="118" t="s">
        <v>296</v>
      </c>
      <c r="C257" s="118">
        <v>1</v>
      </c>
      <c r="D257" s="118" t="s">
        <v>263</v>
      </c>
      <c r="E257" s="119">
        <v>504</v>
      </c>
      <c r="F257" s="119"/>
      <c r="G257" s="119"/>
      <c r="H257" s="228">
        <v>1</v>
      </c>
      <c r="I257" s="241"/>
    </row>
    <row r="258" spans="1:9" ht="22.5" customHeight="1" x14ac:dyDescent="0.2">
      <c r="A258" s="159"/>
      <c r="B258" s="118" t="s">
        <v>241</v>
      </c>
      <c r="C258" s="118">
        <v>1</v>
      </c>
      <c r="D258" s="118" t="s">
        <v>263</v>
      </c>
      <c r="E258" s="119">
        <v>504</v>
      </c>
      <c r="F258" s="119"/>
      <c r="G258" s="119"/>
      <c r="H258" s="228"/>
      <c r="I258" s="241">
        <v>1</v>
      </c>
    </row>
    <row r="259" spans="1:9" ht="22.5" customHeight="1" x14ac:dyDescent="0.2">
      <c r="A259" s="159"/>
      <c r="B259" s="161" t="s">
        <v>264</v>
      </c>
      <c r="C259" s="162"/>
      <c r="D259" s="162"/>
      <c r="E259" s="162"/>
      <c r="F259" s="162"/>
      <c r="G259" s="163"/>
      <c r="H259" s="228">
        <f>SUM(H235:H258)</f>
        <v>35</v>
      </c>
      <c r="I259" s="241">
        <f>SUM(I235:I258)</f>
        <v>12</v>
      </c>
    </row>
    <row r="260" spans="1:9" ht="22.5" customHeight="1" x14ac:dyDescent="0.2">
      <c r="A260" s="159"/>
      <c r="B260" s="164"/>
      <c r="C260" s="165"/>
      <c r="D260" s="165"/>
      <c r="E260" s="165"/>
      <c r="F260" s="165"/>
      <c r="G260" s="166"/>
      <c r="H260" s="160">
        <f>H259+I259</f>
        <v>47</v>
      </c>
      <c r="I260" s="160"/>
    </row>
    <row r="261" spans="1:9" ht="22.5" customHeight="1" x14ac:dyDescent="0.2">
      <c r="A261" s="159" t="s">
        <v>81</v>
      </c>
      <c r="B261" s="118" t="s">
        <v>34</v>
      </c>
      <c r="C261" s="118">
        <v>1</v>
      </c>
      <c r="D261" s="118" t="s">
        <v>330</v>
      </c>
      <c r="E261" s="119">
        <v>1500</v>
      </c>
      <c r="F261" s="119"/>
      <c r="G261" s="119"/>
      <c r="H261" s="228"/>
      <c r="I261" s="241">
        <v>1</v>
      </c>
    </row>
    <row r="262" spans="1:9" ht="22.5" customHeight="1" x14ac:dyDescent="0.2">
      <c r="A262" s="159"/>
      <c r="B262" s="161" t="s">
        <v>264</v>
      </c>
      <c r="C262" s="162"/>
      <c r="D262" s="162"/>
      <c r="E262" s="162"/>
      <c r="F262" s="162"/>
      <c r="G262" s="163"/>
      <c r="H262" s="228">
        <f>SUM(H261:H261)</f>
        <v>0</v>
      </c>
      <c r="I262" s="241">
        <f>SUM(I261:I261)</f>
        <v>1</v>
      </c>
    </row>
    <row r="263" spans="1:9" ht="22.5" customHeight="1" x14ac:dyDescent="0.2">
      <c r="A263" s="159"/>
      <c r="B263" s="164"/>
      <c r="C263" s="165"/>
      <c r="D263" s="165"/>
      <c r="E263" s="165"/>
      <c r="F263" s="165"/>
      <c r="G263" s="166"/>
      <c r="H263" s="160">
        <f>H262+I262</f>
        <v>1</v>
      </c>
      <c r="I263" s="160"/>
    </row>
    <row r="264" spans="1:9" ht="22.5" customHeight="1" x14ac:dyDescent="0.2">
      <c r="A264" s="159" t="s">
        <v>396</v>
      </c>
      <c r="B264" s="118" t="s">
        <v>397</v>
      </c>
      <c r="C264" s="118">
        <v>1</v>
      </c>
      <c r="D264" s="118" t="s">
        <v>332</v>
      </c>
      <c r="E264" s="119">
        <v>1010.2</v>
      </c>
      <c r="F264" s="119"/>
      <c r="G264" s="119"/>
      <c r="H264" s="228"/>
      <c r="I264" s="241">
        <v>1</v>
      </c>
    </row>
    <row r="265" spans="1:9" ht="22.5" customHeight="1" x14ac:dyDescent="0.2">
      <c r="A265" s="159"/>
      <c r="B265" s="118" t="s">
        <v>47</v>
      </c>
      <c r="C265" s="118">
        <v>2</v>
      </c>
      <c r="D265" s="118" t="s">
        <v>328</v>
      </c>
      <c r="E265" s="119">
        <v>504</v>
      </c>
      <c r="F265" s="119"/>
      <c r="G265" s="119"/>
      <c r="H265" s="228">
        <v>1</v>
      </c>
      <c r="I265" s="241">
        <v>1</v>
      </c>
    </row>
    <row r="266" spans="1:9" ht="22.5" customHeight="1" x14ac:dyDescent="0.2">
      <c r="A266" s="159"/>
      <c r="B266" s="118" t="s">
        <v>47</v>
      </c>
      <c r="C266" s="118">
        <v>1</v>
      </c>
      <c r="D266" s="118" t="s">
        <v>263</v>
      </c>
      <c r="E266" s="119">
        <v>504</v>
      </c>
      <c r="F266" s="119"/>
      <c r="G266" s="119"/>
      <c r="H266" s="228"/>
      <c r="I266" s="241">
        <v>1</v>
      </c>
    </row>
    <row r="267" spans="1:9" ht="22.5" customHeight="1" x14ac:dyDescent="0.2">
      <c r="A267" s="159"/>
      <c r="B267" s="161" t="s">
        <v>264</v>
      </c>
      <c r="C267" s="162"/>
      <c r="D267" s="162"/>
      <c r="E267" s="162"/>
      <c r="F267" s="162"/>
      <c r="G267" s="163"/>
      <c r="H267" s="228">
        <f>SUM(H264:H266)</f>
        <v>1</v>
      </c>
      <c r="I267" s="241">
        <f>SUM(I264:I266)</f>
        <v>3</v>
      </c>
    </row>
    <row r="268" spans="1:9" ht="22.5" customHeight="1" x14ac:dyDescent="0.2">
      <c r="A268" s="159"/>
      <c r="B268" s="164"/>
      <c r="C268" s="165"/>
      <c r="D268" s="165"/>
      <c r="E268" s="165"/>
      <c r="F268" s="165"/>
      <c r="G268" s="166"/>
      <c r="H268" s="160">
        <f>H267+I267</f>
        <v>4</v>
      </c>
      <c r="I268" s="160"/>
    </row>
    <row r="269" spans="1:9" ht="22.5" customHeight="1" x14ac:dyDescent="0.2">
      <c r="A269" s="159" t="s">
        <v>398</v>
      </c>
      <c r="B269" s="118" t="s">
        <v>159</v>
      </c>
      <c r="C269" s="118">
        <v>1</v>
      </c>
      <c r="D269" s="118" t="s">
        <v>330</v>
      </c>
      <c r="E269" s="119">
        <v>1010.2</v>
      </c>
      <c r="F269" s="119"/>
      <c r="G269" s="119"/>
      <c r="H269" s="230"/>
      <c r="I269" s="241">
        <v>1</v>
      </c>
    </row>
    <row r="270" spans="1:9" ht="22.5" customHeight="1" x14ac:dyDescent="0.2">
      <c r="A270" s="159"/>
      <c r="B270" s="118" t="s">
        <v>35</v>
      </c>
      <c r="C270" s="118">
        <v>2</v>
      </c>
      <c r="D270" s="118" t="s">
        <v>328</v>
      </c>
      <c r="E270" s="119">
        <v>504</v>
      </c>
      <c r="F270" s="119"/>
      <c r="G270" s="119"/>
      <c r="H270" s="228">
        <v>1</v>
      </c>
      <c r="I270" s="241">
        <v>1</v>
      </c>
    </row>
    <row r="271" spans="1:9" ht="22.5" customHeight="1" x14ac:dyDescent="0.2">
      <c r="A271" s="159"/>
      <c r="B271" s="118" t="s">
        <v>35</v>
      </c>
      <c r="C271" s="118">
        <v>2</v>
      </c>
      <c r="D271" s="118" t="s">
        <v>332</v>
      </c>
      <c r="E271" s="119">
        <v>504</v>
      </c>
      <c r="F271" s="119"/>
      <c r="G271" s="119"/>
      <c r="H271" s="228">
        <v>1</v>
      </c>
      <c r="I271" s="241">
        <v>1</v>
      </c>
    </row>
    <row r="272" spans="1:9" ht="22.5" customHeight="1" x14ac:dyDescent="0.2">
      <c r="A272" s="159"/>
      <c r="B272" s="161" t="s">
        <v>264</v>
      </c>
      <c r="C272" s="162"/>
      <c r="D272" s="162"/>
      <c r="E272" s="162"/>
      <c r="F272" s="162"/>
      <c r="G272" s="163"/>
      <c r="H272" s="228">
        <f>SUM(H269:H271)</f>
        <v>2</v>
      </c>
      <c r="I272" s="241">
        <f>SUM(I269:I271)</f>
        <v>3</v>
      </c>
    </row>
    <row r="273" spans="1:9" ht="22.5" customHeight="1" x14ac:dyDescent="0.2">
      <c r="A273" s="159"/>
      <c r="B273" s="164"/>
      <c r="C273" s="165"/>
      <c r="D273" s="165"/>
      <c r="E273" s="165"/>
      <c r="F273" s="165"/>
      <c r="G273" s="166"/>
      <c r="H273" s="160">
        <f>H272+I272</f>
        <v>5</v>
      </c>
      <c r="I273" s="160"/>
    </row>
    <row r="274" spans="1:9" ht="22.5" customHeight="1" x14ac:dyDescent="0.2">
      <c r="A274" s="159" t="s">
        <v>399</v>
      </c>
      <c r="B274" s="118" t="s">
        <v>122</v>
      </c>
      <c r="C274" s="118">
        <v>1</v>
      </c>
      <c r="D274" s="118" t="s">
        <v>328</v>
      </c>
      <c r="E274" s="119">
        <v>504</v>
      </c>
      <c r="F274" s="119"/>
      <c r="G274" s="119"/>
      <c r="H274" s="228">
        <v>1</v>
      </c>
      <c r="I274" s="241"/>
    </row>
    <row r="275" spans="1:9" ht="22.5" customHeight="1" x14ac:dyDescent="0.2">
      <c r="A275" s="159"/>
      <c r="B275" s="161" t="s">
        <v>264</v>
      </c>
      <c r="C275" s="162"/>
      <c r="D275" s="162"/>
      <c r="E275" s="162"/>
      <c r="F275" s="162"/>
      <c r="G275" s="163"/>
      <c r="H275" s="228">
        <f>SUM(H274:H274)</f>
        <v>1</v>
      </c>
      <c r="I275" s="241">
        <f>SUM(I274:I274)</f>
        <v>0</v>
      </c>
    </row>
    <row r="276" spans="1:9" ht="22.5" customHeight="1" x14ac:dyDescent="0.2">
      <c r="A276" s="159"/>
      <c r="B276" s="164"/>
      <c r="C276" s="165"/>
      <c r="D276" s="165"/>
      <c r="E276" s="165"/>
      <c r="F276" s="165"/>
      <c r="G276" s="166"/>
      <c r="H276" s="160">
        <f>H275+I275</f>
        <v>1</v>
      </c>
      <c r="I276" s="160"/>
    </row>
    <row r="277" spans="1:9" ht="22.5" customHeight="1" x14ac:dyDescent="0.2">
      <c r="A277" s="159" t="s">
        <v>400</v>
      </c>
      <c r="B277" s="118" t="s">
        <v>160</v>
      </c>
      <c r="C277" s="118">
        <v>1</v>
      </c>
      <c r="D277" s="118" t="s">
        <v>330</v>
      </c>
      <c r="E277" s="119">
        <v>1310.2</v>
      </c>
      <c r="F277" s="119"/>
      <c r="G277" s="119"/>
      <c r="H277" s="228">
        <v>1</v>
      </c>
      <c r="I277" s="241"/>
    </row>
    <row r="278" spans="1:9" ht="22.5" customHeight="1" x14ac:dyDescent="0.2">
      <c r="A278" s="159"/>
      <c r="B278" s="118" t="s">
        <v>119</v>
      </c>
      <c r="C278" s="118">
        <v>5</v>
      </c>
      <c r="D278" s="118" t="s">
        <v>328</v>
      </c>
      <c r="E278" s="119">
        <v>504</v>
      </c>
      <c r="F278" s="119"/>
      <c r="G278" s="119"/>
      <c r="H278" s="228">
        <v>2</v>
      </c>
      <c r="I278" s="241">
        <v>3</v>
      </c>
    </row>
    <row r="279" spans="1:9" ht="22.5" customHeight="1" x14ac:dyDescent="0.2">
      <c r="A279" s="159"/>
      <c r="B279" s="118" t="s">
        <v>119</v>
      </c>
      <c r="C279" s="118">
        <v>1</v>
      </c>
      <c r="D279" s="118" t="s">
        <v>332</v>
      </c>
      <c r="E279" s="119">
        <v>504</v>
      </c>
      <c r="F279" s="119"/>
      <c r="G279" s="119"/>
      <c r="H279" s="228"/>
      <c r="I279" s="241">
        <v>1</v>
      </c>
    </row>
    <row r="280" spans="1:9" ht="22.5" customHeight="1" x14ac:dyDescent="0.2">
      <c r="A280" s="159"/>
      <c r="B280" s="118" t="s">
        <v>150</v>
      </c>
      <c r="C280" s="118">
        <v>2</v>
      </c>
      <c r="D280" s="118" t="s">
        <v>332</v>
      </c>
      <c r="E280" s="119">
        <v>504</v>
      </c>
      <c r="F280" s="119"/>
      <c r="G280" s="119"/>
      <c r="H280" s="228">
        <v>1</v>
      </c>
      <c r="I280" s="241">
        <v>1</v>
      </c>
    </row>
    <row r="281" spans="1:9" ht="22.5" customHeight="1" x14ac:dyDescent="0.2">
      <c r="A281" s="159"/>
      <c r="B281" s="118" t="s">
        <v>36</v>
      </c>
      <c r="C281" s="118">
        <v>1</v>
      </c>
      <c r="D281" s="118" t="s">
        <v>328</v>
      </c>
      <c r="E281" s="119">
        <v>504</v>
      </c>
      <c r="F281" s="119"/>
      <c r="G281" s="119"/>
      <c r="H281" s="228">
        <v>1</v>
      </c>
      <c r="I281" s="241"/>
    </row>
    <row r="282" spans="1:9" ht="22.5" customHeight="1" x14ac:dyDescent="0.2">
      <c r="A282" s="159"/>
      <c r="B282" s="118" t="s">
        <v>36</v>
      </c>
      <c r="C282" s="118">
        <v>2</v>
      </c>
      <c r="D282" s="118" t="s">
        <v>263</v>
      </c>
      <c r="E282" s="119">
        <v>450</v>
      </c>
      <c r="F282" s="119"/>
      <c r="G282" s="119"/>
      <c r="H282" s="228">
        <v>2</v>
      </c>
      <c r="I282" s="241"/>
    </row>
    <row r="283" spans="1:9" ht="22.5" customHeight="1" x14ac:dyDescent="0.2">
      <c r="A283" s="159"/>
      <c r="B283" s="118" t="s">
        <v>401</v>
      </c>
      <c r="C283" s="118">
        <v>3</v>
      </c>
      <c r="D283" s="118" t="s">
        <v>263</v>
      </c>
      <c r="E283" s="119">
        <v>504</v>
      </c>
      <c r="F283" s="119"/>
      <c r="G283" s="119"/>
      <c r="H283" s="228">
        <v>1</v>
      </c>
      <c r="I283" s="241">
        <v>2</v>
      </c>
    </row>
    <row r="284" spans="1:9" ht="22.5" customHeight="1" x14ac:dyDescent="0.2">
      <c r="A284" s="159"/>
      <c r="B284" s="123" t="s">
        <v>402</v>
      </c>
      <c r="C284" s="124">
        <v>1</v>
      </c>
      <c r="D284" s="124" t="s">
        <v>263</v>
      </c>
      <c r="E284" s="125">
        <v>504</v>
      </c>
      <c r="F284" s="125"/>
      <c r="G284" s="126"/>
      <c r="H284" s="228">
        <v>1</v>
      </c>
      <c r="I284" s="241"/>
    </row>
    <row r="285" spans="1:9" ht="22.5" customHeight="1" x14ac:dyDescent="0.2">
      <c r="A285" s="159"/>
      <c r="B285" s="161" t="s">
        <v>264</v>
      </c>
      <c r="C285" s="162"/>
      <c r="D285" s="162"/>
      <c r="E285" s="162"/>
      <c r="F285" s="162"/>
      <c r="G285" s="163"/>
      <c r="H285" s="228">
        <f>SUM(H277:H284)</f>
        <v>9</v>
      </c>
      <c r="I285" s="241">
        <f>SUM(I277:I283)</f>
        <v>7</v>
      </c>
    </row>
    <row r="286" spans="1:9" ht="22.5" customHeight="1" x14ac:dyDescent="0.2">
      <c r="A286" s="159"/>
      <c r="B286" s="164"/>
      <c r="C286" s="165"/>
      <c r="D286" s="165"/>
      <c r="E286" s="165"/>
      <c r="F286" s="165"/>
      <c r="G286" s="166"/>
      <c r="H286" s="160">
        <f>H285+I285</f>
        <v>16</v>
      </c>
      <c r="I286" s="160"/>
    </row>
    <row r="287" spans="1:9" ht="22.5" customHeight="1" x14ac:dyDescent="0.2">
      <c r="A287" s="159" t="s">
        <v>403</v>
      </c>
      <c r="B287" s="118" t="s">
        <v>39</v>
      </c>
      <c r="C287" s="118">
        <v>1</v>
      </c>
      <c r="D287" s="118" t="s">
        <v>330</v>
      </c>
      <c r="E287" s="119">
        <v>1010.2</v>
      </c>
      <c r="F287" s="119"/>
      <c r="G287" s="119"/>
      <c r="H287" s="228">
        <v>1</v>
      </c>
      <c r="I287" s="241"/>
    </row>
    <row r="288" spans="1:9" ht="22.5" customHeight="1" x14ac:dyDescent="0.2">
      <c r="A288" s="159"/>
      <c r="B288" s="177" t="s">
        <v>351</v>
      </c>
      <c r="C288" s="178"/>
      <c r="D288" s="178"/>
      <c r="E288" s="178"/>
      <c r="F288" s="178"/>
      <c r="G288" s="179"/>
      <c r="H288" s="228">
        <f>SUM(H287)</f>
        <v>1</v>
      </c>
      <c r="I288" s="241"/>
    </row>
    <row r="289" spans="1:9" ht="22.5" customHeight="1" x14ac:dyDescent="0.2">
      <c r="A289" s="159"/>
      <c r="B289" s="180"/>
      <c r="C289" s="181"/>
      <c r="D289" s="181"/>
      <c r="E289" s="181"/>
      <c r="F289" s="181"/>
      <c r="G289" s="182"/>
      <c r="H289" s="160">
        <f>H288+I288</f>
        <v>1</v>
      </c>
      <c r="I289" s="160"/>
    </row>
    <row r="290" spans="1:9" ht="22.5" customHeight="1" x14ac:dyDescent="0.2">
      <c r="A290" s="159" t="s">
        <v>86</v>
      </c>
      <c r="B290" s="118" t="s">
        <v>190</v>
      </c>
      <c r="C290" s="118">
        <v>1</v>
      </c>
      <c r="D290" s="118" t="s">
        <v>330</v>
      </c>
      <c r="E290" s="119">
        <v>850</v>
      </c>
      <c r="F290" s="119"/>
      <c r="G290" s="119"/>
      <c r="H290" s="228"/>
      <c r="I290" s="241">
        <v>1</v>
      </c>
    </row>
    <row r="291" spans="1:9" ht="22.5" customHeight="1" x14ac:dyDescent="0.2">
      <c r="A291" s="159"/>
      <c r="B291" s="118" t="s">
        <v>40</v>
      </c>
      <c r="C291" s="118">
        <v>3</v>
      </c>
      <c r="D291" s="118" t="s">
        <v>328</v>
      </c>
      <c r="E291" s="119">
        <v>504</v>
      </c>
      <c r="F291" s="119"/>
      <c r="G291" s="119"/>
      <c r="H291" s="228"/>
      <c r="I291" s="241">
        <v>3</v>
      </c>
    </row>
    <row r="292" spans="1:9" ht="22.5" customHeight="1" x14ac:dyDescent="0.2">
      <c r="A292" s="159"/>
      <c r="B292" s="118" t="s">
        <v>40</v>
      </c>
      <c r="C292" s="118">
        <v>1</v>
      </c>
      <c r="D292" s="118" t="s">
        <v>328</v>
      </c>
      <c r="E292" s="119">
        <v>684</v>
      </c>
      <c r="F292" s="119"/>
      <c r="G292" s="119"/>
      <c r="H292" s="228">
        <v>1</v>
      </c>
      <c r="I292" s="241"/>
    </row>
    <row r="293" spans="1:9" ht="22.5" customHeight="1" x14ac:dyDescent="0.2">
      <c r="A293" s="159"/>
      <c r="B293" s="118" t="s">
        <v>138</v>
      </c>
      <c r="C293" s="118">
        <v>1</v>
      </c>
      <c r="D293" s="118" t="s">
        <v>328</v>
      </c>
      <c r="E293" s="119">
        <v>504</v>
      </c>
      <c r="F293" s="119"/>
      <c r="G293" s="119"/>
      <c r="H293" s="228">
        <v>1</v>
      </c>
      <c r="I293" s="241"/>
    </row>
    <row r="294" spans="1:9" ht="22.5" customHeight="1" x14ac:dyDescent="0.2">
      <c r="A294" s="159"/>
      <c r="B294" s="118" t="s">
        <v>40</v>
      </c>
      <c r="C294" s="118">
        <v>1</v>
      </c>
      <c r="D294" s="118" t="s">
        <v>263</v>
      </c>
      <c r="E294" s="119">
        <v>504</v>
      </c>
      <c r="F294" s="119"/>
      <c r="G294" s="119"/>
      <c r="H294" s="228"/>
      <c r="I294" s="241">
        <v>1</v>
      </c>
    </row>
    <row r="295" spans="1:9" ht="22.5" customHeight="1" x14ac:dyDescent="0.2">
      <c r="A295" s="159"/>
      <c r="B295" s="118" t="s">
        <v>301</v>
      </c>
      <c r="C295" s="118">
        <v>1</v>
      </c>
      <c r="D295" s="118" t="s">
        <v>263</v>
      </c>
      <c r="E295" s="119">
        <v>504</v>
      </c>
      <c r="F295" s="119"/>
      <c r="G295" s="119"/>
      <c r="H295" s="228"/>
      <c r="I295" s="241">
        <v>1</v>
      </c>
    </row>
    <row r="296" spans="1:9" ht="22.5" customHeight="1" x14ac:dyDescent="0.2">
      <c r="A296" s="159"/>
      <c r="B296" s="161" t="s">
        <v>264</v>
      </c>
      <c r="C296" s="162"/>
      <c r="D296" s="162"/>
      <c r="E296" s="162"/>
      <c r="F296" s="162"/>
      <c r="G296" s="163"/>
      <c r="H296" s="228">
        <f>SUM(H290:H295)</f>
        <v>2</v>
      </c>
      <c r="I296" s="241">
        <f>SUM(I290:I295)</f>
        <v>6</v>
      </c>
    </row>
    <row r="297" spans="1:9" ht="22.5" customHeight="1" x14ac:dyDescent="0.2">
      <c r="A297" s="159"/>
      <c r="B297" s="164"/>
      <c r="C297" s="165"/>
      <c r="D297" s="165"/>
      <c r="E297" s="165"/>
      <c r="F297" s="165"/>
      <c r="G297" s="166"/>
      <c r="H297" s="160">
        <f>H296+I296</f>
        <v>8</v>
      </c>
      <c r="I297" s="160"/>
    </row>
    <row r="298" spans="1:9" ht="22.5" customHeight="1" x14ac:dyDescent="0.2">
      <c r="A298" s="159" t="s">
        <v>87</v>
      </c>
      <c r="B298" s="118" t="s">
        <v>404</v>
      </c>
      <c r="C298" s="118">
        <v>1</v>
      </c>
      <c r="D298" s="118" t="s">
        <v>330</v>
      </c>
      <c r="E298" s="119">
        <v>919.92</v>
      </c>
      <c r="F298" s="119"/>
      <c r="G298" s="119"/>
      <c r="H298" s="228">
        <v>1</v>
      </c>
      <c r="I298" s="241"/>
    </row>
    <row r="299" spans="1:9" ht="22.5" customHeight="1" x14ac:dyDescent="0.2">
      <c r="A299" s="159"/>
      <c r="B299" s="118" t="s">
        <v>41</v>
      </c>
      <c r="C299" s="118">
        <v>1</v>
      </c>
      <c r="D299" s="118" t="s">
        <v>328</v>
      </c>
      <c r="E299" s="119">
        <v>504</v>
      </c>
      <c r="F299" s="119"/>
      <c r="G299" s="119"/>
      <c r="H299" s="228">
        <v>1</v>
      </c>
      <c r="I299" s="241"/>
    </row>
    <row r="300" spans="1:9" ht="22.5" customHeight="1" x14ac:dyDescent="0.2">
      <c r="A300" s="159"/>
      <c r="B300" s="118" t="s">
        <v>42</v>
      </c>
      <c r="C300" s="118">
        <v>2</v>
      </c>
      <c r="D300" s="118" t="s">
        <v>328</v>
      </c>
      <c r="E300" s="119">
        <v>504</v>
      </c>
      <c r="F300" s="119"/>
      <c r="G300" s="119"/>
      <c r="H300" s="228">
        <v>2</v>
      </c>
      <c r="I300" s="241"/>
    </row>
    <row r="301" spans="1:9" ht="22.5" customHeight="1" x14ac:dyDescent="0.2">
      <c r="A301" s="159"/>
      <c r="B301" s="118" t="s">
        <v>42</v>
      </c>
      <c r="C301" s="118">
        <v>2</v>
      </c>
      <c r="D301" s="118" t="s">
        <v>263</v>
      </c>
      <c r="E301" s="119">
        <v>504</v>
      </c>
      <c r="F301" s="119"/>
      <c r="G301" s="119"/>
      <c r="H301" s="228">
        <v>2</v>
      </c>
      <c r="I301" s="241"/>
    </row>
    <row r="302" spans="1:9" ht="22.5" customHeight="1" x14ac:dyDescent="0.2">
      <c r="A302" s="159"/>
      <c r="B302" s="118" t="s">
        <v>297</v>
      </c>
      <c r="C302" s="118">
        <v>1</v>
      </c>
      <c r="D302" s="118" t="s">
        <v>263</v>
      </c>
      <c r="E302" s="119">
        <v>450</v>
      </c>
      <c r="F302" s="119"/>
      <c r="G302" s="119"/>
      <c r="H302" s="228">
        <v>1</v>
      </c>
      <c r="I302" s="241"/>
    </row>
    <row r="303" spans="1:9" ht="22.5" customHeight="1" x14ac:dyDescent="0.2">
      <c r="A303" s="159"/>
      <c r="B303" s="118" t="s">
        <v>299</v>
      </c>
      <c r="C303" s="118">
        <v>1</v>
      </c>
      <c r="D303" s="118" t="s">
        <v>263</v>
      </c>
      <c r="E303" s="119">
        <v>504</v>
      </c>
      <c r="F303" s="119"/>
      <c r="G303" s="119"/>
      <c r="H303" s="228">
        <v>1</v>
      </c>
      <c r="I303" s="241"/>
    </row>
    <row r="304" spans="1:9" ht="22.5" customHeight="1" x14ac:dyDescent="0.2">
      <c r="A304" s="159"/>
      <c r="B304" s="161" t="s">
        <v>264</v>
      </c>
      <c r="C304" s="162"/>
      <c r="D304" s="162"/>
      <c r="E304" s="162"/>
      <c r="F304" s="162"/>
      <c r="G304" s="163"/>
      <c r="H304" s="228">
        <f>SUM(H298:H303)</f>
        <v>8</v>
      </c>
      <c r="I304" s="241">
        <f>SUM(I298:I301)</f>
        <v>0</v>
      </c>
    </row>
    <row r="305" spans="1:9" ht="22.5" customHeight="1" x14ac:dyDescent="0.2">
      <c r="A305" s="159"/>
      <c r="B305" s="164"/>
      <c r="C305" s="165"/>
      <c r="D305" s="165"/>
      <c r="E305" s="165"/>
      <c r="F305" s="165"/>
      <c r="G305" s="166"/>
      <c r="H305" s="160">
        <f>H304+I304</f>
        <v>8</v>
      </c>
      <c r="I305" s="160"/>
    </row>
    <row r="306" spans="1:9" ht="22.5" customHeight="1" x14ac:dyDescent="0.2">
      <c r="A306" s="159" t="s">
        <v>88</v>
      </c>
      <c r="B306" s="127" t="s">
        <v>405</v>
      </c>
      <c r="C306" s="118">
        <v>1</v>
      </c>
      <c r="D306" s="118" t="s">
        <v>330</v>
      </c>
      <c r="E306" s="119">
        <v>765.6</v>
      </c>
      <c r="F306" s="119"/>
      <c r="G306" s="119"/>
      <c r="H306" s="228"/>
      <c r="I306" s="241">
        <v>1</v>
      </c>
    </row>
    <row r="307" spans="1:9" ht="22.5" customHeight="1" x14ac:dyDescent="0.2">
      <c r="A307" s="159"/>
      <c r="B307" s="127" t="s">
        <v>143</v>
      </c>
      <c r="C307" s="118">
        <v>1</v>
      </c>
      <c r="D307" s="118" t="s">
        <v>328</v>
      </c>
      <c r="E307" s="119">
        <v>504</v>
      </c>
      <c r="F307" s="119"/>
      <c r="G307" s="119"/>
      <c r="H307" s="228"/>
      <c r="I307" s="241">
        <v>1</v>
      </c>
    </row>
    <row r="308" spans="1:9" ht="22.5" customHeight="1" x14ac:dyDescent="0.2">
      <c r="A308" s="159"/>
      <c r="B308" s="127" t="s">
        <v>272</v>
      </c>
      <c r="C308" s="118">
        <v>1</v>
      </c>
      <c r="D308" s="118" t="s">
        <v>332</v>
      </c>
      <c r="E308" s="119">
        <v>504</v>
      </c>
      <c r="F308" s="119"/>
      <c r="G308" s="119"/>
      <c r="H308" s="228">
        <v>1</v>
      </c>
      <c r="I308" s="241"/>
    </row>
    <row r="309" spans="1:9" ht="22.5" customHeight="1" x14ac:dyDescent="0.2">
      <c r="A309" s="159"/>
      <c r="B309" s="127" t="s">
        <v>272</v>
      </c>
      <c r="C309" s="118">
        <v>1</v>
      </c>
      <c r="D309" s="118" t="s">
        <v>328</v>
      </c>
      <c r="E309" s="119">
        <v>504</v>
      </c>
      <c r="F309" s="119"/>
      <c r="G309" s="119"/>
      <c r="H309" s="228">
        <v>1</v>
      </c>
      <c r="I309" s="241"/>
    </row>
    <row r="310" spans="1:9" ht="22.5" customHeight="1" x14ac:dyDescent="0.2">
      <c r="A310" s="159"/>
      <c r="B310" s="127" t="s">
        <v>43</v>
      </c>
      <c r="C310" s="118">
        <v>4</v>
      </c>
      <c r="D310" s="118" t="s">
        <v>328</v>
      </c>
      <c r="E310" s="119">
        <v>504</v>
      </c>
      <c r="F310" s="119"/>
      <c r="G310" s="119"/>
      <c r="H310" s="228">
        <v>3</v>
      </c>
      <c r="I310" s="241">
        <v>1</v>
      </c>
    </row>
    <row r="311" spans="1:9" ht="22.5" customHeight="1" x14ac:dyDescent="0.2">
      <c r="A311" s="159"/>
      <c r="B311" s="118" t="s">
        <v>45</v>
      </c>
      <c r="C311" s="118">
        <v>3</v>
      </c>
      <c r="D311" s="118" t="s">
        <v>328</v>
      </c>
      <c r="E311" s="119">
        <v>504</v>
      </c>
      <c r="F311" s="119"/>
      <c r="G311" s="119"/>
      <c r="H311" s="228">
        <v>2</v>
      </c>
      <c r="I311" s="241">
        <v>1</v>
      </c>
    </row>
    <row r="312" spans="1:9" ht="22.5" customHeight="1" x14ac:dyDescent="0.2">
      <c r="A312" s="159"/>
      <c r="B312" s="118" t="s">
        <v>128</v>
      </c>
      <c r="C312" s="118">
        <v>1</v>
      </c>
      <c r="D312" s="118" t="s">
        <v>328</v>
      </c>
      <c r="E312" s="119">
        <v>504</v>
      </c>
      <c r="F312" s="119"/>
      <c r="G312" s="119"/>
      <c r="H312" s="228">
        <v>1</v>
      </c>
      <c r="I312" s="241"/>
    </row>
    <row r="313" spans="1:9" ht="22.5" customHeight="1" x14ac:dyDescent="0.2">
      <c r="A313" s="159"/>
      <c r="B313" s="127" t="s">
        <v>43</v>
      </c>
      <c r="C313" s="118">
        <v>1</v>
      </c>
      <c r="D313" s="118" t="s">
        <v>263</v>
      </c>
      <c r="E313" s="119">
        <v>504</v>
      </c>
      <c r="F313" s="119"/>
      <c r="G313" s="119"/>
      <c r="H313" s="228">
        <v>1</v>
      </c>
      <c r="I313" s="241">
        <v>0</v>
      </c>
    </row>
    <row r="314" spans="1:9" ht="22.5" customHeight="1" x14ac:dyDescent="0.2">
      <c r="A314" s="159"/>
      <c r="B314" s="127" t="s">
        <v>301</v>
      </c>
      <c r="C314" s="118">
        <v>1</v>
      </c>
      <c r="D314" s="118" t="s">
        <v>263</v>
      </c>
      <c r="E314" s="119">
        <v>504</v>
      </c>
      <c r="F314" s="119"/>
      <c r="G314" s="119"/>
      <c r="H314" s="228"/>
      <c r="I314" s="241">
        <v>1</v>
      </c>
    </row>
    <row r="315" spans="1:9" ht="22.5" customHeight="1" x14ac:dyDescent="0.2">
      <c r="A315" s="159"/>
      <c r="B315" s="161" t="s">
        <v>264</v>
      </c>
      <c r="C315" s="162"/>
      <c r="D315" s="162"/>
      <c r="E315" s="162"/>
      <c r="F315" s="162"/>
      <c r="G315" s="163"/>
      <c r="H315" s="228">
        <f>SUM(H306:H314)</f>
        <v>9</v>
      </c>
      <c r="I315" s="241">
        <f>SUM(I306:I314)</f>
        <v>5</v>
      </c>
    </row>
    <row r="316" spans="1:9" ht="22.5" customHeight="1" x14ac:dyDescent="0.2">
      <c r="A316" s="159"/>
      <c r="B316" s="164"/>
      <c r="C316" s="165"/>
      <c r="D316" s="165"/>
      <c r="E316" s="165"/>
      <c r="F316" s="165"/>
      <c r="G316" s="166"/>
      <c r="H316" s="160">
        <f>H315+I315</f>
        <v>14</v>
      </c>
      <c r="I316" s="160"/>
    </row>
    <row r="317" spans="1:9" ht="22.5" customHeight="1" x14ac:dyDescent="0.2">
      <c r="A317" s="159" t="s">
        <v>406</v>
      </c>
      <c r="B317" s="118" t="s">
        <v>407</v>
      </c>
      <c r="C317" s="118">
        <v>1</v>
      </c>
      <c r="D317" s="118" t="s">
        <v>330</v>
      </c>
      <c r="E317" s="119">
        <v>800</v>
      </c>
      <c r="F317" s="119"/>
      <c r="G317" s="119"/>
      <c r="H317" s="231">
        <v>1</v>
      </c>
      <c r="I317" s="241"/>
    </row>
    <row r="318" spans="1:9" ht="22.5" customHeight="1" x14ac:dyDescent="0.2">
      <c r="A318" s="159"/>
      <c r="B318" s="118" t="s">
        <v>28</v>
      </c>
      <c r="C318" s="118">
        <v>2</v>
      </c>
      <c r="D318" s="118" t="s">
        <v>328</v>
      </c>
      <c r="E318" s="119">
        <v>504</v>
      </c>
      <c r="F318" s="119"/>
      <c r="G318" s="119"/>
      <c r="H318" s="228"/>
      <c r="I318" s="243">
        <v>2</v>
      </c>
    </row>
    <row r="319" spans="1:9" ht="22.5" customHeight="1" x14ac:dyDescent="0.2">
      <c r="A319" s="159"/>
      <c r="B319" s="118" t="s">
        <v>9</v>
      </c>
      <c r="C319" s="118">
        <v>11</v>
      </c>
      <c r="D319" s="118" t="s">
        <v>328</v>
      </c>
      <c r="E319" s="119">
        <v>504</v>
      </c>
      <c r="F319" s="119"/>
      <c r="G319" s="119"/>
      <c r="H319" s="228">
        <v>9</v>
      </c>
      <c r="I319" s="241">
        <v>2</v>
      </c>
    </row>
    <row r="320" spans="1:9" ht="22.5" customHeight="1" x14ac:dyDescent="0.2">
      <c r="A320" s="159"/>
      <c r="B320" s="118" t="s">
        <v>408</v>
      </c>
      <c r="C320" s="118">
        <v>1</v>
      </c>
      <c r="D320" s="118" t="s">
        <v>332</v>
      </c>
      <c r="E320" s="119">
        <v>504</v>
      </c>
      <c r="F320" s="119"/>
      <c r="G320" s="119"/>
      <c r="H320" s="228">
        <v>1</v>
      </c>
      <c r="I320" s="241"/>
    </row>
    <row r="321" spans="1:9" ht="22.5" customHeight="1" x14ac:dyDescent="0.2">
      <c r="A321" s="159"/>
      <c r="B321" s="118" t="s">
        <v>9</v>
      </c>
      <c r="C321" s="118">
        <v>2</v>
      </c>
      <c r="D321" s="118" t="s">
        <v>332</v>
      </c>
      <c r="E321" s="119">
        <v>504</v>
      </c>
      <c r="F321" s="119"/>
      <c r="G321" s="119"/>
      <c r="H321" s="228"/>
      <c r="I321" s="241">
        <v>2</v>
      </c>
    </row>
    <row r="322" spans="1:9" ht="22.5" customHeight="1" x14ac:dyDescent="0.2">
      <c r="A322" s="159"/>
      <c r="B322" s="118" t="s">
        <v>9</v>
      </c>
      <c r="C322" s="118">
        <v>4</v>
      </c>
      <c r="D322" s="118" t="s">
        <v>263</v>
      </c>
      <c r="E322" s="119">
        <v>450</v>
      </c>
      <c r="F322" s="119"/>
      <c r="G322" s="119"/>
      <c r="H322" s="228">
        <v>1</v>
      </c>
      <c r="I322" s="241">
        <v>3</v>
      </c>
    </row>
    <row r="323" spans="1:9" ht="22.5" customHeight="1" x14ac:dyDescent="0.2">
      <c r="A323" s="159"/>
      <c r="B323" s="118" t="s">
        <v>9</v>
      </c>
      <c r="C323" s="118">
        <v>17</v>
      </c>
      <c r="D323" s="118" t="s">
        <v>263</v>
      </c>
      <c r="E323" s="119">
        <v>504</v>
      </c>
      <c r="F323" s="119"/>
      <c r="G323" s="119"/>
      <c r="H323" s="228">
        <v>8</v>
      </c>
      <c r="I323" s="241">
        <v>9</v>
      </c>
    </row>
    <row r="324" spans="1:9" ht="22.5" customHeight="1" x14ac:dyDescent="0.2">
      <c r="A324" s="159"/>
      <c r="B324" s="118" t="s">
        <v>409</v>
      </c>
      <c r="C324" s="118">
        <v>3</v>
      </c>
      <c r="D324" s="118" t="s">
        <v>263</v>
      </c>
      <c r="E324" s="119">
        <v>504</v>
      </c>
      <c r="F324" s="119"/>
      <c r="G324" s="119"/>
      <c r="H324" s="228">
        <v>2</v>
      </c>
      <c r="I324" s="241">
        <v>1</v>
      </c>
    </row>
    <row r="325" spans="1:9" ht="22.5" customHeight="1" x14ac:dyDescent="0.2">
      <c r="A325" s="159"/>
      <c r="B325" s="118" t="s">
        <v>409</v>
      </c>
      <c r="C325" s="118">
        <v>2</v>
      </c>
      <c r="D325" s="118" t="s">
        <v>263</v>
      </c>
      <c r="E325" s="119">
        <v>450</v>
      </c>
      <c r="F325" s="119"/>
      <c r="G325" s="119"/>
      <c r="H325" s="228">
        <v>1</v>
      </c>
      <c r="I325" s="241">
        <v>1</v>
      </c>
    </row>
    <row r="326" spans="1:9" ht="22.5" customHeight="1" x14ac:dyDescent="0.2">
      <c r="A326" s="159"/>
      <c r="B326" s="161" t="s">
        <v>264</v>
      </c>
      <c r="C326" s="162"/>
      <c r="D326" s="162"/>
      <c r="E326" s="162"/>
      <c r="F326" s="162"/>
      <c r="G326" s="163"/>
      <c r="H326" s="228">
        <f>SUM(H317:H325)</f>
        <v>23</v>
      </c>
      <c r="I326" s="241">
        <f>SUM(I317:I325)</f>
        <v>20</v>
      </c>
    </row>
    <row r="327" spans="1:9" ht="22.5" customHeight="1" x14ac:dyDescent="0.2">
      <c r="A327" s="159"/>
      <c r="B327" s="164"/>
      <c r="C327" s="165"/>
      <c r="D327" s="165"/>
      <c r="E327" s="165"/>
      <c r="F327" s="165"/>
      <c r="G327" s="166"/>
      <c r="H327" s="160">
        <f>H326+I326</f>
        <v>43</v>
      </c>
      <c r="I327" s="160"/>
    </row>
    <row r="328" spans="1:9" ht="22.5" customHeight="1" x14ac:dyDescent="0.2">
      <c r="A328" s="159" t="s">
        <v>410</v>
      </c>
      <c r="B328" s="118"/>
      <c r="C328" s="118"/>
      <c r="D328" s="118"/>
      <c r="E328" s="119"/>
      <c r="F328" s="119"/>
      <c r="G328" s="119"/>
      <c r="H328" s="228"/>
      <c r="I328" s="241"/>
    </row>
    <row r="329" spans="1:9" ht="22.5" customHeight="1" x14ac:dyDescent="0.2">
      <c r="A329" s="159"/>
      <c r="B329" s="118" t="s">
        <v>411</v>
      </c>
      <c r="C329" s="118">
        <v>1</v>
      </c>
      <c r="D329" s="118" t="s">
        <v>328</v>
      </c>
      <c r="E329" s="119">
        <v>919.2</v>
      </c>
      <c r="F329" s="119"/>
      <c r="G329" s="119"/>
      <c r="H329" s="228"/>
      <c r="I329" s="241">
        <v>1</v>
      </c>
    </row>
    <row r="330" spans="1:9" ht="22.5" customHeight="1" x14ac:dyDescent="0.2">
      <c r="A330" s="159"/>
      <c r="B330" s="118" t="s">
        <v>48</v>
      </c>
      <c r="C330" s="118">
        <v>1</v>
      </c>
      <c r="D330" s="118" t="s">
        <v>328</v>
      </c>
      <c r="E330" s="119">
        <v>504</v>
      </c>
      <c r="F330" s="119"/>
      <c r="G330" s="119"/>
      <c r="H330" s="228"/>
      <c r="I330" s="241">
        <v>1</v>
      </c>
    </row>
    <row r="331" spans="1:9" ht="22.5" customHeight="1" x14ac:dyDescent="0.2">
      <c r="A331" s="159"/>
      <c r="B331" s="161" t="s">
        <v>264</v>
      </c>
      <c r="C331" s="162"/>
      <c r="D331" s="162"/>
      <c r="E331" s="162"/>
      <c r="F331" s="162"/>
      <c r="G331" s="163"/>
      <c r="H331" s="228">
        <f>SUM(H328:H330)</f>
        <v>0</v>
      </c>
      <c r="I331" s="241">
        <f>SUM(I328:I330)</f>
        <v>2</v>
      </c>
    </row>
    <row r="332" spans="1:9" ht="22.5" customHeight="1" x14ac:dyDescent="0.2">
      <c r="A332" s="159"/>
      <c r="B332" s="164"/>
      <c r="C332" s="165"/>
      <c r="D332" s="165"/>
      <c r="E332" s="165"/>
      <c r="F332" s="165"/>
      <c r="G332" s="166"/>
      <c r="H332" s="160">
        <f>H331+I331</f>
        <v>2</v>
      </c>
      <c r="I332" s="160"/>
    </row>
    <row r="333" spans="1:9" ht="22.5" customHeight="1" x14ac:dyDescent="0.2">
      <c r="A333" s="159" t="s">
        <v>412</v>
      </c>
      <c r="B333" s="118" t="s">
        <v>413</v>
      </c>
      <c r="C333" s="118">
        <v>1</v>
      </c>
      <c r="D333" s="118" t="s">
        <v>330</v>
      </c>
      <c r="E333" s="119">
        <v>800</v>
      </c>
      <c r="F333" s="119"/>
      <c r="G333" s="119"/>
      <c r="H333" s="228"/>
      <c r="I333" s="241">
        <v>1</v>
      </c>
    </row>
    <row r="334" spans="1:9" ht="22.5" customHeight="1" x14ac:dyDescent="0.2">
      <c r="A334" s="159"/>
      <c r="B334" s="118" t="s">
        <v>50</v>
      </c>
      <c r="C334" s="118">
        <v>1</v>
      </c>
      <c r="D334" s="118" t="s">
        <v>328</v>
      </c>
      <c r="E334" s="119">
        <v>504</v>
      </c>
      <c r="F334" s="119"/>
      <c r="G334" s="119"/>
      <c r="H334" s="228"/>
      <c r="I334" s="241">
        <v>1</v>
      </c>
    </row>
    <row r="335" spans="1:9" ht="22.5" customHeight="1" x14ac:dyDescent="0.2">
      <c r="A335" s="159"/>
      <c r="B335" s="118" t="s">
        <v>305</v>
      </c>
      <c r="C335" s="118">
        <v>2</v>
      </c>
      <c r="D335" s="118" t="s">
        <v>263</v>
      </c>
      <c r="E335" s="119">
        <v>504</v>
      </c>
      <c r="F335" s="119"/>
      <c r="G335" s="119"/>
      <c r="H335" s="228"/>
      <c r="I335" s="241">
        <v>2</v>
      </c>
    </row>
    <row r="336" spans="1:9" ht="22.5" customHeight="1" x14ac:dyDescent="0.2">
      <c r="A336" s="159"/>
      <c r="B336" s="161" t="s">
        <v>264</v>
      </c>
      <c r="C336" s="162"/>
      <c r="D336" s="162"/>
      <c r="E336" s="162"/>
      <c r="F336" s="162"/>
      <c r="G336" s="163"/>
      <c r="H336" s="228"/>
      <c r="I336" s="241">
        <f>SUM(I333:I335)</f>
        <v>4</v>
      </c>
    </row>
    <row r="337" spans="1:9" ht="22.5" customHeight="1" x14ac:dyDescent="0.2">
      <c r="A337" s="159"/>
      <c r="B337" s="164"/>
      <c r="C337" s="165"/>
      <c r="D337" s="165"/>
      <c r="E337" s="165"/>
      <c r="F337" s="165"/>
      <c r="G337" s="166"/>
      <c r="H337" s="160">
        <f>H336+I336</f>
        <v>4</v>
      </c>
      <c r="I337" s="160"/>
    </row>
    <row r="338" spans="1:9" ht="22.5" customHeight="1" x14ac:dyDescent="0.2">
      <c r="A338" s="159" t="s">
        <v>414</v>
      </c>
      <c r="B338" s="118" t="s">
        <v>415</v>
      </c>
      <c r="C338" s="118">
        <v>1</v>
      </c>
      <c r="D338" s="118" t="s">
        <v>332</v>
      </c>
      <c r="E338" s="119">
        <v>800</v>
      </c>
      <c r="F338" s="119"/>
      <c r="G338" s="119"/>
      <c r="H338" s="228">
        <v>1</v>
      </c>
      <c r="I338" s="241"/>
    </row>
    <row r="339" spans="1:9" ht="22.5" customHeight="1" x14ac:dyDescent="0.2">
      <c r="A339" s="159"/>
      <c r="B339" s="118" t="s">
        <v>416</v>
      </c>
      <c r="C339" s="118">
        <v>1</v>
      </c>
      <c r="D339" s="118" t="s">
        <v>332</v>
      </c>
      <c r="E339" s="119">
        <v>504</v>
      </c>
      <c r="F339" s="119"/>
      <c r="G339" s="119"/>
      <c r="H339" s="228"/>
      <c r="I339" s="241">
        <v>1</v>
      </c>
    </row>
    <row r="340" spans="1:9" ht="22.5" customHeight="1" x14ac:dyDescent="0.2">
      <c r="A340" s="159"/>
      <c r="B340" s="118" t="s">
        <v>184</v>
      </c>
      <c r="C340" s="118">
        <v>1</v>
      </c>
      <c r="D340" s="118" t="s">
        <v>263</v>
      </c>
      <c r="E340" s="119">
        <v>504</v>
      </c>
      <c r="F340" s="119"/>
      <c r="G340" s="119"/>
      <c r="H340" s="228"/>
      <c r="I340" s="241">
        <v>1</v>
      </c>
    </row>
    <row r="341" spans="1:9" ht="22.5" customHeight="1" x14ac:dyDescent="0.2">
      <c r="A341" s="159"/>
      <c r="B341" s="161" t="s">
        <v>264</v>
      </c>
      <c r="C341" s="162"/>
      <c r="D341" s="162"/>
      <c r="E341" s="162"/>
      <c r="F341" s="162"/>
      <c r="G341" s="163"/>
      <c r="H341" s="228">
        <f>SUM(H338:H340)</f>
        <v>1</v>
      </c>
      <c r="I341" s="241">
        <f>SUM(I338:I340)</f>
        <v>2</v>
      </c>
    </row>
    <row r="342" spans="1:9" ht="22.5" customHeight="1" x14ac:dyDescent="0.2">
      <c r="A342" s="159"/>
      <c r="B342" s="164"/>
      <c r="C342" s="165"/>
      <c r="D342" s="165"/>
      <c r="E342" s="165"/>
      <c r="F342" s="165"/>
      <c r="G342" s="166"/>
      <c r="H342" s="160">
        <f>H341+I341</f>
        <v>3</v>
      </c>
      <c r="I342" s="160"/>
    </row>
    <row r="343" spans="1:9" ht="22.5" customHeight="1" x14ac:dyDescent="0.2">
      <c r="A343" s="159" t="s">
        <v>417</v>
      </c>
      <c r="B343" s="118" t="s">
        <v>418</v>
      </c>
      <c r="C343" s="118">
        <v>1</v>
      </c>
      <c r="D343" s="118" t="s">
        <v>330</v>
      </c>
      <c r="E343" s="119">
        <v>800</v>
      </c>
      <c r="F343" s="119"/>
      <c r="G343" s="119"/>
      <c r="H343" s="228"/>
      <c r="I343" s="241">
        <v>1</v>
      </c>
    </row>
    <row r="344" spans="1:9" ht="22.5" customHeight="1" x14ac:dyDescent="0.2">
      <c r="A344" s="159"/>
      <c r="B344" s="118" t="s">
        <v>419</v>
      </c>
      <c r="C344" s="118">
        <v>1</v>
      </c>
      <c r="D344" s="118" t="s">
        <v>332</v>
      </c>
      <c r="E344" s="119">
        <v>667.7</v>
      </c>
      <c r="F344" s="119"/>
      <c r="G344" s="119"/>
      <c r="H344" s="228"/>
      <c r="I344" s="241">
        <v>1</v>
      </c>
    </row>
    <row r="345" spans="1:9" ht="22.5" customHeight="1" x14ac:dyDescent="0.2">
      <c r="A345" s="159"/>
      <c r="B345" s="161" t="s">
        <v>264</v>
      </c>
      <c r="C345" s="162"/>
      <c r="D345" s="162"/>
      <c r="E345" s="162"/>
      <c r="F345" s="162"/>
      <c r="G345" s="163"/>
      <c r="H345" s="228">
        <f t="shared" ref="H345" si="0">SUM(H344)</f>
        <v>0</v>
      </c>
      <c r="I345" s="241">
        <f>SUM(I343:I344)</f>
        <v>2</v>
      </c>
    </row>
    <row r="346" spans="1:9" ht="22.5" customHeight="1" x14ac:dyDescent="0.2">
      <c r="A346" s="159"/>
      <c r="B346" s="164"/>
      <c r="C346" s="165"/>
      <c r="D346" s="165"/>
      <c r="E346" s="165"/>
      <c r="F346" s="165"/>
      <c r="G346" s="166"/>
      <c r="H346" s="160">
        <f>H345+I345</f>
        <v>2</v>
      </c>
      <c r="I346" s="160"/>
    </row>
    <row r="347" spans="1:9" ht="22.5" customHeight="1" x14ac:dyDescent="0.2">
      <c r="A347" s="159" t="s">
        <v>420</v>
      </c>
      <c r="B347" s="118" t="s">
        <v>166</v>
      </c>
      <c r="C347" s="118">
        <v>1</v>
      </c>
      <c r="D347" s="118" t="s">
        <v>330</v>
      </c>
      <c r="E347" s="119">
        <v>800</v>
      </c>
      <c r="F347" s="119"/>
      <c r="G347" s="119"/>
      <c r="H347" s="228">
        <v>1</v>
      </c>
      <c r="I347" s="240"/>
    </row>
    <row r="348" spans="1:9" ht="22.5" customHeight="1" x14ac:dyDescent="0.2">
      <c r="A348" s="159"/>
      <c r="B348" s="118" t="s">
        <v>197</v>
      </c>
      <c r="C348" s="118">
        <v>5</v>
      </c>
      <c r="D348" s="118" t="s">
        <v>263</v>
      </c>
      <c r="E348" s="119">
        <v>504</v>
      </c>
      <c r="F348" s="119"/>
      <c r="G348" s="119"/>
      <c r="H348" s="228">
        <v>2</v>
      </c>
      <c r="I348" s="241">
        <v>3</v>
      </c>
    </row>
    <row r="349" spans="1:9" ht="22.5" customHeight="1" x14ac:dyDescent="0.2">
      <c r="A349" s="159"/>
      <c r="B349" s="161" t="s">
        <v>264</v>
      </c>
      <c r="C349" s="162"/>
      <c r="D349" s="162"/>
      <c r="E349" s="162"/>
      <c r="F349" s="162"/>
      <c r="G349" s="163"/>
      <c r="H349" s="228">
        <f>SUM(H347:H348)</f>
        <v>3</v>
      </c>
      <c r="I349" s="241">
        <f>SUM(I347:I348)</f>
        <v>3</v>
      </c>
    </row>
    <row r="350" spans="1:9" ht="22.5" customHeight="1" x14ac:dyDescent="0.2">
      <c r="A350" s="159"/>
      <c r="B350" s="164"/>
      <c r="C350" s="165"/>
      <c r="D350" s="165"/>
      <c r="E350" s="165"/>
      <c r="F350" s="165"/>
      <c r="G350" s="166"/>
      <c r="H350" s="160">
        <f>H349+I349</f>
        <v>6</v>
      </c>
      <c r="I350" s="160"/>
    </row>
    <row r="351" spans="1:9" ht="22.5" customHeight="1" x14ac:dyDescent="0.2">
      <c r="A351" s="159" t="s">
        <v>421</v>
      </c>
      <c r="B351" s="118" t="s">
        <v>129</v>
      </c>
      <c r="C351" s="118">
        <v>1</v>
      </c>
      <c r="D351" s="118" t="s">
        <v>330</v>
      </c>
      <c r="E351" s="119">
        <v>1010.2</v>
      </c>
      <c r="F351" s="119"/>
      <c r="G351" s="119"/>
      <c r="H351" s="228">
        <v>1</v>
      </c>
      <c r="I351" s="241"/>
    </row>
    <row r="352" spans="1:9" ht="22.5" customHeight="1" x14ac:dyDescent="0.2">
      <c r="A352" s="159"/>
      <c r="B352" s="118" t="s">
        <v>171</v>
      </c>
      <c r="C352" s="118">
        <v>1</v>
      </c>
      <c r="D352" s="118" t="s">
        <v>328</v>
      </c>
      <c r="E352" s="119">
        <v>504</v>
      </c>
      <c r="F352" s="119"/>
      <c r="G352" s="119"/>
      <c r="H352" s="228"/>
      <c r="I352" s="241">
        <v>1</v>
      </c>
    </row>
    <row r="353" spans="1:9" ht="22.5" customHeight="1" x14ac:dyDescent="0.2">
      <c r="A353" s="159"/>
      <c r="B353" s="118" t="s">
        <v>246</v>
      </c>
      <c r="C353" s="118">
        <v>1</v>
      </c>
      <c r="D353" s="118" t="s">
        <v>263</v>
      </c>
      <c r="E353" s="119">
        <v>504</v>
      </c>
      <c r="F353" s="119"/>
      <c r="G353" s="119"/>
      <c r="H353" s="228">
        <v>1</v>
      </c>
      <c r="I353" s="241"/>
    </row>
    <row r="354" spans="1:9" ht="22.5" customHeight="1" x14ac:dyDescent="0.2">
      <c r="A354" s="159"/>
      <c r="B354" s="123" t="s">
        <v>307</v>
      </c>
      <c r="C354" s="124">
        <v>3</v>
      </c>
      <c r="D354" s="124" t="s">
        <v>263</v>
      </c>
      <c r="E354" s="125">
        <v>504</v>
      </c>
      <c r="F354" s="125"/>
      <c r="G354" s="126"/>
      <c r="H354" s="228">
        <v>2</v>
      </c>
      <c r="I354" s="241">
        <v>1</v>
      </c>
    </row>
    <row r="355" spans="1:9" ht="22.5" customHeight="1" x14ac:dyDescent="0.2">
      <c r="A355" s="159"/>
      <c r="B355" s="177" t="s">
        <v>264</v>
      </c>
      <c r="C355" s="178"/>
      <c r="D355" s="178"/>
      <c r="E355" s="178"/>
      <c r="F355" s="178"/>
      <c r="G355" s="179"/>
      <c r="H355" s="228">
        <f>SUM(H351:H354)</f>
        <v>4</v>
      </c>
      <c r="I355" s="241">
        <f>SUM(I351:I354)</f>
        <v>2</v>
      </c>
    </row>
    <row r="356" spans="1:9" ht="22.5" customHeight="1" x14ac:dyDescent="0.2">
      <c r="A356" s="159"/>
      <c r="B356" s="180"/>
      <c r="C356" s="181"/>
      <c r="D356" s="181"/>
      <c r="E356" s="181"/>
      <c r="F356" s="181"/>
      <c r="G356" s="182"/>
      <c r="H356" s="160">
        <f>H355+I355</f>
        <v>6</v>
      </c>
      <c r="I356" s="160"/>
    </row>
    <row r="357" spans="1:9" ht="22.5" customHeight="1" x14ac:dyDescent="0.2">
      <c r="A357" s="159" t="s">
        <v>422</v>
      </c>
      <c r="B357" s="118" t="s">
        <v>294</v>
      </c>
      <c r="C357" s="118">
        <v>1</v>
      </c>
      <c r="D357" s="118" t="s">
        <v>263</v>
      </c>
      <c r="E357" s="119">
        <v>504</v>
      </c>
      <c r="F357" s="119"/>
      <c r="G357" s="119"/>
      <c r="H357" s="228"/>
      <c r="I357" s="241">
        <v>1</v>
      </c>
    </row>
    <row r="358" spans="1:9" ht="22.5" customHeight="1" x14ac:dyDescent="0.2">
      <c r="A358" s="159"/>
      <c r="B358" s="118" t="s">
        <v>295</v>
      </c>
      <c r="C358" s="118">
        <v>1</v>
      </c>
      <c r="D358" s="118" t="s">
        <v>263</v>
      </c>
      <c r="E358" s="119">
        <v>504</v>
      </c>
      <c r="F358" s="119"/>
      <c r="G358" s="119"/>
      <c r="H358" s="228"/>
      <c r="I358" s="241">
        <v>1</v>
      </c>
    </row>
    <row r="359" spans="1:9" ht="22.5" customHeight="1" x14ac:dyDescent="0.2">
      <c r="A359" s="159"/>
      <c r="B359" s="177" t="s">
        <v>264</v>
      </c>
      <c r="C359" s="178"/>
      <c r="D359" s="178"/>
      <c r="E359" s="178"/>
      <c r="F359" s="178"/>
      <c r="G359" s="179"/>
      <c r="H359" s="228">
        <f>SUM(H357:H358)</f>
        <v>0</v>
      </c>
      <c r="I359" s="241">
        <f>SUM(I357:I358)</f>
        <v>2</v>
      </c>
    </row>
    <row r="360" spans="1:9" ht="22.5" customHeight="1" x14ac:dyDescent="0.2">
      <c r="A360" s="159"/>
      <c r="B360" s="180"/>
      <c r="C360" s="181"/>
      <c r="D360" s="181"/>
      <c r="E360" s="181"/>
      <c r="F360" s="181"/>
      <c r="G360" s="182"/>
      <c r="H360" s="160">
        <f>H359+I359</f>
        <v>2</v>
      </c>
      <c r="I360" s="160"/>
    </row>
    <row r="361" spans="1:9" ht="22.5" customHeight="1" x14ac:dyDescent="0.2">
      <c r="A361" s="158" t="s">
        <v>176</v>
      </c>
      <c r="B361" s="118" t="s">
        <v>177</v>
      </c>
      <c r="C361" s="118">
        <v>1</v>
      </c>
      <c r="D361" s="118" t="s">
        <v>263</v>
      </c>
      <c r="E361" s="119">
        <v>600</v>
      </c>
      <c r="F361" s="118"/>
      <c r="G361" s="118"/>
      <c r="H361" s="230"/>
      <c r="I361" s="240">
        <v>1</v>
      </c>
    </row>
    <row r="362" spans="1:9" ht="22.5" customHeight="1" x14ac:dyDescent="0.2">
      <c r="A362" s="158"/>
      <c r="B362" s="128" t="s">
        <v>423</v>
      </c>
      <c r="C362" s="128">
        <v>1</v>
      </c>
      <c r="D362" s="128" t="s">
        <v>263</v>
      </c>
      <c r="E362" s="129">
        <v>504</v>
      </c>
      <c r="F362" s="128"/>
      <c r="G362" s="128"/>
      <c r="H362" s="232"/>
      <c r="I362" s="244">
        <v>1</v>
      </c>
    </row>
    <row r="363" spans="1:9" ht="22.5" customHeight="1" x14ac:dyDescent="0.2">
      <c r="A363" s="158"/>
      <c r="B363" s="130" t="s">
        <v>179</v>
      </c>
      <c r="C363" s="118">
        <v>1</v>
      </c>
      <c r="D363" s="118" t="s">
        <v>263</v>
      </c>
      <c r="E363" s="119">
        <v>450</v>
      </c>
      <c r="F363" s="118"/>
      <c r="G363" s="118"/>
      <c r="H363" s="230"/>
      <c r="I363" s="240">
        <v>1</v>
      </c>
    </row>
    <row r="364" spans="1:9" ht="22.5" customHeight="1" x14ac:dyDescent="0.2">
      <c r="A364" s="158"/>
      <c r="B364" s="161" t="s">
        <v>264</v>
      </c>
      <c r="C364" s="162"/>
      <c r="D364" s="162"/>
      <c r="E364" s="162"/>
      <c r="F364" s="162"/>
      <c r="G364" s="163"/>
      <c r="H364" s="230">
        <f>SUM(H361:H363)</f>
        <v>0</v>
      </c>
      <c r="I364" s="240">
        <f>SUM(I361:I363)</f>
        <v>3</v>
      </c>
    </row>
    <row r="365" spans="1:9" ht="22.5" customHeight="1" x14ac:dyDescent="0.2">
      <c r="A365" s="158"/>
      <c r="B365" s="164"/>
      <c r="C365" s="165"/>
      <c r="D365" s="165"/>
      <c r="E365" s="165"/>
      <c r="F365" s="165"/>
      <c r="G365" s="166"/>
      <c r="H365" s="167">
        <f>H364+I364</f>
        <v>3</v>
      </c>
      <c r="I365" s="168"/>
    </row>
    <row r="366" spans="1:9" ht="22.5" customHeight="1" x14ac:dyDescent="0.2">
      <c r="A366" s="158" t="s">
        <v>424</v>
      </c>
      <c r="B366" s="118" t="s">
        <v>425</v>
      </c>
      <c r="C366" s="118">
        <v>1</v>
      </c>
      <c r="D366" s="118" t="s">
        <v>263</v>
      </c>
      <c r="E366" s="119">
        <v>700</v>
      </c>
      <c r="F366" s="118"/>
      <c r="G366" s="118"/>
      <c r="H366" s="228">
        <v>1</v>
      </c>
      <c r="I366" s="241"/>
    </row>
    <row r="367" spans="1:9" ht="22.5" customHeight="1" x14ac:dyDescent="0.2">
      <c r="A367" s="158"/>
      <c r="B367" s="118" t="s">
        <v>426</v>
      </c>
      <c r="C367" s="118">
        <v>4</v>
      </c>
      <c r="D367" s="118" t="s">
        <v>263</v>
      </c>
      <c r="E367" s="119">
        <v>504</v>
      </c>
      <c r="F367" s="118"/>
      <c r="G367" s="118"/>
      <c r="H367" s="228">
        <v>2</v>
      </c>
      <c r="I367" s="241">
        <v>2</v>
      </c>
    </row>
    <row r="368" spans="1:9" ht="22.5" customHeight="1" x14ac:dyDescent="0.2">
      <c r="A368" s="158"/>
      <c r="B368" s="123" t="s">
        <v>309</v>
      </c>
      <c r="C368" s="124">
        <v>1</v>
      </c>
      <c r="D368" s="124" t="s">
        <v>263</v>
      </c>
      <c r="E368" s="125">
        <v>900</v>
      </c>
      <c r="F368" s="124"/>
      <c r="G368" s="131"/>
      <c r="H368" s="228">
        <v>1</v>
      </c>
      <c r="I368" s="241"/>
    </row>
    <row r="369" spans="1:12" ht="22.5" customHeight="1" x14ac:dyDescent="0.2">
      <c r="A369" s="158"/>
      <c r="B369" s="169" t="s">
        <v>103</v>
      </c>
      <c r="C369" s="170"/>
      <c r="D369" s="170"/>
      <c r="E369" s="170"/>
      <c r="F369" s="170"/>
      <c r="G369" s="171"/>
      <c r="H369" s="233">
        <f>SUM(H366:H368)</f>
        <v>4</v>
      </c>
      <c r="I369" s="245">
        <f>SUM(I366:I368)</f>
        <v>2</v>
      </c>
      <c r="L369" s="103">
        <v>568</v>
      </c>
    </row>
    <row r="370" spans="1:12" ht="22.5" customHeight="1" x14ac:dyDescent="0.2">
      <c r="A370" s="158"/>
      <c r="B370" s="172"/>
      <c r="C370" s="173"/>
      <c r="D370" s="173"/>
      <c r="E370" s="173"/>
      <c r="F370" s="173"/>
      <c r="G370" s="174"/>
      <c r="H370" s="175">
        <f>H369+I369</f>
        <v>6</v>
      </c>
      <c r="I370" s="176"/>
    </row>
    <row r="371" spans="1:12" ht="22.5" customHeight="1" x14ac:dyDescent="0.2">
      <c r="A371" s="158" t="s">
        <v>427</v>
      </c>
      <c r="B371" s="118" t="s">
        <v>153</v>
      </c>
      <c r="C371" s="118">
        <v>2</v>
      </c>
      <c r="D371" s="118" t="s">
        <v>263</v>
      </c>
      <c r="E371" s="119">
        <v>500</v>
      </c>
      <c r="F371" s="118"/>
      <c r="G371" s="118"/>
      <c r="H371" s="230">
        <v>2</v>
      </c>
      <c r="I371" s="240"/>
      <c r="J371" s="132"/>
    </row>
    <row r="372" spans="1:12" ht="22.5" customHeight="1" x14ac:dyDescent="0.2">
      <c r="A372" s="158"/>
      <c r="B372" s="118" t="s">
        <v>153</v>
      </c>
      <c r="C372" s="118">
        <v>1</v>
      </c>
      <c r="D372" s="118" t="s">
        <v>263</v>
      </c>
      <c r="E372" s="119">
        <v>504</v>
      </c>
      <c r="F372" s="118"/>
      <c r="G372" s="118"/>
      <c r="H372" s="230">
        <v>1</v>
      </c>
      <c r="I372" s="240"/>
    </row>
    <row r="373" spans="1:12" ht="22.5" customHeight="1" x14ac:dyDescent="0.2">
      <c r="A373" s="158"/>
      <c r="B373" s="159" t="s">
        <v>264</v>
      </c>
      <c r="C373" s="159"/>
      <c r="D373" s="159"/>
      <c r="E373" s="159"/>
      <c r="F373" s="159"/>
      <c r="G373" s="159"/>
      <c r="H373" s="230">
        <f>SUM(H371:H372)</f>
        <v>3</v>
      </c>
      <c r="I373" s="240">
        <f>SUM(I371)</f>
        <v>0</v>
      </c>
    </row>
    <row r="374" spans="1:12" ht="22.5" customHeight="1" x14ac:dyDescent="0.2">
      <c r="A374" s="158"/>
      <c r="B374" s="159"/>
      <c r="C374" s="159"/>
      <c r="D374" s="159"/>
      <c r="E374" s="159"/>
      <c r="F374" s="159"/>
      <c r="G374" s="159"/>
      <c r="H374" s="160">
        <f>H373+I373</f>
        <v>3</v>
      </c>
      <c r="I374" s="160"/>
    </row>
    <row r="375" spans="1:12" ht="22.5" customHeight="1" x14ac:dyDescent="0.2">
      <c r="A375" s="133"/>
      <c r="B375" s="96"/>
      <c r="C375" s="96"/>
      <c r="D375" s="96"/>
      <c r="E375" s="133"/>
      <c r="F375" s="133"/>
      <c r="G375" s="134"/>
      <c r="H375" s="252">
        <f>H6+H10+H14+H22+H26+H34+H46+H55+H63+H69+H73+H79+H88+H95+H101+H106+H111+H122+H125+H130+H135+H138+H146+H149+H152+H156+H163+H181+H195+H220+H229+H233+H259+H262+H267+H272+H275+H285+H288+H296+H304+H315+H326+H331+H336+H341+H345+H349+H355+H359+H364+H369+H373</f>
        <v>397</v>
      </c>
      <c r="I375" s="253">
        <f>I6+I10+I14+I22+I26+I34+I46+I55+I63+I69+I73+I79+I88+I95+I101+I106+I111+I122+I125+I130+I135+I138+I146+I149+I152+I156+I163+I181+I195+I220+I229+I233+I259+I262+I267+I272+I275+I285+I288+I296+I304+I315+I326+I331+I336+I341+I345+I349+I355+I359+I364+I369+I373</f>
        <v>188</v>
      </c>
    </row>
    <row r="376" spans="1:12" ht="22.5" customHeight="1" thickBot="1" x14ac:dyDescent="0.25">
      <c r="A376" s="96"/>
      <c r="B376" s="96"/>
      <c r="C376" s="96"/>
      <c r="D376" s="96"/>
      <c r="E376" s="133"/>
      <c r="F376" s="133"/>
      <c r="G376" s="133"/>
      <c r="H376" s="251">
        <f>H7+H11+H15+H23+H27+H35+H47+H56+H64+H70+H74+H80+H89+H96+H102+H107+H112+H123+H126+H131+H136+H139+H147+H150+H153+H157+H164+H182+H196+H221+H230+H234+H260+H263+H268+H273+H276+H286+H289+H297+H305+H316+H327+H332+H337+H342+H346+H350+H356+H360+H365+H370+H374</f>
        <v>585</v>
      </c>
      <c r="I376" s="251"/>
      <c r="J376" s="132">
        <f>H376-12</f>
        <v>573</v>
      </c>
    </row>
    <row r="377" spans="1:12" ht="22.5" customHeight="1" x14ac:dyDescent="0.2">
      <c r="A377" s="144" t="s">
        <v>429</v>
      </c>
      <c r="B377" s="145"/>
      <c r="C377" s="145"/>
      <c r="D377" s="145"/>
      <c r="E377" s="145"/>
      <c r="F377" s="145"/>
      <c r="G377" s="145"/>
      <c r="H377" s="148"/>
      <c r="I377" s="149"/>
    </row>
    <row r="378" spans="1:12" ht="22.5" customHeight="1" x14ac:dyDescent="0.2">
      <c r="A378" s="147"/>
      <c r="B378" s="148"/>
      <c r="C378" s="148"/>
      <c r="D378" s="148"/>
      <c r="E378" s="148"/>
      <c r="F378" s="148"/>
      <c r="G378" s="148"/>
      <c r="H378" s="148"/>
      <c r="I378" s="149"/>
    </row>
    <row r="379" spans="1:12" ht="22.5" customHeight="1" x14ac:dyDescent="0.2">
      <c r="A379" s="147"/>
      <c r="B379" s="148"/>
      <c r="C379" s="148"/>
      <c r="D379" s="148"/>
      <c r="E379" s="148"/>
      <c r="F379" s="148"/>
      <c r="G379" s="148"/>
      <c r="H379" s="148"/>
      <c r="I379" s="149"/>
    </row>
    <row r="380" spans="1:12" ht="22.5" customHeight="1" x14ac:dyDescent="0.2">
      <c r="A380" s="147"/>
      <c r="B380" s="148"/>
      <c r="C380" s="148"/>
      <c r="D380" s="148"/>
      <c r="E380" s="148"/>
      <c r="F380" s="148"/>
      <c r="G380" s="148"/>
      <c r="H380" s="148"/>
      <c r="I380" s="149"/>
    </row>
    <row r="381" spans="1:12" ht="22.5" customHeight="1" x14ac:dyDescent="0.2">
      <c r="A381" s="147"/>
      <c r="B381" s="148"/>
      <c r="C381" s="148"/>
      <c r="D381" s="148"/>
      <c r="E381" s="148"/>
      <c r="F381" s="148"/>
      <c r="G381" s="148"/>
      <c r="H381" s="148"/>
      <c r="I381" s="149"/>
    </row>
    <row r="382" spans="1:12" ht="22.5" customHeight="1" x14ac:dyDescent="0.2">
      <c r="A382" s="147"/>
      <c r="B382" s="148"/>
      <c r="C382" s="148"/>
      <c r="D382" s="148"/>
      <c r="E382" s="148"/>
      <c r="F382" s="148"/>
      <c r="G382" s="148"/>
      <c r="H382" s="148"/>
      <c r="I382" s="149"/>
    </row>
    <row r="383" spans="1:12" ht="22.5" customHeight="1" thickBot="1" x14ac:dyDescent="0.25">
      <c r="A383" s="150"/>
      <c r="B383" s="151"/>
      <c r="C383" s="151"/>
      <c r="D383" s="151"/>
      <c r="E383" s="151"/>
      <c r="F383" s="151"/>
      <c r="G383" s="151"/>
      <c r="H383" s="151"/>
      <c r="I383" s="152"/>
    </row>
  </sheetData>
  <mergeCells count="170">
    <mergeCell ref="B26:G27"/>
    <mergeCell ref="H15:I15"/>
    <mergeCell ref="B15:G15"/>
    <mergeCell ref="A12:A15"/>
    <mergeCell ref="A4:A7"/>
    <mergeCell ref="B6:G7"/>
    <mergeCell ref="H7:I7"/>
    <mergeCell ref="A8:A11"/>
    <mergeCell ref="B10:G11"/>
    <mergeCell ref="H11:I11"/>
    <mergeCell ref="A1:I1"/>
    <mergeCell ref="A2:A3"/>
    <mergeCell ref="B2:B3"/>
    <mergeCell ref="C2:C3"/>
    <mergeCell ref="D2:D3"/>
    <mergeCell ref="E2:E3"/>
    <mergeCell ref="F2:F3"/>
    <mergeCell ref="G2:G3"/>
    <mergeCell ref="H2:I2"/>
    <mergeCell ref="A65:A70"/>
    <mergeCell ref="B69:G70"/>
    <mergeCell ref="H70:I70"/>
    <mergeCell ref="A71:A74"/>
    <mergeCell ref="B73:G74"/>
    <mergeCell ref="H74:I74"/>
    <mergeCell ref="A16:A23"/>
    <mergeCell ref="B22:G23"/>
    <mergeCell ref="H23:I23"/>
    <mergeCell ref="A28:A35"/>
    <mergeCell ref="B34:G35"/>
    <mergeCell ref="H35:I35"/>
    <mergeCell ref="A36:A47"/>
    <mergeCell ref="B46:G47"/>
    <mergeCell ref="H47:I47"/>
    <mergeCell ref="A48:A56"/>
    <mergeCell ref="B55:G56"/>
    <mergeCell ref="H56:I56"/>
    <mergeCell ref="A57:A64"/>
    <mergeCell ref="B63:G64"/>
    <mergeCell ref="H64:I64"/>
    <mergeCell ref="A24:A27"/>
    <mergeCell ref="H27:I27"/>
    <mergeCell ref="A90:A96"/>
    <mergeCell ref="B95:G96"/>
    <mergeCell ref="H96:I96"/>
    <mergeCell ref="A97:A102"/>
    <mergeCell ref="B101:G102"/>
    <mergeCell ref="H102:I102"/>
    <mergeCell ref="A75:A80"/>
    <mergeCell ref="B79:G80"/>
    <mergeCell ref="H80:I80"/>
    <mergeCell ref="A81:A89"/>
    <mergeCell ref="B88:G89"/>
    <mergeCell ref="H89:I89"/>
    <mergeCell ref="A113:A123"/>
    <mergeCell ref="B122:G123"/>
    <mergeCell ref="H123:I123"/>
    <mergeCell ref="A124:A126"/>
    <mergeCell ref="B125:G126"/>
    <mergeCell ref="H126:I126"/>
    <mergeCell ref="A103:A107"/>
    <mergeCell ref="B106:G107"/>
    <mergeCell ref="H107:I107"/>
    <mergeCell ref="A108:A112"/>
    <mergeCell ref="B111:G112"/>
    <mergeCell ref="H112:I112"/>
    <mergeCell ref="A132:A136"/>
    <mergeCell ref="B135:G136"/>
    <mergeCell ref="H136:I136"/>
    <mergeCell ref="A137:A139"/>
    <mergeCell ref="B138:G139"/>
    <mergeCell ref="H139:I139"/>
    <mergeCell ref="A127:A131"/>
    <mergeCell ref="B130:G131"/>
    <mergeCell ref="H131:I131"/>
    <mergeCell ref="A151:A153"/>
    <mergeCell ref="B152:G153"/>
    <mergeCell ref="H153:I153"/>
    <mergeCell ref="A154:A157"/>
    <mergeCell ref="B156:G157"/>
    <mergeCell ref="H157:I157"/>
    <mergeCell ref="A140:A147"/>
    <mergeCell ref="B146:G147"/>
    <mergeCell ref="H147:I147"/>
    <mergeCell ref="A148:A150"/>
    <mergeCell ref="B149:G150"/>
    <mergeCell ref="H150:I150"/>
    <mergeCell ref="A183:A196"/>
    <mergeCell ref="B195:G196"/>
    <mergeCell ref="H196:I196"/>
    <mergeCell ref="A197:A221"/>
    <mergeCell ref="B220:G221"/>
    <mergeCell ref="H221:I221"/>
    <mergeCell ref="A158:A164"/>
    <mergeCell ref="B163:G164"/>
    <mergeCell ref="H164:I164"/>
    <mergeCell ref="A165:A182"/>
    <mergeCell ref="B181:G182"/>
    <mergeCell ref="H182:I182"/>
    <mergeCell ref="A235:A260"/>
    <mergeCell ref="B259:G260"/>
    <mergeCell ref="H260:I260"/>
    <mergeCell ref="A261:A263"/>
    <mergeCell ref="B262:G263"/>
    <mergeCell ref="H263:I263"/>
    <mergeCell ref="A222:A230"/>
    <mergeCell ref="B229:G230"/>
    <mergeCell ref="H230:I230"/>
    <mergeCell ref="A231:A234"/>
    <mergeCell ref="B233:G234"/>
    <mergeCell ref="H234:I234"/>
    <mergeCell ref="A274:A276"/>
    <mergeCell ref="B275:G276"/>
    <mergeCell ref="H276:I276"/>
    <mergeCell ref="A277:A286"/>
    <mergeCell ref="B285:G286"/>
    <mergeCell ref="H286:I286"/>
    <mergeCell ref="A264:A268"/>
    <mergeCell ref="B267:G268"/>
    <mergeCell ref="H268:I268"/>
    <mergeCell ref="A269:A273"/>
    <mergeCell ref="B272:G273"/>
    <mergeCell ref="H273:I273"/>
    <mergeCell ref="A298:A305"/>
    <mergeCell ref="B304:G305"/>
    <mergeCell ref="H305:I305"/>
    <mergeCell ref="A306:A316"/>
    <mergeCell ref="B315:G316"/>
    <mergeCell ref="H316:I316"/>
    <mergeCell ref="A287:A289"/>
    <mergeCell ref="B288:G289"/>
    <mergeCell ref="H289:I289"/>
    <mergeCell ref="A290:A297"/>
    <mergeCell ref="B296:G297"/>
    <mergeCell ref="H297:I297"/>
    <mergeCell ref="A333:A337"/>
    <mergeCell ref="B336:G337"/>
    <mergeCell ref="H337:I337"/>
    <mergeCell ref="A338:A342"/>
    <mergeCell ref="B341:G342"/>
    <mergeCell ref="H342:I342"/>
    <mergeCell ref="A317:A327"/>
    <mergeCell ref="B326:G327"/>
    <mergeCell ref="H327:I327"/>
    <mergeCell ref="A328:A332"/>
    <mergeCell ref="B331:G332"/>
    <mergeCell ref="H332:I332"/>
    <mergeCell ref="A351:A356"/>
    <mergeCell ref="B355:G356"/>
    <mergeCell ref="H356:I356"/>
    <mergeCell ref="A357:A360"/>
    <mergeCell ref="B359:G360"/>
    <mergeCell ref="H360:I360"/>
    <mergeCell ref="A343:A346"/>
    <mergeCell ref="B345:G346"/>
    <mergeCell ref="H346:I346"/>
    <mergeCell ref="A347:A350"/>
    <mergeCell ref="B349:G350"/>
    <mergeCell ref="H350:I350"/>
    <mergeCell ref="A377:I383"/>
    <mergeCell ref="H376:I376"/>
    <mergeCell ref="A371:A374"/>
    <mergeCell ref="B373:G374"/>
    <mergeCell ref="H374:I374"/>
    <mergeCell ref="A361:A365"/>
    <mergeCell ref="B364:G365"/>
    <mergeCell ref="H365:I365"/>
    <mergeCell ref="A366:A370"/>
    <mergeCell ref="B369:G370"/>
    <mergeCell ref="H370:I370"/>
  </mergeCells>
  <conditionalFormatting sqref="A377">
    <cfRule type="timePeriod" dxfId="0" priority="1" timePeriod="yesterday">
      <formula>FLOOR(A377,1)=TODAY()-1</formula>
    </cfRule>
  </conditionalFormatting>
  <pageMargins left="0.7" right="0.7" top="0.75" bottom="0.75" header="0.3" footer="0.3"/>
  <pageSetup paperSize="9" scale="41" orientation="portrait" r:id="rId1"/>
  <rowBreaks count="4" manualBreakCount="4">
    <brk id="80" max="8" man="1"/>
    <brk id="157" max="8" man="1"/>
    <brk id="234" max="8" man="1"/>
    <brk id="30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PG y CIT</vt:lpstr>
      <vt:lpstr>GENERO</vt:lpstr>
      <vt:lpstr>GENERO!Área_de_impresión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Recursos Humanos</cp:lastModifiedBy>
  <cp:lastPrinted>2023-04-24T13:57:43Z</cp:lastPrinted>
  <dcterms:created xsi:type="dcterms:W3CDTF">2018-06-14T12:11:51Z</dcterms:created>
  <dcterms:modified xsi:type="dcterms:W3CDTF">2023-05-03T14:40:04Z</dcterms:modified>
  <cp:contentStatus/>
</cp:coreProperties>
</file>