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ra Imprimir hoy\"/>
    </mc:Choice>
  </mc:AlternateContent>
  <bookViews>
    <workbookView xWindow="-120" yWindow="-120" windowWidth="20730" windowHeight="11160" activeTab="1"/>
  </bookViews>
  <sheets>
    <sheet name="A Diciembre 2023" sheetId="5" r:id="rId1"/>
    <sheet name="A Abril 2024" sheetId="6" r:id="rId2"/>
    <sheet name="Hoja2" sheetId="2" r:id="rId3"/>
    <sheet name="Hoja3" sheetId="3" r:id="rId4"/>
  </sheets>
  <definedNames>
    <definedName name="_xlnm.Print_Area" localSheetId="1">'A Abril 2024'!$B$4:$N$30</definedName>
    <definedName name="_xlnm.Print_Area" localSheetId="0">'A Diciembre 2023'!$B$3:$L$14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6" l="1"/>
  <c r="O47" i="3" l="1"/>
  <c r="Q55" i="3"/>
  <c r="Q45" i="3"/>
  <c r="Q28" i="3"/>
  <c r="Q15" i="3"/>
  <c r="Q49" i="3" s="1"/>
  <c r="K50" i="3"/>
  <c r="K51" i="3"/>
  <c r="K52" i="3"/>
  <c r="M45" i="3"/>
  <c r="K45" i="3"/>
  <c r="H42" i="3"/>
  <c r="K42" i="3" s="1"/>
  <c r="F42" i="3"/>
  <c r="H40" i="3"/>
  <c r="K40" i="3" s="1"/>
  <c r="F40" i="3"/>
  <c r="H38" i="3"/>
  <c r="K38" i="3" s="1"/>
  <c r="F38" i="3"/>
  <c r="H36" i="3"/>
  <c r="K36" i="3" s="1"/>
  <c r="F36" i="3"/>
  <c r="M28" i="3"/>
  <c r="K28" i="3"/>
  <c r="H26" i="3"/>
  <c r="K26" i="3" s="1"/>
  <c r="F26" i="3"/>
  <c r="H24" i="3"/>
  <c r="K24" i="3" s="1"/>
  <c r="F24" i="3"/>
  <c r="H22" i="3"/>
  <c r="K22" i="3" s="1"/>
  <c r="F22" i="3"/>
  <c r="H20" i="3"/>
  <c r="K20" i="3" s="1"/>
  <c r="F20" i="3"/>
  <c r="M15" i="3"/>
  <c r="K15" i="3"/>
  <c r="H12" i="3"/>
  <c r="K12" i="3" s="1"/>
  <c r="H10" i="3"/>
  <c r="K10" i="3" s="1"/>
  <c r="H8" i="3"/>
  <c r="K8" i="3" s="1"/>
  <c r="F12" i="3"/>
  <c r="F10" i="3"/>
  <c r="F8" i="3"/>
  <c r="K6" i="3"/>
  <c r="H6" i="3"/>
  <c r="F6" i="3"/>
  <c r="K54" i="3" l="1"/>
  <c r="B22" i="6"/>
  <c r="B23" i="6" s="1"/>
  <c r="B24" i="6" s="1"/>
  <c r="B25" i="6" s="1"/>
  <c r="B26" i="6" s="1"/>
  <c r="B27" i="6" s="1"/>
  <c r="B28" i="6" s="1"/>
  <c r="B29" i="6" s="1"/>
  <c r="B10" i="6"/>
  <c r="B11" i="6" s="1"/>
  <c r="B12" i="6" s="1"/>
  <c r="B13" i="6" s="1"/>
  <c r="B14" i="6" s="1"/>
  <c r="B15" i="6" s="1"/>
  <c r="B16" i="6" s="1"/>
  <c r="B17" i="6" s="1"/>
  <c r="B18" i="6" s="1"/>
  <c r="B10" i="5"/>
  <c r="B11" i="5" s="1"/>
  <c r="B12" i="5" s="1"/>
  <c r="B13" i="5" s="1"/>
  <c r="B14" i="5" s="1"/>
  <c r="B15" i="5" s="1"/>
  <c r="B16" i="5" s="1"/>
  <c r="B17" i="5" s="1"/>
  <c r="B18" i="5" s="1"/>
</calcChain>
</file>

<file path=xl/sharedStrings.xml><?xml version="1.0" encoding="utf-8"?>
<sst xmlns="http://schemas.openxmlformats.org/spreadsheetml/2006/main" count="427" uniqueCount="112">
  <si>
    <t>#</t>
  </si>
  <si>
    <t>PROYECTO</t>
  </si>
  <si>
    <t>UBICACIÓN</t>
  </si>
  <si>
    <t>MONTO DE PROYECTO</t>
  </si>
  <si>
    <t>FUENTE DE FINANCIAMIENTO</t>
  </si>
  <si>
    <t>TIEMPO DE EJECUCION</t>
  </si>
  <si>
    <t>EJECUTOR</t>
  </si>
  <si>
    <t>SUPERVISOR</t>
  </si>
  <si>
    <t>FORMA DE PAGO</t>
  </si>
  <si>
    <t>MEJORAMIENTO DE PUENTE HAMACA EN PLAN LAS ARADAS.</t>
  </si>
  <si>
    <t>CASERIO SAN MIGUELITO, CANTON LAS MINAS, CHALATENANGO</t>
  </si>
  <si>
    <t>FONDOS PROPIOS</t>
  </si>
  <si>
    <t>30 DIAS</t>
  </si>
  <si>
    <t>BENEFICIARIOS  (HABITANTES)</t>
  </si>
  <si>
    <t>ALCALDIA MUNICIPAL DE CHALATENANGO</t>
  </si>
  <si>
    <t>SUPERVISION INTERNA DE LA ALCALDIA MUNICIPAL DE CHALATENANGO</t>
  </si>
  <si>
    <t>DIRECTO</t>
  </si>
  <si>
    <t>MEJORAMIENTO DE PUENTE HAMACA EN QUEBRADA LA CIMARRONA.</t>
  </si>
  <si>
    <t>CASERIO LOS ALAS, CANTON LAS MINAS, CHALATENANGO</t>
  </si>
  <si>
    <t>MEJORAMIENTO DE CANCHA LA MARAÑA</t>
  </si>
  <si>
    <t>BARRIO SAN JOSE, CHALATENANGO</t>
  </si>
  <si>
    <t>ESTADO</t>
  </si>
  <si>
    <t>FINALIZADO</t>
  </si>
  <si>
    <t>CONSTRUCCIÓN DE PASO PEATONAL PROVISIONAL</t>
  </si>
  <si>
    <t>CASERIO LOS MENJIVAR, CANTON SAN JOSE</t>
  </si>
  <si>
    <t>FONDOS DE EMERGENCIA</t>
  </si>
  <si>
    <t>15 DIAS</t>
  </si>
  <si>
    <t>65 DIAS</t>
  </si>
  <si>
    <t>REMODELACION DE LA GUARDERIA EN EL MERCADO MUNICIPAL</t>
  </si>
  <si>
    <t>MERCADO MUNICIPAL DE CHALATENANGO</t>
  </si>
  <si>
    <t>PLAN BACHEO CONCRETO HIDRAULICO Y MEZCLA ASFALTICA</t>
  </si>
  <si>
    <t>CASCO URBANO DE CHALATENANGO</t>
  </si>
  <si>
    <t>CASCO URBANO Y ALREDEDORES DE CHALATENANGO</t>
  </si>
  <si>
    <t>75 DIAS</t>
  </si>
  <si>
    <t>EN PROCESO</t>
  </si>
  <si>
    <t>MEJORAMIENTO DE PUENTE HAMACA EN CASERIO LA LOMA.</t>
  </si>
  <si>
    <t>CANTON LOS ALAS, CASERIO LA LOMA</t>
  </si>
  <si>
    <t>22 DIAS</t>
  </si>
  <si>
    <t>CONSTRUCCIÓN DE PASO PEATONAL.</t>
  </si>
  <si>
    <t>COLONIA LAS UVITAS</t>
  </si>
  <si>
    <t>20 DIAS</t>
  </si>
  <si>
    <t>CEMENTERIO DEL CASERIO SAN JOSE</t>
  </si>
  <si>
    <t>REPARACIÓN DE PASARELA HACIA EL CEMENTERIO EN CASERIO SAN JOSE</t>
  </si>
  <si>
    <t>120 DIAS</t>
  </si>
  <si>
    <t>45 DIAS</t>
  </si>
  <si>
    <t>150 DIAS</t>
  </si>
  <si>
    <t>CANTON GUARJILA, CHALATENANGO</t>
  </si>
  <si>
    <t>180 DIAS</t>
  </si>
  <si>
    <t>CANTON VERACRUZ, CHALATENANGO</t>
  </si>
  <si>
    <t>REPARACION Y MANTENIMINTO DE CALLES DE TIERRA ENTRE ELLAS: GUARJILA, UPATORO, LA GRAMITA, ETC.</t>
  </si>
  <si>
    <t>CIUDAD DE CHALATENANGO</t>
  </si>
  <si>
    <t>90 DIAS</t>
  </si>
  <si>
    <t>RECTIFICACION  DE POZO DEL CANTON GUARJILA</t>
  </si>
  <si>
    <t>RECTIFICACION DE POZO DEL CANTON VERACRUZ</t>
  </si>
  <si>
    <t>MATERIALES PARA TECHADO DE ZONA DE RECREO EN REUBICACION 1</t>
  </si>
  <si>
    <t>MEJORAMIENTO DE PUENTE PEATONAL CASERIO LOS ALAS, CANTON LAS MINAS.</t>
  </si>
  <si>
    <t>RECONSTRUCCION DE EMPEDRADO EXISTENTE EN CASERIO LOS MENJIVAR, CANTON SAN JOSE</t>
  </si>
  <si>
    <t>CONSTRUCCION DE PASARELA EN QUEBRADA SECA, EN CANTON SAN JOSE</t>
  </si>
  <si>
    <t>PLAN BACHEO EN LAS ARTERIAS URBANAS Y SECTORES EXTERNOS AL CASCO URBANO.</t>
  </si>
  <si>
    <t>COLONIA REUBICACION 1</t>
  </si>
  <si>
    <t>LOS ALAS, CANTON LAS MINAS</t>
  </si>
  <si>
    <t xml:space="preserve"> 45 DIAS</t>
  </si>
  <si>
    <t>CASERIO LOS MENJIVAR , CANTON SAN JOSE</t>
  </si>
  <si>
    <t>CANTON SAN JOSE</t>
  </si>
  <si>
    <t>MUNICIPIO DE CHALATENANGO</t>
  </si>
  <si>
    <t>210 DIAS</t>
  </si>
  <si>
    <t xml:space="preserve"> CONSTRUCCION DEL PUENTE SAN ANTONIO</t>
  </si>
  <si>
    <t>CHALATENANGO</t>
  </si>
  <si>
    <t xml:space="preserve"> CHALATENANGO Y SUS ALREDEDORES</t>
  </si>
  <si>
    <t>REORDENAMIENTO DE CHALATENANGO</t>
  </si>
  <si>
    <t>MANTENIMIENTO DE CALLES DE TIERRA, EN EL MUNICIPIO DE CHALATENANGO 2023</t>
  </si>
  <si>
    <t>PAVIMENTO DE CALLE AL JICARO Y CONSTRUCCION DE BADEN SOBRE QUEBRADA LA CIMARRONA</t>
  </si>
  <si>
    <t>EL JICARO, CANTON LAS MINAS</t>
  </si>
  <si>
    <t>EQUIPAMIENTO DEL POZO DE SAN JOSE CONOCIDO COMO EL CUTO</t>
  </si>
  <si>
    <t>DELIMITACION DE CANCHA LA PRIMAVERA II</t>
  </si>
  <si>
    <t>COLONIA LA PRIMAVERA</t>
  </si>
  <si>
    <t>APOYO CON MATERIALES DE CONSTRUCCION PARA PAVIMENTACION DE CALLE LA ANTENA, FINAL BARRIO EL CALVARIO</t>
  </si>
  <si>
    <t>COLONIA LAS BRISAS</t>
  </si>
  <si>
    <t>CONSTRUCCION DE APROCHES DE COLONIA LA ESPERANZA, PLAN DE LAS MESAS</t>
  </si>
  <si>
    <t>PLAN DE LAS MESAS</t>
  </si>
  <si>
    <t>REACONDICIONAMIENTO DEL CBI DE MERCADO MUNICIPAL</t>
  </si>
  <si>
    <t>60 DIAS</t>
  </si>
  <si>
    <t>ELABORACION DE LA CARPETA TECNICA "PAVIMENTACION CON MEZCLA ASFALTICA DE CALLE LA JUNTA, BARRIO LA SIERPE"</t>
  </si>
  <si>
    <t>ILUMINACION DE CANCHA DE FUTBOL EN REUBICACION NUCLEO 3 CANTON SAN BARTOLO, MUNICIPIO DE CHALATENANGO</t>
  </si>
  <si>
    <t>REUBICACION 3</t>
  </si>
  <si>
    <t>LA QUEBRADITA</t>
  </si>
  <si>
    <t>LOS RAMIREZ</t>
  </si>
  <si>
    <t>PROYECTOS EJECUTADOS ENTRE ENERO A ABRIL 2024</t>
  </si>
  <si>
    <t>PASAJE EMILIO</t>
  </si>
  <si>
    <t>PASAJE DISTRITO 4</t>
  </si>
  <si>
    <t>PIEDRA</t>
  </si>
  <si>
    <t xml:space="preserve">ARENA </t>
  </si>
  <si>
    <t>CEMENMTO</t>
  </si>
  <si>
    <t>MOTO</t>
  </si>
  <si>
    <t>RETRO</t>
  </si>
  <si>
    <t>RODITO</t>
  </si>
  <si>
    <t>PAVIMENTACION CON MEZCLA ASFALTICADE CALLE A LA JUNTA DEL BARRIO LA SIERPE, CIUDAD DE CHALATENANGO</t>
  </si>
  <si>
    <t>BARRIO LA SIERPE, CHALATENANGO</t>
  </si>
  <si>
    <t>ING. ERNESTO OSWALDO RAMIREZ MENJIVAR</t>
  </si>
  <si>
    <t>ING. GERONIMO BENJAMIN ANAYA ALAS</t>
  </si>
  <si>
    <t>GARANTIA</t>
  </si>
  <si>
    <t>ANTICIPO</t>
  </si>
  <si>
    <t>BUENA OBRA</t>
  </si>
  <si>
    <t>RECONSTRUCCION DE CALLE PRINCIPAL EN COLONIA SAN ANTONIO</t>
  </si>
  <si>
    <t>MONTO DE PROYECTO PROYECTADO</t>
  </si>
  <si>
    <t>72 DIAS</t>
  </si>
  <si>
    <t>EN EJECUCION</t>
  </si>
  <si>
    <t>CONSTRUCCION CALLE FINAL BRUNO BONILLA Y CALLE SANTA LUCIA</t>
  </si>
  <si>
    <t>BARRIO FATIMA, CHALATENANGO</t>
  </si>
  <si>
    <t>BARRIO SAN ANTONIO, CHALATENANGO</t>
  </si>
  <si>
    <t>BENEFICIA-RIOS  (HABITANTES)</t>
  </si>
  <si>
    <t>CONSTRUCCION DE PASARELA EN QUEBRADA CONOCIDA COMO LA QUEBRADITA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</si>
</sst>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&quot;$&quot;#,##0.00"/>
    <numFmt numFmtId="166" formatCode="0\+00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/>
    <xf numFmtId="166" fontId="0" fillId="0" borderId="0" xfId="0" applyNumberFormat="1" applyAlignment="1">
      <alignment horizontal="center"/>
    </xf>
    <xf numFmtId="2" fontId="0" fillId="0" borderId="0" xfId="0" applyNumberFormat="1"/>
    <xf numFmtId="164" fontId="0" fillId="0" borderId="0" xfId="1" applyFont="1"/>
    <xf numFmtId="164" fontId="0" fillId="0" borderId="0" xfId="0" applyNumberFormat="1"/>
    <xf numFmtId="164" fontId="5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933449</xdr:colOff>
      <xdr:row>2</xdr:row>
      <xdr:rowOff>104775</xdr:rowOff>
    </xdr:from>
    <xdr:to>
      <xdr:col>2</xdr:col>
      <xdr:colOff>1800224</xdr:colOff>
      <xdr:row>6</xdr:row>
      <xdr:rowOff>104775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C763A04C-F438-4AD4-AFF5-49E51BACF7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0789" y="470535"/>
          <a:ext cx="866775" cy="899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609599</xdr:colOff>
      <xdr:row>3</xdr:row>
      <xdr:rowOff>95250</xdr:rowOff>
    </xdr:from>
    <xdr:to>
      <xdr:col>2</xdr:col>
      <xdr:colOff>1476374</xdr:colOff>
      <xdr:row>7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8AD18BA8-EB95-49D4-89CC-408B357169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599" y="666750"/>
          <a:ext cx="86677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42"/>
  <sheetViews>
    <sheetView topLeftCell="A4" zoomScaleNormal="100" workbookViewId="0">
      <pane ySplit="5" topLeftCell="A38" activePane="bottomLeft" state="frozen"/>
      <selection activeCell="A4" sqref="A4"/>
      <selection pane="bottomLeft" activeCell="A40" sqref="A40:XFD40"/>
    </sheetView>
  </sheetViews>
  <sheetFormatPr baseColWidth="10" defaultRowHeight="15" x14ac:dyDescent="0.25"/>
  <cols>
    <col min="2" max="2" width="11.5703125" style="5"/>
    <col min="3" max="3" width="36" customWidth="1"/>
    <col min="4" max="4" width="23.7109375" customWidth="1"/>
    <col min="5" max="5" width="15.7109375" customWidth="1"/>
    <col min="6" max="6" width="18.28515625" customWidth="1"/>
    <col min="7" max="9" width="15.7109375" customWidth="1"/>
    <col min="10" max="10" width="17.42578125" customWidth="1"/>
    <col min="11" max="11" width="24.42578125" customWidth="1"/>
    <col min="12" max="12" width="19.28515625" customWidth="1"/>
    <col min="13" max="13" width="20.140625" customWidth="1"/>
  </cols>
  <sheetData>
    <row r="5" spans="2:12" ht="21" x14ac:dyDescent="0.35">
      <c r="B5" s="25" t="s">
        <v>87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2:12" ht="21" x14ac:dyDescent="0.35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8" spans="2:12" s="3" customFormat="1" ht="47.25" customHeight="1" x14ac:dyDescent="0.25">
      <c r="B8" s="3" t="s">
        <v>0</v>
      </c>
      <c r="C8" s="3" t="s">
        <v>1</v>
      </c>
      <c r="D8" s="3" t="s">
        <v>2</v>
      </c>
      <c r="E8" s="4" t="s">
        <v>3</v>
      </c>
      <c r="F8" s="4" t="s">
        <v>4</v>
      </c>
      <c r="G8" s="4" t="s">
        <v>13</v>
      </c>
      <c r="H8" s="4" t="s">
        <v>5</v>
      </c>
      <c r="I8" s="4" t="s">
        <v>21</v>
      </c>
      <c r="J8" s="3" t="s">
        <v>6</v>
      </c>
      <c r="K8" s="3" t="s">
        <v>7</v>
      </c>
      <c r="L8" s="4" t="s">
        <v>8</v>
      </c>
    </row>
    <row r="9" spans="2:12" s="1" customFormat="1" ht="50.25" hidden="1" customHeight="1" x14ac:dyDescent="0.25">
      <c r="B9" s="1">
        <v>1</v>
      </c>
      <c r="C9" s="2" t="s">
        <v>9</v>
      </c>
      <c r="D9" s="2" t="s">
        <v>10</v>
      </c>
      <c r="E9" s="6">
        <v>8757.11</v>
      </c>
      <c r="F9" s="1" t="s">
        <v>11</v>
      </c>
      <c r="G9" s="7">
        <v>1000</v>
      </c>
      <c r="H9" s="1" t="s">
        <v>12</v>
      </c>
      <c r="I9" s="1" t="s">
        <v>22</v>
      </c>
      <c r="J9" s="2" t="s">
        <v>14</v>
      </c>
      <c r="K9" s="2" t="s">
        <v>15</v>
      </c>
      <c r="L9" s="1" t="s">
        <v>16</v>
      </c>
    </row>
    <row r="10" spans="2:12" s="1" customFormat="1" ht="50.25" hidden="1" customHeight="1" x14ac:dyDescent="0.25">
      <c r="B10" s="1">
        <f>+B9+1</f>
        <v>2</v>
      </c>
      <c r="C10" s="2" t="s">
        <v>17</v>
      </c>
      <c r="D10" s="2" t="s">
        <v>18</v>
      </c>
      <c r="E10" s="6">
        <v>9703.42</v>
      </c>
      <c r="F10" s="1" t="s">
        <v>11</v>
      </c>
      <c r="G10" s="7">
        <v>1000</v>
      </c>
      <c r="H10" s="1" t="s">
        <v>12</v>
      </c>
      <c r="I10" s="1" t="s">
        <v>22</v>
      </c>
      <c r="J10" s="2" t="s">
        <v>14</v>
      </c>
      <c r="K10" s="2" t="s">
        <v>15</v>
      </c>
      <c r="L10" s="1" t="s">
        <v>16</v>
      </c>
    </row>
    <row r="11" spans="2:12" s="1" customFormat="1" ht="50.25" hidden="1" customHeight="1" x14ac:dyDescent="0.25">
      <c r="B11" s="1">
        <f t="shared" ref="B11:B18" si="0">+B10+1</f>
        <v>3</v>
      </c>
      <c r="C11" s="2" t="s">
        <v>19</v>
      </c>
      <c r="D11" s="2" t="s">
        <v>20</v>
      </c>
      <c r="E11" s="6">
        <v>9000</v>
      </c>
      <c r="F11" s="1" t="s">
        <v>11</v>
      </c>
      <c r="G11" s="7">
        <v>15000</v>
      </c>
      <c r="H11" s="1" t="s">
        <v>27</v>
      </c>
      <c r="I11" s="1" t="s">
        <v>22</v>
      </c>
      <c r="J11" s="2" t="s">
        <v>14</v>
      </c>
      <c r="K11" s="2" t="s">
        <v>15</v>
      </c>
      <c r="L11" s="1" t="s">
        <v>16</v>
      </c>
    </row>
    <row r="12" spans="2:12" s="1" customFormat="1" ht="50.25" hidden="1" customHeight="1" x14ac:dyDescent="0.25">
      <c r="B12" s="1">
        <f t="shared" si="0"/>
        <v>4</v>
      </c>
      <c r="C12" s="2" t="s">
        <v>23</v>
      </c>
      <c r="D12" s="2" t="s">
        <v>24</v>
      </c>
      <c r="E12" s="6">
        <v>3500</v>
      </c>
      <c r="F12" s="2" t="s">
        <v>25</v>
      </c>
      <c r="G12" s="7">
        <v>150</v>
      </c>
      <c r="H12" s="1" t="s">
        <v>26</v>
      </c>
      <c r="I12" s="1" t="s">
        <v>22</v>
      </c>
      <c r="J12" s="2" t="s">
        <v>14</v>
      </c>
      <c r="K12" s="2" t="s">
        <v>15</v>
      </c>
      <c r="L12" s="1" t="s">
        <v>16</v>
      </c>
    </row>
    <row r="13" spans="2:12" s="1" customFormat="1" ht="88.5" hidden="1" customHeight="1" x14ac:dyDescent="0.25">
      <c r="B13" s="1">
        <f t="shared" si="0"/>
        <v>5</v>
      </c>
      <c r="C13" s="2" t="s">
        <v>28</v>
      </c>
      <c r="D13" s="2" t="s">
        <v>29</v>
      </c>
      <c r="E13" s="6">
        <v>2500</v>
      </c>
      <c r="F13" s="1" t="s">
        <v>11</v>
      </c>
      <c r="G13" s="7">
        <v>1000</v>
      </c>
      <c r="H13" s="1" t="s">
        <v>12</v>
      </c>
      <c r="I13" s="1" t="s">
        <v>22</v>
      </c>
      <c r="J13" s="2" t="s">
        <v>14</v>
      </c>
      <c r="K13" s="2" t="s">
        <v>15</v>
      </c>
      <c r="L13" s="1" t="s">
        <v>16</v>
      </c>
    </row>
    <row r="14" spans="2:12" s="1" customFormat="1" ht="88.5" hidden="1" customHeight="1" x14ac:dyDescent="0.25">
      <c r="B14" s="1">
        <f t="shared" si="0"/>
        <v>6</v>
      </c>
      <c r="C14" s="2" t="s">
        <v>30</v>
      </c>
      <c r="D14" s="2" t="s">
        <v>31</v>
      </c>
      <c r="E14" s="6">
        <v>1500</v>
      </c>
      <c r="F14" s="1" t="s">
        <v>11</v>
      </c>
      <c r="G14" s="7">
        <v>31000</v>
      </c>
      <c r="H14" s="1" t="s">
        <v>26</v>
      </c>
      <c r="I14" s="1" t="s">
        <v>22</v>
      </c>
      <c r="J14" s="2" t="s">
        <v>14</v>
      </c>
      <c r="K14" s="2" t="s">
        <v>15</v>
      </c>
      <c r="L14" s="1" t="s">
        <v>16</v>
      </c>
    </row>
    <row r="15" spans="2:12" s="1" customFormat="1" ht="88.5" hidden="1" customHeight="1" x14ac:dyDescent="0.25">
      <c r="B15" s="1">
        <f t="shared" si="0"/>
        <v>7</v>
      </c>
      <c r="C15" s="2" t="s">
        <v>38</v>
      </c>
      <c r="D15" s="2" t="s">
        <v>39</v>
      </c>
      <c r="E15" s="6">
        <v>3000</v>
      </c>
      <c r="F15" s="1" t="s">
        <v>11</v>
      </c>
      <c r="G15" s="7">
        <v>300</v>
      </c>
      <c r="H15" s="1" t="s">
        <v>40</v>
      </c>
      <c r="I15" s="1" t="s">
        <v>22</v>
      </c>
      <c r="J15" s="2" t="s">
        <v>14</v>
      </c>
      <c r="K15" s="2" t="s">
        <v>15</v>
      </c>
      <c r="L15" s="1" t="s">
        <v>16</v>
      </c>
    </row>
    <row r="16" spans="2:12" s="1" customFormat="1" ht="88.5" hidden="1" customHeight="1" x14ac:dyDescent="0.25">
      <c r="B16" s="1">
        <f t="shared" si="0"/>
        <v>8</v>
      </c>
      <c r="C16" s="2" t="s">
        <v>42</v>
      </c>
      <c r="D16" s="2" t="s">
        <v>41</v>
      </c>
      <c r="E16" s="6">
        <v>3000</v>
      </c>
      <c r="F16" s="1" t="s">
        <v>11</v>
      </c>
      <c r="G16" s="7">
        <v>1300</v>
      </c>
      <c r="H16" s="1" t="s">
        <v>26</v>
      </c>
      <c r="I16" s="1" t="s">
        <v>22</v>
      </c>
      <c r="J16" s="2" t="s">
        <v>14</v>
      </c>
      <c r="K16" s="2" t="s">
        <v>15</v>
      </c>
      <c r="L16" s="1" t="s">
        <v>16</v>
      </c>
    </row>
    <row r="17" spans="2:12" ht="54" hidden="1" customHeight="1" x14ac:dyDescent="0.25">
      <c r="B17" s="1">
        <f t="shared" si="0"/>
        <v>9</v>
      </c>
      <c r="C17" s="2" t="s">
        <v>35</v>
      </c>
      <c r="D17" s="2" t="s">
        <v>36</v>
      </c>
      <c r="E17" s="6">
        <v>8757.11</v>
      </c>
      <c r="F17" s="1" t="s">
        <v>11</v>
      </c>
      <c r="G17" s="7">
        <v>1000</v>
      </c>
      <c r="H17" s="1" t="s">
        <v>37</v>
      </c>
      <c r="I17" s="1" t="s">
        <v>22</v>
      </c>
      <c r="J17" s="2" t="s">
        <v>14</v>
      </c>
      <c r="K17" s="2" t="s">
        <v>15</v>
      </c>
      <c r="L17" s="1" t="s">
        <v>16</v>
      </c>
    </row>
    <row r="18" spans="2:12" ht="45" hidden="1" x14ac:dyDescent="0.25">
      <c r="B18" s="1">
        <f t="shared" si="0"/>
        <v>10</v>
      </c>
      <c r="C18" s="2" t="s">
        <v>30</v>
      </c>
      <c r="D18" s="2" t="s">
        <v>32</v>
      </c>
      <c r="E18" s="6">
        <v>14125.2</v>
      </c>
      <c r="F18" s="1" t="s">
        <v>11</v>
      </c>
      <c r="G18" s="7">
        <v>15000</v>
      </c>
      <c r="H18" s="1" t="s">
        <v>33</v>
      </c>
      <c r="I18" s="1" t="s">
        <v>22</v>
      </c>
      <c r="J18" s="2" t="s">
        <v>14</v>
      </c>
      <c r="K18" s="2" t="s">
        <v>15</v>
      </c>
      <c r="L18" s="1" t="s">
        <v>16</v>
      </c>
    </row>
    <row r="21" spans="2:12" ht="60" x14ac:dyDescent="0.25">
      <c r="B21" s="1">
        <v>1</v>
      </c>
      <c r="C21" s="2" t="s">
        <v>49</v>
      </c>
      <c r="D21" s="2" t="s">
        <v>50</v>
      </c>
      <c r="E21" s="6">
        <v>18000</v>
      </c>
      <c r="F21" s="1" t="s">
        <v>11</v>
      </c>
      <c r="G21" s="7">
        <v>10000</v>
      </c>
      <c r="H21" s="1" t="s">
        <v>51</v>
      </c>
      <c r="I21" s="1" t="s">
        <v>22</v>
      </c>
      <c r="J21" s="2" t="s">
        <v>14</v>
      </c>
      <c r="K21" s="2" t="s">
        <v>15</v>
      </c>
      <c r="L21" s="1" t="s">
        <v>16</v>
      </c>
    </row>
    <row r="22" spans="2:12" ht="45" x14ac:dyDescent="0.25">
      <c r="B22" s="1">
        <v>2</v>
      </c>
      <c r="C22" s="2" t="s">
        <v>52</v>
      </c>
      <c r="D22" s="2" t="s">
        <v>46</v>
      </c>
      <c r="E22" s="6">
        <v>5000</v>
      </c>
      <c r="F22" s="1" t="s">
        <v>11</v>
      </c>
      <c r="G22" s="7">
        <v>750</v>
      </c>
      <c r="H22" s="1" t="s">
        <v>47</v>
      </c>
      <c r="I22" s="1" t="s">
        <v>22</v>
      </c>
      <c r="J22" s="2" t="s">
        <v>14</v>
      </c>
      <c r="K22" s="2" t="s">
        <v>15</v>
      </c>
      <c r="L22" s="1" t="s">
        <v>16</v>
      </c>
    </row>
    <row r="23" spans="2:12" ht="45" x14ac:dyDescent="0.25">
      <c r="B23" s="1">
        <v>3</v>
      </c>
      <c r="C23" s="2" t="s">
        <v>53</v>
      </c>
      <c r="D23" s="2" t="s">
        <v>48</v>
      </c>
      <c r="E23" s="6">
        <v>5000</v>
      </c>
      <c r="F23" s="1" t="s">
        <v>11</v>
      </c>
      <c r="G23" s="7">
        <v>500</v>
      </c>
      <c r="H23" s="1" t="s">
        <v>47</v>
      </c>
      <c r="I23" s="1" t="s">
        <v>22</v>
      </c>
      <c r="J23" s="2" t="s">
        <v>14</v>
      </c>
      <c r="K23" s="2" t="s">
        <v>15</v>
      </c>
      <c r="L23" s="1" t="s">
        <v>16</v>
      </c>
    </row>
    <row r="24" spans="2:12" ht="45" x14ac:dyDescent="0.25">
      <c r="B24" s="1">
        <v>4</v>
      </c>
      <c r="C24" s="2" t="s">
        <v>54</v>
      </c>
      <c r="D24" s="2" t="s">
        <v>59</v>
      </c>
      <c r="E24" s="6">
        <v>1500</v>
      </c>
      <c r="F24" s="1" t="s">
        <v>11</v>
      </c>
      <c r="G24" s="7">
        <v>300</v>
      </c>
      <c r="H24" s="1" t="s">
        <v>26</v>
      </c>
      <c r="I24" s="1" t="s">
        <v>22</v>
      </c>
      <c r="J24" s="2" t="s">
        <v>14</v>
      </c>
      <c r="K24" s="2" t="s">
        <v>15</v>
      </c>
      <c r="L24" s="1" t="s">
        <v>16</v>
      </c>
    </row>
    <row r="25" spans="2:12" ht="45" x14ac:dyDescent="0.25">
      <c r="B25" s="1">
        <v>5</v>
      </c>
      <c r="C25" s="2" t="s">
        <v>55</v>
      </c>
      <c r="D25" s="2" t="s">
        <v>60</v>
      </c>
      <c r="E25" s="6">
        <v>9795.82</v>
      </c>
      <c r="F25" s="1" t="s">
        <v>11</v>
      </c>
      <c r="G25" s="7">
        <v>700</v>
      </c>
      <c r="H25" s="1" t="s">
        <v>61</v>
      </c>
      <c r="I25" s="1" t="s">
        <v>22</v>
      </c>
      <c r="J25" s="2" t="s">
        <v>14</v>
      </c>
      <c r="K25" s="2" t="s">
        <v>15</v>
      </c>
      <c r="L25" s="1" t="s">
        <v>16</v>
      </c>
    </row>
    <row r="26" spans="2:12" ht="45" x14ac:dyDescent="0.25">
      <c r="B26" s="1">
        <v>6</v>
      </c>
      <c r="C26" s="2" t="s">
        <v>56</v>
      </c>
      <c r="D26" s="2" t="s">
        <v>62</v>
      </c>
      <c r="E26" s="6">
        <v>5381.2</v>
      </c>
      <c r="F26" s="1" t="s">
        <v>11</v>
      </c>
      <c r="G26" s="7">
        <v>100</v>
      </c>
      <c r="H26" s="1" t="s">
        <v>61</v>
      </c>
      <c r="I26" s="1" t="s">
        <v>22</v>
      </c>
      <c r="J26" s="2" t="s">
        <v>14</v>
      </c>
      <c r="K26" s="2" t="s">
        <v>15</v>
      </c>
      <c r="L26" s="1" t="s">
        <v>16</v>
      </c>
    </row>
    <row r="27" spans="2:12" ht="45" x14ac:dyDescent="0.25">
      <c r="B27" s="1">
        <v>7</v>
      </c>
      <c r="C27" s="2" t="s">
        <v>57</v>
      </c>
      <c r="D27" s="2" t="s">
        <v>63</v>
      </c>
      <c r="E27" s="6">
        <v>6000</v>
      </c>
      <c r="F27" s="1" t="s">
        <v>11</v>
      </c>
      <c r="G27" s="7">
        <v>75</v>
      </c>
      <c r="H27" s="1" t="s">
        <v>61</v>
      </c>
      <c r="I27" s="1" t="s">
        <v>22</v>
      </c>
      <c r="J27" s="2" t="s">
        <v>14</v>
      </c>
      <c r="K27" s="2" t="s">
        <v>15</v>
      </c>
      <c r="L27" s="1" t="s">
        <v>16</v>
      </c>
    </row>
    <row r="28" spans="2:12" ht="45" x14ac:dyDescent="0.25">
      <c r="B28" s="1">
        <v>8</v>
      </c>
      <c r="C28" s="2" t="s">
        <v>70</v>
      </c>
      <c r="D28" s="2" t="s">
        <v>64</v>
      </c>
      <c r="E28" s="6">
        <v>20000</v>
      </c>
      <c r="F28" s="1" t="s">
        <v>11</v>
      </c>
      <c r="G28" s="7">
        <v>40000</v>
      </c>
      <c r="H28" s="1" t="s">
        <v>65</v>
      </c>
      <c r="I28" s="1" t="s">
        <v>34</v>
      </c>
      <c r="J28" s="2" t="s">
        <v>14</v>
      </c>
      <c r="K28" s="2" t="s">
        <v>15</v>
      </c>
      <c r="L28" s="1" t="s">
        <v>16</v>
      </c>
    </row>
    <row r="29" spans="2:12" ht="45" x14ac:dyDescent="0.25">
      <c r="B29" s="1">
        <v>9</v>
      </c>
      <c r="C29" s="2" t="s">
        <v>66</v>
      </c>
      <c r="D29" s="2" t="s">
        <v>67</v>
      </c>
      <c r="E29" s="6">
        <v>60000</v>
      </c>
      <c r="F29" s="1" t="s">
        <v>11</v>
      </c>
      <c r="G29" s="7">
        <v>15000</v>
      </c>
      <c r="H29" s="1" t="s">
        <v>51</v>
      </c>
      <c r="I29" s="1" t="s">
        <v>22</v>
      </c>
      <c r="J29" s="2" t="s">
        <v>14</v>
      </c>
      <c r="K29" s="2" t="s">
        <v>15</v>
      </c>
      <c r="L29" s="1" t="s">
        <v>16</v>
      </c>
    </row>
    <row r="30" spans="2:12" ht="45" x14ac:dyDescent="0.25">
      <c r="B30" s="1">
        <v>10</v>
      </c>
      <c r="C30" s="2" t="s">
        <v>58</v>
      </c>
      <c r="D30" s="2" t="s">
        <v>68</v>
      </c>
      <c r="E30" s="6">
        <v>30000</v>
      </c>
      <c r="F30" s="1" t="s">
        <v>11</v>
      </c>
      <c r="G30" s="7">
        <v>20000</v>
      </c>
      <c r="H30" s="1" t="s">
        <v>47</v>
      </c>
      <c r="I30" s="1" t="s">
        <v>34</v>
      </c>
      <c r="J30" s="2" t="s">
        <v>14</v>
      </c>
      <c r="K30" s="2" t="s">
        <v>15</v>
      </c>
      <c r="L30" s="1" t="s">
        <v>16</v>
      </c>
    </row>
    <row r="31" spans="2:12" ht="45" x14ac:dyDescent="0.25">
      <c r="B31" s="1">
        <v>11</v>
      </c>
      <c r="C31" s="2" t="s">
        <v>69</v>
      </c>
      <c r="D31" s="2" t="s">
        <v>67</v>
      </c>
      <c r="E31" s="6">
        <v>13500</v>
      </c>
      <c r="F31" s="1" t="s">
        <v>11</v>
      </c>
      <c r="G31" s="7">
        <v>40000</v>
      </c>
      <c r="H31" s="1" t="s">
        <v>51</v>
      </c>
      <c r="I31" s="1" t="s">
        <v>34</v>
      </c>
      <c r="J31" s="2" t="s">
        <v>14</v>
      </c>
      <c r="K31" s="2" t="s">
        <v>15</v>
      </c>
      <c r="L31" s="1" t="s">
        <v>16</v>
      </c>
    </row>
    <row r="32" spans="2:12" ht="45" x14ac:dyDescent="0.25">
      <c r="B32" s="1">
        <v>12</v>
      </c>
      <c r="C32" s="2" t="s">
        <v>71</v>
      </c>
      <c r="D32" s="2" t="s">
        <v>72</v>
      </c>
      <c r="E32" s="6">
        <v>32200</v>
      </c>
      <c r="F32" s="1" t="s">
        <v>11</v>
      </c>
      <c r="G32" s="7">
        <v>800</v>
      </c>
      <c r="H32" s="1" t="s">
        <v>45</v>
      </c>
      <c r="I32" s="1" t="s">
        <v>22</v>
      </c>
      <c r="J32" s="2" t="s">
        <v>14</v>
      </c>
      <c r="K32" s="2" t="s">
        <v>15</v>
      </c>
      <c r="L32" s="1" t="s">
        <v>16</v>
      </c>
    </row>
    <row r="33" spans="2:12" ht="45" x14ac:dyDescent="0.25">
      <c r="B33" s="1">
        <v>13</v>
      </c>
      <c r="C33" s="2" t="s">
        <v>73</v>
      </c>
      <c r="D33" s="2" t="s">
        <v>63</v>
      </c>
      <c r="E33" s="6">
        <v>15000</v>
      </c>
      <c r="F33" s="1" t="s">
        <v>11</v>
      </c>
      <c r="G33" s="7">
        <v>500</v>
      </c>
      <c r="H33" s="1" t="s">
        <v>45</v>
      </c>
      <c r="I33" s="1" t="s">
        <v>34</v>
      </c>
      <c r="J33" s="2" t="s">
        <v>14</v>
      </c>
      <c r="K33" s="2" t="s">
        <v>15</v>
      </c>
      <c r="L33" s="1" t="s">
        <v>16</v>
      </c>
    </row>
    <row r="34" spans="2:12" ht="45" x14ac:dyDescent="0.25">
      <c r="B34" s="1">
        <v>14</v>
      </c>
      <c r="C34" s="2" t="s">
        <v>74</v>
      </c>
      <c r="D34" s="2" t="s">
        <v>75</v>
      </c>
      <c r="E34" s="6">
        <v>4000</v>
      </c>
      <c r="F34" s="1" t="s">
        <v>11</v>
      </c>
      <c r="G34" s="7">
        <v>150</v>
      </c>
      <c r="H34" s="1" t="s">
        <v>44</v>
      </c>
      <c r="I34" s="1" t="s">
        <v>22</v>
      </c>
      <c r="J34" s="2" t="s">
        <v>14</v>
      </c>
      <c r="K34" s="2" t="s">
        <v>15</v>
      </c>
      <c r="L34" s="1" t="s">
        <v>16</v>
      </c>
    </row>
    <row r="35" spans="2:12" ht="60" x14ac:dyDescent="0.25">
      <c r="B35" s="1">
        <v>15</v>
      </c>
      <c r="C35" s="2" t="s">
        <v>76</v>
      </c>
      <c r="D35" s="2" t="s">
        <v>77</v>
      </c>
      <c r="E35" s="6">
        <v>4200</v>
      </c>
      <c r="F35" s="1" t="s">
        <v>11</v>
      </c>
      <c r="G35" s="7">
        <v>100</v>
      </c>
      <c r="H35" s="1" t="s">
        <v>12</v>
      </c>
      <c r="I35" s="1" t="s">
        <v>22</v>
      </c>
      <c r="J35" s="2" t="s">
        <v>14</v>
      </c>
      <c r="K35" s="2" t="s">
        <v>15</v>
      </c>
      <c r="L35" s="1" t="s">
        <v>16</v>
      </c>
    </row>
    <row r="36" spans="2:12" ht="45" x14ac:dyDescent="0.25">
      <c r="B36" s="1">
        <v>16</v>
      </c>
      <c r="C36" s="2" t="s">
        <v>78</v>
      </c>
      <c r="D36" s="2" t="s">
        <v>79</v>
      </c>
      <c r="E36" s="6">
        <v>3500</v>
      </c>
      <c r="F36" s="1" t="s">
        <v>11</v>
      </c>
      <c r="G36" s="7">
        <v>80</v>
      </c>
      <c r="H36" s="1" t="s">
        <v>44</v>
      </c>
      <c r="I36" s="1" t="s">
        <v>34</v>
      </c>
      <c r="J36" s="2" t="s">
        <v>14</v>
      </c>
      <c r="K36" s="2" t="s">
        <v>15</v>
      </c>
      <c r="L36" s="1" t="s">
        <v>16</v>
      </c>
    </row>
    <row r="37" spans="2:12" ht="45" x14ac:dyDescent="0.25">
      <c r="B37" s="1">
        <v>17</v>
      </c>
      <c r="C37" s="2" t="s">
        <v>80</v>
      </c>
      <c r="D37" s="2" t="s">
        <v>67</v>
      </c>
      <c r="E37" s="6">
        <v>20000</v>
      </c>
      <c r="F37" s="1" t="s">
        <v>11</v>
      </c>
      <c r="G37" s="7">
        <v>20000</v>
      </c>
      <c r="H37" s="1" t="s">
        <v>81</v>
      </c>
      <c r="I37" s="1" t="s">
        <v>22</v>
      </c>
      <c r="J37" s="2" t="s">
        <v>14</v>
      </c>
      <c r="K37" s="2" t="s">
        <v>15</v>
      </c>
      <c r="L37" s="1" t="s">
        <v>16</v>
      </c>
    </row>
    <row r="38" spans="2:12" ht="60" x14ac:dyDescent="0.25">
      <c r="B38" s="1">
        <v>18</v>
      </c>
      <c r="C38" s="2" t="s">
        <v>82</v>
      </c>
      <c r="D38" s="2" t="s">
        <v>67</v>
      </c>
      <c r="E38" s="6">
        <v>3500</v>
      </c>
      <c r="F38" s="1" t="s">
        <v>11</v>
      </c>
      <c r="G38" s="7">
        <v>2500</v>
      </c>
      <c r="H38" s="1" t="s">
        <v>81</v>
      </c>
      <c r="I38" s="1" t="s">
        <v>22</v>
      </c>
      <c r="J38" s="2" t="s">
        <v>14</v>
      </c>
      <c r="K38" s="2" t="s">
        <v>15</v>
      </c>
      <c r="L38" s="1" t="s">
        <v>16</v>
      </c>
    </row>
    <row r="39" spans="2:12" ht="60" x14ac:dyDescent="0.25">
      <c r="B39" s="1">
        <v>19</v>
      </c>
      <c r="C39" s="2" t="s">
        <v>83</v>
      </c>
      <c r="D39" s="2" t="s">
        <v>84</v>
      </c>
      <c r="E39" s="6">
        <v>3200</v>
      </c>
      <c r="F39" s="1" t="s">
        <v>11</v>
      </c>
      <c r="G39" s="7">
        <v>800</v>
      </c>
      <c r="H39" s="1" t="s">
        <v>12</v>
      </c>
      <c r="I39" s="1" t="s">
        <v>22</v>
      </c>
      <c r="J39" s="2" t="s">
        <v>14</v>
      </c>
      <c r="K39" s="2" t="s">
        <v>15</v>
      </c>
      <c r="L39" s="1" t="s">
        <v>16</v>
      </c>
    </row>
    <row r="40" spans="2:12" s="13" customFormat="1" ht="45" x14ac:dyDescent="0.25">
      <c r="B40" s="9">
        <v>20</v>
      </c>
      <c r="C40" s="10" t="s">
        <v>85</v>
      </c>
      <c r="D40" s="10" t="s">
        <v>86</v>
      </c>
      <c r="E40" s="11"/>
      <c r="F40" s="9" t="s">
        <v>11</v>
      </c>
      <c r="G40" s="12">
        <v>100</v>
      </c>
      <c r="H40" s="9" t="s">
        <v>43</v>
      </c>
      <c r="I40" s="9" t="s">
        <v>34</v>
      </c>
      <c r="J40" s="10" t="s">
        <v>14</v>
      </c>
      <c r="K40" s="10" t="s">
        <v>15</v>
      </c>
      <c r="L40" s="9" t="s">
        <v>16</v>
      </c>
    </row>
    <row r="41" spans="2:12" x14ac:dyDescent="0.25">
      <c r="B41" s="1">
        <v>21</v>
      </c>
      <c r="C41" s="2"/>
      <c r="D41" s="2"/>
      <c r="E41" s="6"/>
      <c r="F41" s="1"/>
      <c r="G41" s="7"/>
      <c r="H41" s="1"/>
      <c r="I41" s="1"/>
      <c r="J41" s="2"/>
      <c r="K41" s="2"/>
      <c r="L41" s="1"/>
    </row>
    <row r="42" spans="2:12" x14ac:dyDescent="0.25">
      <c r="B42" s="1">
        <v>22</v>
      </c>
      <c r="C42" s="2"/>
      <c r="D42" s="2"/>
      <c r="E42" s="6"/>
      <c r="F42" s="1"/>
      <c r="G42" s="7"/>
      <c r="H42" s="1"/>
      <c r="I42" s="1"/>
      <c r="J42" s="2"/>
      <c r="K42" s="2"/>
      <c r="L42" s="1"/>
    </row>
  </sheetData>
  <mergeCells count="1">
    <mergeCell ref="B5:L5"/>
  </mergeCells>
  <printOptions horizontalCentered="1"/>
  <pageMargins left="0" right="0" top="0.74803149606299213" bottom="0.74803149606299213" header="0.31496062992125984" footer="0.31496062992125984"/>
  <pageSetup paperSize="2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31"/>
  <sheetViews>
    <sheetView tabSelected="1" topLeftCell="A4" zoomScaleNormal="100" workbookViewId="0">
      <pane ySplit="5" topLeftCell="A25" activePane="bottomLeft" state="frozen"/>
      <selection activeCell="A4" sqref="A4"/>
      <selection pane="bottomLeft" activeCell="F25" sqref="F25"/>
    </sheetView>
  </sheetViews>
  <sheetFormatPr baseColWidth="10" defaultRowHeight="15" x14ac:dyDescent="0.25"/>
  <cols>
    <col min="1" max="1" width="6" customWidth="1"/>
    <col min="2" max="2" width="3.28515625" style="5" customWidth="1"/>
    <col min="3" max="3" width="33.5703125" customWidth="1"/>
    <col min="4" max="4" width="21.7109375" customWidth="1"/>
    <col min="5" max="5" width="13" customWidth="1"/>
    <col min="6" max="6" width="16.85546875" customWidth="1"/>
    <col min="7" max="7" width="13.140625" customWidth="1"/>
    <col min="8" max="8" width="13" customWidth="1"/>
    <col min="9" max="9" width="13.42578125" customWidth="1"/>
    <col min="10" max="10" width="17.42578125" customWidth="1"/>
    <col min="11" max="11" width="24.42578125" customWidth="1"/>
    <col min="12" max="12" width="11.42578125" customWidth="1"/>
    <col min="13" max="13" width="12" customWidth="1"/>
    <col min="14" max="14" width="13.28515625" customWidth="1"/>
  </cols>
  <sheetData>
    <row r="5" spans="1:14" ht="21" x14ac:dyDescent="0.35">
      <c r="B5" s="25" t="s">
        <v>87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4" ht="21" x14ac:dyDescent="0.35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8" spans="1:14" s="3" customFormat="1" ht="47.25" customHeight="1" x14ac:dyDescent="0.25">
      <c r="A8" s="24"/>
      <c r="B8" s="3" t="s">
        <v>0</v>
      </c>
      <c r="C8" s="3" t="s">
        <v>1</v>
      </c>
      <c r="D8" s="3" t="s">
        <v>2</v>
      </c>
      <c r="E8" s="4" t="s">
        <v>104</v>
      </c>
      <c r="F8" s="4" t="s">
        <v>4</v>
      </c>
      <c r="G8" s="4" t="s">
        <v>110</v>
      </c>
      <c r="H8" s="4" t="s">
        <v>5</v>
      </c>
      <c r="I8" s="4" t="s">
        <v>21</v>
      </c>
      <c r="J8" s="3" t="s">
        <v>6</v>
      </c>
      <c r="K8" s="3" t="s">
        <v>7</v>
      </c>
      <c r="L8" s="4" t="s">
        <v>8</v>
      </c>
      <c r="M8" s="26" t="s">
        <v>100</v>
      </c>
      <c r="N8" s="26"/>
    </row>
    <row r="9" spans="1:14" s="1" customFormat="1" ht="50.25" hidden="1" customHeight="1" x14ac:dyDescent="0.25">
      <c r="B9" s="1">
        <v>1</v>
      </c>
      <c r="C9" s="2" t="s">
        <v>9</v>
      </c>
      <c r="D9" s="2" t="s">
        <v>10</v>
      </c>
      <c r="E9" s="6">
        <v>8757.11</v>
      </c>
      <c r="F9" s="1" t="s">
        <v>11</v>
      </c>
      <c r="G9" s="7">
        <v>1000</v>
      </c>
      <c r="H9" s="1" t="s">
        <v>12</v>
      </c>
      <c r="I9" s="1" t="s">
        <v>22</v>
      </c>
      <c r="J9" s="2" t="s">
        <v>14</v>
      </c>
      <c r="K9" s="2" t="s">
        <v>15</v>
      </c>
      <c r="L9" s="1" t="s">
        <v>16</v>
      </c>
    </row>
    <row r="10" spans="1:14" s="1" customFormat="1" ht="50.25" hidden="1" customHeight="1" x14ac:dyDescent="0.25">
      <c r="B10" s="1">
        <f>+B9+1</f>
        <v>2</v>
      </c>
      <c r="C10" s="2" t="s">
        <v>17</v>
      </c>
      <c r="D10" s="2" t="s">
        <v>18</v>
      </c>
      <c r="E10" s="6">
        <v>9703.42</v>
      </c>
      <c r="F10" s="1" t="s">
        <v>11</v>
      </c>
      <c r="G10" s="7">
        <v>1000</v>
      </c>
      <c r="H10" s="1" t="s">
        <v>12</v>
      </c>
      <c r="I10" s="1" t="s">
        <v>22</v>
      </c>
      <c r="J10" s="2" t="s">
        <v>14</v>
      </c>
      <c r="K10" s="2" t="s">
        <v>15</v>
      </c>
      <c r="L10" s="1" t="s">
        <v>16</v>
      </c>
    </row>
    <row r="11" spans="1:14" s="1" customFormat="1" ht="50.25" hidden="1" customHeight="1" x14ac:dyDescent="0.25">
      <c r="B11" s="1">
        <f t="shared" ref="B11:B18" si="0">+B10+1</f>
        <v>3</v>
      </c>
      <c r="C11" s="2" t="s">
        <v>19</v>
      </c>
      <c r="D11" s="2" t="s">
        <v>20</v>
      </c>
      <c r="E11" s="6">
        <v>9000</v>
      </c>
      <c r="F11" s="1" t="s">
        <v>11</v>
      </c>
      <c r="G11" s="7">
        <v>15000</v>
      </c>
      <c r="H11" s="1" t="s">
        <v>27</v>
      </c>
      <c r="I11" s="1" t="s">
        <v>22</v>
      </c>
      <c r="J11" s="2" t="s">
        <v>14</v>
      </c>
      <c r="K11" s="2" t="s">
        <v>15</v>
      </c>
      <c r="L11" s="1" t="s">
        <v>16</v>
      </c>
    </row>
    <row r="12" spans="1:14" s="1" customFormat="1" ht="50.25" hidden="1" customHeight="1" x14ac:dyDescent="0.25">
      <c r="B12" s="1">
        <f t="shared" si="0"/>
        <v>4</v>
      </c>
      <c r="C12" s="2" t="s">
        <v>23</v>
      </c>
      <c r="D12" s="2" t="s">
        <v>24</v>
      </c>
      <c r="E12" s="6">
        <v>3500</v>
      </c>
      <c r="F12" s="2" t="s">
        <v>25</v>
      </c>
      <c r="G12" s="7">
        <v>150</v>
      </c>
      <c r="H12" s="1" t="s">
        <v>26</v>
      </c>
      <c r="I12" s="1" t="s">
        <v>22</v>
      </c>
      <c r="J12" s="2" t="s">
        <v>14</v>
      </c>
      <c r="K12" s="2" t="s">
        <v>15</v>
      </c>
      <c r="L12" s="1" t="s">
        <v>16</v>
      </c>
    </row>
    <row r="13" spans="1:14" s="1" customFormat="1" ht="88.5" hidden="1" customHeight="1" x14ac:dyDescent="0.25">
      <c r="B13" s="1">
        <f t="shared" si="0"/>
        <v>5</v>
      </c>
      <c r="C13" s="2" t="s">
        <v>28</v>
      </c>
      <c r="D13" s="2" t="s">
        <v>29</v>
      </c>
      <c r="E13" s="6">
        <v>2500</v>
      </c>
      <c r="F13" s="1" t="s">
        <v>11</v>
      </c>
      <c r="G13" s="7">
        <v>1000</v>
      </c>
      <c r="H13" s="1" t="s">
        <v>12</v>
      </c>
      <c r="I13" s="1" t="s">
        <v>22</v>
      </c>
      <c r="J13" s="2" t="s">
        <v>14</v>
      </c>
      <c r="K13" s="2" t="s">
        <v>15</v>
      </c>
      <c r="L13" s="1" t="s">
        <v>16</v>
      </c>
    </row>
    <row r="14" spans="1:14" s="1" customFormat="1" ht="88.5" hidden="1" customHeight="1" x14ac:dyDescent="0.25">
      <c r="B14" s="1">
        <f t="shared" si="0"/>
        <v>6</v>
      </c>
      <c r="C14" s="2" t="s">
        <v>30</v>
      </c>
      <c r="D14" s="2" t="s">
        <v>31</v>
      </c>
      <c r="E14" s="6">
        <v>1500</v>
      </c>
      <c r="F14" s="1" t="s">
        <v>11</v>
      </c>
      <c r="G14" s="7">
        <v>31000</v>
      </c>
      <c r="H14" s="1" t="s">
        <v>26</v>
      </c>
      <c r="I14" s="1" t="s">
        <v>22</v>
      </c>
      <c r="J14" s="2" t="s">
        <v>14</v>
      </c>
      <c r="K14" s="2" t="s">
        <v>15</v>
      </c>
      <c r="L14" s="1" t="s">
        <v>16</v>
      </c>
    </row>
    <row r="15" spans="1:14" s="1" customFormat="1" ht="88.5" hidden="1" customHeight="1" x14ac:dyDescent="0.25">
      <c r="B15" s="1">
        <f t="shared" si="0"/>
        <v>7</v>
      </c>
      <c r="C15" s="2" t="s">
        <v>38</v>
      </c>
      <c r="D15" s="2" t="s">
        <v>39</v>
      </c>
      <c r="E15" s="6">
        <v>3000</v>
      </c>
      <c r="F15" s="1" t="s">
        <v>11</v>
      </c>
      <c r="G15" s="7">
        <v>300</v>
      </c>
      <c r="H15" s="1" t="s">
        <v>40</v>
      </c>
      <c r="I15" s="1" t="s">
        <v>22</v>
      </c>
      <c r="J15" s="2" t="s">
        <v>14</v>
      </c>
      <c r="K15" s="2" t="s">
        <v>15</v>
      </c>
      <c r="L15" s="1" t="s">
        <v>16</v>
      </c>
    </row>
    <row r="16" spans="1:14" s="1" customFormat="1" ht="88.5" hidden="1" customHeight="1" x14ac:dyDescent="0.25">
      <c r="B16" s="1">
        <f t="shared" si="0"/>
        <v>8</v>
      </c>
      <c r="C16" s="2" t="s">
        <v>42</v>
      </c>
      <c r="D16" s="2" t="s">
        <v>41</v>
      </c>
      <c r="E16" s="6">
        <v>3000</v>
      </c>
      <c r="F16" s="1" t="s">
        <v>11</v>
      </c>
      <c r="G16" s="7">
        <v>1300</v>
      </c>
      <c r="H16" s="1" t="s">
        <v>26</v>
      </c>
      <c r="I16" s="1" t="s">
        <v>22</v>
      </c>
      <c r="J16" s="2" t="s">
        <v>14</v>
      </c>
      <c r="K16" s="2" t="s">
        <v>15</v>
      </c>
      <c r="L16" s="1" t="s">
        <v>16</v>
      </c>
    </row>
    <row r="17" spans="2:14" ht="54" hidden="1" customHeight="1" x14ac:dyDescent="0.25">
      <c r="B17" s="1">
        <f t="shared" si="0"/>
        <v>9</v>
      </c>
      <c r="C17" s="2" t="s">
        <v>35</v>
      </c>
      <c r="D17" s="2" t="s">
        <v>36</v>
      </c>
      <c r="E17" s="6">
        <v>8757.11</v>
      </c>
      <c r="F17" s="1" t="s">
        <v>11</v>
      </c>
      <c r="G17" s="7">
        <v>1000</v>
      </c>
      <c r="H17" s="1" t="s">
        <v>37</v>
      </c>
      <c r="I17" s="1" t="s">
        <v>22</v>
      </c>
      <c r="J17" s="2" t="s">
        <v>14</v>
      </c>
      <c r="K17" s="2" t="s">
        <v>15</v>
      </c>
      <c r="L17" s="1" t="s">
        <v>16</v>
      </c>
    </row>
    <row r="18" spans="2:14" ht="45" hidden="1" x14ac:dyDescent="0.25">
      <c r="B18" s="1">
        <f t="shared" si="0"/>
        <v>10</v>
      </c>
      <c r="C18" s="2" t="s">
        <v>30</v>
      </c>
      <c r="D18" s="2" t="s">
        <v>32</v>
      </c>
      <c r="E18" s="6">
        <v>14125.2</v>
      </c>
      <c r="F18" s="1" t="s">
        <v>11</v>
      </c>
      <c r="G18" s="7">
        <v>15000</v>
      </c>
      <c r="H18" s="1" t="s">
        <v>33</v>
      </c>
      <c r="I18" s="1" t="s">
        <v>22</v>
      </c>
      <c r="J18" s="2" t="s">
        <v>14</v>
      </c>
      <c r="K18" s="2" t="s">
        <v>15</v>
      </c>
      <c r="L18" s="1" t="s">
        <v>16</v>
      </c>
    </row>
    <row r="19" spans="2:14" x14ac:dyDescent="0.25">
      <c r="M19" s="5" t="s">
        <v>101</v>
      </c>
      <c r="N19" s="5" t="s">
        <v>102</v>
      </c>
    </row>
    <row r="21" spans="2:14" s="18" customFormat="1" ht="45" x14ac:dyDescent="0.25">
      <c r="B21" s="14">
        <v>1</v>
      </c>
      <c r="C21" s="15" t="s">
        <v>70</v>
      </c>
      <c r="D21" s="15" t="s">
        <v>64</v>
      </c>
      <c r="E21" s="16">
        <v>20000</v>
      </c>
      <c r="F21" s="14" t="s">
        <v>11</v>
      </c>
      <c r="G21" s="17">
        <v>40000</v>
      </c>
      <c r="H21" s="14" t="s">
        <v>65</v>
      </c>
      <c r="I21" s="14" t="s">
        <v>22</v>
      </c>
      <c r="J21" s="15" t="s">
        <v>14</v>
      </c>
      <c r="K21" s="15" t="s">
        <v>15</v>
      </c>
      <c r="L21" s="14" t="s">
        <v>16</v>
      </c>
    </row>
    <row r="22" spans="2:14" s="18" customFormat="1" ht="45" x14ac:dyDescent="0.25">
      <c r="B22" s="14">
        <f>1+B21</f>
        <v>2</v>
      </c>
      <c r="C22" s="15" t="s">
        <v>58</v>
      </c>
      <c r="D22" s="15" t="s">
        <v>68</v>
      </c>
      <c r="E22" s="16">
        <v>30000</v>
      </c>
      <c r="F22" s="14" t="s">
        <v>11</v>
      </c>
      <c r="G22" s="17">
        <v>20000</v>
      </c>
      <c r="H22" s="14" t="s">
        <v>47</v>
      </c>
      <c r="I22" s="14" t="s">
        <v>22</v>
      </c>
      <c r="J22" s="15" t="s">
        <v>14</v>
      </c>
      <c r="K22" s="15" t="s">
        <v>15</v>
      </c>
      <c r="L22" s="14" t="s">
        <v>16</v>
      </c>
    </row>
    <row r="23" spans="2:14" s="18" customFormat="1" ht="45" x14ac:dyDescent="0.25">
      <c r="B23" s="14">
        <f t="shared" ref="B23:B29" si="1">1+B22</f>
        <v>3</v>
      </c>
      <c r="C23" s="15" t="s">
        <v>69</v>
      </c>
      <c r="D23" s="15" t="s">
        <v>67</v>
      </c>
      <c r="E23" s="16">
        <v>13500</v>
      </c>
      <c r="F23" s="14" t="s">
        <v>11</v>
      </c>
      <c r="G23" s="17">
        <v>40000</v>
      </c>
      <c r="H23" s="14" t="s">
        <v>51</v>
      </c>
      <c r="I23" s="14" t="s">
        <v>22</v>
      </c>
      <c r="J23" s="15" t="s">
        <v>14</v>
      </c>
      <c r="K23" s="15" t="s">
        <v>15</v>
      </c>
      <c r="L23" s="14" t="s">
        <v>16</v>
      </c>
    </row>
    <row r="24" spans="2:14" s="18" customFormat="1" ht="45" x14ac:dyDescent="0.25">
      <c r="B24" s="14">
        <f t="shared" si="1"/>
        <v>4</v>
      </c>
      <c r="C24" s="15" t="s">
        <v>73</v>
      </c>
      <c r="D24" s="15" t="s">
        <v>63</v>
      </c>
      <c r="E24" s="16">
        <v>15000</v>
      </c>
      <c r="F24" s="14" t="s">
        <v>11</v>
      </c>
      <c r="G24" s="17">
        <v>500</v>
      </c>
      <c r="H24" s="14" t="s">
        <v>45</v>
      </c>
      <c r="I24" s="14" t="s">
        <v>22</v>
      </c>
      <c r="J24" s="15" t="s">
        <v>14</v>
      </c>
      <c r="K24" s="15" t="s">
        <v>15</v>
      </c>
      <c r="L24" s="14" t="s">
        <v>16</v>
      </c>
    </row>
    <row r="25" spans="2:14" s="18" customFormat="1" ht="45" x14ac:dyDescent="0.25">
      <c r="B25" s="14">
        <f t="shared" si="1"/>
        <v>5</v>
      </c>
      <c r="C25" s="15" t="s">
        <v>78</v>
      </c>
      <c r="D25" s="15" t="s">
        <v>79</v>
      </c>
      <c r="E25" s="16">
        <v>3500</v>
      </c>
      <c r="F25" s="14" t="s">
        <v>11</v>
      </c>
      <c r="G25" s="17">
        <v>80</v>
      </c>
      <c r="H25" s="14" t="s">
        <v>44</v>
      </c>
      <c r="I25" s="14" t="s">
        <v>22</v>
      </c>
      <c r="J25" s="15" t="s">
        <v>14</v>
      </c>
      <c r="K25" s="15" t="s">
        <v>15</v>
      </c>
      <c r="L25" s="14" t="s">
        <v>16</v>
      </c>
    </row>
    <row r="26" spans="2:14" s="18" customFormat="1" ht="45" x14ac:dyDescent="0.25">
      <c r="B26" s="14">
        <f t="shared" si="1"/>
        <v>6</v>
      </c>
      <c r="C26" s="15" t="s">
        <v>111</v>
      </c>
      <c r="D26" s="15" t="s">
        <v>86</v>
      </c>
      <c r="E26" s="16">
        <v>6000</v>
      </c>
      <c r="F26" s="14" t="s">
        <v>11</v>
      </c>
      <c r="G26" s="17">
        <v>100</v>
      </c>
      <c r="H26" s="14" t="s">
        <v>43</v>
      </c>
      <c r="I26" s="14" t="s">
        <v>22</v>
      </c>
      <c r="J26" s="15" t="s">
        <v>14</v>
      </c>
      <c r="K26" s="15" t="s">
        <v>15</v>
      </c>
      <c r="L26" s="14" t="s">
        <v>16</v>
      </c>
    </row>
    <row r="27" spans="2:14" s="18" customFormat="1" ht="60" x14ac:dyDescent="0.25">
      <c r="B27" s="14">
        <f t="shared" si="1"/>
        <v>7</v>
      </c>
      <c r="C27" s="15" t="s">
        <v>96</v>
      </c>
      <c r="D27" s="15" t="s">
        <v>97</v>
      </c>
      <c r="E27" s="16">
        <v>90716.05</v>
      </c>
      <c r="F27" s="14" t="s">
        <v>11</v>
      </c>
      <c r="G27" s="17">
        <v>2500</v>
      </c>
      <c r="H27" s="14" t="s">
        <v>81</v>
      </c>
      <c r="I27" s="14" t="s">
        <v>22</v>
      </c>
      <c r="J27" s="15" t="s">
        <v>98</v>
      </c>
      <c r="K27" s="15" t="s">
        <v>99</v>
      </c>
      <c r="L27" s="14" t="s">
        <v>16</v>
      </c>
      <c r="M27" s="23">
        <v>25770.1</v>
      </c>
      <c r="N27" s="23">
        <v>8590.0300000000007</v>
      </c>
    </row>
    <row r="28" spans="2:14" s="18" customFormat="1" ht="45" x14ac:dyDescent="0.25">
      <c r="B28" s="14">
        <f t="shared" si="1"/>
        <v>8</v>
      </c>
      <c r="C28" s="15" t="s">
        <v>103</v>
      </c>
      <c r="D28" s="15" t="s">
        <v>109</v>
      </c>
      <c r="E28" s="16">
        <v>30000</v>
      </c>
      <c r="F28" s="14" t="s">
        <v>11</v>
      </c>
      <c r="G28" s="17">
        <f>80*6</f>
        <v>480</v>
      </c>
      <c r="H28" s="14" t="s">
        <v>105</v>
      </c>
      <c r="I28" s="14" t="s">
        <v>106</v>
      </c>
      <c r="J28" s="15" t="s">
        <v>14</v>
      </c>
      <c r="K28" s="15" t="s">
        <v>15</v>
      </c>
      <c r="L28" s="14" t="s">
        <v>16</v>
      </c>
    </row>
    <row r="29" spans="2:14" s="18" customFormat="1" ht="45" x14ac:dyDescent="0.25">
      <c r="B29" s="14">
        <f t="shared" si="1"/>
        <v>9</v>
      </c>
      <c r="C29" s="15" t="s">
        <v>107</v>
      </c>
      <c r="D29" s="15" t="s">
        <v>108</v>
      </c>
      <c r="E29" s="16">
        <v>15000</v>
      </c>
      <c r="F29" s="14" t="s">
        <v>11</v>
      </c>
      <c r="G29" s="17">
        <v>1000</v>
      </c>
      <c r="H29" s="14" t="s">
        <v>44</v>
      </c>
      <c r="I29" s="14" t="s">
        <v>106</v>
      </c>
      <c r="J29" s="15" t="s">
        <v>14</v>
      </c>
      <c r="K29" s="15" t="s">
        <v>15</v>
      </c>
      <c r="L29" s="14" t="s">
        <v>16</v>
      </c>
    </row>
    <row r="30" spans="2:14" s="18" customFormat="1" x14ac:dyDescent="0.25">
      <c r="B30" s="14"/>
      <c r="C30" s="15"/>
      <c r="D30" s="15"/>
      <c r="E30" s="16"/>
      <c r="F30" s="14"/>
      <c r="G30" s="17"/>
      <c r="H30" s="14"/>
      <c r="I30" s="14"/>
      <c r="J30" s="15"/>
      <c r="K30" s="15"/>
      <c r="L30" s="14"/>
    </row>
    <row r="31" spans="2:14" s="18" customFormat="1" x14ac:dyDescent="0.25">
      <c r="B31" s="14"/>
      <c r="C31" s="15"/>
      <c r="D31" s="15"/>
      <c r="E31" s="16"/>
      <c r="F31" s="14"/>
      <c r="G31" s="17"/>
      <c r="H31" s="14"/>
      <c r="I31" s="14"/>
      <c r="J31" s="15"/>
      <c r="K31" s="15"/>
      <c r="L31" s="14"/>
    </row>
  </sheetData>
  <mergeCells count="2">
    <mergeCell ref="B5:L5"/>
    <mergeCell ref="M8:N8"/>
  </mergeCells>
  <printOptions horizontalCentered="1"/>
  <pageMargins left="0.2" right="0.19" top="0.75" bottom="0.75" header="0.3" footer="0.3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55"/>
  <sheetViews>
    <sheetView topLeftCell="A39" workbookViewId="0">
      <selection activeCell="Q57" sqref="Q57"/>
    </sheetView>
  </sheetViews>
  <sheetFormatPr baseColWidth="10" defaultRowHeight="15" x14ac:dyDescent="0.25"/>
  <cols>
    <col min="4" max="5" width="11.42578125" style="19"/>
  </cols>
  <sheetData>
    <row r="3" spans="2:17" x14ac:dyDescent="0.25">
      <c r="B3" t="s">
        <v>88</v>
      </c>
    </row>
    <row r="5" spans="2:17" x14ac:dyDescent="0.25">
      <c r="D5" s="19">
        <v>0</v>
      </c>
      <c r="G5">
        <v>6</v>
      </c>
    </row>
    <row r="6" spans="2:17" x14ac:dyDescent="0.25">
      <c r="F6" s="20">
        <f>+D7-D5</f>
        <v>20</v>
      </c>
      <c r="H6">
        <f>+(G7+G5)/2</f>
        <v>6.25</v>
      </c>
      <c r="I6">
        <v>0.1</v>
      </c>
      <c r="K6">
        <f>+H6*I6*F6</f>
        <v>12.5</v>
      </c>
    </row>
    <row r="7" spans="2:17" x14ac:dyDescent="0.25">
      <c r="D7" s="19">
        <v>20</v>
      </c>
      <c r="G7">
        <v>6.5</v>
      </c>
    </row>
    <row r="8" spans="2:17" x14ac:dyDescent="0.25">
      <c r="F8" s="20">
        <f>+D9-D7</f>
        <v>20</v>
      </c>
      <c r="H8">
        <f>+(G9+G7)/2</f>
        <v>6.15</v>
      </c>
      <c r="I8">
        <v>0.1</v>
      </c>
      <c r="K8">
        <f>+H8*I8*F8</f>
        <v>12.300000000000002</v>
      </c>
    </row>
    <row r="9" spans="2:17" x14ac:dyDescent="0.25">
      <c r="D9" s="19">
        <v>40</v>
      </c>
      <c r="G9">
        <v>5.8</v>
      </c>
    </row>
    <row r="10" spans="2:17" x14ac:dyDescent="0.25">
      <c r="F10" s="20">
        <f>+D11-D9</f>
        <v>20</v>
      </c>
      <c r="H10">
        <f>+(G11+G9)/2</f>
        <v>5.55</v>
      </c>
      <c r="I10">
        <v>0.1</v>
      </c>
      <c r="K10">
        <f>+H10*I10*F10</f>
        <v>11.100000000000001</v>
      </c>
    </row>
    <row r="11" spans="2:17" x14ac:dyDescent="0.25">
      <c r="D11" s="19">
        <v>60</v>
      </c>
      <c r="G11">
        <v>5.3</v>
      </c>
    </row>
    <row r="12" spans="2:17" x14ac:dyDescent="0.25">
      <c r="F12" s="20">
        <f>+D13-D11</f>
        <v>18</v>
      </c>
      <c r="H12">
        <f>+(G13+G11)/2</f>
        <v>5.15</v>
      </c>
      <c r="I12">
        <v>0.1</v>
      </c>
      <c r="K12">
        <f>+H12*I12*F12</f>
        <v>9.27</v>
      </c>
    </row>
    <row r="13" spans="2:17" x14ac:dyDescent="0.25">
      <c r="D13" s="19">
        <v>78</v>
      </c>
      <c r="G13">
        <v>5</v>
      </c>
    </row>
    <row r="15" spans="2:17" x14ac:dyDescent="0.25">
      <c r="K15">
        <f>SUM(K5:K14)</f>
        <v>45.17</v>
      </c>
      <c r="M15">
        <f>+K15/14</f>
        <v>3.2264285714285714</v>
      </c>
      <c r="O15">
        <v>4</v>
      </c>
      <c r="P15" s="21">
        <v>125</v>
      </c>
      <c r="Q15" s="21">
        <f>+O15*P15</f>
        <v>500</v>
      </c>
    </row>
    <row r="19" spans="4:17" x14ac:dyDescent="0.25">
      <c r="D19" s="19">
        <v>0</v>
      </c>
      <c r="G19">
        <v>5</v>
      </c>
    </row>
    <row r="20" spans="4:17" x14ac:dyDescent="0.25">
      <c r="F20" s="20">
        <f>+D21-D19</f>
        <v>20</v>
      </c>
      <c r="H20">
        <f>+(G21+G19)/2</f>
        <v>4.75</v>
      </c>
      <c r="I20">
        <v>0.1</v>
      </c>
      <c r="K20">
        <f>+H20*I20*F20</f>
        <v>9.5</v>
      </c>
    </row>
    <row r="21" spans="4:17" x14ac:dyDescent="0.25">
      <c r="D21" s="19">
        <v>20</v>
      </c>
      <c r="G21">
        <v>4.5</v>
      </c>
    </row>
    <row r="22" spans="4:17" x14ac:dyDescent="0.25">
      <c r="F22" s="20">
        <f>+D23-D21</f>
        <v>20</v>
      </c>
      <c r="H22">
        <f>+(G23+G21)/2</f>
        <v>4.55</v>
      </c>
      <c r="I22">
        <v>0.1</v>
      </c>
      <c r="K22">
        <f>+H22*I22*F22</f>
        <v>9.1</v>
      </c>
    </row>
    <row r="23" spans="4:17" x14ac:dyDescent="0.25">
      <c r="D23" s="19">
        <v>40</v>
      </c>
      <c r="G23">
        <v>4.5999999999999996</v>
      </c>
    </row>
    <row r="24" spans="4:17" x14ac:dyDescent="0.25">
      <c r="F24" s="20">
        <f>+D25-D23</f>
        <v>20</v>
      </c>
      <c r="H24">
        <f>+(G25+G23)/2</f>
        <v>4.8</v>
      </c>
      <c r="I24">
        <v>0.1</v>
      </c>
      <c r="K24">
        <f>+H24*I24*F24</f>
        <v>9.6</v>
      </c>
    </row>
    <row r="25" spans="4:17" x14ac:dyDescent="0.25">
      <c r="D25" s="19">
        <v>60</v>
      </c>
      <c r="G25">
        <v>5</v>
      </c>
    </row>
    <row r="26" spans="4:17" x14ac:dyDescent="0.25">
      <c r="F26" s="20">
        <f>+D27-D25</f>
        <v>20</v>
      </c>
      <c r="H26">
        <f>+(G27+G25)/2</f>
        <v>5</v>
      </c>
      <c r="I26">
        <v>0.1</v>
      </c>
      <c r="K26">
        <f>+H26*I26*F26</f>
        <v>10</v>
      </c>
    </row>
    <row r="27" spans="4:17" x14ac:dyDescent="0.25">
      <c r="D27" s="19">
        <v>80</v>
      </c>
      <c r="G27">
        <v>5</v>
      </c>
    </row>
    <row r="28" spans="4:17" x14ac:dyDescent="0.25">
      <c r="K28">
        <f>SUM(K20:K26)</f>
        <v>38.200000000000003</v>
      </c>
      <c r="M28">
        <f>+K28/14</f>
        <v>2.7285714285714286</v>
      </c>
      <c r="O28">
        <v>4</v>
      </c>
      <c r="P28" s="21">
        <v>125</v>
      </c>
      <c r="Q28" s="21">
        <f>+O28*P28</f>
        <v>500</v>
      </c>
    </row>
    <row r="33" spans="2:17" x14ac:dyDescent="0.25">
      <c r="B33" t="s">
        <v>89</v>
      </c>
    </row>
    <row r="35" spans="2:17" x14ac:dyDescent="0.25">
      <c r="D35" s="19">
        <v>0</v>
      </c>
      <c r="G35">
        <v>6</v>
      </c>
    </row>
    <row r="36" spans="2:17" x14ac:dyDescent="0.25">
      <c r="F36" s="20">
        <f>+D37-D35</f>
        <v>20</v>
      </c>
      <c r="H36">
        <f>+(G37+G35)/2</f>
        <v>5.55</v>
      </c>
      <c r="I36">
        <v>0.1</v>
      </c>
      <c r="K36">
        <f>+H36*I36*F36</f>
        <v>11.100000000000001</v>
      </c>
    </row>
    <row r="37" spans="2:17" x14ac:dyDescent="0.25">
      <c r="D37" s="19">
        <v>20</v>
      </c>
      <c r="G37">
        <v>5.0999999999999996</v>
      </c>
    </row>
    <row r="38" spans="2:17" x14ac:dyDescent="0.25">
      <c r="F38" s="20">
        <f>+D39-D37</f>
        <v>20</v>
      </c>
      <c r="H38">
        <f>+(G39+G37)/2</f>
        <v>5.0999999999999996</v>
      </c>
      <c r="I38">
        <v>0.1</v>
      </c>
      <c r="K38">
        <f>+H38*I38*F38</f>
        <v>10.199999999999999</v>
      </c>
    </row>
    <row r="39" spans="2:17" x14ac:dyDescent="0.25">
      <c r="D39" s="19">
        <v>40</v>
      </c>
      <c r="G39">
        <v>5.0999999999999996</v>
      </c>
    </row>
    <row r="40" spans="2:17" x14ac:dyDescent="0.25">
      <c r="F40" s="20">
        <f>+D41-D39</f>
        <v>20</v>
      </c>
      <c r="H40">
        <f>+(G41+G39)/2</f>
        <v>5.0999999999999996</v>
      </c>
      <c r="I40">
        <v>0.1</v>
      </c>
      <c r="K40">
        <f>+H40*I40*F40</f>
        <v>10.199999999999999</v>
      </c>
    </row>
    <row r="41" spans="2:17" x14ac:dyDescent="0.25">
      <c r="D41" s="19">
        <v>60</v>
      </c>
      <c r="G41">
        <v>5.0999999999999996</v>
      </c>
    </row>
    <row r="42" spans="2:17" x14ac:dyDescent="0.25">
      <c r="F42" s="20">
        <f>+D43-D41</f>
        <v>20</v>
      </c>
      <c r="H42">
        <f>+(G43+G41)/2</f>
        <v>5.05</v>
      </c>
      <c r="I42">
        <v>0.1</v>
      </c>
      <c r="K42">
        <f>+H42*I42*F42</f>
        <v>10.1</v>
      </c>
    </row>
    <row r="43" spans="2:17" x14ac:dyDescent="0.25">
      <c r="D43" s="19">
        <v>80</v>
      </c>
      <c r="G43">
        <v>5</v>
      </c>
    </row>
    <row r="45" spans="2:17" x14ac:dyDescent="0.25">
      <c r="K45">
        <f>SUM(K36:K43)</f>
        <v>41.6</v>
      </c>
      <c r="M45">
        <f>+K45/14</f>
        <v>2.9714285714285715</v>
      </c>
      <c r="O45">
        <v>4</v>
      </c>
      <c r="P45" s="21">
        <v>125</v>
      </c>
      <c r="Q45" s="21">
        <f>+O45*P45</f>
        <v>500</v>
      </c>
    </row>
    <row r="47" spans="2:17" x14ac:dyDescent="0.25">
      <c r="O47">
        <f>SUM(O6:O46)</f>
        <v>12</v>
      </c>
    </row>
    <row r="49" spans="4:17" x14ac:dyDescent="0.25">
      <c r="Q49" s="21">
        <f>SUM(Q4:Q46)</f>
        <v>1500</v>
      </c>
    </row>
    <row r="50" spans="4:17" x14ac:dyDescent="0.25">
      <c r="D50" s="19">
        <v>7</v>
      </c>
      <c r="F50" t="s">
        <v>90</v>
      </c>
      <c r="G50">
        <v>7</v>
      </c>
      <c r="I50">
        <v>30</v>
      </c>
      <c r="K50" s="21">
        <f t="shared" ref="K50:K51" si="0">+G50*I50</f>
        <v>210</v>
      </c>
    </row>
    <row r="51" spans="4:17" x14ac:dyDescent="0.25">
      <c r="F51" t="s">
        <v>91</v>
      </c>
      <c r="G51">
        <v>6.5</v>
      </c>
      <c r="I51">
        <v>35</v>
      </c>
      <c r="K51" s="21">
        <f t="shared" si="0"/>
        <v>227.5</v>
      </c>
      <c r="P51" t="s">
        <v>93</v>
      </c>
      <c r="Q51" s="21">
        <v>300</v>
      </c>
    </row>
    <row r="52" spans="4:17" x14ac:dyDescent="0.25">
      <c r="F52" t="s">
        <v>92</v>
      </c>
      <c r="G52">
        <v>45</v>
      </c>
      <c r="I52">
        <v>9.5</v>
      </c>
      <c r="K52" s="21">
        <f>+G52*I52</f>
        <v>427.5</v>
      </c>
      <c r="P52" t="s">
        <v>94</v>
      </c>
      <c r="Q52" s="21">
        <v>200</v>
      </c>
    </row>
    <row r="53" spans="4:17" x14ac:dyDescent="0.25">
      <c r="K53" s="21"/>
      <c r="P53" t="s">
        <v>95</v>
      </c>
      <c r="Q53" s="21">
        <v>100</v>
      </c>
    </row>
    <row r="54" spans="4:17" x14ac:dyDescent="0.25">
      <c r="K54" s="21">
        <f>SUM(K50:K53)</f>
        <v>865</v>
      </c>
    </row>
    <row r="55" spans="4:17" x14ac:dyDescent="0.25">
      <c r="Q55" s="22">
        <f>+Q49+Q51+Q52+Q53</f>
        <v>2100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 Diciembre 2023</vt:lpstr>
      <vt:lpstr>A Abril 2024</vt:lpstr>
      <vt:lpstr>Hoja2</vt:lpstr>
      <vt:lpstr>Hoja3</vt:lpstr>
      <vt:lpstr>'A Abril 2024'!Área_de_impresión</vt:lpstr>
      <vt:lpstr>'A Diciembre 2023'!Área_de_impresión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</dc:creator>
  <cp:lastModifiedBy>Lupita</cp:lastModifiedBy>
  <cp:lastPrinted>2024-04-09T15:13:52Z</cp:lastPrinted>
  <dcterms:created xsi:type="dcterms:W3CDTF">2021-07-27T15:50:42Z</dcterms:created>
  <dcterms:modified xsi:type="dcterms:W3CDTF">2024-04-09T19:35:57Z</dcterms:modified>
</cp:coreProperties>
</file>