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 firstSheet="7" activeTab="8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EQUIPO'!$A$8:$L$62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MOBILIARIO'!$D$1:$CM$32</definedName>
    <definedName name="_xlnm.Print_Area" localSheetId="4">'24119002 MAQUINARIA Y EQUIPO'!$C$1:$BX$67</definedName>
    <definedName name="_xlnm.Print_Area" localSheetId="5">'24119003MAQUI Y EQUI APOYO INST'!$C$1:$AM$19</definedName>
    <definedName name="_xlnm.Print_Area" localSheetId="7">'24119005HERRAMIENTA REPUESTO '!$A$1:$R$21</definedName>
    <definedName name="_xlnm.Print_Area" localSheetId="8">'24119099BIENES MUEBLES DIVERSOS'!$C$1:$BI$24</definedName>
    <definedName name="_xlnm.Print_Area" localSheetId="0">'EDIFICIOS E INSTALACIONES'!$A$1:$O$21</definedName>
    <definedName name="_xlnm.Print_Area" localSheetId="6">'EQUIPO INFORMATICO'!$C$1:$BT$260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256" i="14" l="1"/>
  <c r="M255" i="14"/>
  <c r="N255" i="14" s="1"/>
  <c r="BS224" i="14"/>
  <c r="BT224" i="14" s="1"/>
  <c r="BS225" i="14"/>
  <c r="BT225" i="14" s="1"/>
  <c r="BS226" i="14"/>
  <c r="BT226" i="14" s="1"/>
  <c r="BS227" i="14"/>
  <c r="BT227" i="14" s="1"/>
  <c r="BS228" i="14"/>
  <c r="BT228" i="14" s="1"/>
  <c r="BS229" i="14"/>
  <c r="BT229" i="14" s="1"/>
  <c r="BS230" i="14"/>
  <c r="BT230" i="14" s="1"/>
  <c r="BS231" i="14"/>
  <c r="BT231" i="14" s="1"/>
  <c r="BS232" i="14"/>
  <c r="BT232" i="14" s="1"/>
  <c r="BS233" i="14"/>
  <c r="BT233" i="14" s="1"/>
  <c r="BS234" i="14"/>
  <c r="BT234" i="14" s="1"/>
  <c r="BS235" i="14"/>
  <c r="BT235" i="14" s="1"/>
  <c r="BS236" i="14"/>
  <c r="BT236" i="14" s="1"/>
  <c r="BS237" i="14"/>
  <c r="BT237" i="14" s="1"/>
  <c r="BS238" i="14"/>
  <c r="BT238" i="14" s="1"/>
  <c r="BS239" i="14"/>
  <c r="BT239" i="14" s="1"/>
  <c r="BS240" i="14"/>
  <c r="BT240" i="14" s="1"/>
  <c r="BS241" i="14"/>
  <c r="BT241" i="14" s="1"/>
  <c r="BS242" i="14"/>
  <c r="BT242" i="14" s="1"/>
  <c r="BS243" i="14"/>
  <c r="BT243" i="14" s="1"/>
  <c r="M224" i="14"/>
  <c r="N224" i="14" s="1"/>
  <c r="O224" i="14"/>
  <c r="M225" i="14"/>
  <c r="N225" i="14" s="1"/>
  <c r="O225" i="14" s="1"/>
  <c r="M226" i="14"/>
  <c r="N226" i="14" s="1"/>
  <c r="O226" i="14" s="1"/>
  <c r="M227" i="14"/>
  <c r="N227" i="14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 s="1"/>
  <c r="O231" i="14" s="1"/>
  <c r="M232" i="14"/>
  <c r="N232" i="14" s="1"/>
  <c r="O232" i="14"/>
  <c r="M233" i="14"/>
  <c r="N233" i="14" s="1"/>
  <c r="O233" i="14" s="1"/>
  <c r="M234" i="14"/>
  <c r="N234" i="14" s="1"/>
  <c r="O234" i="14" s="1"/>
  <c r="M235" i="14"/>
  <c r="N235" i="14" s="1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/>
  <c r="O239" i="14" s="1"/>
  <c r="M240" i="14"/>
  <c r="N240" i="14" s="1"/>
  <c r="O240" i="14"/>
  <c r="M241" i="14"/>
  <c r="N241" i="14" s="1"/>
  <c r="O241" i="14" s="1"/>
  <c r="M242" i="14"/>
  <c r="N242" i="14" s="1"/>
  <c r="O242" i="14" s="1"/>
  <c r="M243" i="14"/>
  <c r="N243" i="14"/>
  <c r="O243" i="14" s="1"/>
  <c r="BS253" i="14"/>
  <c r="BT253" i="14" s="1"/>
  <c r="M253" i="14"/>
  <c r="N253" i="14" s="1"/>
  <c r="O253" i="14" s="1"/>
  <c r="BS252" i="14"/>
  <c r="BT252" i="14"/>
  <c r="M252" i="14"/>
  <c r="N252" i="14" s="1"/>
  <c r="O252" i="14" s="1"/>
  <c r="BS251" i="14"/>
  <c r="BT251" i="14" s="1"/>
  <c r="M251" i="14"/>
  <c r="N251" i="14" s="1"/>
  <c r="O251" i="14"/>
  <c r="BS250" i="14"/>
  <c r="BT250" i="14" s="1"/>
  <c r="M250" i="14"/>
  <c r="N250" i="14" s="1"/>
  <c r="O250" i="14" s="1"/>
  <c r="BS249" i="14"/>
  <c r="BT249" i="14" s="1"/>
  <c r="M249" i="14"/>
  <c r="N249" i="14" s="1"/>
  <c r="O249" i="14" s="1"/>
  <c r="BS248" i="14"/>
  <c r="BT248" i="14"/>
  <c r="M248" i="14"/>
  <c r="N248" i="14" s="1"/>
  <c r="O248" i="14" s="1"/>
  <c r="BS247" i="14"/>
  <c r="BT247" i="14" s="1"/>
  <c r="M247" i="14"/>
  <c r="N247" i="14" s="1"/>
  <c r="O247" i="14" s="1"/>
  <c r="BS246" i="14"/>
  <c r="BT246" i="14" s="1"/>
  <c r="M246" i="14"/>
  <c r="N246" i="14"/>
  <c r="O246" i="14" s="1"/>
  <c r="BS245" i="14"/>
  <c r="BT245" i="14" s="1"/>
  <c r="M245" i="14"/>
  <c r="N245" i="14" s="1"/>
  <c r="O245" i="14" s="1"/>
  <c r="BS244" i="14"/>
  <c r="BT244" i="14" s="1"/>
  <c r="M244" i="14"/>
  <c r="N244" i="14" s="1"/>
  <c r="O244" i="14" s="1"/>
  <c r="M254" i="14"/>
  <c r="N254" i="14" s="1"/>
  <c r="O254" i="14" s="1"/>
  <c r="BS254" i="14"/>
  <c r="BT254" i="14" s="1"/>
  <c r="P256" i="14"/>
  <c r="S256" i="14"/>
  <c r="V256" i="14"/>
  <c r="Y256" i="14"/>
  <c r="AB256" i="14"/>
  <c r="AE256" i="14"/>
  <c r="AH256" i="14"/>
  <c r="AK256" i="14"/>
  <c r="AN256" i="14"/>
  <c r="AQ256" i="14"/>
  <c r="AT256" i="14"/>
  <c r="AW256" i="14"/>
  <c r="AZ256" i="14"/>
  <c r="BC256" i="14"/>
  <c r="BF256" i="14"/>
  <c r="BI256" i="14"/>
  <c r="BL256" i="14"/>
  <c r="BF12" i="11"/>
  <c r="AK10" i="12"/>
  <c r="M16" i="5"/>
  <c r="N16" i="5" s="1"/>
  <c r="O16" i="5" s="1"/>
  <c r="BA16" i="5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3" i="14"/>
  <c r="BR127" i="14"/>
  <c r="BR128" i="14"/>
  <c r="BR129" i="14"/>
  <c r="BR130" i="14"/>
  <c r="BR126" i="14"/>
  <c r="BS213" i="14"/>
  <c r="BT213" i="14" s="1"/>
  <c r="BS214" i="14"/>
  <c r="BT214" i="14"/>
  <c r="BS215" i="14"/>
  <c r="BT215" i="14" s="1"/>
  <c r="BS216" i="14"/>
  <c r="BT216" i="14"/>
  <c r="BS217" i="14"/>
  <c r="BT217" i="14" s="1"/>
  <c r="BS218" i="14"/>
  <c r="BT218" i="14"/>
  <c r="BS219" i="14"/>
  <c r="BT219" i="14" s="1"/>
  <c r="BS220" i="14"/>
  <c r="BT220" i="14"/>
  <c r="BS221" i="14"/>
  <c r="BT221" i="14" s="1"/>
  <c r="BS222" i="14"/>
  <c r="BT222" i="14"/>
  <c r="BS223" i="14"/>
  <c r="BT223" i="14" s="1"/>
  <c r="M217" i="14"/>
  <c r="N217" i="14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/>
  <c r="O221" i="14" s="1"/>
  <c r="M222" i="14"/>
  <c r="N222" i="14" s="1"/>
  <c r="O222" i="14" s="1"/>
  <c r="M223" i="14"/>
  <c r="N223" i="14" s="1"/>
  <c r="O223" i="14" s="1"/>
  <c r="M216" i="14"/>
  <c r="N216" i="14" s="1"/>
  <c r="O216" i="14" s="1"/>
  <c r="M213" i="14"/>
  <c r="N213" i="14"/>
  <c r="O213" i="14" s="1"/>
  <c r="M214" i="14"/>
  <c r="N214" i="14" s="1"/>
  <c r="O214" i="14" s="1"/>
  <c r="M215" i="14"/>
  <c r="N215" i="14" s="1"/>
  <c r="O215" i="14" s="1"/>
  <c r="BV60" i="5"/>
  <c r="BW60" i="5" s="1"/>
  <c r="BI62" i="5"/>
  <c r="BF62" i="5"/>
  <c r="M60" i="5"/>
  <c r="N60" i="5"/>
  <c r="O60" i="5" s="1"/>
  <c r="BU62" i="5"/>
  <c r="CJ23" i="2"/>
  <c r="CJ24" i="2"/>
  <c r="BV23" i="2"/>
  <c r="L12" i="13"/>
  <c r="M11" i="13"/>
  <c r="N11" i="13"/>
  <c r="N12" i="13" s="1"/>
  <c r="M10" i="13"/>
  <c r="CS23" i="15"/>
  <c r="AK11" i="1"/>
  <c r="M12" i="13"/>
  <c r="N10" i="13"/>
  <c r="BR62" i="5"/>
  <c r="BS61" i="5"/>
  <c r="BO62" i="5"/>
  <c r="L62" i="5"/>
  <c r="M61" i="5"/>
  <c r="L10" i="12"/>
  <c r="M29" i="5"/>
  <c r="N29" i="5"/>
  <c r="O29" i="5" s="1"/>
  <c r="BA29" i="5"/>
  <c r="BD29" i="5" s="1"/>
  <c r="BJ29" i="5"/>
  <c r="BK29" i="5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/>
  <c r="R21" i="15"/>
  <c r="AX20" i="15"/>
  <c r="BA20" i="15"/>
  <c r="BD20" i="15" s="1"/>
  <c r="BG20" i="15" s="1"/>
  <c r="BJ20" i="15" s="1"/>
  <c r="BM20" i="15" s="1"/>
  <c r="BP20" i="15" s="1"/>
  <c r="BS20" i="15" s="1"/>
  <c r="BV20" i="15" s="1"/>
  <c r="BY20" i="15" s="1"/>
  <c r="P20" i="15"/>
  <c r="Q20" i="15"/>
  <c r="R20" i="15" s="1"/>
  <c r="CB19" i="15"/>
  <c r="CE19" i="15" s="1"/>
  <c r="BV19" i="15"/>
  <c r="BJ19" i="15"/>
  <c r="BM19" i="15"/>
  <c r="BP19" i="15" s="1"/>
  <c r="AX19" i="15"/>
  <c r="BA19" i="15" s="1"/>
  <c r="BD19" i="15" s="1"/>
  <c r="P19" i="15"/>
  <c r="Q19" i="15"/>
  <c r="R19" i="15" s="1"/>
  <c r="BM18" i="15"/>
  <c r="BP18" i="15" s="1"/>
  <c r="BS18" i="15" s="1"/>
  <c r="BV18" i="15" s="1"/>
  <c r="BY18" i="15"/>
  <c r="AX18" i="15"/>
  <c r="BA18" i="15"/>
  <c r="BD18" i="15" s="1"/>
  <c r="BG18" i="15" s="1"/>
  <c r="P18" i="15"/>
  <c r="Q18" i="15"/>
  <c r="R18" i="15" s="1"/>
  <c r="AX17" i="15"/>
  <c r="BA17" i="15" s="1"/>
  <c r="BD17" i="15" s="1"/>
  <c r="BG17" i="15" s="1"/>
  <c r="BJ17" i="15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/>
  <c r="BD16" i="15" s="1"/>
  <c r="BG16" i="15" s="1"/>
  <c r="BJ16" i="15" s="1"/>
  <c r="P16" i="15"/>
  <c r="Q16" i="15" s="1"/>
  <c r="R16" i="15" s="1"/>
  <c r="AX15" i="15"/>
  <c r="BA15" i="15" s="1"/>
  <c r="BD15" i="15" s="1"/>
  <c r="BG15" i="15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P14" i="15"/>
  <c r="Q14" i="15"/>
  <c r="R14" i="15" s="1"/>
  <c r="BD13" i="15"/>
  <c r="BG13" i="15" s="1"/>
  <c r="BJ13" i="15" s="1"/>
  <c r="P13" i="15"/>
  <c r="Q13" i="15"/>
  <c r="R13" i="15" s="1"/>
  <c r="AX12" i="15"/>
  <c r="BA12" i="15" s="1"/>
  <c r="BD12" i="15" s="1"/>
  <c r="BG12" i="15" s="1"/>
  <c r="P12" i="15"/>
  <c r="Q12" i="15" s="1"/>
  <c r="R12" i="15" s="1"/>
  <c r="AX11" i="15"/>
  <c r="BA11" i="15" s="1"/>
  <c r="BD11" i="15" s="1"/>
  <c r="BE11" i="15"/>
  <c r="P11" i="15"/>
  <c r="Q11" i="15"/>
  <c r="R11" i="15" s="1"/>
  <c r="AX10" i="15"/>
  <c r="AY10" i="15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/>
  <c r="O212" i="14"/>
  <c r="BR212" i="14" s="1"/>
  <c r="T211" i="14"/>
  <c r="W211" i="14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/>
  <c r="BM211" i="14" s="1"/>
  <c r="BP211" i="14" s="1"/>
  <c r="M211" i="14"/>
  <c r="N211" i="14"/>
  <c r="O211" i="14" s="1"/>
  <c r="BR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T206" i="14"/>
  <c r="W206" i="14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/>
  <c r="BD204" i="14" s="1"/>
  <c r="BG204" i="14" s="1"/>
  <c r="BJ204" i="14" s="1"/>
  <c r="BM204" i="14" s="1"/>
  <c r="BP204" i="14" s="1"/>
  <c r="M204" i="14"/>
  <c r="N204" i="14" s="1"/>
  <c r="O204" i="14" s="1"/>
  <c r="BR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/>
  <c r="AR203" i="14" s="1"/>
  <c r="AU203" i="14" s="1"/>
  <c r="M203" i="14"/>
  <c r="N203" i="14" s="1"/>
  <c r="O203" i="14" s="1"/>
  <c r="BR203" i="14" s="1"/>
  <c r="BA202" i="14"/>
  <c r="BD202" i="14" s="1"/>
  <c r="BG202" i="14" s="1"/>
  <c r="BJ202" i="14" s="1"/>
  <c r="BM202" i="14" s="1"/>
  <c r="BP202" i="14" s="1"/>
  <c r="Q202" i="14"/>
  <c r="T202" i="14"/>
  <c r="W202" i="14" s="1"/>
  <c r="Z202" i="14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T201" i="14"/>
  <c r="W201" i="14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/>
  <c r="BR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/>
  <c r="O199" i="14" s="1"/>
  <c r="BR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T197" i="14"/>
  <c r="W197" i="14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T196" i="14"/>
  <c r="W196" i="14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/>
  <c r="BR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/>
  <c r="O195" i="14" s="1"/>
  <c r="BR195" i="14" s="1"/>
  <c r="T194" i="14"/>
  <c r="W194" i="14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/>
  <c r="O193" i="14" s="1"/>
  <c r="BR193" i="14" s="1"/>
  <c r="T192" i="14"/>
  <c r="W192" i="14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T191" i="14"/>
  <c r="W191" i="14" s="1"/>
  <c r="Z191" i="14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T190" i="14"/>
  <c r="W190" i="14"/>
  <c r="Z190" i="14" s="1"/>
  <c r="AC190" i="14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T189" i="14"/>
  <c r="W189" i="14" s="1"/>
  <c r="Z189" i="14" s="1"/>
  <c r="AC189" i="14" s="1"/>
  <c r="AF189" i="14" s="1"/>
  <c r="AI189" i="14" s="1"/>
  <c r="AL189" i="14"/>
  <c r="AO189" i="14" s="1"/>
  <c r="AR189" i="14" s="1"/>
  <c r="AU189" i="14" s="1"/>
  <c r="AX189" i="14" s="1"/>
  <c r="BA189" i="14" s="1"/>
  <c r="BD189" i="14" s="1"/>
  <c r="BG189" i="14" s="1"/>
  <c r="BJ189" i="14"/>
  <c r="BM189" i="14" s="1"/>
  <c r="BP189" i="14" s="1"/>
  <c r="M189" i="14"/>
  <c r="N189" i="14" s="1"/>
  <c r="O189" i="14" s="1"/>
  <c r="BR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/>
  <c r="O187" i="14"/>
  <c r="BR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/>
  <c r="O186" i="14" s="1"/>
  <c r="BR186" i="14" s="1"/>
  <c r="T185" i="14"/>
  <c r="W185" i="14" s="1"/>
  <c r="Z185" i="14" s="1"/>
  <c r="AC185" i="14" s="1"/>
  <c r="AF185" i="14" s="1"/>
  <c r="AI185" i="14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/>
  <c r="O185" i="14" s="1"/>
  <c r="BR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BS183" i="14" s="1"/>
  <c r="M183" i="14"/>
  <c r="N183" i="14"/>
  <c r="O183" i="14" s="1"/>
  <c r="BR183" i="14" s="1"/>
  <c r="T182" i="14"/>
  <c r="W182" i="14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BQ182" i="14" s="1"/>
  <c r="M182" i="14"/>
  <c r="N182" i="14" s="1"/>
  <c r="O182" i="14"/>
  <c r="BR182" i="14" s="1"/>
  <c r="T181" i="14"/>
  <c r="W181" i="14"/>
  <c r="Z181" i="14" s="1"/>
  <c r="AC181" i="14" s="1"/>
  <c r="AF181" i="14"/>
  <c r="AI181" i="14" s="1"/>
  <c r="AL181" i="14" s="1"/>
  <c r="AO181" i="14" s="1"/>
  <c r="AR181" i="14" s="1"/>
  <c r="AU181" i="14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/>
  <c r="O179" i="14" s="1"/>
  <c r="BR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/>
  <c r="BG171" i="14" s="1"/>
  <c r="BJ171" i="14" s="1"/>
  <c r="BM171" i="14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BP170" i="14" s="1"/>
  <c r="BS170" i="14" s="1"/>
  <c r="BT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BA162" i="14"/>
  <c r="BD162" i="14" s="1"/>
  <c r="BG162" i="14" s="1"/>
  <c r="BJ162" i="14" s="1"/>
  <c r="BM162" i="14" s="1"/>
  <c r="BP162" i="14" s="1"/>
  <c r="BS162" i="14" s="1"/>
  <c r="BT162" i="14" s="1"/>
  <c r="Q162" i="14"/>
  <c r="T162" i="14" s="1"/>
  <c r="W162" i="14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/>
  <c r="BM161" i="14" s="1"/>
  <c r="T161" i="14"/>
  <c r="W161" i="14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/>
  <c r="O161" i="14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/>
  <c r="W157" i="14" s="1"/>
  <c r="Z157" i="14" s="1"/>
  <c r="AC157" i="14" s="1"/>
  <c r="AF157" i="14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/>
  <c r="BG154" i="14" s="1"/>
  <c r="BJ154" i="14" s="1"/>
  <c r="BM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/>
  <c r="AF153" i="14" s="1"/>
  <c r="AI153" i="14" s="1"/>
  <c r="AL153" i="14" s="1"/>
  <c r="AO153" i="14" s="1"/>
  <c r="AR153" i="14" s="1"/>
  <c r="AU153" i="14" s="1"/>
  <c r="M153" i="14"/>
  <c r="N153" i="14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Q146" i="14"/>
  <c r="T146" i="14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BJ143" i="14" s="1"/>
  <c r="Q143" i="14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BH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/>
  <c r="BG137" i="14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/>
  <c r="O136" i="14" s="1"/>
  <c r="BA135" i="14"/>
  <c r="BD135" i="14" s="1"/>
  <c r="BG135" i="14" s="1"/>
  <c r="BH135" i="14" s="1"/>
  <c r="Q135" i="14"/>
  <c r="T135" i="14" s="1"/>
  <c r="W135" i="14" s="1"/>
  <c r="Z135" i="14" s="1"/>
  <c r="AC135" i="14" s="1"/>
  <c r="AF135" i="14" s="1"/>
  <c r="AI135" i="14" s="1"/>
  <c r="AL135" i="14"/>
  <c r="AO135" i="14" s="1"/>
  <c r="AR135" i="14" s="1"/>
  <c r="AU135" i="14" s="1"/>
  <c r="M135" i="14"/>
  <c r="N135" i="14" s="1"/>
  <c r="O135" i="14" s="1"/>
  <c r="BA134" i="14"/>
  <c r="BD134" i="14"/>
  <c r="BG134" i="14" s="1"/>
  <c r="Q134" i="14"/>
  <c r="T134" i="14"/>
  <c r="W134" i="14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Q133" i="14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/>
  <c r="AR132" i="14" s="1"/>
  <c r="AU132" i="14" s="1"/>
  <c r="M132" i="14"/>
  <c r="N132" i="14" s="1"/>
  <c r="O132" i="14" s="1"/>
  <c r="BA131" i="14"/>
  <c r="BD131" i="14"/>
  <c r="BG131" i="14" s="1"/>
  <c r="BH131" i="14" s="1"/>
  <c r="Q131" i="14"/>
  <c r="T131" i="14"/>
  <c r="W131" i="14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Q130" i="14"/>
  <c r="T130" i="14" s="1"/>
  <c r="W130" i="14" s="1"/>
  <c r="Z130" i="14" s="1"/>
  <c r="AC130" i="14" s="1"/>
  <c r="AF130" i="14"/>
  <c r="AI130" i="14" s="1"/>
  <c r="AL130" i="14" s="1"/>
  <c r="AO130" i="14" s="1"/>
  <c r="AR130" i="14" s="1"/>
  <c r="AU130" i="14" s="1"/>
  <c r="M130" i="14"/>
  <c r="N130" i="14"/>
  <c r="O130" i="14" s="1"/>
  <c r="BA129" i="14"/>
  <c r="BD129" i="14" s="1"/>
  <c r="BG129" i="14" s="1"/>
  <c r="BJ129" i="14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/>
  <c r="O129" i="14" s="1"/>
  <c r="BA128" i="14"/>
  <c r="BD128" i="14" s="1"/>
  <c r="Q128" i="14"/>
  <c r="T128" i="14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/>
  <c r="O128" i="14"/>
  <c r="BA127" i="14"/>
  <c r="BD127" i="14" s="1"/>
  <c r="BG127" i="14" s="1"/>
  <c r="BJ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/>
  <c r="O127" i="14"/>
  <c r="BA126" i="14"/>
  <c r="BD126" i="14" s="1"/>
  <c r="Q126" i="14"/>
  <c r="T126" i="14" s="1"/>
  <c r="W126" i="14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/>
  <c r="O126" i="14"/>
  <c r="BA125" i="14"/>
  <c r="BD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/>
  <c r="O125" i="14" s="1"/>
  <c r="BA124" i="14"/>
  <c r="BD124" i="14" s="1"/>
  <c r="Q124" i="14"/>
  <c r="T124" i="14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/>
  <c r="O124" i="14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/>
  <c r="O115" i="14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/>
  <c r="M114" i="14"/>
  <c r="N114" i="14"/>
  <c r="O114" i="14" s="1"/>
  <c r="BA113" i="14"/>
  <c r="BD113" i="14" s="1"/>
  <c r="BE113" i="14"/>
  <c r="Q113" i="14"/>
  <c r="T113" i="14" s="1"/>
  <c r="W113" i="14" s="1"/>
  <c r="Z113" i="14" s="1"/>
  <c r="AC113" i="14" s="1"/>
  <c r="AF113" i="14" s="1"/>
  <c r="AI113" i="14" s="1"/>
  <c r="AL113" i="14" s="1"/>
  <c r="AO113" i="14"/>
  <c r="AR113" i="14" s="1"/>
  <c r="AU113" i="14" s="1"/>
  <c r="M113" i="14"/>
  <c r="N113" i="14"/>
  <c r="O113" i="14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/>
  <c r="AI111" i="14" s="1"/>
  <c r="AL111" i="14" s="1"/>
  <c r="AO111" i="14" s="1"/>
  <c r="AR111" i="14" s="1"/>
  <c r="AU111" i="14" s="1"/>
  <c r="M111" i="14"/>
  <c r="N111" i="14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/>
  <c r="W109" i="14" s="1"/>
  <c r="Z109" i="14" s="1"/>
  <c r="AC109" i="14" s="1"/>
  <c r="AF109" i="14" s="1"/>
  <c r="AI109" i="14" s="1"/>
  <c r="AL109" i="14" s="1"/>
  <c r="AO109" i="14"/>
  <c r="AR109" i="14" s="1"/>
  <c r="AU109" i="14" s="1"/>
  <c r="AX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/>
  <c r="O108" i="14" s="1"/>
  <c r="Q107" i="14"/>
  <c r="T107" i="14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AY107" i="14" s="1"/>
  <c r="M107" i="14"/>
  <c r="N107" i="14" s="1"/>
  <c r="O107" i="14" s="1"/>
  <c r="Q106" i="14"/>
  <c r="T106" i="14"/>
  <c r="W106" i="14" s="1"/>
  <c r="Z106" i="14" s="1"/>
  <c r="AC106" i="14" s="1"/>
  <c r="AF106" i="14" s="1"/>
  <c r="AI106" i="14" s="1"/>
  <c r="AL106" i="14"/>
  <c r="AO106" i="14" s="1"/>
  <c r="AR106" i="14" s="1"/>
  <c r="AU106" i="14" s="1"/>
  <c r="AX106" i="14" s="1"/>
  <c r="AY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AY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/>
  <c r="AX99" i="14" s="1"/>
  <c r="M99" i="14"/>
  <c r="N99" i="14" s="1"/>
  <c r="O99" i="14"/>
  <c r="Q98" i="14"/>
  <c r="T98" i="14" s="1"/>
  <c r="W98" i="14" s="1"/>
  <c r="Z98" i="14" s="1"/>
  <c r="AC98" i="14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/>
  <c r="Q93" i="14"/>
  <c r="T93" i="14" s="1"/>
  <c r="W93" i="14" s="1"/>
  <c r="Z93" i="14" s="1"/>
  <c r="AC93" i="14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AX81" i="14" s="1"/>
  <c r="M81" i="14"/>
  <c r="N81" i="14" s="1"/>
  <c r="O81" i="14" s="1"/>
  <c r="Q80" i="14"/>
  <c r="T80" i="14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/>
  <c r="O80" i="14" s="1"/>
  <c r="Q79" i="14"/>
  <c r="T79" i="14" s="1"/>
  <c r="W79" i="14" s="1"/>
  <c r="Z79" i="14" s="1"/>
  <c r="AC79" i="14" s="1"/>
  <c r="AF79" i="14" s="1"/>
  <c r="AI79" i="14"/>
  <c r="AL79" i="14" s="1"/>
  <c r="AO79" i="14" s="1"/>
  <c r="AR79" i="14" s="1"/>
  <c r="AU79" i="14" s="1"/>
  <c r="AX79" i="14" s="1"/>
  <c r="AY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/>
  <c r="W76" i="14" s="1"/>
  <c r="Z76" i="14" s="1"/>
  <c r="AC76" i="14" s="1"/>
  <c r="AF76" i="14" s="1"/>
  <c r="AI76" i="14" s="1"/>
  <c r="AL76" i="14" s="1"/>
  <c r="AO76" i="14" s="1"/>
  <c r="M76" i="14"/>
  <c r="N76" i="14"/>
  <c r="O76" i="14" s="1"/>
  <c r="Q75" i="14"/>
  <c r="T75" i="14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/>
  <c r="AI74" i="14" s="1"/>
  <c r="AL74" i="14" s="1"/>
  <c r="AO74" i="14" s="1"/>
  <c r="M74" i="14"/>
  <c r="N74" i="14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AL72" i="14" s="1"/>
  <c r="AO72" i="14" s="1"/>
  <c r="AP72" i="14" s="1"/>
  <c r="M72" i="14"/>
  <c r="N72" i="14" s="1"/>
  <c r="O72" i="14" s="1"/>
  <c r="Q71" i="14"/>
  <c r="T71" i="14"/>
  <c r="W71" i="14" s="1"/>
  <c r="Z71" i="14" s="1"/>
  <c r="AC71" i="14" s="1"/>
  <c r="AF71" i="14" s="1"/>
  <c r="AI71" i="14" s="1"/>
  <c r="M71" i="14"/>
  <c r="N71" i="14" s="1"/>
  <c r="O71" i="14"/>
  <c r="Q70" i="14"/>
  <c r="T70" i="14" s="1"/>
  <c r="W70" i="14" s="1"/>
  <c r="Z70" i="14" s="1"/>
  <c r="AC70" i="14" s="1"/>
  <c r="AF70" i="14" s="1"/>
  <c r="AI70" i="14" s="1"/>
  <c r="M70" i="14"/>
  <c r="N70" i="14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/>
  <c r="W67" i="14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/>
  <c r="AC66" i="14" s="1"/>
  <c r="AF66" i="14" s="1"/>
  <c r="AI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M65" i="14"/>
  <c r="N65" i="14" s="1"/>
  <c r="O65" i="14" s="1"/>
  <c r="Q64" i="14"/>
  <c r="T64" i="14"/>
  <c r="W64" i="14" s="1"/>
  <c r="Z64" i="14" s="1"/>
  <c r="AC64" i="14" s="1"/>
  <c r="AF64" i="14" s="1"/>
  <c r="AI64" i="14" s="1"/>
  <c r="M64" i="14"/>
  <c r="N64" i="14" s="1"/>
  <c r="O64" i="14" s="1"/>
  <c r="Q63" i="14"/>
  <c r="T63" i="14"/>
  <c r="W63" i="14" s="1"/>
  <c r="Z63" i="14" s="1"/>
  <c r="AC63" i="14" s="1"/>
  <c r="AF63" i="14" s="1"/>
  <c r="AI63" i="14" s="1"/>
  <c r="M63" i="14"/>
  <c r="N63" i="14"/>
  <c r="O63" i="14" s="1"/>
  <c r="Q62" i="14"/>
  <c r="T62" i="14" s="1"/>
  <c r="W62" i="14" s="1"/>
  <c r="Z62" i="14" s="1"/>
  <c r="AC62" i="14" s="1"/>
  <c r="AF62" i="14" s="1"/>
  <c r="AI62" i="14" s="1"/>
  <c r="M62" i="14"/>
  <c r="N62" i="14" s="1"/>
  <c r="O62" i="14" s="1"/>
  <c r="Q61" i="14"/>
  <c r="T61" i="14" s="1"/>
  <c r="W61" i="14" s="1"/>
  <c r="Z61" i="14" s="1"/>
  <c r="AC61" i="14"/>
  <c r="AF61" i="14" s="1"/>
  <c r="AI61" i="14" s="1"/>
  <c r="AM61" i="14" s="1"/>
  <c r="M61" i="14"/>
  <c r="N61" i="14" s="1"/>
  <c r="O61" i="14" s="1"/>
  <c r="Q60" i="14"/>
  <c r="T60" i="14"/>
  <c r="W60" i="14" s="1"/>
  <c r="Z60" i="14" s="1"/>
  <c r="AC60" i="14" s="1"/>
  <c r="AF60" i="14" s="1"/>
  <c r="AI60" i="14" s="1"/>
  <c r="M60" i="14"/>
  <c r="N60" i="14"/>
  <c r="O60" i="14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L58" i="14"/>
  <c r="Q57" i="14"/>
  <c r="T57" i="14" s="1"/>
  <c r="W57" i="14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/>
  <c r="O56" i="14" s="1"/>
  <c r="Q55" i="14"/>
  <c r="T55" i="14" s="1"/>
  <c r="W55" i="14" s="1"/>
  <c r="Z55" i="14" s="1"/>
  <c r="AC55" i="14" s="1"/>
  <c r="AF55" i="14" s="1"/>
  <c r="AI55" i="14" s="1"/>
  <c r="AM55" i="14" s="1"/>
  <c r="M55" i="14"/>
  <c r="N55" i="14" s="1"/>
  <c r="O55" i="14" s="1"/>
  <c r="Q54" i="14"/>
  <c r="T54" i="14"/>
  <c r="W54" i="14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/>
  <c r="W52" i="14" s="1"/>
  <c r="Z52" i="14" s="1"/>
  <c r="AC52" i="14" s="1"/>
  <c r="AF52" i="14" s="1"/>
  <c r="AI52" i="14" s="1"/>
  <c r="AL52" i="14" s="1"/>
  <c r="AO52" i="14" s="1"/>
  <c r="AR52" i="14" s="1"/>
  <c r="AU52" i="14" s="1"/>
  <c r="AX52" i="14" s="1"/>
  <c r="L52" i="14"/>
  <c r="Q51" i="14"/>
  <c r="T51" i="14" s="1"/>
  <c r="W51" i="14" s="1"/>
  <c r="Z51" i="14" s="1"/>
  <c r="AC51" i="14" s="1"/>
  <c r="AF51" i="14" s="1"/>
  <c r="AI51" i="14" s="1"/>
  <c r="L51" i="14"/>
  <c r="M51" i="14" s="1"/>
  <c r="Q50" i="14"/>
  <c r="T50" i="14" s="1"/>
  <c r="W50" i="14" s="1"/>
  <c r="Z50" i="14" s="1"/>
  <c r="AC50" i="14" s="1"/>
  <c r="AF50" i="14" s="1"/>
  <c r="AI50" i="14" s="1"/>
  <c r="L50" i="14"/>
  <c r="Q49" i="14"/>
  <c r="T49" i="14"/>
  <c r="W49" i="14" s="1"/>
  <c r="Z49" i="14" s="1"/>
  <c r="AC49" i="14" s="1"/>
  <c r="AF49" i="14" s="1"/>
  <c r="AI49" i="14" s="1"/>
  <c r="L49" i="14"/>
  <c r="Q48" i="14"/>
  <c r="T48" i="14" s="1"/>
  <c r="W48" i="14" s="1"/>
  <c r="Z48" i="14"/>
  <c r="AC48" i="14" s="1"/>
  <c r="AF48" i="14" s="1"/>
  <c r="AI48" i="14" s="1"/>
  <c r="L48" i="14"/>
  <c r="Q47" i="14"/>
  <c r="T47" i="14"/>
  <c r="W47" i="14" s="1"/>
  <c r="Z47" i="14" s="1"/>
  <c r="AC47" i="14" s="1"/>
  <c r="AF47" i="14" s="1"/>
  <c r="AI47" i="14" s="1"/>
  <c r="AL47" i="14" s="1"/>
  <c r="L47" i="14"/>
  <c r="M47" i="14" s="1"/>
  <c r="Q46" i="14"/>
  <c r="T46" i="14" s="1"/>
  <c r="W46" i="14" s="1"/>
  <c r="Z46" i="14"/>
  <c r="AC46" i="14" s="1"/>
  <c r="AF46" i="14" s="1"/>
  <c r="AI46" i="14" s="1"/>
  <c r="L46" i="14"/>
  <c r="M46" i="14" s="1"/>
  <c r="Q45" i="14"/>
  <c r="T45" i="14"/>
  <c r="W45" i="14" s="1"/>
  <c r="Z45" i="14" s="1"/>
  <c r="AC45" i="14" s="1"/>
  <c r="AF45" i="14" s="1"/>
  <c r="AI45" i="14" s="1"/>
  <c r="L45" i="14"/>
  <c r="Q44" i="14"/>
  <c r="T44" i="14" s="1"/>
  <c r="W44" i="14" s="1"/>
  <c r="Z44" i="14"/>
  <c r="AC44" i="14" s="1"/>
  <c r="AF44" i="14" s="1"/>
  <c r="AI44" i="14" s="1"/>
  <c r="AM44" i="14" s="1"/>
  <c r="L44" i="14"/>
  <c r="N44" i="14" s="1"/>
  <c r="O44" i="14" s="1"/>
  <c r="Q43" i="14"/>
  <c r="T43" i="14"/>
  <c r="W43" i="14" s="1"/>
  <c r="Z43" i="14" s="1"/>
  <c r="AC43" i="14" s="1"/>
  <c r="AF43" i="14" s="1"/>
  <c r="AI43" i="14" s="1"/>
  <c r="L43" i="14"/>
  <c r="AM43" i="14" s="1"/>
  <c r="Q42" i="14"/>
  <c r="T42" i="14" s="1"/>
  <c r="W42" i="14" s="1"/>
  <c r="Z42" i="14"/>
  <c r="AC42" i="14" s="1"/>
  <c r="AF42" i="14" s="1"/>
  <c r="AI42" i="14" s="1"/>
  <c r="L42" i="14"/>
  <c r="Q41" i="14"/>
  <c r="T41" i="14"/>
  <c r="W41" i="14" s="1"/>
  <c r="Z41" i="14" s="1"/>
  <c r="AC41" i="14" s="1"/>
  <c r="AF41" i="14" s="1"/>
  <c r="AI41" i="14" s="1"/>
  <c r="L41" i="14"/>
  <c r="Q40" i="14"/>
  <c r="T40" i="14" s="1"/>
  <c r="W40" i="14" s="1"/>
  <c r="Z40" i="14"/>
  <c r="AC40" i="14" s="1"/>
  <c r="AF40" i="14" s="1"/>
  <c r="AI40" i="14" s="1"/>
  <c r="L40" i="14"/>
  <c r="M40" i="14" s="1"/>
  <c r="Q39" i="14"/>
  <c r="T39" i="14"/>
  <c r="W39" i="14" s="1"/>
  <c r="Z39" i="14" s="1"/>
  <c r="AC39" i="14" s="1"/>
  <c r="AF39" i="14" s="1"/>
  <c r="AI39" i="14" s="1"/>
  <c r="L39" i="14"/>
  <c r="AM39" i="14" s="1"/>
  <c r="Q38" i="14"/>
  <c r="T38" i="14" s="1"/>
  <c r="W38" i="14" s="1"/>
  <c r="Z38" i="14"/>
  <c r="AC38" i="14" s="1"/>
  <c r="AF38" i="14" s="1"/>
  <c r="AI38" i="14" s="1"/>
  <c r="L38" i="14"/>
  <c r="M38" i="14" s="1"/>
  <c r="Q37" i="14"/>
  <c r="T37" i="14"/>
  <c r="W37" i="14" s="1"/>
  <c r="Z37" i="14" s="1"/>
  <c r="AC37" i="14" s="1"/>
  <c r="AF37" i="14" s="1"/>
  <c r="AI37" i="14" s="1"/>
  <c r="L37" i="14"/>
  <c r="M37" i="14" s="1"/>
  <c r="Q36" i="14"/>
  <c r="T36" i="14" s="1"/>
  <c r="W36" i="14" s="1"/>
  <c r="Z36" i="14"/>
  <c r="AC36" i="14" s="1"/>
  <c r="AF36" i="14" s="1"/>
  <c r="AI36" i="14" s="1"/>
  <c r="L36" i="14"/>
  <c r="Q35" i="14"/>
  <c r="T35" i="14"/>
  <c r="W35" i="14" s="1"/>
  <c r="Z35" i="14" s="1"/>
  <c r="AC35" i="14" s="1"/>
  <c r="AF35" i="14" s="1"/>
  <c r="AI35" i="14" s="1"/>
  <c r="L35" i="14"/>
  <c r="AM35" i="14" s="1"/>
  <c r="Q34" i="14"/>
  <c r="T34" i="14" s="1"/>
  <c r="W34" i="14" s="1"/>
  <c r="Z34" i="14"/>
  <c r="AC34" i="14" s="1"/>
  <c r="AF34" i="14" s="1"/>
  <c r="AI34" i="14" s="1"/>
  <c r="L34" i="14"/>
  <c r="M34" i="14" s="1"/>
  <c r="Q33" i="14"/>
  <c r="T33" i="14"/>
  <c r="W33" i="14" s="1"/>
  <c r="Z33" i="14" s="1"/>
  <c r="AC33" i="14" s="1"/>
  <c r="AF33" i="14" s="1"/>
  <c r="AI33" i="14" s="1"/>
  <c r="L33" i="14"/>
  <c r="Q32" i="14"/>
  <c r="T32" i="14" s="1"/>
  <c r="W32" i="14" s="1"/>
  <c r="Z32" i="14"/>
  <c r="AC32" i="14" s="1"/>
  <c r="AF32" i="14" s="1"/>
  <c r="AI32" i="14" s="1"/>
  <c r="AL32" i="14" s="1"/>
  <c r="AO32" i="14" s="1"/>
  <c r="L32" i="14"/>
  <c r="Q31" i="14"/>
  <c r="T31" i="14"/>
  <c r="W31" i="14" s="1"/>
  <c r="Z31" i="14" s="1"/>
  <c r="AC31" i="14" s="1"/>
  <c r="AF31" i="14" s="1"/>
  <c r="AI31" i="14" s="1"/>
  <c r="AL31" i="14" s="1"/>
  <c r="AO31" i="14" s="1"/>
  <c r="L31" i="14"/>
  <c r="AM31" i="14" s="1"/>
  <c r="Q30" i="14"/>
  <c r="T30" i="14" s="1"/>
  <c r="W30" i="14" s="1"/>
  <c r="Z30" i="14"/>
  <c r="AC30" i="14" s="1"/>
  <c r="AF30" i="14" s="1"/>
  <c r="AI30" i="14" s="1"/>
  <c r="L30" i="14"/>
  <c r="M30" i="14" s="1"/>
  <c r="N30" i="14" s="1"/>
  <c r="O30" i="14" s="1"/>
  <c r="Q29" i="14"/>
  <c r="T29" i="14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/>
  <c r="W27" i="14"/>
  <c r="Z27" i="14" s="1"/>
  <c r="AC27" i="14" s="1"/>
  <c r="AF27" i="14" s="1"/>
  <c r="AG27" i="14" s="1"/>
  <c r="M27" i="14"/>
  <c r="N27" i="14"/>
  <c r="O27" i="14" s="1"/>
  <c r="Q26" i="14"/>
  <c r="T26" i="14" s="1"/>
  <c r="W26" i="14" s="1"/>
  <c r="Z26" i="14" s="1"/>
  <c r="AC26" i="14" s="1"/>
  <c r="AF26" i="14" s="1"/>
  <c r="M26" i="14"/>
  <c r="N26" i="14" s="1"/>
  <c r="O26" i="14"/>
  <c r="Q25" i="14"/>
  <c r="T25" i="14" s="1"/>
  <c r="W25" i="14" s="1"/>
  <c r="Z25" i="14" s="1"/>
  <c r="AC25" i="14" s="1"/>
  <c r="AF25" i="14"/>
  <c r="M25" i="14"/>
  <c r="N25" i="14" s="1"/>
  <c r="O25" i="14" s="1"/>
  <c r="Q24" i="14"/>
  <c r="T24" i="14" s="1"/>
  <c r="W24" i="14" s="1"/>
  <c r="Z24" i="14" s="1"/>
  <c r="AC24" i="14" s="1"/>
  <c r="AF24" i="14" s="1"/>
  <c r="AG24" i="14" s="1"/>
  <c r="M24" i="14"/>
  <c r="N24" i="14" s="1"/>
  <c r="O24" i="14" s="1"/>
  <c r="Q23" i="14"/>
  <c r="T23" i="14" s="1"/>
  <c r="W23" i="14" s="1"/>
  <c r="Z23" i="14" s="1"/>
  <c r="AC23" i="14" s="1"/>
  <c r="M23" i="14"/>
  <c r="N23" i="14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/>
  <c r="W21" i="14" s="1"/>
  <c r="Z21" i="14" s="1"/>
  <c r="AC21" i="14" s="1"/>
  <c r="M21" i="14"/>
  <c r="N21" i="14" s="1"/>
  <c r="O21" i="14" s="1"/>
  <c r="Q20" i="14"/>
  <c r="T20" i="14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/>
  <c r="W17" i="14" s="1"/>
  <c r="Z17" i="14" s="1"/>
  <c r="AC17" i="14" s="1"/>
  <c r="M17" i="14"/>
  <c r="N17" i="14" s="1"/>
  <c r="O17" i="14" s="1"/>
  <c r="Q16" i="14"/>
  <c r="T16" i="14"/>
  <c r="W16" i="14" s="1"/>
  <c r="Z16" i="14" s="1"/>
  <c r="AC16" i="14" s="1"/>
  <c r="AD16" i="14" s="1"/>
  <c r="M16" i="14"/>
  <c r="N16" i="14" s="1"/>
  <c r="O16" i="14" s="1"/>
  <c r="Q15" i="14"/>
  <c r="T15" i="14" s="1"/>
  <c r="W15" i="14" s="1"/>
  <c r="Z15" i="14" s="1"/>
  <c r="AC15" i="14" s="1"/>
  <c r="M15" i="14"/>
  <c r="N15" i="14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/>
  <c r="W13" i="14" s="1"/>
  <c r="Z13" i="14" s="1"/>
  <c r="AC13" i="14" s="1"/>
  <c r="M13" i="14"/>
  <c r="N13" i="14" s="1"/>
  <c r="O13" i="14" s="1"/>
  <c r="Q12" i="14"/>
  <c r="T12" i="14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AF11" i="14" s="1"/>
  <c r="AI11" i="14" s="1"/>
  <c r="L11" i="14"/>
  <c r="Q10" i="14"/>
  <c r="T10" i="14" s="1"/>
  <c r="W10" i="14" s="1"/>
  <c r="Z10" i="14" s="1"/>
  <c r="AA10" i="14" s="1"/>
  <c r="M10" i="14"/>
  <c r="N10" i="14" s="1"/>
  <c r="O10" i="14" s="1"/>
  <c r="Q9" i="14"/>
  <c r="T9" i="14" s="1"/>
  <c r="W9" i="14" s="1"/>
  <c r="M9" i="14"/>
  <c r="M32" i="14"/>
  <c r="N32" i="14" s="1"/>
  <c r="O32" i="14" s="1"/>
  <c r="N34" i="14"/>
  <c r="O34" i="14" s="1"/>
  <c r="M36" i="14"/>
  <c r="N36" i="14" s="1"/>
  <c r="O36" i="14" s="1"/>
  <c r="N38" i="14"/>
  <c r="O38" i="14" s="1"/>
  <c r="M42" i="14"/>
  <c r="N42" i="14" s="1"/>
  <c r="O42" i="14" s="1"/>
  <c r="M44" i="14"/>
  <c r="N46" i="14"/>
  <c r="O46" i="14" s="1"/>
  <c r="M48" i="14"/>
  <c r="N48" i="14"/>
  <c r="O48" i="14" s="1"/>
  <c r="M49" i="14"/>
  <c r="N51" i="14"/>
  <c r="O51" i="14"/>
  <c r="BQ180" i="14"/>
  <c r="BS180" i="14"/>
  <c r="BT180" i="14" s="1"/>
  <c r="BQ181" i="14"/>
  <c r="BS181" i="14"/>
  <c r="BT181" i="14" s="1"/>
  <c r="BS182" i="14"/>
  <c r="BT182" i="14" s="1"/>
  <c r="BQ183" i="14"/>
  <c r="BT183" i="14"/>
  <c r="BQ185" i="14"/>
  <c r="BS185" i="14"/>
  <c r="BT185" i="14" s="1"/>
  <c r="BQ186" i="14"/>
  <c r="BS186" i="14"/>
  <c r="BT186" i="14" s="1"/>
  <c r="BQ187" i="14"/>
  <c r="BS187" i="14"/>
  <c r="BT187" i="14"/>
  <c r="BQ188" i="14"/>
  <c r="BS188" i="14"/>
  <c r="BT188" i="14" s="1"/>
  <c r="BQ189" i="14"/>
  <c r="BS189" i="14"/>
  <c r="BT189" i="14"/>
  <c r="BQ190" i="14"/>
  <c r="BS190" i="14"/>
  <c r="BT190" i="14"/>
  <c r="BQ191" i="14"/>
  <c r="BS191" i="14"/>
  <c r="BT191" i="14"/>
  <c r="BQ192" i="14"/>
  <c r="BS192" i="14"/>
  <c r="BT192" i="14" s="1"/>
  <c r="BQ193" i="14"/>
  <c r="BS193" i="14"/>
  <c r="BT193" i="14" s="1"/>
  <c r="BQ196" i="14"/>
  <c r="BS196" i="14"/>
  <c r="BT196" i="14" s="1"/>
  <c r="BQ197" i="14"/>
  <c r="BS197" i="14"/>
  <c r="BT197" i="14" s="1"/>
  <c r="BQ198" i="14"/>
  <c r="BS198" i="14"/>
  <c r="BT198" i="14"/>
  <c r="BQ199" i="14"/>
  <c r="BS199" i="14"/>
  <c r="BT199" i="14"/>
  <c r="BQ200" i="14"/>
  <c r="BS200" i="14"/>
  <c r="BT200" i="14" s="1"/>
  <c r="BQ202" i="14"/>
  <c r="BS202" i="14"/>
  <c r="BT202" i="14" s="1"/>
  <c r="BQ203" i="14"/>
  <c r="BS203" i="14"/>
  <c r="BT203" i="14" s="1"/>
  <c r="BQ204" i="14"/>
  <c r="BS204" i="14"/>
  <c r="BT204" i="14" s="1"/>
  <c r="BQ205" i="14"/>
  <c r="BS205" i="14"/>
  <c r="BT205" i="14"/>
  <c r="BQ206" i="14"/>
  <c r="BS206" i="14"/>
  <c r="BT206" i="14" s="1"/>
  <c r="BQ207" i="14"/>
  <c r="BS207" i="14"/>
  <c r="BT207" i="14"/>
  <c r="BQ208" i="14"/>
  <c r="BS208" i="14"/>
  <c r="BT208" i="14" s="1"/>
  <c r="BQ209" i="14"/>
  <c r="BS209" i="14"/>
  <c r="BT209" i="14" s="1"/>
  <c r="BQ210" i="14"/>
  <c r="BS210" i="14"/>
  <c r="BT210" i="14" s="1"/>
  <c r="BQ211" i="14"/>
  <c r="BS211" i="14"/>
  <c r="BT211" i="14"/>
  <c r="BQ212" i="14"/>
  <c r="BS212" i="14"/>
  <c r="BT212" i="14" s="1"/>
  <c r="BV61" i="5"/>
  <c r="BW61" i="5" s="1"/>
  <c r="BH127" i="14"/>
  <c r="BD112" i="14"/>
  <c r="BG112" i="14" s="1"/>
  <c r="BJ112" i="14" s="1"/>
  <c r="BM112" i="14"/>
  <c r="BG11" i="15"/>
  <c r="BB123" i="14"/>
  <c r="N61" i="5"/>
  <c r="BM29" i="5"/>
  <c r="BN29" i="5"/>
  <c r="BJ132" i="14"/>
  <c r="BM132" i="14" s="1"/>
  <c r="BG113" i="14"/>
  <c r="BH113" i="14" s="1"/>
  <c r="BD118" i="14"/>
  <c r="BE118" i="14" s="1"/>
  <c r="BB122" i="14"/>
  <c r="BE129" i="14"/>
  <c r="BD114" i="14"/>
  <c r="BG114" i="14" s="1"/>
  <c r="BD120" i="14"/>
  <c r="BE127" i="14"/>
  <c r="BH129" i="14"/>
  <c r="AM72" i="14"/>
  <c r="BD110" i="14"/>
  <c r="BG110" i="14" s="1"/>
  <c r="BB110" i="14"/>
  <c r="BP167" i="14"/>
  <c r="BN167" i="14"/>
  <c r="BJ145" i="14"/>
  <c r="BH145" i="14"/>
  <c r="BD121" i="14"/>
  <c r="BE121" i="14" s="1"/>
  <c r="BB121" i="14"/>
  <c r="BG122" i="14"/>
  <c r="BH122" i="14" s="1"/>
  <c r="BE122" i="14"/>
  <c r="BN161" i="14"/>
  <c r="BP161" i="14"/>
  <c r="BQ161" i="14" s="1"/>
  <c r="M58" i="14"/>
  <c r="N58" i="14" s="1"/>
  <c r="O58" i="14" s="1"/>
  <c r="BB116" i="14"/>
  <c r="BK143" i="14"/>
  <c r="BM143" i="14"/>
  <c r="BN143" i="14" s="1"/>
  <c r="BA10" i="15"/>
  <c r="BD10" i="15"/>
  <c r="CC19" i="15"/>
  <c r="Q23" i="15"/>
  <c r="P23" i="15"/>
  <c r="BW15" i="15"/>
  <c r="BY15" i="15"/>
  <c r="CB15" i="15" s="1"/>
  <c r="BZ15" i="15"/>
  <c r="BE12" i="15"/>
  <c r="AY23" i="15"/>
  <c r="BJ11" i="15"/>
  <c r="BK11" i="15" s="1"/>
  <c r="BH11" i="15"/>
  <c r="BY16" i="15"/>
  <c r="CB16" i="15" s="1"/>
  <c r="CC16" i="15" s="1"/>
  <c r="BJ12" i="15"/>
  <c r="BH12" i="15"/>
  <c r="CB17" i="15"/>
  <c r="BZ17" i="15"/>
  <c r="R10" i="15"/>
  <c r="R23" i="15" s="1"/>
  <c r="BM13" i="15"/>
  <c r="BK13" i="15"/>
  <c r="BZ18" i="15"/>
  <c r="CB18" i="15"/>
  <c r="CC18" i="15" s="1"/>
  <c r="CH19" i="15"/>
  <c r="CF19" i="15"/>
  <c r="AX23" i="15"/>
  <c r="AI24" i="14"/>
  <c r="AJ24" i="14" s="1"/>
  <c r="AJ33" i="14"/>
  <c r="AL44" i="14"/>
  <c r="AO44" i="14" s="1"/>
  <c r="AL61" i="14"/>
  <c r="AO61" i="14" s="1"/>
  <c r="AP61" i="14" s="1"/>
  <c r="BA107" i="14"/>
  <c r="AM38" i="14"/>
  <c r="AO47" i="14"/>
  <c r="AR47" i="14" s="1"/>
  <c r="AC10" i="14"/>
  <c r="AD10" i="14" s="1"/>
  <c r="AM32" i="14"/>
  <c r="AL40" i="14"/>
  <c r="AO40" i="14" s="1"/>
  <c r="AV79" i="14"/>
  <c r="BA105" i="14"/>
  <c r="BP159" i="14"/>
  <c r="BQ159" i="14" s="1"/>
  <c r="BN159" i="14"/>
  <c r="T256" i="14"/>
  <c r="BA106" i="14"/>
  <c r="BD111" i="14"/>
  <c r="BB111" i="14"/>
  <c r="BE130" i="14"/>
  <c r="BG130" i="14"/>
  <c r="BH137" i="14"/>
  <c r="BJ137" i="14"/>
  <c r="BM137" i="14" s="1"/>
  <c r="BH140" i="14"/>
  <c r="BJ140" i="14"/>
  <c r="R9" i="14"/>
  <c r="R256" i="14" s="1"/>
  <c r="N9" i="14"/>
  <c r="AJ32" i="14"/>
  <c r="AJ44" i="14"/>
  <c r="M50" i="14"/>
  <c r="N50" i="14"/>
  <c r="O50" i="14" s="1"/>
  <c r="BP175" i="14"/>
  <c r="BN175" i="14"/>
  <c r="M31" i="14"/>
  <c r="M33" i="14"/>
  <c r="M35" i="14"/>
  <c r="M39" i="14"/>
  <c r="M41" i="14"/>
  <c r="M43" i="14"/>
  <c r="M45" i="14"/>
  <c r="BD115" i="14"/>
  <c r="BB115" i="14"/>
  <c r="BD117" i="14"/>
  <c r="BB117" i="14"/>
  <c r="BH142" i="14"/>
  <c r="BJ142" i="14"/>
  <c r="BK142" i="14" s="1"/>
  <c r="BD119" i="14"/>
  <c r="BG119" i="14" s="1"/>
  <c r="BJ119" i="14" s="1"/>
  <c r="BM119" i="14" s="1"/>
  <c r="BB119" i="14"/>
  <c r="BG123" i="14"/>
  <c r="BJ123" i="14" s="1"/>
  <c r="BK123" i="14" s="1"/>
  <c r="BE123" i="14"/>
  <c r="BE124" i="14"/>
  <c r="BG124" i="14"/>
  <c r="BH124" i="14" s="1"/>
  <c r="BH133" i="14"/>
  <c r="BJ133" i="14"/>
  <c r="BH138" i="14"/>
  <c r="BJ138" i="14"/>
  <c r="BK149" i="14"/>
  <c r="BM149" i="14"/>
  <c r="BB113" i="14"/>
  <c r="BG116" i="14"/>
  <c r="BE116" i="14"/>
  <c r="BE128" i="14"/>
  <c r="BG128" i="14"/>
  <c r="BJ128" i="14" s="1"/>
  <c r="BK128" i="14" s="1"/>
  <c r="BH134" i="14"/>
  <c r="BJ134" i="14"/>
  <c r="BM134" i="14" s="1"/>
  <c r="BN134" i="14" s="1"/>
  <c r="BJ136" i="14"/>
  <c r="BM136" i="14" s="1"/>
  <c r="BP136" i="14" s="1"/>
  <c r="BK150" i="14"/>
  <c r="BM150" i="14"/>
  <c r="BP156" i="14"/>
  <c r="BQ156" i="14" s="1"/>
  <c r="BN156" i="14"/>
  <c r="BE126" i="14"/>
  <c r="BG126" i="14"/>
  <c r="BJ131" i="14"/>
  <c r="BJ135" i="14"/>
  <c r="BJ139" i="14"/>
  <c r="BM139" i="14" s="1"/>
  <c r="BH143" i="14"/>
  <c r="BJ144" i="14"/>
  <c r="BH144" i="14"/>
  <c r="BM147" i="14"/>
  <c r="BN147" i="14" s="1"/>
  <c r="BK147" i="14"/>
  <c r="BM152" i="14"/>
  <c r="BP152" i="14" s="1"/>
  <c r="BQ152" i="14" s="1"/>
  <c r="BK152" i="14"/>
  <c r="BM153" i="14"/>
  <c r="BN170" i="14"/>
  <c r="BP171" i="14"/>
  <c r="BN171" i="14"/>
  <c r="BP172" i="14"/>
  <c r="BN172" i="14"/>
  <c r="BM148" i="14"/>
  <c r="BP148" i="14" s="1"/>
  <c r="BQ148" i="14" s="1"/>
  <c r="BK148" i="14"/>
  <c r="BM151" i="14"/>
  <c r="BK151" i="14"/>
  <c r="BP157" i="14"/>
  <c r="BQ157" i="14" s="1"/>
  <c r="BN157" i="14"/>
  <c r="BN162" i="14"/>
  <c r="BN163" i="14"/>
  <c r="BP174" i="14"/>
  <c r="BS174" i="14" s="1"/>
  <c r="BT174" i="14" s="1"/>
  <c r="BN174" i="14"/>
  <c r="BP155" i="14"/>
  <c r="BQ155" i="14" s="1"/>
  <c r="BN155" i="14"/>
  <c r="BN160" i="14"/>
  <c r="BP160" i="14"/>
  <c r="BN165" i="14"/>
  <c r="BP165" i="14"/>
  <c r="BQ165" i="14" s="1"/>
  <c r="BP177" i="14"/>
  <c r="BN177" i="14"/>
  <c r="BP178" i="14"/>
  <c r="BQ178" i="14" s="1"/>
  <c r="BN178" i="14"/>
  <c r="BP166" i="14"/>
  <c r="BQ166" i="14" s="1"/>
  <c r="BN166" i="14"/>
  <c r="BP176" i="14"/>
  <c r="BQ176" i="14" s="1"/>
  <c r="BN176" i="14"/>
  <c r="BS176" i="14"/>
  <c r="BT176" i="14" s="1"/>
  <c r="BQ162" i="14"/>
  <c r="BQ172" i="14"/>
  <c r="BS172" i="14"/>
  <c r="BT172" i="14" s="1"/>
  <c r="BQ170" i="14"/>
  <c r="BS156" i="14"/>
  <c r="BT156" i="14" s="1"/>
  <c r="BS161" i="14"/>
  <c r="BT161" i="14" s="1"/>
  <c r="BE114" i="14"/>
  <c r="BE112" i="14"/>
  <c r="BP143" i="14"/>
  <c r="BG118" i="14"/>
  <c r="BJ118" i="14" s="1"/>
  <c r="O61" i="5"/>
  <c r="BP29" i="5"/>
  <c r="BS29" i="5" s="1"/>
  <c r="BT29" i="5" s="1"/>
  <c r="BE110" i="14"/>
  <c r="BJ122" i="14"/>
  <c r="BK122" i="14" s="1"/>
  <c r="BK145" i="14"/>
  <c r="BM145" i="14"/>
  <c r="BN145" i="14" s="1"/>
  <c r="BK112" i="14"/>
  <c r="AR72" i="14"/>
  <c r="BG121" i="14"/>
  <c r="BH121" i="14" s="1"/>
  <c r="CE15" i="15"/>
  <c r="CH15" i="15" s="1"/>
  <c r="BB10" i="15"/>
  <c r="BB23" i="15" s="1"/>
  <c r="BA23" i="15"/>
  <c r="CE18" i="15"/>
  <c r="CF18" i="15" s="1"/>
  <c r="BZ16" i="15"/>
  <c r="CC15" i="15"/>
  <c r="BD23" i="15"/>
  <c r="BE10" i="15"/>
  <c r="BE23" i="15" s="1"/>
  <c r="BG10" i="15"/>
  <c r="CE17" i="15"/>
  <c r="CC17" i="15"/>
  <c r="CI19" i="15"/>
  <c r="CK19" i="15"/>
  <c r="BN13" i="15"/>
  <c r="BP13" i="15"/>
  <c r="BK12" i="15"/>
  <c r="BM12" i="15"/>
  <c r="BM11" i="15"/>
  <c r="BP11" i="15" s="1"/>
  <c r="BP147" i="14"/>
  <c r="BQ147" i="14" s="1"/>
  <c r="BP150" i="14"/>
  <c r="BS150" i="14" s="1"/>
  <c r="BT150" i="14" s="1"/>
  <c r="BN150" i="14"/>
  <c r="BH128" i="14"/>
  <c r="BH123" i="14"/>
  <c r="BK140" i="14"/>
  <c r="BM140" i="14"/>
  <c r="BP140" i="14" s="1"/>
  <c r="BH130" i="14"/>
  <c r="BJ130" i="14"/>
  <c r="BK130" i="14" s="1"/>
  <c r="BA79" i="14"/>
  <c r="BD79" i="14" s="1"/>
  <c r="BE79" i="14" s="1"/>
  <c r="AF10" i="14"/>
  <c r="BJ116" i="14"/>
  <c r="BK116" i="14" s="1"/>
  <c r="BH116" i="14"/>
  <c r="BM142" i="14"/>
  <c r="AP52" i="14"/>
  <c r="BK136" i="14"/>
  <c r="BK138" i="14"/>
  <c r="BM138" i="14"/>
  <c r="BP138" i="14" s="1"/>
  <c r="BS138" i="14" s="1"/>
  <c r="BJ124" i="14"/>
  <c r="BK124" i="14" s="1"/>
  <c r="O9" i="14"/>
  <c r="AR61" i="14"/>
  <c r="AS61" i="14" s="1"/>
  <c r="BK139" i="14"/>
  <c r="BP151" i="14"/>
  <c r="BN151" i="14"/>
  <c r="BN152" i="14"/>
  <c r="BH126" i="14"/>
  <c r="BJ126" i="14"/>
  <c r="BK126" i="14" s="1"/>
  <c r="BE119" i="14"/>
  <c r="BK137" i="14"/>
  <c r="AR31" i="14"/>
  <c r="AU31" i="14" s="1"/>
  <c r="AX31" i="14" s="1"/>
  <c r="AY31" i="14" s="1"/>
  <c r="AM24" i="14"/>
  <c r="AL24" i="14"/>
  <c r="AO24" i="14" s="1"/>
  <c r="AJ11" i="14"/>
  <c r="BS152" i="14"/>
  <c r="BT152" i="14" s="1"/>
  <c r="BS148" i="14"/>
  <c r="BT148" i="14" s="1"/>
  <c r="BV29" i="5"/>
  <c r="BW29" i="5" s="1"/>
  <c r="BQ29" i="5"/>
  <c r="BP145" i="14"/>
  <c r="CN19" i="15"/>
  <c r="CO19" i="15" s="1"/>
  <c r="CL19" i="15"/>
  <c r="BJ10" i="15"/>
  <c r="BJ23" i="15" s="1"/>
  <c r="BN11" i="15"/>
  <c r="BS13" i="15"/>
  <c r="BT13" i="15" s="1"/>
  <c r="BQ13" i="15"/>
  <c r="CF15" i="15"/>
  <c r="CH17" i="15"/>
  <c r="CK17" i="15" s="1"/>
  <c r="CL17" i="15" s="1"/>
  <c r="CF17" i="15"/>
  <c r="CH18" i="15"/>
  <c r="CI18" i="15" s="1"/>
  <c r="CE16" i="15"/>
  <c r="CF16" i="15" s="1"/>
  <c r="BM118" i="14"/>
  <c r="BP118" i="14" s="1"/>
  <c r="BQ118" i="14" s="1"/>
  <c r="BK118" i="14"/>
  <c r="AU61" i="14"/>
  <c r="BM124" i="14"/>
  <c r="BN124" i="14" s="1"/>
  <c r="BN136" i="14"/>
  <c r="AS52" i="14"/>
  <c r="BM116" i="14"/>
  <c r="BN116" i="14" s="1"/>
  <c r="BB79" i="14"/>
  <c r="X9" i="14"/>
  <c r="X256" i="14" s="1"/>
  <c r="BM123" i="14"/>
  <c r="BN123" i="14" s="1"/>
  <c r="AS47" i="14"/>
  <c r="AU47" i="14"/>
  <c r="BN139" i="14"/>
  <c r="BP139" i="14"/>
  <c r="BS139" i="14" s="1"/>
  <c r="BN140" i="14"/>
  <c r="BM128" i="14"/>
  <c r="BM126" i="14"/>
  <c r="BP126" i="14" s="1"/>
  <c r="BM130" i="14"/>
  <c r="BN137" i="14"/>
  <c r="BP137" i="14"/>
  <c r="BN138" i="14"/>
  <c r="BQ138" i="14"/>
  <c r="BT138" i="14"/>
  <c r="BQ140" i="14"/>
  <c r="BS140" i="14"/>
  <c r="BT140" i="14" s="1"/>
  <c r="BQ139" i="14"/>
  <c r="BT139" i="14"/>
  <c r="BQ145" i="14"/>
  <c r="BS145" i="14"/>
  <c r="BT145" i="14" s="1"/>
  <c r="CI17" i="15"/>
  <c r="CQ19" i="15"/>
  <c r="CT19" i="15" s="1"/>
  <c r="CH16" i="15"/>
  <c r="CK16" i="15" s="1"/>
  <c r="CN16" i="15" s="1"/>
  <c r="BK10" i="15"/>
  <c r="BK23" i="15" s="1"/>
  <c r="BM10" i="15"/>
  <c r="BV13" i="15"/>
  <c r="BW13" i="15" s="1"/>
  <c r="CK18" i="15"/>
  <c r="AX47" i="14"/>
  <c r="AV47" i="14"/>
  <c r="BP124" i="14"/>
  <c r="BK119" i="14"/>
  <c r="BN126" i="14"/>
  <c r="BG79" i="14"/>
  <c r="BJ79" i="14" s="1"/>
  <c r="CU19" i="15"/>
  <c r="BP10" i="15"/>
  <c r="BQ10" i="15" s="1"/>
  <c r="BN10" i="15"/>
  <c r="BM23" i="15"/>
  <c r="CL18" i="15"/>
  <c r="CN18" i="15"/>
  <c r="CN17" i="15"/>
  <c r="CO17" i="15" s="1"/>
  <c r="BA52" i="14"/>
  <c r="BD52" i="14" s="1"/>
  <c r="BG52" i="14" s="1"/>
  <c r="CQ17" i="15"/>
  <c r="CT17" i="15" s="1"/>
  <c r="CU17" i="15" s="1"/>
  <c r="BS10" i="15"/>
  <c r="CQ18" i="15"/>
  <c r="CR18" i="15" s="1"/>
  <c r="CO18" i="15"/>
  <c r="CT18" i="15"/>
  <c r="CU18" i="15" s="1"/>
  <c r="CO16" i="15"/>
  <c r="CQ16" i="15"/>
  <c r="CT16" i="15" s="1"/>
  <c r="CU16" i="15" s="1"/>
  <c r="BJ52" i="14"/>
  <c r="BM52" i="14" s="1"/>
  <c r="BN52" i="14" s="1"/>
  <c r="BH52" i="14"/>
  <c r="BK52" i="14"/>
  <c r="BP52" i="14"/>
  <c r="BS52" i="14" s="1"/>
  <c r="BT52" i="14" s="1"/>
  <c r="J12" i="13"/>
  <c r="G12" i="13"/>
  <c r="H11" i="13"/>
  <c r="H10" i="13"/>
  <c r="I10" i="13" s="1"/>
  <c r="AZ12" i="11"/>
  <c r="I11" i="13"/>
  <c r="K11" i="13"/>
  <c r="AH10" i="12"/>
  <c r="AE10" i="12"/>
  <c r="AB10" i="12"/>
  <c r="Y10" i="12"/>
  <c r="V10" i="12"/>
  <c r="S10" i="12"/>
  <c r="P10" i="12"/>
  <c r="T9" i="12"/>
  <c r="W9" i="12" s="1"/>
  <c r="M9" i="12"/>
  <c r="N9" i="12"/>
  <c r="O9" i="12"/>
  <c r="O10" i="12" s="1"/>
  <c r="Q10" i="12"/>
  <c r="M10" i="12"/>
  <c r="R10" i="12"/>
  <c r="U9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/>
  <c r="O11" i="11" s="1"/>
  <c r="Q10" i="11"/>
  <c r="Q12" i="11" s="1"/>
  <c r="R10" i="11"/>
  <c r="M10" i="11"/>
  <c r="N10" i="11" s="1"/>
  <c r="O10" i="11" s="1"/>
  <c r="Q9" i="11"/>
  <c r="T9" i="11"/>
  <c r="U9" i="11"/>
  <c r="M9" i="11"/>
  <c r="M12" i="11" s="1"/>
  <c r="P10" i="9"/>
  <c r="L10" i="9"/>
  <c r="M9" i="9"/>
  <c r="N9" i="9"/>
  <c r="U10" i="12"/>
  <c r="T10" i="12"/>
  <c r="N10" i="12"/>
  <c r="R9" i="11"/>
  <c r="T10" i="11"/>
  <c r="T12" i="11" s="1"/>
  <c r="N9" i="11"/>
  <c r="N12" i="11" s="1"/>
  <c r="W9" i="11"/>
  <c r="N10" i="9"/>
  <c r="M10" i="9"/>
  <c r="O9" i="9"/>
  <c r="O10" i="9" s="1"/>
  <c r="O9" i="11"/>
  <c r="O12" i="11" s="1"/>
  <c r="Z9" i="11"/>
  <c r="X9" i="11"/>
  <c r="U10" i="11"/>
  <c r="AC9" i="11"/>
  <c r="AD9" i="11" s="1"/>
  <c r="AA9" i="11"/>
  <c r="AF9" i="11"/>
  <c r="AG9" i="11"/>
  <c r="AI9" i="11"/>
  <c r="R9" i="9"/>
  <c r="R10" i="9"/>
  <c r="Q10" i="9"/>
  <c r="P62" i="5"/>
  <c r="S62" i="5"/>
  <c r="V62" i="5"/>
  <c r="Y62" i="5"/>
  <c r="AB62" i="5"/>
  <c r="AE62" i="5"/>
  <c r="AH62" i="5"/>
  <c r="AK62" i="5"/>
  <c r="AN62" i="5"/>
  <c r="AQ62" i="5"/>
  <c r="AT62" i="5"/>
  <c r="AW62" i="5"/>
  <c r="AZ62" i="5"/>
  <c r="BC62" i="5"/>
  <c r="BL62" i="5"/>
  <c r="BM59" i="5"/>
  <c r="BM58" i="5"/>
  <c r="BM57" i="5"/>
  <c r="BM56" i="5"/>
  <c r="BJ51" i="5"/>
  <c r="BK51" i="5"/>
  <c r="BS55" i="5"/>
  <c r="BS56" i="5"/>
  <c r="BV56" i="5"/>
  <c r="BW56" i="5"/>
  <c r="BS57" i="5"/>
  <c r="BS58" i="5"/>
  <c r="BT58" i="5" s="1"/>
  <c r="BS59" i="5"/>
  <c r="BT56" i="5"/>
  <c r="BA40" i="5"/>
  <c r="BD40" i="5"/>
  <c r="BA41" i="5"/>
  <c r="BD41" i="5"/>
  <c r="BA42" i="5"/>
  <c r="BD42" i="5"/>
  <c r="BA43" i="5"/>
  <c r="BD43" i="5"/>
  <c r="BA44" i="5"/>
  <c r="BD44" i="5"/>
  <c r="BA45" i="5"/>
  <c r="BD45" i="5"/>
  <c r="BA46" i="5"/>
  <c r="BD46" i="5"/>
  <c r="BA47" i="5"/>
  <c r="BD47" i="5"/>
  <c r="BA48" i="5"/>
  <c r="BD48" i="5"/>
  <c r="BA49" i="5"/>
  <c r="BD49" i="5"/>
  <c r="BA50" i="5"/>
  <c r="BD50" i="5"/>
  <c r="BA51" i="5"/>
  <c r="BD51" i="5"/>
  <c r="BA52" i="5"/>
  <c r="BD52" i="5"/>
  <c r="BA53" i="5"/>
  <c r="BD53" i="5"/>
  <c r="BA54" i="5"/>
  <c r="BD54" i="5"/>
  <c r="BA55" i="5"/>
  <c r="BD55" i="5"/>
  <c r="BA56" i="5"/>
  <c r="BD56" i="5"/>
  <c r="BA57" i="5"/>
  <c r="BD57" i="5"/>
  <c r="BA58" i="5"/>
  <c r="BD58" i="5"/>
  <c r="BA59" i="5"/>
  <c r="BD59" i="5"/>
  <c r="BJ50" i="5"/>
  <c r="BK50" i="5"/>
  <c r="BJ49" i="5"/>
  <c r="BK49" i="5"/>
  <c r="BJ48" i="5"/>
  <c r="BM48" i="5"/>
  <c r="BP48" i="5" s="1"/>
  <c r="BQ48" i="5" s="1"/>
  <c r="BJ47" i="5"/>
  <c r="BK47" i="5"/>
  <c r="BJ20" i="5"/>
  <c r="BK20" i="5"/>
  <c r="BJ22" i="5"/>
  <c r="BJ23" i="5"/>
  <c r="BK23" i="5" s="1"/>
  <c r="BJ24" i="5"/>
  <c r="BM24" i="5"/>
  <c r="BN24" i="5" s="1"/>
  <c r="BJ25" i="5"/>
  <c r="BJ26" i="5"/>
  <c r="BM26" i="5"/>
  <c r="BP26" i="5" s="1"/>
  <c r="BQ26" i="5" s="1"/>
  <c r="BJ27" i="5"/>
  <c r="BM27" i="5"/>
  <c r="BN27" i="5" s="1"/>
  <c r="BP27" i="5"/>
  <c r="BJ28" i="5"/>
  <c r="BM28" i="5"/>
  <c r="BP28" i="5" s="1"/>
  <c r="BN28" i="5"/>
  <c r="BJ30" i="5"/>
  <c r="BK30" i="5"/>
  <c r="BJ31" i="5"/>
  <c r="BJ32" i="5"/>
  <c r="BM32" i="5" s="1"/>
  <c r="BJ33" i="5"/>
  <c r="BK33" i="5" s="1"/>
  <c r="BJ34" i="5"/>
  <c r="BK34" i="5" s="1"/>
  <c r="BJ35" i="5"/>
  <c r="BM35" i="5"/>
  <c r="BP35" i="5" s="1"/>
  <c r="BJ36" i="5"/>
  <c r="BM36" i="5" s="1"/>
  <c r="BJ37" i="5"/>
  <c r="BM37" i="5" s="1"/>
  <c r="BK37" i="5"/>
  <c r="BJ38" i="5"/>
  <c r="BM38" i="5" s="1"/>
  <c r="BJ39" i="5"/>
  <c r="BK39" i="5" s="1"/>
  <c r="BJ40" i="5"/>
  <c r="BM40" i="5"/>
  <c r="BN40" i="5"/>
  <c r="BJ41" i="5"/>
  <c r="BM41" i="5" s="1"/>
  <c r="BP41" i="5" s="1"/>
  <c r="BJ42" i="5"/>
  <c r="BK42" i="5"/>
  <c r="BJ43" i="5"/>
  <c r="BM43" i="5"/>
  <c r="BN43" i="5" s="1"/>
  <c r="BP43" i="5"/>
  <c r="BQ43" i="5" s="1"/>
  <c r="BJ44" i="5"/>
  <c r="BM44" i="5" s="1"/>
  <c r="BN44" i="5"/>
  <c r="BJ45" i="5"/>
  <c r="BM45" i="5"/>
  <c r="BP45" i="5"/>
  <c r="BJ46" i="5"/>
  <c r="BK46" i="5" s="1"/>
  <c r="BM51" i="5"/>
  <c r="BN51" i="5" s="1"/>
  <c r="BP51" i="5"/>
  <c r="BQ51" i="5" s="1"/>
  <c r="BM52" i="5"/>
  <c r="BN52" i="5" s="1"/>
  <c r="BP52" i="5"/>
  <c r="BM53" i="5"/>
  <c r="BN53" i="5" s="1"/>
  <c r="BM54" i="5"/>
  <c r="BP54" i="5" s="1"/>
  <c r="BM55" i="5"/>
  <c r="M10" i="5"/>
  <c r="N10" i="5" s="1"/>
  <c r="O10" i="5" s="1"/>
  <c r="M11" i="5"/>
  <c r="M12" i="5"/>
  <c r="N12" i="5" s="1"/>
  <c r="M13" i="5"/>
  <c r="N13" i="5" s="1"/>
  <c r="O13" i="5"/>
  <c r="M14" i="5"/>
  <c r="N14" i="5"/>
  <c r="O14" i="5" s="1"/>
  <c r="M15" i="5"/>
  <c r="N15" i="5" s="1"/>
  <c r="O15" i="5" s="1"/>
  <c r="M17" i="5"/>
  <c r="N17" i="5"/>
  <c r="O17" i="5"/>
  <c r="M18" i="5"/>
  <c r="N18" i="5" s="1"/>
  <c r="O18" i="5"/>
  <c r="M19" i="5"/>
  <c r="N19" i="5"/>
  <c r="O19" i="5"/>
  <c r="M20" i="5"/>
  <c r="N20" i="5" s="1"/>
  <c r="O20" i="5" s="1"/>
  <c r="M21" i="5"/>
  <c r="N21" i="5" s="1"/>
  <c r="O21" i="5" s="1"/>
  <c r="M22" i="5"/>
  <c r="N22" i="5" s="1"/>
  <c r="O22" i="5"/>
  <c r="M23" i="5"/>
  <c r="N23" i="5"/>
  <c r="O23" i="5" s="1"/>
  <c r="M24" i="5"/>
  <c r="N24" i="5" s="1"/>
  <c r="O24" i="5"/>
  <c r="M25" i="5"/>
  <c r="N25" i="5" s="1"/>
  <c r="O25" i="5" s="1"/>
  <c r="M26" i="5"/>
  <c r="N26" i="5" s="1"/>
  <c r="O26" i="5"/>
  <c r="M27" i="5"/>
  <c r="N27" i="5"/>
  <c r="O27" i="5" s="1"/>
  <c r="M28" i="5"/>
  <c r="N28" i="5" s="1"/>
  <c r="O28" i="5" s="1"/>
  <c r="M30" i="5"/>
  <c r="N30" i="5"/>
  <c r="O30" i="5"/>
  <c r="M31" i="5"/>
  <c r="N31" i="5" s="1"/>
  <c r="O31" i="5"/>
  <c r="M32" i="5"/>
  <c r="N32" i="5"/>
  <c r="O32" i="5"/>
  <c r="M33" i="5"/>
  <c r="N33" i="5" s="1"/>
  <c r="O33" i="5" s="1"/>
  <c r="M34" i="5"/>
  <c r="N34" i="5" s="1"/>
  <c r="O34" i="5" s="1"/>
  <c r="M35" i="5"/>
  <c r="N35" i="5" s="1"/>
  <c r="O35" i="5"/>
  <c r="M36" i="5"/>
  <c r="N36" i="5"/>
  <c r="O36" i="5" s="1"/>
  <c r="M37" i="5"/>
  <c r="N37" i="5" s="1"/>
  <c r="O37" i="5"/>
  <c r="M38" i="5"/>
  <c r="N38" i="5" s="1"/>
  <c r="O38" i="5" s="1"/>
  <c r="M39" i="5"/>
  <c r="N39" i="5" s="1"/>
  <c r="O39" i="5"/>
  <c r="M40" i="5"/>
  <c r="N40" i="5"/>
  <c r="O40" i="5" s="1"/>
  <c r="M41" i="5"/>
  <c r="N41" i="5" s="1"/>
  <c r="O41" i="5" s="1"/>
  <c r="M42" i="5"/>
  <c r="N42" i="5"/>
  <c r="O42" i="5"/>
  <c r="M43" i="5"/>
  <c r="N43" i="5" s="1"/>
  <c r="O43" i="5"/>
  <c r="M44" i="5"/>
  <c r="N44" i="5"/>
  <c r="O44" i="5"/>
  <c r="M45" i="5"/>
  <c r="N45" i="5" s="1"/>
  <c r="O45" i="5" s="1"/>
  <c r="M46" i="5"/>
  <c r="N46" i="5" s="1"/>
  <c r="O46" i="5" s="1"/>
  <c r="M47" i="5"/>
  <c r="N47" i="5" s="1"/>
  <c r="O47" i="5"/>
  <c r="M48" i="5"/>
  <c r="N48" i="5"/>
  <c r="O48" i="5" s="1"/>
  <c r="M49" i="5"/>
  <c r="N49" i="5" s="1"/>
  <c r="O49" i="5"/>
  <c r="M50" i="5"/>
  <c r="N50" i="5" s="1"/>
  <c r="O50" i="5" s="1"/>
  <c r="M51" i="5"/>
  <c r="N51" i="5" s="1"/>
  <c r="O51" i="5"/>
  <c r="M52" i="5"/>
  <c r="N52" i="5"/>
  <c r="O52" i="5" s="1"/>
  <c r="M53" i="5"/>
  <c r="N53" i="5" s="1"/>
  <c r="O53" i="5" s="1"/>
  <c r="M54" i="5"/>
  <c r="N54" i="5"/>
  <c r="O54" i="5"/>
  <c r="M55" i="5"/>
  <c r="N55" i="5" s="1"/>
  <c r="O55" i="5"/>
  <c r="M56" i="5"/>
  <c r="N56" i="5"/>
  <c r="O56" i="5"/>
  <c r="M57" i="5"/>
  <c r="N57" i="5" s="1"/>
  <c r="O57" i="5" s="1"/>
  <c r="M58" i="5"/>
  <c r="N58" i="5" s="1"/>
  <c r="O58" i="5" s="1"/>
  <c r="M59" i="5"/>
  <c r="N59" i="5" s="1"/>
  <c r="O59" i="5"/>
  <c r="M9" i="5"/>
  <c r="M62" i="5" s="1"/>
  <c r="BA23" i="5"/>
  <c r="BD23" i="5" s="1"/>
  <c r="BA24" i="5"/>
  <c r="BD24" i="5" s="1"/>
  <c r="BA25" i="5"/>
  <c r="BD25" i="5"/>
  <c r="BA26" i="5"/>
  <c r="BD26" i="5"/>
  <c r="BA27" i="5"/>
  <c r="BD27" i="5" s="1"/>
  <c r="BA28" i="5"/>
  <c r="BD28" i="5"/>
  <c r="BA30" i="5"/>
  <c r="BD30" i="5" s="1"/>
  <c r="BA31" i="5"/>
  <c r="BD31" i="5" s="1"/>
  <c r="BA32" i="5"/>
  <c r="BD32" i="5"/>
  <c r="BA33" i="5"/>
  <c r="BD33" i="5"/>
  <c r="BA34" i="5"/>
  <c r="BD34" i="5" s="1"/>
  <c r="BA35" i="5"/>
  <c r="BD35" i="5" s="1"/>
  <c r="BA36" i="5"/>
  <c r="BD36" i="5"/>
  <c r="BA37" i="5"/>
  <c r="BD37" i="5" s="1"/>
  <c r="BA38" i="5"/>
  <c r="BD38" i="5"/>
  <c r="BA39" i="5"/>
  <c r="BD39" i="5"/>
  <c r="T13" i="5"/>
  <c r="W13" i="5" s="1"/>
  <c r="T14" i="5"/>
  <c r="T15" i="5"/>
  <c r="Q9" i="5"/>
  <c r="T9" i="5" s="1"/>
  <c r="U9" i="5" s="1"/>
  <c r="U62" i="5" s="1"/>
  <c r="BT59" i="5"/>
  <c r="BV59" i="5"/>
  <c r="BW59" i="5" s="1"/>
  <c r="BT55" i="5"/>
  <c r="BV55" i="5"/>
  <c r="BW55" i="5"/>
  <c r="BV58" i="5"/>
  <c r="BW58" i="5" s="1"/>
  <c r="BT57" i="5"/>
  <c r="BV57" i="5"/>
  <c r="BW57" i="5" s="1"/>
  <c r="N9" i="5"/>
  <c r="BK27" i="5"/>
  <c r="BM23" i="5"/>
  <c r="BN23" i="5" s="1"/>
  <c r="BP23" i="5"/>
  <c r="BQ23" i="5" s="1"/>
  <c r="BK45" i="5"/>
  <c r="BM49" i="5"/>
  <c r="BP49" i="5"/>
  <c r="BS49" i="5" s="1"/>
  <c r="BP53" i="5"/>
  <c r="BS53" i="5" s="1"/>
  <c r="BK35" i="5"/>
  <c r="BQ52" i="5"/>
  <c r="BM34" i="5"/>
  <c r="BP34" i="5" s="1"/>
  <c r="BN34" i="5"/>
  <c r="BK28" i="5"/>
  <c r="BM42" i="5"/>
  <c r="BN42" i="5" s="1"/>
  <c r="BK32" i="5"/>
  <c r="BK24" i="5"/>
  <c r="BM46" i="5"/>
  <c r="BN46" i="5" s="1"/>
  <c r="BS52" i="5"/>
  <c r="BT52" i="5" s="1"/>
  <c r="BN37" i="5"/>
  <c r="BM50" i="5"/>
  <c r="BP50" i="5" s="1"/>
  <c r="BQ50" i="5" s="1"/>
  <c r="BN45" i="5"/>
  <c r="BM30" i="5"/>
  <c r="BP30" i="5" s="1"/>
  <c r="BN30" i="5"/>
  <c r="BK38" i="5"/>
  <c r="BK26" i="5"/>
  <c r="BN35" i="5"/>
  <c r="BM33" i="5"/>
  <c r="BN33" i="5" s="1"/>
  <c r="BS48" i="5"/>
  <c r="BT48" i="5" s="1"/>
  <c r="BN48" i="5"/>
  <c r="BK43" i="5"/>
  <c r="BK48" i="5"/>
  <c r="BS51" i="5"/>
  <c r="BM47" i="5"/>
  <c r="BN47" i="5" s="1"/>
  <c r="BS43" i="5"/>
  <c r="BT43" i="5" s="1"/>
  <c r="BQ27" i="5"/>
  <c r="BS27" i="5"/>
  <c r="BV27" i="5" s="1"/>
  <c r="BN26" i="5"/>
  <c r="BS23" i="5"/>
  <c r="BS45" i="5"/>
  <c r="BT45" i="5" s="1"/>
  <c r="BQ45" i="5"/>
  <c r="BP24" i="5"/>
  <c r="BK44" i="5"/>
  <c r="BK40" i="5"/>
  <c r="BP44" i="5"/>
  <c r="BS44" i="5" s="1"/>
  <c r="BP40" i="5"/>
  <c r="BM39" i="5"/>
  <c r="BN39" i="5" s="1"/>
  <c r="N11" i="5"/>
  <c r="O11" i="5"/>
  <c r="Z12" i="5"/>
  <c r="BA22" i="5"/>
  <c r="BD22" i="5" s="1"/>
  <c r="AI21" i="5"/>
  <c r="AL21" i="5"/>
  <c r="AL20" i="5"/>
  <c r="AO20" i="5" s="1"/>
  <c r="AI19" i="5"/>
  <c r="AL19" i="5"/>
  <c r="AL18" i="5"/>
  <c r="AO18" i="5"/>
  <c r="AR18" i="5"/>
  <c r="AU18" i="5" s="1"/>
  <c r="AX18" i="5"/>
  <c r="W17" i="5"/>
  <c r="W14" i="5"/>
  <c r="Z14" i="5" s="1"/>
  <c r="AC14" i="5" s="1"/>
  <c r="AF14" i="5" s="1"/>
  <c r="AI14" i="5" s="1"/>
  <c r="AL14" i="5" s="1"/>
  <c r="AO14" i="5" s="1"/>
  <c r="AR14" i="5" s="1"/>
  <c r="AU14" i="5" s="1"/>
  <c r="AX14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 s="1"/>
  <c r="T16" i="2"/>
  <c r="U16" i="2"/>
  <c r="T15" i="2"/>
  <c r="U15" i="2"/>
  <c r="T14" i="2"/>
  <c r="W14" i="2"/>
  <c r="X14" i="2" s="1"/>
  <c r="T13" i="2"/>
  <c r="W13" i="2" s="1"/>
  <c r="X13" i="2" s="1"/>
  <c r="AO18" i="2"/>
  <c r="AP18" i="2"/>
  <c r="AL19" i="2"/>
  <c r="AO19" i="2"/>
  <c r="AR19" i="2" s="1"/>
  <c r="AO20" i="2"/>
  <c r="AR20" i="2" s="1"/>
  <c r="AL21" i="2"/>
  <c r="AO21" i="2" s="1"/>
  <c r="AR21" i="2" s="1"/>
  <c r="AM21" i="2"/>
  <c r="T12" i="2"/>
  <c r="U12" i="2" s="1"/>
  <c r="U24" i="2" s="1"/>
  <c r="T11" i="2"/>
  <c r="BT23" i="5"/>
  <c r="BV23" i="5"/>
  <c r="BW23" i="5" s="1"/>
  <c r="BV48" i="5"/>
  <c r="BW48" i="5" s="1"/>
  <c r="BT27" i="5"/>
  <c r="BW27" i="5"/>
  <c r="BT51" i="5"/>
  <c r="BV51" i="5"/>
  <c r="BW51" i="5" s="1"/>
  <c r="BV52" i="5"/>
  <c r="BW52" i="5"/>
  <c r="O9" i="5"/>
  <c r="BN49" i="5"/>
  <c r="BQ49" i="5"/>
  <c r="BS50" i="5"/>
  <c r="BV50" i="5" s="1"/>
  <c r="BP42" i="5"/>
  <c r="BQ42" i="5" s="1"/>
  <c r="BP33" i="5"/>
  <c r="BS33" i="5" s="1"/>
  <c r="BQ34" i="5"/>
  <c r="U14" i="2"/>
  <c r="BP37" i="5"/>
  <c r="BQ37" i="5" s="1"/>
  <c r="BQ53" i="5"/>
  <c r="BN41" i="5"/>
  <c r="BP46" i="5"/>
  <c r="BQ46" i="5" s="1"/>
  <c r="BS30" i="5"/>
  <c r="BV30" i="5" s="1"/>
  <c r="BP47" i="5"/>
  <c r="BQ47" i="5" s="1"/>
  <c r="BS47" i="5"/>
  <c r="BV47" i="5" s="1"/>
  <c r="BW47" i="5" s="1"/>
  <c r="BQ44" i="5"/>
  <c r="BQ40" i="5"/>
  <c r="BS40" i="5"/>
  <c r="BV40" i="5" s="1"/>
  <c r="BQ24" i="5"/>
  <c r="BS24" i="5"/>
  <c r="BS26" i="5"/>
  <c r="BV26" i="5" s="1"/>
  <c r="BP39" i="5"/>
  <c r="AC12" i="5"/>
  <c r="Z11" i="5"/>
  <c r="T10" i="5"/>
  <c r="T62" i="5" s="1"/>
  <c r="Z17" i="5"/>
  <c r="AR20" i="5"/>
  <c r="AU20" i="5" s="1"/>
  <c r="W15" i="5"/>
  <c r="AO21" i="5"/>
  <c r="W12" i="2"/>
  <c r="Z12" i="2" s="1"/>
  <c r="AA17" i="2"/>
  <c r="Z14" i="2"/>
  <c r="AC14" i="2" s="1"/>
  <c r="W15" i="2"/>
  <c r="Z15" i="2" s="1"/>
  <c r="W16" i="2"/>
  <c r="U13" i="2"/>
  <c r="Z13" i="2"/>
  <c r="AP19" i="2"/>
  <c r="AR18" i="2"/>
  <c r="AU18" i="2"/>
  <c r="AX18" i="2" s="1"/>
  <c r="AP21" i="2"/>
  <c r="W11" i="2"/>
  <c r="Z11" i="2"/>
  <c r="U11" i="2"/>
  <c r="Q10" i="2"/>
  <c r="R10" i="2"/>
  <c r="M10" i="2"/>
  <c r="M24" i="2" s="1"/>
  <c r="M11" i="2"/>
  <c r="M12" i="2"/>
  <c r="M13" i="2"/>
  <c r="N13" i="2" s="1"/>
  <c r="M14" i="2"/>
  <c r="M15" i="2"/>
  <c r="N15" i="2" s="1"/>
  <c r="M16" i="2"/>
  <c r="M17" i="2"/>
  <c r="M18" i="2"/>
  <c r="N18" i="2" s="1"/>
  <c r="O18" i="2" s="1"/>
  <c r="M19" i="2"/>
  <c r="N19" i="2" s="1"/>
  <c r="O19" i="2" s="1"/>
  <c r="M20" i="2"/>
  <c r="M21" i="2"/>
  <c r="M22" i="2"/>
  <c r="M23" i="2"/>
  <c r="N23" i="2" s="1"/>
  <c r="L11" i="1"/>
  <c r="P11" i="1"/>
  <c r="S11" i="1"/>
  <c r="V11" i="1"/>
  <c r="Y11" i="1"/>
  <c r="AB11" i="1"/>
  <c r="AE11" i="1"/>
  <c r="AH11" i="1"/>
  <c r="Q10" i="1"/>
  <c r="Q11" i="1"/>
  <c r="Q9" i="2"/>
  <c r="T9" i="2" s="1"/>
  <c r="W9" i="2" s="1"/>
  <c r="M9" i="2"/>
  <c r="M10" i="1"/>
  <c r="N10" i="1" s="1"/>
  <c r="BT26" i="5"/>
  <c r="BW26" i="5"/>
  <c r="BW50" i="5"/>
  <c r="BT24" i="5"/>
  <c r="BV24" i="5"/>
  <c r="BW24" i="5"/>
  <c r="BT40" i="5"/>
  <c r="BW40" i="5"/>
  <c r="BT30" i="5"/>
  <c r="BW30" i="5"/>
  <c r="BS37" i="5"/>
  <c r="BV37" i="5" s="1"/>
  <c r="BS34" i="5"/>
  <c r="BV34" i="5" s="1"/>
  <c r="BS42" i="5"/>
  <c r="BQ33" i="5"/>
  <c r="O15" i="2"/>
  <c r="N11" i="2"/>
  <c r="O11" i="2" s="1"/>
  <c r="N16" i="2"/>
  <c r="O16" i="2" s="1"/>
  <c r="N14" i="2"/>
  <c r="O14" i="2"/>
  <c r="BQ30" i="5"/>
  <c r="N22" i="2"/>
  <c r="O22" i="2"/>
  <c r="N10" i="2"/>
  <c r="O10" i="2"/>
  <c r="N21" i="2"/>
  <c r="O21" i="2" s="1"/>
  <c r="N17" i="2"/>
  <c r="O17" i="2" s="1"/>
  <c r="N20" i="2"/>
  <c r="O20" i="2"/>
  <c r="N12" i="2"/>
  <c r="O12" i="2" s="1"/>
  <c r="M11" i="1"/>
  <c r="X12" i="2"/>
  <c r="BS46" i="5"/>
  <c r="BV46" i="5" s="1"/>
  <c r="BW46" i="5" s="1"/>
  <c r="BT47" i="5"/>
  <c r="BQ39" i="5"/>
  <c r="BS39" i="5"/>
  <c r="BT39" i="5" s="1"/>
  <c r="U9" i="2"/>
  <c r="Q24" i="2"/>
  <c r="W9" i="5"/>
  <c r="X9" i="5" s="1"/>
  <c r="X62" i="5" s="1"/>
  <c r="AC17" i="5"/>
  <c r="AR21" i="5"/>
  <c r="AU21" i="5" s="1"/>
  <c r="AX21" i="5" s="1"/>
  <c r="W10" i="5"/>
  <c r="Z15" i="5"/>
  <c r="AC15" i="5"/>
  <c r="AR19" i="5"/>
  <c r="AU19" i="5" s="1"/>
  <c r="AC11" i="5"/>
  <c r="T10" i="2"/>
  <c r="W10" i="2"/>
  <c r="X10" i="2"/>
  <c r="AA14" i="2"/>
  <c r="X16" i="2"/>
  <c r="Z16" i="2"/>
  <c r="AC16" i="2" s="1"/>
  <c r="X15" i="2"/>
  <c r="AC13" i="2"/>
  <c r="AF13" i="2" s="1"/>
  <c r="AG13" i="2" s="1"/>
  <c r="AA13" i="2"/>
  <c r="AS18" i="2"/>
  <c r="AC11" i="2"/>
  <c r="AA11" i="2"/>
  <c r="X11" i="2"/>
  <c r="N9" i="2"/>
  <c r="O9" i="2" s="1"/>
  <c r="BT46" i="5"/>
  <c r="BT42" i="5"/>
  <c r="BV42" i="5"/>
  <c r="BW42" i="5"/>
  <c r="BT34" i="5"/>
  <c r="BW34" i="5"/>
  <c r="BV39" i="5"/>
  <c r="BW39" i="5"/>
  <c r="BT37" i="5"/>
  <c r="BW37" i="5"/>
  <c r="Z10" i="2"/>
  <c r="AA10" i="2" s="1"/>
  <c r="AF17" i="5"/>
  <c r="AF11" i="5"/>
  <c r="AI11" i="5" s="1"/>
  <c r="Z9" i="5"/>
  <c r="AC9" i="5" s="1"/>
  <c r="O23" i="2"/>
  <c r="U10" i="2"/>
  <c r="AA15" i="2"/>
  <c r="AC15" i="2"/>
  <c r="AA16" i="2"/>
  <c r="AD13" i="2"/>
  <c r="AF11" i="2"/>
  <c r="AD11" i="2"/>
  <c r="AL9" i="11"/>
  <c r="AM9" i="11" s="1"/>
  <c r="AJ9" i="11"/>
  <c r="AA9" i="5"/>
  <c r="AA62" i="5"/>
  <c r="AI12" i="5"/>
  <c r="AL12" i="5"/>
  <c r="AF15" i="5"/>
  <c r="AI17" i="5"/>
  <c r="AL17" i="5" s="1"/>
  <c r="AO17" i="5" s="1"/>
  <c r="AR17" i="5" s="1"/>
  <c r="AU17" i="5" s="1"/>
  <c r="AX17" i="5" s="1"/>
  <c r="BD18" i="5"/>
  <c r="BG18" i="5"/>
  <c r="BJ18" i="5" s="1"/>
  <c r="BH18" i="5"/>
  <c r="AD15" i="2"/>
  <c r="AF15" i="2"/>
  <c r="AI13" i="2"/>
  <c r="BA18" i="2"/>
  <c r="AY18" i="2"/>
  <c r="AI11" i="2"/>
  <c r="AJ11" i="2" s="1"/>
  <c r="AG11" i="2"/>
  <c r="AO9" i="11"/>
  <c r="AF10" i="5"/>
  <c r="BA19" i="5"/>
  <c r="AI15" i="5"/>
  <c r="AL15" i="5" s="1"/>
  <c r="AO15" i="5" s="1"/>
  <c r="AR15" i="5" s="1"/>
  <c r="AU15" i="5" s="1"/>
  <c r="AO12" i="5"/>
  <c r="AR12" i="5" s="1"/>
  <c r="AM12" i="5"/>
  <c r="AD9" i="5"/>
  <c r="AD62" i="5" s="1"/>
  <c r="AG15" i="2"/>
  <c r="AI15" i="2"/>
  <c r="AM15" i="2" s="1"/>
  <c r="AM11" i="2"/>
  <c r="AL13" i="2"/>
  <c r="AO13" i="2"/>
  <c r="AR13" i="2" s="1"/>
  <c r="AJ13" i="2"/>
  <c r="AM13" i="2"/>
  <c r="BD18" i="2"/>
  <c r="BG18" i="2" s="1"/>
  <c r="BB18" i="2"/>
  <c r="BD22" i="2"/>
  <c r="AP9" i="11"/>
  <c r="BD21" i="5"/>
  <c r="BG21" i="5" s="1"/>
  <c r="BJ21" i="5" s="1"/>
  <c r="BK21" i="5" s="1"/>
  <c r="BD19" i="5"/>
  <c r="AJ10" i="5"/>
  <c r="AI10" i="5"/>
  <c r="AL10" i="5"/>
  <c r="AO10" i="5" s="1"/>
  <c r="AJ15" i="2"/>
  <c r="BG22" i="2"/>
  <c r="BG19" i="5"/>
  <c r="BJ19" i="5" s="1"/>
  <c r="AM10" i="5"/>
  <c r="BM20" i="5"/>
  <c r="BN20" i="5"/>
  <c r="BP20" i="5"/>
  <c r="AX15" i="5"/>
  <c r="AY15" i="5" s="1"/>
  <c r="BA15" i="5"/>
  <c r="BB15" i="5" s="1"/>
  <c r="BY23" i="2"/>
  <c r="BZ23" i="2"/>
  <c r="BP22" i="2"/>
  <c r="BQ20" i="5"/>
  <c r="BS20" i="5"/>
  <c r="BV20" i="5" s="1"/>
  <c r="BW20" i="5" s="1"/>
  <c r="BD17" i="5"/>
  <c r="BW23" i="2"/>
  <c r="BQ22" i="2"/>
  <c r="BS22" i="2"/>
  <c r="BT22" i="2" s="1"/>
  <c r="BD15" i="5"/>
  <c r="BG15" i="5" s="1"/>
  <c r="CB23" i="2"/>
  <c r="CC23" i="2"/>
  <c r="T10" i="1"/>
  <c r="W10" i="1" s="1"/>
  <c r="R10" i="1"/>
  <c r="R11" i="1"/>
  <c r="CE23" i="2"/>
  <c r="CF23" i="2" s="1"/>
  <c r="CH23" i="2"/>
  <c r="CI23" i="2" s="1"/>
  <c r="Z10" i="1" l="1"/>
  <c r="W11" i="1"/>
  <c r="X10" i="1"/>
  <c r="X11" i="1" s="1"/>
  <c r="BH15" i="5"/>
  <c r="BJ15" i="5"/>
  <c r="CK23" i="2"/>
  <c r="CL23" i="2" s="1"/>
  <c r="BE15" i="5"/>
  <c r="BT20" i="5"/>
  <c r="BM19" i="5"/>
  <c r="BK19" i="5"/>
  <c r="AU20" i="2"/>
  <c r="AS20" i="2"/>
  <c r="AF17" i="2"/>
  <c r="AD17" i="2"/>
  <c r="BS41" i="5"/>
  <c r="BQ41" i="5"/>
  <c r="BS28" i="5"/>
  <c r="BQ28" i="5"/>
  <c r="X9" i="2"/>
  <c r="X24" i="2" s="1"/>
  <c r="W24" i="2"/>
  <c r="Z9" i="2"/>
  <c r="AS19" i="2"/>
  <c r="AU19" i="2"/>
  <c r="BV44" i="5"/>
  <c r="BW44" i="5" s="1"/>
  <c r="BT44" i="5"/>
  <c r="BT53" i="5"/>
  <c r="BV53" i="5"/>
  <c r="BW53" i="5" s="1"/>
  <c r="BS54" i="5"/>
  <c r="BQ54" i="5"/>
  <c r="BN32" i="5"/>
  <c r="BP32" i="5"/>
  <c r="BE17" i="5"/>
  <c r="BG17" i="5"/>
  <c r="AS13" i="2"/>
  <c r="AU13" i="2"/>
  <c r="AD16" i="2"/>
  <c r="AF16" i="2"/>
  <c r="BA14" i="5"/>
  <c r="AY14" i="5"/>
  <c r="BT49" i="5"/>
  <c r="BV49" i="5"/>
  <c r="BW49" i="5" s="1"/>
  <c r="Z13" i="5"/>
  <c r="AC13" i="5" s="1"/>
  <c r="AF13" i="5" s="1"/>
  <c r="AI13" i="5" s="1"/>
  <c r="AL13" i="5" s="1"/>
  <c r="AO13" i="5" s="1"/>
  <c r="AR13" i="5" s="1"/>
  <c r="AU13" i="5" s="1"/>
  <c r="AX13" i="5" s="1"/>
  <c r="W62" i="5"/>
  <c r="BN36" i="5"/>
  <c r="BP36" i="5"/>
  <c r="BM21" i="5"/>
  <c r="AP10" i="5"/>
  <c r="AR10" i="5"/>
  <c r="AS12" i="5"/>
  <c r="AU12" i="5"/>
  <c r="AF14" i="2"/>
  <c r="AD14" i="2"/>
  <c r="N62" i="5"/>
  <c r="O12" i="5"/>
  <c r="O62" i="5" s="1"/>
  <c r="BS35" i="5"/>
  <c r="BQ35" i="5"/>
  <c r="T11" i="1"/>
  <c r="U10" i="1"/>
  <c r="U11" i="1" s="1"/>
  <c r="BM18" i="5"/>
  <c r="BK18" i="5"/>
  <c r="AC62" i="5"/>
  <c r="O13" i="2"/>
  <c r="N24" i="2"/>
  <c r="BV22" i="2"/>
  <c r="BH18" i="2"/>
  <c r="BJ18" i="2"/>
  <c r="AL11" i="5"/>
  <c r="AJ11" i="5"/>
  <c r="N11" i="1"/>
  <c r="O10" i="1"/>
  <c r="O11" i="1" s="1"/>
  <c r="AC12" i="2"/>
  <c r="AA12" i="2"/>
  <c r="BT33" i="5"/>
  <c r="BV33" i="5"/>
  <c r="BW33" i="5" s="1"/>
  <c r="AS21" i="2"/>
  <c r="AU21" i="2"/>
  <c r="BN38" i="5"/>
  <c r="BP38" i="5"/>
  <c r="BE18" i="2"/>
  <c r="AP13" i="2"/>
  <c r="AL15" i="2"/>
  <c r="AO15" i="2" s="1"/>
  <c r="AR9" i="11"/>
  <c r="AL11" i="2"/>
  <c r="AO11" i="2" s="1"/>
  <c r="AF9" i="5"/>
  <c r="Z62" i="5"/>
  <c r="AP12" i="5"/>
  <c r="AV18" i="2"/>
  <c r="T24" i="2"/>
  <c r="R9" i="2"/>
  <c r="R24" i="2" s="1"/>
  <c r="BT50" i="5"/>
  <c r="R9" i="5"/>
  <c r="R62" i="5" s="1"/>
  <c r="BV45" i="5"/>
  <c r="BW45" i="5" s="1"/>
  <c r="BK36" i="5"/>
  <c r="Q62" i="5"/>
  <c r="W11" i="11"/>
  <c r="Z11" i="11" s="1"/>
  <c r="U11" i="11"/>
  <c r="AC10" i="2"/>
  <c r="O24" i="2"/>
  <c r="BN50" i="5"/>
  <c r="BK41" i="5"/>
  <c r="BK22" i="5"/>
  <c r="BM22" i="5"/>
  <c r="U12" i="11"/>
  <c r="R12" i="11"/>
  <c r="CI15" i="15"/>
  <c r="CK15" i="15"/>
  <c r="BK25" i="5"/>
  <c r="BM25" i="5"/>
  <c r="I12" i="13"/>
  <c r="K10" i="13"/>
  <c r="K12" i="13" s="1"/>
  <c r="BQ11" i="15"/>
  <c r="BS11" i="15"/>
  <c r="BK31" i="5"/>
  <c r="BM31" i="5"/>
  <c r="W12" i="11"/>
  <c r="W10" i="12"/>
  <c r="X9" i="12"/>
  <c r="X10" i="12" s="1"/>
  <c r="Z9" i="12"/>
  <c r="BN119" i="14"/>
  <c r="BP119" i="14"/>
  <c r="BV43" i="5"/>
  <c r="BW43" i="5" s="1"/>
  <c r="BN23" i="15"/>
  <c r="W10" i="11"/>
  <c r="CR16" i="15"/>
  <c r="BT10" i="15"/>
  <c r="CR17" i="15"/>
  <c r="BP23" i="15"/>
  <c r="BA31" i="14"/>
  <c r="BB31" i="14" s="1"/>
  <c r="CI16" i="15"/>
  <c r="CR19" i="15"/>
  <c r="BP128" i="14"/>
  <c r="BN128" i="14"/>
  <c r="BP134" i="14"/>
  <c r="BQ134" i="14" s="1"/>
  <c r="BJ121" i="14"/>
  <c r="BS155" i="14"/>
  <c r="BT155" i="14" s="1"/>
  <c r="AV81" i="14"/>
  <c r="H12" i="13"/>
  <c r="BV10" i="15"/>
  <c r="BB52" i="14"/>
  <c r="BS178" i="14"/>
  <c r="BT178" i="14" s="1"/>
  <c r="BK131" i="14"/>
  <c r="BM131" i="14"/>
  <c r="BN131" i="14" s="1"/>
  <c r="BG117" i="14"/>
  <c r="BE117" i="14"/>
  <c r="AM11" i="14"/>
  <c r="AL11" i="14"/>
  <c r="AO11" i="14" s="1"/>
  <c r="BQ195" i="14"/>
  <c r="BS195" i="14"/>
  <c r="BT195" i="14" s="1"/>
  <c r="BH79" i="14"/>
  <c r="BP116" i="14"/>
  <c r="BS116" i="14" s="1"/>
  <c r="BT116" i="14" s="1"/>
  <c r="BP130" i="14"/>
  <c r="BN130" i="14"/>
  <c r="BP12" i="15"/>
  <c r="BN12" i="15"/>
  <c r="BQ143" i="14"/>
  <c r="BS143" i="14"/>
  <c r="BT143" i="14" s="1"/>
  <c r="BS14" i="15"/>
  <c r="BQ14" i="15"/>
  <c r="R11" i="11"/>
  <c r="BQ124" i="14"/>
  <c r="BS124" i="14"/>
  <c r="BT124" i="14" s="1"/>
  <c r="BK144" i="14"/>
  <c r="BM144" i="14"/>
  <c r="AL68" i="14"/>
  <c r="AO68" i="14" s="1"/>
  <c r="AM68" i="14"/>
  <c r="CB21" i="15"/>
  <c r="CE21" i="15" s="1"/>
  <c r="CH21" i="15" s="1"/>
  <c r="BZ21" i="15"/>
  <c r="BN132" i="14"/>
  <c r="BP132" i="14"/>
  <c r="AF21" i="14"/>
  <c r="AD21" i="14"/>
  <c r="CB20" i="15"/>
  <c r="CE20" i="15" s="1"/>
  <c r="CH20" i="15" s="1"/>
  <c r="BZ20" i="15"/>
  <c r="CL16" i="15"/>
  <c r="BY13" i="15"/>
  <c r="BS118" i="14"/>
  <c r="BT118" i="14" s="1"/>
  <c r="AY47" i="14"/>
  <c r="BA47" i="14"/>
  <c r="BM122" i="14"/>
  <c r="BH10" i="15"/>
  <c r="BH23" i="15" s="1"/>
  <c r="BG23" i="15"/>
  <c r="AD19" i="14"/>
  <c r="AF19" i="14"/>
  <c r="AL71" i="14"/>
  <c r="AO71" i="14" s="1"/>
  <c r="AM71" i="14"/>
  <c r="BZ22" i="15"/>
  <c r="CB22" i="15"/>
  <c r="CE22" i="15" s="1"/>
  <c r="CH22" i="15" s="1"/>
  <c r="BN118" i="14"/>
  <c r="BS147" i="14"/>
  <c r="BT147" i="14" s="1"/>
  <c r="BJ113" i="14"/>
  <c r="BQ174" i="14"/>
  <c r="BS166" i="14"/>
  <c r="BT166" i="14" s="1"/>
  <c r="AI27" i="14"/>
  <c r="BK132" i="14"/>
  <c r="BB16" i="5"/>
  <c r="BD16" i="5"/>
  <c r="BS159" i="14"/>
  <c r="BT159" i="14" s="1"/>
  <c r="BS157" i="14"/>
  <c r="BT157" i="14" s="1"/>
  <c r="BS165" i="14"/>
  <c r="BT165" i="14" s="1"/>
  <c r="L256" i="14"/>
  <c r="BR256" i="14"/>
  <c r="BT255" i="14"/>
  <c r="O255" i="14"/>
  <c r="BQ52" i="14"/>
  <c r="BM79" i="14"/>
  <c r="BK79" i="14"/>
  <c r="BS126" i="14"/>
  <c r="BT126" i="14" s="1"/>
  <c r="BQ126" i="14"/>
  <c r="AL58" i="14"/>
  <c r="AO58" i="14" s="1"/>
  <c r="AM58" i="14"/>
  <c r="AX82" i="14"/>
  <c r="AV82" i="14"/>
  <c r="AX84" i="14"/>
  <c r="AV84" i="14"/>
  <c r="BE52" i="14"/>
  <c r="BQ116" i="14"/>
  <c r="BP123" i="14"/>
  <c r="BS151" i="14"/>
  <c r="BT151" i="14" s="1"/>
  <c r="BQ151" i="14"/>
  <c r="AI10" i="14"/>
  <c r="AG10" i="14"/>
  <c r="AX78" i="14"/>
  <c r="AV78" i="14"/>
  <c r="AX86" i="14"/>
  <c r="AV86" i="14"/>
  <c r="AX90" i="14"/>
  <c r="AV90" i="14"/>
  <c r="BS134" i="14"/>
  <c r="BT134" i="14" s="1"/>
  <c r="AV61" i="14"/>
  <c r="AX61" i="14"/>
  <c r="BK121" i="14"/>
  <c r="BM121" i="14"/>
  <c r="AP24" i="14"/>
  <c r="AR24" i="14"/>
  <c r="AX85" i="14"/>
  <c r="AV85" i="14"/>
  <c r="AX95" i="14"/>
  <c r="AV95" i="14"/>
  <c r="BD31" i="14"/>
  <c r="BQ137" i="14"/>
  <c r="BS137" i="14"/>
  <c r="BT137" i="14" s="1"/>
  <c r="BN142" i="14"/>
  <c r="BP142" i="14"/>
  <c r="AM51" i="14"/>
  <c r="AJ51" i="14"/>
  <c r="AL51" i="14"/>
  <c r="AO51" i="14" s="1"/>
  <c r="AL53" i="14"/>
  <c r="AO53" i="14" s="1"/>
  <c r="AM53" i="14"/>
  <c r="AL64" i="14"/>
  <c r="AO64" i="14" s="1"/>
  <c r="AM64" i="14"/>
  <c r="AR76" i="14"/>
  <c r="AP76" i="14"/>
  <c r="AX93" i="14"/>
  <c r="AV93" i="14"/>
  <c r="AV94" i="14"/>
  <c r="AX94" i="14"/>
  <c r="BQ150" i="14"/>
  <c r="AU72" i="14"/>
  <c r="AS72" i="14"/>
  <c r="BK113" i="14"/>
  <c r="BM113" i="14"/>
  <c r="BP153" i="14"/>
  <c r="BN153" i="14"/>
  <c r="BG115" i="14"/>
  <c r="BE115" i="14"/>
  <c r="AG19" i="14"/>
  <c r="AI19" i="14"/>
  <c r="AR44" i="14"/>
  <c r="AP44" i="14"/>
  <c r="AF16" i="14"/>
  <c r="AD12" i="14"/>
  <c r="AF12" i="14"/>
  <c r="AF13" i="14"/>
  <c r="AD13" i="14"/>
  <c r="AF20" i="14"/>
  <c r="AD20" i="14"/>
  <c r="AM30" i="14"/>
  <c r="AL30" i="14"/>
  <c r="AO30" i="14" s="1"/>
  <c r="AJ30" i="14"/>
  <c r="AM34" i="14"/>
  <c r="AL34" i="14"/>
  <c r="AO34" i="14" s="1"/>
  <c r="AJ34" i="14"/>
  <c r="AL38" i="14"/>
  <c r="AO38" i="14" s="1"/>
  <c r="AJ38" i="14"/>
  <c r="AJ41" i="14"/>
  <c r="AM42" i="14"/>
  <c r="AL42" i="14"/>
  <c r="AO42" i="14" s="1"/>
  <c r="AJ42" i="14"/>
  <c r="AM46" i="14"/>
  <c r="AL46" i="14"/>
  <c r="AO46" i="14" s="1"/>
  <c r="AJ46" i="14"/>
  <c r="AL50" i="14"/>
  <c r="AO50" i="14" s="1"/>
  <c r="AM50" i="14"/>
  <c r="AJ50" i="14"/>
  <c r="AM54" i="14"/>
  <c r="AL54" i="14"/>
  <c r="AO54" i="14" s="1"/>
  <c r="AL60" i="14"/>
  <c r="AO60" i="14" s="1"/>
  <c r="AM60" i="14"/>
  <c r="AL62" i="14"/>
  <c r="AO62" i="14" s="1"/>
  <c r="AM62" i="14"/>
  <c r="AM63" i="14"/>
  <c r="AL63" i="14"/>
  <c r="AO63" i="14" s="1"/>
  <c r="AM73" i="14"/>
  <c r="AL73" i="14"/>
  <c r="AO73" i="14" s="1"/>
  <c r="AX92" i="14"/>
  <c r="AV92" i="14"/>
  <c r="AX96" i="14"/>
  <c r="AV96" i="14"/>
  <c r="BH141" i="14"/>
  <c r="BJ141" i="14"/>
  <c r="BP154" i="14"/>
  <c r="BN154" i="14"/>
  <c r="BP158" i="14"/>
  <c r="BN158" i="14"/>
  <c r="BQ163" i="14"/>
  <c r="BS163" i="14"/>
  <c r="BT163" i="14" s="1"/>
  <c r="BN173" i="14"/>
  <c r="BP173" i="14"/>
  <c r="BS179" i="14"/>
  <c r="BT179" i="14" s="1"/>
  <c r="BQ179" i="14"/>
  <c r="BQ184" i="14"/>
  <c r="BS184" i="14"/>
  <c r="BT184" i="14" s="1"/>
  <c r="BQ194" i="14"/>
  <c r="BS194" i="14"/>
  <c r="BT194" i="14" s="1"/>
  <c r="BQ201" i="14"/>
  <c r="BS201" i="14"/>
  <c r="BT201" i="14" s="1"/>
  <c r="BQ177" i="14"/>
  <c r="BS177" i="14"/>
  <c r="BT177" i="14" s="1"/>
  <c r="BB107" i="14"/>
  <c r="BD107" i="14"/>
  <c r="BJ114" i="14"/>
  <c r="BH114" i="14"/>
  <c r="AF18" i="14"/>
  <c r="AD18" i="14"/>
  <c r="AG29" i="14"/>
  <c r="AI29" i="14"/>
  <c r="AL33" i="14"/>
  <c r="AO33" i="14" s="1"/>
  <c r="AM33" i="14"/>
  <c r="AM37" i="14"/>
  <c r="AL37" i="14"/>
  <c r="AO37" i="14" s="1"/>
  <c r="AL41" i="14"/>
  <c r="AO41" i="14" s="1"/>
  <c r="AR41" i="14" s="1"/>
  <c r="AU41" i="14" s="1"/>
  <c r="AM41" i="14"/>
  <c r="AL45" i="14"/>
  <c r="AO45" i="14" s="1"/>
  <c r="AR45" i="14" s="1"/>
  <c r="AM45" i="14"/>
  <c r="AL49" i="14"/>
  <c r="AO49" i="14" s="1"/>
  <c r="AR49" i="14" s="1"/>
  <c r="AU49" i="14" s="1"/>
  <c r="AX49" i="14" s="1"/>
  <c r="AM49" i="14"/>
  <c r="AJ49" i="14"/>
  <c r="AL55" i="14"/>
  <c r="AO55" i="14" s="1"/>
  <c r="AM57" i="14"/>
  <c r="AL57" i="14"/>
  <c r="AO57" i="14" s="1"/>
  <c r="AM65" i="14"/>
  <c r="AL65" i="14"/>
  <c r="AO65" i="14" s="1"/>
  <c r="AL70" i="14"/>
  <c r="AO70" i="14" s="1"/>
  <c r="AM70" i="14"/>
  <c r="AR71" i="14"/>
  <c r="AP71" i="14"/>
  <c r="AU77" i="14"/>
  <c r="AS77" i="14"/>
  <c r="AV83" i="14"/>
  <c r="AX83" i="14"/>
  <c r="AY109" i="14"/>
  <c r="BA109" i="14"/>
  <c r="BS136" i="14"/>
  <c r="BT136" i="14" s="1"/>
  <c r="BQ136" i="14"/>
  <c r="AP40" i="14"/>
  <c r="AR40" i="14"/>
  <c r="AD17" i="14"/>
  <c r="AF17" i="14"/>
  <c r="AG25" i="14"/>
  <c r="AI25" i="14"/>
  <c r="AG26" i="14"/>
  <c r="AI26" i="14"/>
  <c r="AG28" i="14"/>
  <c r="AI28" i="14"/>
  <c r="AP32" i="14"/>
  <c r="AR32" i="14"/>
  <c r="AM36" i="14"/>
  <c r="AJ36" i="14"/>
  <c r="AL36" i="14"/>
  <c r="AO36" i="14" s="1"/>
  <c r="AJ40" i="14"/>
  <c r="AM40" i="14"/>
  <c r="AJ48" i="14"/>
  <c r="AM48" i="14"/>
  <c r="AL48" i="14"/>
  <c r="AO48" i="14" s="1"/>
  <c r="AM56" i="14"/>
  <c r="AL56" i="14"/>
  <c r="AO56" i="14" s="1"/>
  <c r="AM69" i="14"/>
  <c r="AL69" i="14"/>
  <c r="AO69" i="14" s="1"/>
  <c r="AY81" i="14"/>
  <c r="BA81" i="14"/>
  <c r="AX88" i="14"/>
  <c r="AV88" i="14"/>
  <c r="AX89" i="14"/>
  <c r="AV89" i="14"/>
  <c r="AY101" i="14"/>
  <c r="BA101" i="14"/>
  <c r="BA104" i="14"/>
  <c r="AY104" i="14"/>
  <c r="BN148" i="14"/>
  <c r="BD106" i="14"/>
  <c r="BB106" i="14"/>
  <c r="BB105" i="14"/>
  <c r="BD105" i="14"/>
  <c r="AD14" i="14"/>
  <c r="AF14" i="14"/>
  <c r="AF15" i="14"/>
  <c r="AD15" i="14"/>
  <c r="AD22" i="14"/>
  <c r="AF22" i="14"/>
  <c r="AD23" i="14"/>
  <c r="AF23" i="14"/>
  <c r="AL35" i="14"/>
  <c r="AO35" i="14" s="1"/>
  <c r="AR35" i="14" s="1"/>
  <c r="AU35" i="14" s="1"/>
  <c r="AX35" i="14" s="1"/>
  <c r="BA35" i="14" s="1"/>
  <c r="AJ35" i="14"/>
  <c r="AL39" i="14"/>
  <c r="AO39" i="14" s="1"/>
  <c r="AJ39" i="14"/>
  <c r="AL43" i="14"/>
  <c r="AO43" i="14" s="1"/>
  <c r="AJ43" i="14"/>
  <c r="M52" i="14"/>
  <c r="N52" i="14" s="1"/>
  <c r="O52" i="14" s="1"/>
  <c r="AJ52" i="14"/>
  <c r="AM52" i="14"/>
  <c r="AV52" i="14"/>
  <c r="AY52" i="14"/>
  <c r="AM59" i="14"/>
  <c r="AL59" i="14"/>
  <c r="AO59" i="14" s="1"/>
  <c r="AL66" i="14"/>
  <c r="AO66" i="14" s="1"/>
  <c r="AM66" i="14"/>
  <c r="AM67" i="14"/>
  <c r="AL67" i="14"/>
  <c r="AO67" i="14" s="1"/>
  <c r="AP74" i="14"/>
  <c r="AR74" i="14"/>
  <c r="AR75" i="14"/>
  <c r="AP75" i="14"/>
  <c r="AX80" i="14"/>
  <c r="AV80" i="14"/>
  <c r="AX87" i="14"/>
  <c r="AV87" i="14"/>
  <c r="AX91" i="14"/>
  <c r="AV91" i="14"/>
  <c r="AV97" i="14"/>
  <c r="AX97" i="14"/>
  <c r="BA98" i="14"/>
  <c r="AY98" i="14"/>
  <c r="AY99" i="14"/>
  <c r="BA99" i="14"/>
  <c r="AY100" i="14"/>
  <c r="BA100" i="14"/>
  <c r="BA103" i="14"/>
  <c r="AY103" i="14"/>
  <c r="BA108" i="14"/>
  <c r="AY108" i="14"/>
  <c r="BP131" i="14"/>
  <c r="AS35" i="14"/>
  <c r="AS31" i="14"/>
  <c r="BH119" i="14"/>
  <c r="BK134" i="14"/>
  <c r="U9" i="14"/>
  <c r="U256" i="14" s="1"/>
  <c r="AG11" i="14"/>
  <c r="BQ160" i="14"/>
  <c r="BS160" i="14"/>
  <c r="BT160" i="14" s="1"/>
  <c r="BQ171" i="14"/>
  <c r="BS171" i="14"/>
  <c r="BT171" i="14" s="1"/>
  <c r="BQ175" i="14"/>
  <c r="BS175" i="14"/>
  <c r="BT175" i="14" s="1"/>
  <c r="BJ110" i="14"/>
  <c r="BH110" i="14"/>
  <c r="BM129" i="14"/>
  <c r="BK129" i="14"/>
  <c r="BK135" i="14"/>
  <c r="BM135" i="14"/>
  <c r="BP149" i="14"/>
  <c r="BN149" i="14"/>
  <c r="BK133" i="14"/>
  <c r="BM133" i="14"/>
  <c r="BE111" i="14"/>
  <c r="BG111" i="14"/>
  <c r="BG120" i="14"/>
  <c r="BE120" i="14"/>
  <c r="BN112" i="14"/>
  <c r="BP112" i="14"/>
  <c r="AJ31" i="14"/>
  <c r="N31" i="14"/>
  <c r="O31" i="14" s="1"/>
  <c r="AP31" i="14"/>
  <c r="AV31" i="14"/>
  <c r="N33" i="14"/>
  <c r="O33" i="14" s="1"/>
  <c r="N35" i="14"/>
  <c r="O35" i="14" s="1"/>
  <c r="AP35" i="14"/>
  <c r="AV35" i="14"/>
  <c r="N37" i="14"/>
  <c r="O37" i="14" s="1"/>
  <c r="AJ37" i="14"/>
  <c r="N39" i="14"/>
  <c r="O39" i="14" s="1"/>
  <c r="N41" i="14"/>
  <c r="O41" i="14" s="1"/>
  <c r="AP41" i="14"/>
  <c r="N43" i="14"/>
  <c r="O43" i="14" s="1"/>
  <c r="AJ45" i="14"/>
  <c r="N45" i="14"/>
  <c r="O45" i="14" s="1"/>
  <c r="AP45" i="14"/>
  <c r="N47" i="14"/>
  <c r="O47" i="14" s="1"/>
  <c r="AJ47" i="14"/>
  <c r="AM47" i="14"/>
  <c r="AP47" i="14"/>
  <c r="N49" i="14"/>
  <c r="O49" i="14" s="1"/>
  <c r="BA102" i="14"/>
  <c r="AY102" i="14"/>
  <c r="BG125" i="14"/>
  <c r="BE125" i="14"/>
  <c r="BM127" i="14"/>
  <c r="BK127" i="14"/>
  <c r="BP168" i="14"/>
  <c r="BN168" i="14"/>
  <c r="BP169" i="14"/>
  <c r="BN169" i="14"/>
  <c r="BQ167" i="14"/>
  <c r="BS167" i="14"/>
  <c r="BT167" i="14" s="1"/>
  <c r="W256" i="14"/>
  <c r="Z9" i="14"/>
  <c r="AD11" i="14"/>
  <c r="AA11" i="14"/>
  <c r="M11" i="14"/>
  <c r="M256" i="14" s="1"/>
  <c r="N11" i="14"/>
  <c r="N256" i="14" s="1"/>
  <c r="BK146" i="14"/>
  <c r="BM146" i="14"/>
  <c r="BP164" i="14"/>
  <c r="BN164" i="14"/>
  <c r="BH118" i="14"/>
  <c r="BH112" i="14"/>
  <c r="N40" i="14"/>
  <c r="O40" i="14" s="1"/>
  <c r="Q256" i="14"/>
  <c r="BQ23" i="15" l="1"/>
  <c r="AP49" i="14"/>
  <c r="AY35" i="14"/>
  <c r="AS41" i="14"/>
  <c r="BS12" i="15"/>
  <c r="BQ12" i="15"/>
  <c r="Z10" i="11"/>
  <c r="X10" i="11"/>
  <c r="X12" i="11" s="1"/>
  <c r="AC9" i="12"/>
  <c r="AA9" i="12"/>
  <c r="AA10" i="12" s="1"/>
  <c r="Z10" i="12"/>
  <c r="BV11" i="15"/>
  <c r="BT11" i="15"/>
  <c r="AI14" i="2"/>
  <c r="AG14" i="2"/>
  <c r="BQ36" i="5"/>
  <c r="BS36" i="5"/>
  <c r="BV54" i="5"/>
  <c r="BW54" i="5" s="1"/>
  <c r="BT54" i="5"/>
  <c r="AI21" i="14"/>
  <c r="AG21" i="14"/>
  <c r="AP68" i="14"/>
  <c r="AR68" i="14"/>
  <c r="AR11" i="14"/>
  <c r="AP11" i="14"/>
  <c r="CL15" i="15"/>
  <c r="CN15" i="15"/>
  <c r="AC11" i="11"/>
  <c r="AA11" i="11"/>
  <c r="AO11" i="5"/>
  <c r="AM11" i="5"/>
  <c r="AV12" i="5"/>
  <c r="AX12" i="5"/>
  <c r="BD14" i="5"/>
  <c r="BB14" i="5"/>
  <c r="BJ17" i="5"/>
  <c r="BH17" i="5"/>
  <c r="AA9" i="2"/>
  <c r="AA24" i="2" s="1"/>
  <c r="Z24" i="2"/>
  <c r="AC9" i="2"/>
  <c r="BV28" i="5"/>
  <c r="BW28" i="5" s="1"/>
  <c r="BT28" i="5"/>
  <c r="AV20" i="2"/>
  <c r="AX20" i="2"/>
  <c r="BK15" i="5"/>
  <c r="BM15" i="5"/>
  <c r="AJ27" i="14"/>
  <c r="AM27" i="14"/>
  <c r="AL27" i="14"/>
  <c r="AO27" i="14" s="1"/>
  <c r="CK22" i="15"/>
  <c r="CI22" i="15"/>
  <c r="BZ13" i="15"/>
  <c r="CB13" i="15"/>
  <c r="BQ132" i="14"/>
  <c r="BS132" i="14"/>
  <c r="BT132" i="14" s="1"/>
  <c r="BP144" i="14"/>
  <c r="BN144" i="14"/>
  <c r="BV14" i="15"/>
  <c r="BT14" i="15"/>
  <c r="BQ130" i="14"/>
  <c r="BS130" i="14"/>
  <c r="BT130" i="14" s="1"/>
  <c r="AI9" i="5"/>
  <c r="AF62" i="5"/>
  <c r="AG9" i="5"/>
  <c r="AG62" i="5" s="1"/>
  <c r="AJ9" i="5"/>
  <c r="AJ62" i="5" s="1"/>
  <c r="BQ38" i="5"/>
  <c r="BS38" i="5"/>
  <c r="BM18" i="2"/>
  <c r="BK18" i="2"/>
  <c r="BT35" i="5"/>
  <c r="BV35" i="5"/>
  <c r="BW35" i="5" s="1"/>
  <c r="AI16" i="2"/>
  <c r="AG16" i="2"/>
  <c r="BY10" i="15"/>
  <c r="BW10" i="15"/>
  <c r="BS119" i="14"/>
  <c r="BT119" i="14" s="1"/>
  <c r="BQ119" i="14"/>
  <c r="AP11" i="2"/>
  <c r="AR11" i="2"/>
  <c r="AF12" i="2"/>
  <c r="AD12" i="2"/>
  <c r="AS10" i="5"/>
  <c r="AU10" i="5"/>
  <c r="AY13" i="5"/>
  <c r="BA13" i="5"/>
  <c r="BS32" i="5"/>
  <c r="BQ32" i="5"/>
  <c r="BT41" i="5"/>
  <c r="BV41" i="5"/>
  <c r="BW41" i="5" s="1"/>
  <c r="BN19" i="5"/>
  <c r="BP19" i="5"/>
  <c r="BN122" i="14"/>
  <c r="BP122" i="14"/>
  <c r="BJ117" i="14"/>
  <c r="BH117" i="14"/>
  <c r="BS128" i="14"/>
  <c r="BT128" i="14" s="1"/>
  <c r="BQ128" i="14"/>
  <c r="BP31" i="5"/>
  <c r="BN31" i="5"/>
  <c r="AD10" i="2"/>
  <c r="AF10" i="2"/>
  <c r="AU9" i="11"/>
  <c r="AS9" i="11"/>
  <c r="AX21" i="2"/>
  <c r="AV21" i="2"/>
  <c r="BY22" i="2"/>
  <c r="BW22" i="2"/>
  <c r="BN18" i="5"/>
  <c r="BP18" i="5"/>
  <c r="AV13" i="2"/>
  <c r="AX13" i="2"/>
  <c r="AV49" i="14"/>
  <c r="BE16" i="5"/>
  <c r="BG16" i="5"/>
  <c r="BD47" i="14"/>
  <c r="BB47" i="14"/>
  <c r="CI20" i="15"/>
  <c r="CK20" i="15"/>
  <c r="CK21" i="15"/>
  <c r="CI21" i="15"/>
  <c r="BP25" i="5"/>
  <c r="BN25" i="5"/>
  <c r="BP22" i="5"/>
  <c r="BN22" i="5"/>
  <c r="AR15" i="2"/>
  <c r="AP15" i="2"/>
  <c r="BN21" i="5"/>
  <c r="BP21" i="5"/>
  <c r="AX19" i="2"/>
  <c r="AV19" i="2"/>
  <c r="AI17" i="2"/>
  <c r="AG17" i="2"/>
  <c r="Z11" i="1"/>
  <c r="AA10" i="1"/>
  <c r="AA11" i="1" s="1"/>
  <c r="AC10" i="1"/>
  <c r="Z256" i="14"/>
  <c r="AA9" i="14"/>
  <c r="AA256" i="14" s="1"/>
  <c r="AC9" i="14"/>
  <c r="BS149" i="14"/>
  <c r="BT149" i="14" s="1"/>
  <c r="BQ149" i="14"/>
  <c r="BP129" i="14"/>
  <c r="BN129" i="14"/>
  <c r="BD108" i="14"/>
  <c r="BB108" i="14"/>
  <c r="BB98" i="14"/>
  <c r="BD98" i="14"/>
  <c r="BA91" i="14"/>
  <c r="AY91" i="14"/>
  <c r="BA80" i="14"/>
  <c r="AY80" i="14"/>
  <c r="AP66" i="14"/>
  <c r="AR66" i="14"/>
  <c r="AP39" i="14"/>
  <c r="AR39" i="14"/>
  <c r="AI15" i="14"/>
  <c r="AG15" i="14"/>
  <c r="BB81" i="14"/>
  <c r="BD81" i="14"/>
  <c r="AR56" i="14"/>
  <c r="AP56" i="14"/>
  <c r="AJ28" i="14"/>
  <c r="AL28" i="14"/>
  <c r="AO28" i="14" s="1"/>
  <c r="AM28" i="14"/>
  <c r="AM25" i="14"/>
  <c r="AL25" i="14"/>
  <c r="AO25" i="14" s="1"/>
  <c r="AJ25" i="14"/>
  <c r="AU40" i="14"/>
  <c r="AS40" i="14"/>
  <c r="BD109" i="14"/>
  <c r="BB109" i="14"/>
  <c r="AR57" i="14"/>
  <c r="AP57" i="14"/>
  <c r="BE107" i="14"/>
  <c r="BG107" i="14"/>
  <c r="BS173" i="14"/>
  <c r="BT173" i="14" s="1"/>
  <c r="BQ173" i="14"/>
  <c r="BK141" i="14"/>
  <c r="BM141" i="14"/>
  <c r="AR63" i="14"/>
  <c r="AP63" i="14"/>
  <c r="AI13" i="14"/>
  <c r="AG13" i="14"/>
  <c r="BP113" i="14"/>
  <c r="BN113" i="14"/>
  <c r="AY93" i="14"/>
  <c r="BA93" i="14"/>
  <c r="AP64" i="14"/>
  <c r="AR64" i="14"/>
  <c r="BA95" i="14"/>
  <c r="AY95" i="14"/>
  <c r="AU24" i="14"/>
  <c r="AS24" i="14"/>
  <c r="BA61" i="14"/>
  <c r="AY61" i="14"/>
  <c r="BA86" i="14"/>
  <c r="AY86" i="14"/>
  <c r="AJ10" i="14"/>
  <c r="AM10" i="14"/>
  <c r="AL10" i="14"/>
  <c r="AO10" i="14" s="1"/>
  <c r="AY84" i="14"/>
  <c r="BA84" i="14"/>
  <c r="AP58" i="14"/>
  <c r="AR58" i="14"/>
  <c r="BQ164" i="14"/>
  <c r="BS164" i="14"/>
  <c r="BT164" i="14" s="1"/>
  <c r="BP146" i="14"/>
  <c r="BN146" i="14"/>
  <c r="BQ168" i="14"/>
  <c r="BS168" i="14"/>
  <c r="BT168" i="14" s="1"/>
  <c r="BJ125" i="14"/>
  <c r="BH125" i="14"/>
  <c r="BP133" i="14"/>
  <c r="BN133" i="14"/>
  <c r="BP135" i="14"/>
  <c r="BN135" i="14"/>
  <c r="BD99" i="14"/>
  <c r="BB99" i="14"/>
  <c r="AY97" i="14"/>
  <c r="BA97" i="14"/>
  <c r="AR67" i="14"/>
  <c r="AP67" i="14"/>
  <c r="AR59" i="14"/>
  <c r="AP59" i="14"/>
  <c r="AG22" i="14"/>
  <c r="AI22" i="14"/>
  <c r="AI14" i="14"/>
  <c r="AG14" i="14"/>
  <c r="BB104" i="14"/>
  <c r="BD104" i="14"/>
  <c r="BA89" i="14"/>
  <c r="AY89" i="14"/>
  <c r="AV77" i="14"/>
  <c r="AX77" i="14"/>
  <c r="AP70" i="14"/>
  <c r="AR70" i="14"/>
  <c r="AY49" i="14"/>
  <c r="BA49" i="14"/>
  <c r="AX41" i="14"/>
  <c r="AV41" i="14"/>
  <c r="AR33" i="14"/>
  <c r="AP33" i="14"/>
  <c r="AG18" i="14"/>
  <c r="AI18" i="14"/>
  <c r="BS158" i="14"/>
  <c r="BT158" i="14" s="1"/>
  <c r="BQ158" i="14"/>
  <c r="AY92" i="14"/>
  <c r="BA92" i="14"/>
  <c r="AR60" i="14"/>
  <c r="AP60" i="14"/>
  <c r="AR46" i="14"/>
  <c r="AP46" i="14"/>
  <c r="AP42" i="14"/>
  <c r="AR42" i="14"/>
  <c r="AR38" i="14"/>
  <c r="AP38" i="14"/>
  <c r="AI12" i="14"/>
  <c r="AG12" i="14"/>
  <c r="AS44" i="14"/>
  <c r="AU44" i="14"/>
  <c r="BJ115" i="14"/>
  <c r="BH115" i="14"/>
  <c r="BA94" i="14"/>
  <c r="AY94" i="14"/>
  <c r="O11" i="14"/>
  <c r="O256" i="14" s="1"/>
  <c r="BJ120" i="14"/>
  <c r="BH120" i="14"/>
  <c r="BM110" i="14"/>
  <c r="BK110" i="14"/>
  <c r="BS131" i="14"/>
  <c r="BT131" i="14" s="1"/>
  <c r="BQ131" i="14"/>
  <c r="BD103" i="14"/>
  <c r="BB103" i="14"/>
  <c r="AY87" i="14"/>
  <c r="BA87" i="14"/>
  <c r="AS75" i="14"/>
  <c r="AU75" i="14"/>
  <c r="AP43" i="14"/>
  <c r="AR43" i="14"/>
  <c r="BD35" i="14"/>
  <c r="BB35" i="14"/>
  <c r="BE106" i="14"/>
  <c r="BG106" i="14"/>
  <c r="BD101" i="14"/>
  <c r="BB101" i="14"/>
  <c r="AP69" i="14"/>
  <c r="AR69" i="14"/>
  <c r="AR48" i="14"/>
  <c r="AP48" i="14"/>
  <c r="AS32" i="14"/>
  <c r="AU32" i="14"/>
  <c r="AJ26" i="14"/>
  <c r="AM26" i="14"/>
  <c r="AL26" i="14"/>
  <c r="AO26" i="14" s="1"/>
  <c r="AG17" i="14"/>
  <c r="AI17" i="14"/>
  <c r="AY83" i="14"/>
  <c r="BA83" i="14"/>
  <c r="AP65" i="14"/>
  <c r="AR65" i="14"/>
  <c r="AR55" i="14"/>
  <c r="AP55" i="14"/>
  <c r="AP37" i="14"/>
  <c r="AR37" i="14"/>
  <c r="AM29" i="14"/>
  <c r="AL29" i="14"/>
  <c r="AO29" i="14" s="1"/>
  <c r="AJ29" i="14"/>
  <c r="AP73" i="14"/>
  <c r="AR73" i="14"/>
  <c r="AR54" i="14"/>
  <c r="AP54" i="14"/>
  <c r="AR50" i="14"/>
  <c r="AP50" i="14"/>
  <c r="AG20" i="14"/>
  <c r="AI20" i="14"/>
  <c r="AJ19" i="14"/>
  <c r="AL19" i="14"/>
  <c r="AO19" i="14" s="1"/>
  <c r="AM19" i="14"/>
  <c r="AU76" i="14"/>
  <c r="AS76" i="14"/>
  <c r="AR53" i="14"/>
  <c r="AP53" i="14"/>
  <c r="BS142" i="14"/>
  <c r="BT142" i="14" s="1"/>
  <c r="BQ142" i="14"/>
  <c r="BG31" i="14"/>
  <c r="BE31" i="14"/>
  <c r="BA85" i="14"/>
  <c r="AY85" i="14"/>
  <c r="BN121" i="14"/>
  <c r="BP121" i="14"/>
  <c r="BA90" i="14"/>
  <c r="AY90" i="14"/>
  <c r="AY78" i="14"/>
  <c r="BA78" i="14"/>
  <c r="AY82" i="14"/>
  <c r="BA82" i="14"/>
  <c r="BN79" i="14"/>
  <c r="BP79" i="14"/>
  <c r="BS169" i="14"/>
  <c r="BT169" i="14" s="1"/>
  <c r="BQ169" i="14"/>
  <c r="BP127" i="14"/>
  <c r="BN127" i="14"/>
  <c r="BD102" i="14"/>
  <c r="BB102" i="14"/>
  <c r="BS112" i="14"/>
  <c r="BT112" i="14" s="1"/>
  <c r="BQ112" i="14"/>
  <c r="BJ111" i="14"/>
  <c r="BH111" i="14"/>
  <c r="BD100" i="14"/>
  <c r="BB100" i="14"/>
  <c r="AS74" i="14"/>
  <c r="AU74" i="14"/>
  <c r="AG23" i="14"/>
  <c r="AI23" i="14"/>
  <c r="BG105" i="14"/>
  <c r="BE105" i="14"/>
  <c r="AY88" i="14"/>
  <c r="BA88" i="14"/>
  <c r="AP36" i="14"/>
  <c r="AR36" i="14"/>
  <c r="AU71" i="14"/>
  <c r="AS71" i="14"/>
  <c r="AU45" i="14"/>
  <c r="AS45" i="14"/>
  <c r="BK114" i="14"/>
  <c r="BM114" i="14"/>
  <c r="BQ154" i="14"/>
  <c r="BS154" i="14"/>
  <c r="BT154" i="14" s="1"/>
  <c r="AY96" i="14"/>
  <c r="BA96" i="14"/>
  <c r="AR62" i="14"/>
  <c r="AP62" i="14"/>
  <c r="AS49" i="14"/>
  <c r="AP34" i="14"/>
  <c r="AR34" i="14"/>
  <c r="AP30" i="14"/>
  <c r="AR30" i="14"/>
  <c r="AG16" i="14"/>
  <c r="AI16" i="14"/>
  <c r="BS153" i="14"/>
  <c r="BT153" i="14" s="1"/>
  <c r="BQ153" i="14"/>
  <c r="AV72" i="14"/>
  <c r="AX72" i="14"/>
  <c r="AP51" i="14"/>
  <c r="AR51" i="14"/>
  <c r="BQ123" i="14"/>
  <c r="BS123" i="14"/>
  <c r="BT123" i="14" s="1"/>
  <c r="BS21" i="5" l="1"/>
  <c r="BQ21" i="5"/>
  <c r="AY13" i="2"/>
  <c r="BA13" i="2"/>
  <c r="AV10" i="5"/>
  <c r="AX10" i="5"/>
  <c r="BQ25" i="5"/>
  <c r="BS25" i="5"/>
  <c r="BG47" i="14"/>
  <c r="BE47" i="14"/>
  <c r="AY21" i="2"/>
  <c r="BA21" i="2"/>
  <c r="BK117" i="14"/>
  <c r="BM117" i="14"/>
  <c r="CC13" i="15"/>
  <c r="CE13" i="15"/>
  <c r="BK17" i="5"/>
  <c r="BM17" i="5"/>
  <c r="AR11" i="5"/>
  <c r="AP11" i="5"/>
  <c r="AU11" i="14"/>
  <c r="AS11" i="14"/>
  <c r="BW11" i="15"/>
  <c r="BY11" i="15"/>
  <c r="BH16" i="5"/>
  <c r="BJ16" i="5"/>
  <c r="BS18" i="5"/>
  <c r="BQ18" i="5"/>
  <c r="BS31" i="5"/>
  <c r="BQ31" i="5"/>
  <c r="BQ122" i="14"/>
  <c r="BS122" i="14"/>
  <c r="BT122" i="14" s="1"/>
  <c r="BY14" i="15"/>
  <c r="BW14" i="15"/>
  <c r="AS68" i="14"/>
  <c r="AU68" i="14"/>
  <c r="BT36" i="5"/>
  <c r="BV36" i="5"/>
  <c r="BW36" i="5" s="1"/>
  <c r="BV12" i="15"/>
  <c r="BT12" i="15"/>
  <c r="BT23" i="15" s="1"/>
  <c r="BS23" i="15"/>
  <c r="AJ17" i="2"/>
  <c r="AL17" i="2"/>
  <c r="AO17" i="2" s="1"/>
  <c r="AM17" i="2"/>
  <c r="AU15" i="2"/>
  <c r="AS15" i="2"/>
  <c r="CL21" i="15"/>
  <c r="CN21" i="15"/>
  <c r="AX9" i="11"/>
  <c r="AV9" i="11"/>
  <c r="BV32" i="5"/>
  <c r="BW32" i="5" s="1"/>
  <c r="BT32" i="5"/>
  <c r="AG12" i="2"/>
  <c r="AI12" i="2"/>
  <c r="BN15" i="5"/>
  <c r="BP15" i="5"/>
  <c r="AC24" i="2"/>
  <c r="AF9" i="2"/>
  <c r="AD9" i="2"/>
  <c r="AD24" i="2" s="1"/>
  <c r="BG14" i="5"/>
  <c r="BE14" i="5"/>
  <c r="AD11" i="11"/>
  <c r="AF11" i="11"/>
  <c r="CN20" i="15"/>
  <c r="CL20" i="15"/>
  <c r="BS19" i="5"/>
  <c r="BQ19" i="5"/>
  <c r="BB13" i="5"/>
  <c r="BD13" i="5"/>
  <c r="AU11" i="2"/>
  <c r="AS11" i="2"/>
  <c r="BZ10" i="15"/>
  <c r="CB10" i="15"/>
  <c r="BN18" i="2"/>
  <c r="BP18" i="2"/>
  <c r="AI62" i="5"/>
  <c r="AL9" i="5"/>
  <c r="BQ144" i="14"/>
  <c r="BS144" i="14"/>
  <c r="BT144" i="14" s="1"/>
  <c r="CN22" i="15"/>
  <c r="CL22" i="15"/>
  <c r="AY12" i="5"/>
  <c r="BA12" i="5"/>
  <c r="CQ15" i="15"/>
  <c r="CO15" i="15"/>
  <c r="AD9" i="12"/>
  <c r="AD10" i="12" s="1"/>
  <c r="AC10" i="12"/>
  <c r="AF9" i="12"/>
  <c r="AC11" i="1"/>
  <c r="AD10" i="1"/>
  <c r="AD11" i="1" s="1"/>
  <c r="AF10" i="1"/>
  <c r="BA19" i="2"/>
  <c r="AY19" i="2"/>
  <c r="BQ22" i="5"/>
  <c r="BS22" i="5"/>
  <c r="CB22" i="2"/>
  <c r="BZ22" i="2"/>
  <c r="AI10" i="2"/>
  <c r="AG10" i="2"/>
  <c r="BT38" i="5"/>
  <c r="BV38" i="5"/>
  <c r="BW38" i="5" s="1"/>
  <c r="AR27" i="14"/>
  <c r="AP27" i="14"/>
  <c r="BA20" i="2"/>
  <c r="AY20" i="2"/>
  <c r="AM21" i="14"/>
  <c r="AJ21" i="14"/>
  <c r="AL21" i="14"/>
  <c r="AO21" i="14" s="1"/>
  <c r="AJ14" i="2"/>
  <c r="AL14" i="2"/>
  <c r="AO14" i="2" s="1"/>
  <c r="AM14" i="2"/>
  <c r="AL16" i="2"/>
  <c r="AO16" i="2" s="1"/>
  <c r="AJ16" i="2"/>
  <c r="AM16" i="2"/>
  <c r="AC10" i="11"/>
  <c r="AA10" i="11"/>
  <c r="AA12" i="11" s="1"/>
  <c r="Z12" i="11"/>
  <c r="AU36" i="14"/>
  <c r="AS36" i="14"/>
  <c r="AV74" i="14"/>
  <c r="AX74" i="14"/>
  <c r="BD82" i="14"/>
  <c r="BB82" i="14"/>
  <c r="AY72" i="14"/>
  <c r="BA72" i="14"/>
  <c r="AM16" i="14"/>
  <c r="AL16" i="14"/>
  <c r="AO16" i="14" s="1"/>
  <c r="AJ16" i="14"/>
  <c r="AU34" i="14"/>
  <c r="AS34" i="14"/>
  <c r="AU62" i="14"/>
  <c r="AS62" i="14"/>
  <c r="AX45" i="14"/>
  <c r="AV45" i="14"/>
  <c r="BH105" i="14"/>
  <c r="BJ105" i="14"/>
  <c r="BM111" i="14"/>
  <c r="BK111" i="14"/>
  <c r="BG102" i="14"/>
  <c r="BE102" i="14"/>
  <c r="BB90" i="14"/>
  <c r="BD90" i="14"/>
  <c r="BD85" i="14"/>
  <c r="BB85" i="14"/>
  <c r="AX76" i="14"/>
  <c r="AV76" i="14"/>
  <c r="AM20" i="14"/>
  <c r="AJ20" i="14"/>
  <c r="AL20" i="14"/>
  <c r="AO20" i="14" s="1"/>
  <c r="AX32" i="14"/>
  <c r="AV32" i="14"/>
  <c r="AU69" i="14"/>
  <c r="AS69" i="14"/>
  <c r="BH106" i="14"/>
  <c r="BJ106" i="14"/>
  <c r="AU43" i="14"/>
  <c r="AS43" i="14"/>
  <c r="BD87" i="14"/>
  <c r="BB87" i="14"/>
  <c r="AU42" i="14"/>
  <c r="AS42" i="14"/>
  <c r="BB49" i="14"/>
  <c r="BD49" i="14"/>
  <c r="BA77" i="14"/>
  <c r="AY77" i="14"/>
  <c r="BE104" i="14"/>
  <c r="BG104" i="14"/>
  <c r="AL22" i="14"/>
  <c r="AO22" i="14" s="1"/>
  <c r="AM22" i="14"/>
  <c r="AJ22" i="14"/>
  <c r="AU58" i="14"/>
  <c r="AS58" i="14"/>
  <c r="AR10" i="14"/>
  <c r="AP10" i="14"/>
  <c r="BD86" i="14"/>
  <c r="BB86" i="14"/>
  <c r="AV24" i="14"/>
  <c r="AX24" i="14"/>
  <c r="BQ113" i="14"/>
  <c r="BS113" i="14"/>
  <c r="BT113" i="14" s="1"/>
  <c r="AU63" i="14"/>
  <c r="AS63" i="14"/>
  <c r="AS57" i="14"/>
  <c r="AU57" i="14"/>
  <c r="AX40" i="14"/>
  <c r="AV40" i="14"/>
  <c r="AU56" i="14"/>
  <c r="AS56" i="14"/>
  <c r="AL15" i="14"/>
  <c r="AO15" i="14" s="1"/>
  <c r="AJ15" i="14"/>
  <c r="AM15" i="14"/>
  <c r="BD91" i="14"/>
  <c r="BB91" i="14"/>
  <c r="BG108" i="14"/>
  <c r="BE108" i="14"/>
  <c r="BB96" i="14"/>
  <c r="BD96" i="14"/>
  <c r="BP114" i="14"/>
  <c r="BN114" i="14"/>
  <c r="BB88" i="14"/>
  <c r="BD88" i="14"/>
  <c r="AL23" i="14"/>
  <c r="AO23" i="14" s="1"/>
  <c r="AM23" i="14"/>
  <c r="AJ23" i="14"/>
  <c r="BQ79" i="14"/>
  <c r="BS79" i="14"/>
  <c r="BT79" i="14" s="1"/>
  <c r="BD78" i="14"/>
  <c r="BB78" i="14"/>
  <c r="BQ121" i="14"/>
  <c r="BS121" i="14"/>
  <c r="BT121" i="14" s="1"/>
  <c r="AU54" i="14"/>
  <c r="AS54" i="14"/>
  <c r="AR29" i="14"/>
  <c r="AP29" i="14"/>
  <c r="BB83" i="14"/>
  <c r="BD83" i="14"/>
  <c r="AP26" i="14"/>
  <c r="AR26" i="14"/>
  <c r="BM120" i="14"/>
  <c r="BK120" i="14"/>
  <c r="BM115" i="14"/>
  <c r="BK115" i="14"/>
  <c r="AJ12" i="14"/>
  <c r="AL12" i="14"/>
  <c r="AO12" i="14" s="1"/>
  <c r="AM12" i="14"/>
  <c r="AS60" i="14"/>
  <c r="AU60" i="14"/>
  <c r="AU33" i="14"/>
  <c r="AS33" i="14"/>
  <c r="AU67" i="14"/>
  <c r="AS67" i="14"/>
  <c r="BG99" i="14"/>
  <c r="BE99" i="14"/>
  <c r="BQ133" i="14"/>
  <c r="BS133" i="14"/>
  <c r="BT133" i="14" s="1"/>
  <c r="BD93" i="14"/>
  <c r="BB93" i="14"/>
  <c r="BP141" i="14"/>
  <c r="BN141" i="14"/>
  <c r="BJ107" i="14"/>
  <c r="BH107" i="14"/>
  <c r="AR28" i="14"/>
  <c r="AP28" i="14"/>
  <c r="BE81" i="14"/>
  <c r="BG81" i="14"/>
  <c r="AU39" i="14"/>
  <c r="AS39" i="14"/>
  <c r="BE98" i="14"/>
  <c r="BG98" i="14"/>
  <c r="AC256" i="14"/>
  <c r="AF9" i="14"/>
  <c r="AD9" i="14"/>
  <c r="AD256" i="14" s="1"/>
  <c r="AU51" i="14"/>
  <c r="AS51" i="14"/>
  <c r="AU30" i="14"/>
  <c r="AS30" i="14"/>
  <c r="AX71" i="14"/>
  <c r="AV71" i="14"/>
  <c r="BG100" i="14"/>
  <c r="BE100" i="14"/>
  <c r="BQ127" i="14"/>
  <c r="BS127" i="14"/>
  <c r="BT127" i="14" s="1"/>
  <c r="BJ31" i="14"/>
  <c r="BH31" i="14"/>
  <c r="AU53" i="14"/>
  <c r="AS53" i="14"/>
  <c r="AR19" i="14"/>
  <c r="AP19" i="14"/>
  <c r="AU73" i="14"/>
  <c r="AS73" i="14"/>
  <c r="AU55" i="14"/>
  <c r="AS55" i="14"/>
  <c r="AX75" i="14"/>
  <c r="AV75" i="14"/>
  <c r="AX44" i="14"/>
  <c r="AV44" i="14"/>
  <c r="BD92" i="14"/>
  <c r="BB92" i="14"/>
  <c r="AJ18" i="14"/>
  <c r="AM18" i="14"/>
  <c r="AL18" i="14"/>
  <c r="AO18" i="14" s="1"/>
  <c r="AU70" i="14"/>
  <c r="AS70" i="14"/>
  <c r="BB97" i="14"/>
  <c r="BD97" i="14"/>
  <c r="BD84" i="14"/>
  <c r="BB84" i="14"/>
  <c r="BB61" i="14"/>
  <c r="BD61" i="14"/>
  <c r="BB95" i="14"/>
  <c r="BD95" i="14"/>
  <c r="AJ13" i="14"/>
  <c r="AM13" i="14"/>
  <c r="AL13" i="14"/>
  <c r="AO13" i="14" s="1"/>
  <c r="BE109" i="14"/>
  <c r="BG109" i="14"/>
  <c r="AR25" i="14"/>
  <c r="AP25" i="14"/>
  <c r="BD80" i="14"/>
  <c r="BB80" i="14"/>
  <c r="BQ129" i="14"/>
  <c r="BS129" i="14"/>
  <c r="BT129" i="14" s="1"/>
  <c r="AU50" i="14"/>
  <c r="AS50" i="14"/>
  <c r="AU37" i="14"/>
  <c r="AS37" i="14"/>
  <c r="AU65" i="14"/>
  <c r="AS65" i="14"/>
  <c r="AM17" i="14"/>
  <c r="AL17" i="14"/>
  <c r="AO17" i="14" s="1"/>
  <c r="AJ17" i="14"/>
  <c r="AS48" i="14"/>
  <c r="AU48" i="14"/>
  <c r="BE101" i="14"/>
  <c r="BG101" i="14"/>
  <c r="BG35" i="14"/>
  <c r="BE35" i="14"/>
  <c r="BE103" i="14"/>
  <c r="BG103" i="14"/>
  <c r="BN110" i="14"/>
  <c r="BP110" i="14"/>
  <c r="BB94" i="14"/>
  <c r="BD94" i="14"/>
  <c r="AU38" i="14"/>
  <c r="AS38" i="14"/>
  <c r="AU46" i="14"/>
  <c r="AS46" i="14"/>
  <c r="BA41" i="14"/>
  <c r="AY41" i="14"/>
  <c r="BB89" i="14"/>
  <c r="BD89" i="14"/>
  <c r="AM14" i="14"/>
  <c r="AJ14" i="14"/>
  <c r="AL14" i="14"/>
  <c r="AO14" i="14" s="1"/>
  <c r="AS59" i="14"/>
  <c r="AU59" i="14"/>
  <c r="BQ135" i="14"/>
  <c r="BS135" i="14"/>
  <c r="BT135" i="14" s="1"/>
  <c r="BM125" i="14"/>
  <c r="BK125" i="14"/>
  <c r="BQ146" i="14"/>
  <c r="BS146" i="14"/>
  <c r="BT146" i="14" s="1"/>
  <c r="AU64" i="14"/>
  <c r="AS64" i="14"/>
  <c r="AU66" i="14"/>
  <c r="AS66" i="14"/>
  <c r="AR14" i="2" l="1"/>
  <c r="AP14" i="2"/>
  <c r="BB20" i="2"/>
  <c r="BD20" i="2"/>
  <c r="AM10" i="2"/>
  <c r="AJ10" i="2"/>
  <c r="AL10" i="2"/>
  <c r="AO10" i="2" s="1"/>
  <c r="BD19" i="2"/>
  <c r="BB19" i="2"/>
  <c r="CO22" i="15"/>
  <c r="CQ22" i="15"/>
  <c r="BE13" i="5"/>
  <c r="BG13" i="5"/>
  <c r="AI11" i="11"/>
  <c r="AG11" i="11"/>
  <c r="BV31" i="5"/>
  <c r="BW31" i="5" s="1"/>
  <c r="BT31" i="5"/>
  <c r="CB11" i="15"/>
  <c r="BZ11" i="15"/>
  <c r="BN17" i="5"/>
  <c r="BP17" i="5"/>
  <c r="BD21" i="2"/>
  <c r="BB21" i="2"/>
  <c r="AY10" i="5"/>
  <c r="BA10" i="5"/>
  <c r="AF10" i="11"/>
  <c r="AD10" i="11"/>
  <c r="AD12" i="11" s="1"/>
  <c r="AC12" i="11"/>
  <c r="AG10" i="1"/>
  <c r="AG11" i="1" s="1"/>
  <c r="AF11" i="1"/>
  <c r="AI10" i="1"/>
  <c r="BS15" i="5"/>
  <c r="BQ15" i="5"/>
  <c r="AR21" i="14"/>
  <c r="AP21" i="14"/>
  <c r="AU27" i="14"/>
  <c r="AS27" i="14"/>
  <c r="CE22" i="2"/>
  <c r="CC22" i="2"/>
  <c r="CR15" i="15"/>
  <c r="CT15" i="15"/>
  <c r="CU15" i="15" s="1"/>
  <c r="CE10" i="15"/>
  <c r="CC10" i="15"/>
  <c r="AV15" i="2"/>
  <c r="AX15" i="2"/>
  <c r="BW12" i="15"/>
  <c r="BW23" i="15" s="1"/>
  <c r="BY12" i="15"/>
  <c r="BV23" i="15"/>
  <c r="CB14" i="15"/>
  <c r="BZ14" i="15"/>
  <c r="CF13" i="15"/>
  <c r="CH13" i="15"/>
  <c r="BB13" i="2"/>
  <c r="BD13" i="2"/>
  <c r="BB12" i="5"/>
  <c r="BD12" i="5"/>
  <c r="AO9" i="5"/>
  <c r="AM9" i="5"/>
  <c r="AM62" i="5" s="1"/>
  <c r="AL62" i="5"/>
  <c r="BV19" i="5"/>
  <c r="BW19" i="5" s="1"/>
  <c r="BT19" i="5"/>
  <c r="BH14" i="5"/>
  <c r="BJ14" i="5"/>
  <c r="AY9" i="11"/>
  <c r="BD9" i="11"/>
  <c r="BA9" i="11"/>
  <c r="BT18" i="5"/>
  <c r="BV18" i="5"/>
  <c r="BW18" i="5" s="1"/>
  <c r="AX11" i="14"/>
  <c r="AV11" i="14"/>
  <c r="BJ47" i="14"/>
  <c r="BH47" i="14"/>
  <c r="AF10" i="12"/>
  <c r="AI9" i="12"/>
  <c r="AG9" i="12"/>
  <c r="AG10" i="12" s="1"/>
  <c r="AL12" i="2"/>
  <c r="AO12" i="2" s="1"/>
  <c r="AJ12" i="2"/>
  <c r="AM12" i="2"/>
  <c r="AR17" i="2"/>
  <c r="AP17" i="2"/>
  <c r="BK16" i="5"/>
  <c r="BM16" i="5"/>
  <c r="BP117" i="14"/>
  <c r="BN117" i="14"/>
  <c r="BT25" i="5"/>
  <c r="BV25" i="5"/>
  <c r="BW25" i="5" s="1"/>
  <c r="BT22" i="5"/>
  <c r="BV22" i="5"/>
  <c r="BW22" i="5" s="1"/>
  <c r="AR16" i="2"/>
  <c r="AP16" i="2"/>
  <c r="BQ18" i="2"/>
  <c r="BS18" i="2"/>
  <c r="AV11" i="2"/>
  <c r="AX11" i="2"/>
  <c r="CO20" i="15"/>
  <c r="CQ20" i="15"/>
  <c r="AF24" i="2"/>
  <c r="AI9" i="2"/>
  <c r="AG9" i="2"/>
  <c r="AG24" i="2" s="1"/>
  <c r="CO21" i="15"/>
  <c r="CQ21" i="15"/>
  <c r="AV68" i="14"/>
  <c r="AX68" i="14"/>
  <c r="AU11" i="5"/>
  <c r="AS11" i="5"/>
  <c r="BT21" i="5"/>
  <c r="BV21" i="5"/>
  <c r="BW21" i="5" s="1"/>
  <c r="BP125" i="14"/>
  <c r="BN125" i="14"/>
  <c r="BG89" i="14"/>
  <c r="BE89" i="14"/>
  <c r="BE94" i="14"/>
  <c r="BG94" i="14"/>
  <c r="BJ101" i="14"/>
  <c r="BH101" i="14"/>
  <c r="AV65" i="14"/>
  <c r="AX65" i="14"/>
  <c r="BE80" i="14"/>
  <c r="BG80" i="14"/>
  <c r="BG95" i="14"/>
  <c r="BE95" i="14"/>
  <c r="BG97" i="14"/>
  <c r="BE97" i="14"/>
  <c r="BG92" i="14"/>
  <c r="BE92" i="14"/>
  <c r="AV53" i="14"/>
  <c r="AX53" i="14"/>
  <c r="AF256" i="14"/>
  <c r="AI9" i="14"/>
  <c r="AG9" i="14"/>
  <c r="AG256" i="14" s="1"/>
  <c r="AX54" i="14"/>
  <c r="AV54" i="14"/>
  <c r="AV56" i="14"/>
  <c r="AX56" i="14"/>
  <c r="BE86" i="14"/>
  <c r="BG86" i="14"/>
  <c r="BG49" i="14"/>
  <c r="BE49" i="14"/>
  <c r="AP20" i="14"/>
  <c r="AR20" i="14"/>
  <c r="BJ102" i="14"/>
  <c r="BH102" i="14"/>
  <c r="AX62" i="14"/>
  <c r="AV62" i="14"/>
  <c r="AX64" i="14"/>
  <c r="AV64" i="14"/>
  <c r="BH103" i="14"/>
  <c r="BJ103" i="14"/>
  <c r="AV50" i="14"/>
  <c r="AX50" i="14"/>
  <c r="AR18" i="14"/>
  <c r="AP18" i="14"/>
  <c r="AY75" i="14"/>
  <c r="BA75" i="14"/>
  <c r="AX73" i="14"/>
  <c r="AV73" i="14"/>
  <c r="BJ100" i="14"/>
  <c r="BH100" i="14"/>
  <c r="AX30" i="14"/>
  <c r="AV30" i="14"/>
  <c r="AX60" i="14"/>
  <c r="AV60" i="14"/>
  <c r="BP120" i="14"/>
  <c r="BN120" i="14"/>
  <c r="BE78" i="14"/>
  <c r="BG78" i="14"/>
  <c r="AX58" i="14"/>
  <c r="AV58" i="14"/>
  <c r="BJ104" i="14"/>
  <c r="BH104" i="14"/>
  <c r="BA76" i="14"/>
  <c r="AY76" i="14"/>
  <c r="AP14" i="14"/>
  <c r="AR14" i="14"/>
  <c r="AV46" i="14"/>
  <c r="AX46" i="14"/>
  <c r="AR17" i="14"/>
  <c r="AP17" i="14"/>
  <c r="AP13" i="14"/>
  <c r="AR13" i="14"/>
  <c r="BG84" i="14"/>
  <c r="BE84" i="14"/>
  <c r="AX39" i="14"/>
  <c r="AV39" i="14"/>
  <c r="AS28" i="14"/>
  <c r="AU28" i="14"/>
  <c r="BS141" i="14"/>
  <c r="BT141" i="14" s="1"/>
  <c r="BQ141" i="14"/>
  <c r="AX67" i="14"/>
  <c r="AV67" i="14"/>
  <c r="AS26" i="14"/>
  <c r="AU26" i="14"/>
  <c r="AP23" i="14"/>
  <c r="AR23" i="14"/>
  <c r="BQ114" i="14"/>
  <c r="BS114" i="14"/>
  <c r="BT114" i="14" s="1"/>
  <c r="BJ108" i="14"/>
  <c r="BH108" i="14"/>
  <c r="AY24" i="14"/>
  <c r="BA24" i="14"/>
  <c r="AX43" i="14"/>
  <c r="AV43" i="14"/>
  <c r="AX69" i="14"/>
  <c r="AV69" i="14"/>
  <c r="BG82" i="14"/>
  <c r="BE82" i="14"/>
  <c r="AX36" i="14"/>
  <c r="AV36" i="14"/>
  <c r="AR16" i="14"/>
  <c r="AP16" i="14"/>
  <c r="AX66" i="14"/>
  <c r="AV66" i="14"/>
  <c r="BS110" i="14"/>
  <c r="BT110" i="14" s="1"/>
  <c r="BQ110" i="14"/>
  <c r="AX48" i="14"/>
  <c r="AV48" i="14"/>
  <c r="AX37" i="14"/>
  <c r="AV37" i="14"/>
  <c r="AS25" i="14"/>
  <c r="AU25" i="14"/>
  <c r="BE61" i="14"/>
  <c r="BG61" i="14"/>
  <c r="BA44" i="14"/>
  <c r="AY44" i="14"/>
  <c r="AV55" i="14"/>
  <c r="AX55" i="14"/>
  <c r="AU19" i="14"/>
  <c r="AS19" i="14"/>
  <c r="BK31" i="14"/>
  <c r="BM31" i="14"/>
  <c r="BA71" i="14"/>
  <c r="AY71" i="14"/>
  <c r="AX51" i="14"/>
  <c r="AV51" i="14"/>
  <c r="BJ98" i="14"/>
  <c r="BH98" i="14"/>
  <c r="BJ81" i="14"/>
  <c r="BH81" i="14"/>
  <c r="BP115" i="14"/>
  <c r="BN115" i="14"/>
  <c r="AS29" i="14"/>
  <c r="AU29" i="14"/>
  <c r="BG88" i="14"/>
  <c r="BE88" i="14"/>
  <c r="BG96" i="14"/>
  <c r="BE96" i="14"/>
  <c r="AP15" i="14"/>
  <c r="AR15" i="14"/>
  <c r="AY40" i="14"/>
  <c r="BA40" i="14"/>
  <c r="AX63" i="14"/>
  <c r="AV63" i="14"/>
  <c r="AS10" i="14"/>
  <c r="AU10" i="14"/>
  <c r="BK106" i="14"/>
  <c r="BM106" i="14"/>
  <c r="BE85" i="14"/>
  <c r="BG85" i="14"/>
  <c r="BN111" i="14"/>
  <c r="BP111" i="14"/>
  <c r="BA45" i="14"/>
  <c r="AY45" i="14"/>
  <c r="AX34" i="14"/>
  <c r="AV34" i="14"/>
  <c r="BD72" i="14"/>
  <c r="BB72" i="14"/>
  <c r="BA74" i="14"/>
  <c r="AY74" i="14"/>
  <c r="AX59" i="14"/>
  <c r="AV59" i="14"/>
  <c r="BD41" i="14"/>
  <c r="BB41" i="14"/>
  <c r="AX38" i="14"/>
  <c r="AV38" i="14"/>
  <c r="BJ35" i="14"/>
  <c r="BH35" i="14"/>
  <c r="BJ109" i="14"/>
  <c r="BH109" i="14"/>
  <c r="AV70" i="14"/>
  <c r="AX70" i="14"/>
  <c r="BK107" i="14"/>
  <c r="BM107" i="14"/>
  <c r="BG93" i="14"/>
  <c r="BE93" i="14"/>
  <c r="BJ99" i="14"/>
  <c r="BH99" i="14"/>
  <c r="AX33" i="14"/>
  <c r="AV33" i="14"/>
  <c r="AP12" i="14"/>
  <c r="AR12" i="14"/>
  <c r="BG83" i="14"/>
  <c r="BE83" i="14"/>
  <c r="BG91" i="14"/>
  <c r="BE91" i="14"/>
  <c r="AX57" i="14"/>
  <c r="AV57" i="14"/>
  <c r="AP22" i="14"/>
  <c r="AR22" i="14"/>
  <c r="BD77" i="14"/>
  <c r="BB77" i="14"/>
  <c r="AX42" i="14"/>
  <c r="AV42" i="14"/>
  <c r="BE87" i="14"/>
  <c r="BG87" i="14"/>
  <c r="AY32" i="14"/>
  <c r="BA32" i="14"/>
  <c r="BE90" i="14"/>
  <c r="BG90" i="14"/>
  <c r="BK105" i="14"/>
  <c r="BM105" i="14"/>
  <c r="BN16" i="5" l="1"/>
  <c r="BP16" i="5"/>
  <c r="BA11" i="14"/>
  <c r="AY11" i="14"/>
  <c r="CB12" i="15"/>
  <c r="BZ12" i="15"/>
  <c r="BZ23" i="15" s="1"/>
  <c r="BY23" i="15"/>
  <c r="AV11" i="5"/>
  <c r="AX11" i="5"/>
  <c r="AJ9" i="2"/>
  <c r="AJ24" i="2" s="1"/>
  <c r="AL9" i="2"/>
  <c r="AM9" i="2"/>
  <c r="AM24" i="2" s="1"/>
  <c r="AI24" i="2"/>
  <c r="BT18" i="2"/>
  <c r="BV18" i="2"/>
  <c r="AJ9" i="12"/>
  <c r="AJ10" i="12" s="1"/>
  <c r="AL9" i="12"/>
  <c r="AI10" i="12"/>
  <c r="BM14" i="5"/>
  <c r="BK14" i="5"/>
  <c r="CK13" i="15"/>
  <c r="CI13" i="15"/>
  <c r="CH10" i="15"/>
  <c r="CF10" i="15"/>
  <c r="AX27" i="14"/>
  <c r="AV27" i="14"/>
  <c r="CC11" i="15"/>
  <c r="CE11" i="15"/>
  <c r="AY68" i="14"/>
  <c r="BA68" i="14"/>
  <c r="AS17" i="2"/>
  <c r="AU17" i="2"/>
  <c r="AO62" i="5"/>
  <c r="AR9" i="5"/>
  <c r="AP9" i="5"/>
  <c r="AP62" i="5" s="1"/>
  <c r="AY15" i="2"/>
  <c r="BA15" i="2"/>
  <c r="CT22" i="15"/>
  <c r="CU22" i="15" s="1"/>
  <c r="CR22" i="15"/>
  <c r="CR20" i="15"/>
  <c r="CT20" i="15"/>
  <c r="CU20" i="15" s="1"/>
  <c r="BB9" i="11"/>
  <c r="BG9" i="11"/>
  <c r="BG12" i="5"/>
  <c r="BE12" i="5"/>
  <c r="AS21" i="14"/>
  <c r="AU21" i="14"/>
  <c r="BG21" i="2"/>
  <c r="BE21" i="2"/>
  <c r="BG20" i="2"/>
  <c r="BE20" i="2"/>
  <c r="CT21" i="15"/>
  <c r="CU21" i="15" s="1"/>
  <c r="CR21" i="15"/>
  <c r="AU16" i="2"/>
  <c r="AS16" i="2"/>
  <c r="BQ117" i="14"/>
  <c r="BS117" i="14"/>
  <c r="BT117" i="14" s="1"/>
  <c r="BM47" i="14"/>
  <c r="BK47" i="14"/>
  <c r="CC14" i="15"/>
  <c r="CE14" i="15"/>
  <c r="BQ17" i="5"/>
  <c r="BS17" i="5"/>
  <c r="AR12" i="2"/>
  <c r="AP12" i="2"/>
  <c r="BE9" i="11"/>
  <c r="BE13" i="2"/>
  <c r="BG13" i="2"/>
  <c r="CH22" i="2"/>
  <c r="CF22" i="2"/>
  <c r="BT15" i="5"/>
  <c r="BV15" i="5"/>
  <c r="BW15" i="5" s="1"/>
  <c r="AG10" i="11"/>
  <c r="AG12" i="11" s="1"/>
  <c r="AI10" i="11"/>
  <c r="AF12" i="11"/>
  <c r="AL11" i="11"/>
  <c r="AJ11" i="11"/>
  <c r="BE19" i="2"/>
  <c r="BG19" i="2"/>
  <c r="AY11" i="2"/>
  <c r="BA11" i="2"/>
  <c r="AJ10" i="1"/>
  <c r="AJ11" i="1" s="1"/>
  <c r="AL10" i="1"/>
  <c r="AI11" i="1"/>
  <c r="BB10" i="5"/>
  <c r="BD10" i="5"/>
  <c r="BH13" i="5"/>
  <c r="BJ13" i="5"/>
  <c r="AR10" i="2"/>
  <c r="AP10" i="2"/>
  <c r="AS14" i="2"/>
  <c r="AU14" i="2"/>
  <c r="BG77" i="14"/>
  <c r="BE77" i="14"/>
  <c r="AY57" i="14"/>
  <c r="BA57" i="14"/>
  <c r="BH83" i="14"/>
  <c r="BJ83" i="14"/>
  <c r="BA33" i="14"/>
  <c r="AY33" i="14"/>
  <c r="BJ93" i="14"/>
  <c r="BH93" i="14"/>
  <c r="BK35" i="14"/>
  <c r="BM35" i="14"/>
  <c r="BG41" i="14"/>
  <c r="BE41" i="14"/>
  <c r="BD74" i="14"/>
  <c r="BB74" i="14"/>
  <c r="AY34" i="14"/>
  <c r="BA34" i="14"/>
  <c r="BH96" i="14"/>
  <c r="BJ96" i="14"/>
  <c r="BM81" i="14"/>
  <c r="BK81" i="14"/>
  <c r="AY51" i="14"/>
  <c r="BA51" i="14"/>
  <c r="BA37" i="14"/>
  <c r="AY37" i="14"/>
  <c r="AS16" i="14"/>
  <c r="AU16" i="14"/>
  <c r="BJ82" i="14"/>
  <c r="BH82" i="14"/>
  <c r="BA43" i="14"/>
  <c r="AY43" i="14"/>
  <c r="BA39" i="14"/>
  <c r="AY39" i="14"/>
  <c r="BD76" i="14"/>
  <c r="BB76" i="14"/>
  <c r="BA58" i="14"/>
  <c r="AY58" i="14"/>
  <c r="BQ120" i="14"/>
  <c r="BS120" i="14"/>
  <c r="BT120" i="14" s="1"/>
  <c r="BA30" i="14"/>
  <c r="AY30" i="14"/>
  <c r="AY73" i="14"/>
  <c r="BA73" i="14"/>
  <c r="AS18" i="14"/>
  <c r="AU18" i="14"/>
  <c r="BA62" i="14"/>
  <c r="AY62" i="14"/>
  <c r="BA54" i="14"/>
  <c r="AY54" i="14"/>
  <c r="AY53" i="14"/>
  <c r="BA53" i="14"/>
  <c r="BH80" i="14"/>
  <c r="BJ80" i="14"/>
  <c r="BP105" i="14"/>
  <c r="BN105" i="14"/>
  <c r="BB32" i="14"/>
  <c r="BD32" i="14"/>
  <c r="AS22" i="14"/>
  <c r="AU22" i="14"/>
  <c r="AU12" i="14"/>
  <c r="AS12" i="14"/>
  <c r="BN107" i="14"/>
  <c r="BP107" i="14"/>
  <c r="BA70" i="14"/>
  <c r="AY70" i="14"/>
  <c r="BN106" i="14"/>
  <c r="BP106" i="14"/>
  <c r="AU15" i="14"/>
  <c r="AS15" i="14"/>
  <c r="AV25" i="14"/>
  <c r="AX25" i="14"/>
  <c r="AU23" i="14"/>
  <c r="AS23" i="14"/>
  <c r="AV28" i="14"/>
  <c r="AX28" i="14"/>
  <c r="AS14" i="14"/>
  <c r="AU14" i="14"/>
  <c r="BH78" i="14"/>
  <c r="BJ78" i="14"/>
  <c r="BB75" i="14"/>
  <c r="BD75" i="14"/>
  <c r="AY50" i="14"/>
  <c r="BA50" i="14"/>
  <c r="AY56" i="14"/>
  <c r="BA56" i="14"/>
  <c r="BJ97" i="14"/>
  <c r="BH97" i="14"/>
  <c r="BM101" i="14"/>
  <c r="BK101" i="14"/>
  <c r="BH89" i="14"/>
  <c r="BJ89" i="14"/>
  <c r="AY42" i="14"/>
  <c r="BA42" i="14"/>
  <c r="BH91" i="14"/>
  <c r="BJ91" i="14"/>
  <c r="BM99" i="14"/>
  <c r="BK99" i="14"/>
  <c r="BM109" i="14"/>
  <c r="BK109" i="14"/>
  <c r="AY38" i="14"/>
  <c r="BA38" i="14"/>
  <c r="BA59" i="14"/>
  <c r="AY59" i="14"/>
  <c r="BG72" i="14"/>
  <c r="BE72" i="14"/>
  <c r="BB45" i="14"/>
  <c r="BD45" i="14"/>
  <c r="AY63" i="14"/>
  <c r="BA63" i="14"/>
  <c r="BJ88" i="14"/>
  <c r="BH88" i="14"/>
  <c r="BQ115" i="14"/>
  <c r="BS115" i="14"/>
  <c r="BT115" i="14" s="1"/>
  <c r="BK98" i="14"/>
  <c r="BM98" i="14"/>
  <c r="BD71" i="14"/>
  <c r="BB71" i="14"/>
  <c r="AV19" i="14"/>
  <c r="AX19" i="14"/>
  <c r="BB44" i="14"/>
  <c r="BD44" i="14"/>
  <c r="BA48" i="14"/>
  <c r="AY48" i="14"/>
  <c r="AY66" i="14"/>
  <c r="BA66" i="14"/>
  <c r="BA36" i="14"/>
  <c r="AY36" i="14"/>
  <c r="AY69" i="14"/>
  <c r="BA69" i="14"/>
  <c r="BM108" i="14"/>
  <c r="BK108" i="14"/>
  <c r="AY67" i="14"/>
  <c r="BA67" i="14"/>
  <c r="BH84" i="14"/>
  <c r="BJ84" i="14"/>
  <c r="AU17" i="14"/>
  <c r="AS17" i="14"/>
  <c r="BM104" i="14"/>
  <c r="BK104" i="14"/>
  <c r="BA60" i="14"/>
  <c r="AY60" i="14"/>
  <c r="BK100" i="14"/>
  <c r="BM100" i="14"/>
  <c r="AY64" i="14"/>
  <c r="BA64" i="14"/>
  <c r="BM102" i="14"/>
  <c r="BK102" i="14"/>
  <c r="BJ49" i="14"/>
  <c r="BH49" i="14"/>
  <c r="AM9" i="14"/>
  <c r="AM256" i="14" s="1"/>
  <c r="AJ9" i="14"/>
  <c r="AJ256" i="14" s="1"/>
  <c r="AI256" i="14"/>
  <c r="AL9" i="14"/>
  <c r="BA65" i="14"/>
  <c r="AY65" i="14"/>
  <c r="BH94" i="14"/>
  <c r="BJ94" i="14"/>
  <c r="BH90" i="14"/>
  <c r="BJ90" i="14"/>
  <c r="BH87" i="14"/>
  <c r="BJ87" i="14"/>
  <c r="BQ111" i="14"/>
  <c r="BS111" i="14"/>
  <c r="BT111" i="14" s="1"/>
  <c r="BJ85" i="14"/>
  <c r="BH85" i="14"/>
  <c r="AV10" i="14"/>
  <c r="AX10" i="14"/>
  <c r="BD40" i="14"/>
  <c r="BB40" i="14"/>
  <c r="AV29" i="14"/>
  <c r="AX29" i="14"/>
  <c r="BP31" i="14"/>
  <c r="BN31" i="14"/>
  <c r="BA55" i="14"/>
  <c r="AY55" i="14"/>
  <c r="BJ61" i="14"/>
  <c r="BH61" i="14"/>
  <c r="BD24" i="14"/>
  <c r="BB24" i="14"/>
  <c r="AV26" i="14"/>
  <c r="AX26" i="14"/>
  <c r="AU13" i="14"/>
  <c r="AS13" i="14"/>
  <c r="AY46" i="14"/>
  <c r="BA46" i="14"/>
  <c r="BM103" i="14"/>
  <c r="BK103" i="14"/>
  <c r="AU20" i="14"/>
  <c r="AS20" i="14"/>
  <c r="BH86" i="14"/>
  <c r="BJ86" i="14"/>
  <c r="BH92" i="14"/>
  <c r="BJ92" i="14"/>
  <c r="BJ95" i="14"/>
  <c r="BH95" i="14"/>
  <c r="BS125" i="14"/>
  <c r="BT125" i="14" s="1"/>
  <c r="BQ125" i="14"/>
  <c r="BH19" i="2" l="1"/>
  <c r="BJ19" i="2"/>
  <c r="BH13" i="2"/>
  <c r="BJ13" i="2"/>
  <c r="BV17" i="5"/>
  <c r="BW17" i="5" s="1"/>
  <c r="BT17" i="5"/>
  <c r="CK10" i="15"/>
  <c r="CI10" i="15"/>
  <c r="AU10" i="2"/>
  <c r="AS10" i="2"/>
  <c r="AM10" i="1"/>
  <c r="AM11" i="1" s="1"/>
  <c r="AL11" i="1"/>
  <c r="AR62" i="5"/>
  <c r="AU9" i="5"/>
  <c r="AS9" i="5"/>
  <c r="AS62" i="5" s="1"/>
  <c r="CH11" i="15"/>
  <c r="CF11" i="15"/>
  <c r="AL10" i="12"/>
  <c r="AM9" i="12"/>
  <c r="AM10" i="12" s="1"/>
  <c r="AL24" i="2"/>
  <c r="AO9" i="2"/>
  <c r="CC12" i="15"/>
  <c r="CC23" i="15" s="1"/>
  <c r="CE12" i="15"/>
  <c r="CB23" i="15"/>
  <c r="BM13" i="5"/>
  <c r="BK13" i="5"/>
  <c r="CH14" i="15"/>
  <c r="CF14" i="15"/>
  <c r="BH20" i="2"/>
  <c r="BJ20" i="2"/>
  <c r="BH12" i="5"/>
  <c r="BJ12" i="5"/>
  <c r="AO11" i="11"/>
  <c r="AM11" i="11"/>
  <c r="AV17" i="2"/>
  <c r="AX17" i="2"/>
  <c r="CN13" i="15"/>
  <c r="CL13" i="15"/>
  <c r="BY18" i="2"/>
  <c r="BW18" i="2"/>
  <c r="AY11" i="5"/>
  <c r="BA11" i="5"/>
  <c r="BB11" i="14"/>
  <c r="BD11" i="14"/>
  <c r="AV14" i="2"/>
  <c r="AX14" i="2"/>
  <c r="BG10" i="5"/>
  <c r="BE10" i="5"/>
  <c r="BB11" i="2"/>
  <c r="BD11" i="2"/>
  <c r="CI22" i="2"/>
  <c r="CK22" i="2"/>
  <c r="CL22" i="2" s="1"/>
  <c r="AX16" i="2"/>
  <c r="AV16" i="2"/>
  <c r="BJ21" i="2"/>
  <c r="BH21" i="2"/>
  <c r="BH9" i="11"/>
  <c r="BD15" i="2"/>
  <c r="BB15" i="2"/>
  <c r="BA27" i="14"/>
  <c r="AY27" i="14"/>
  <c r="BS16" i="5"/>
  <c r="BQ16" i="5"/>
  <c r="AJ10" i="11"/>
  <c r="AJ12" i="11" s="1"/>
  <c r="AL10" i="11"/>
  <c r="AI12" i="11"/>
  <c r="AU12" i="2"/>
  <c r="AS12" i="2"/>
  <c r="BP47" i="14"/>
  <c r="BN47" i="14"/>
  <c r="AX21" i="14"/>
  <c r="AV21" i="14"/>
  <c r="BD68" i="14"/>
  <c r="BB68" i="14"/>
  <c r="BN14" i="5"/>
  <c r="BP14" i="5"/>
  <c r="BM86" i="14"/>
  <c r="BK86" i="14"/>
  <c r="BA29" i="14"/>
  <c r="AY29" i="14"/>
  <c r="BA10" i="14"/>
  <c r="AY10" i="14"/>
  <c r="BK90" i="14"/>
  <c r="BM90" i="14"/>
  <c r="BP100" i="14"/>
  <c r="BN100" i="14"/>
  <c r="BM84" i="14"/>
  <c r="BK84" i="14"/>
  <c r="BA19" i="14"/>
  <c r="AY19" i="14"/>
  <c r="BN98" i="14"/>
  <c r="BP98" i="14"/>
  <c r="BB38" i="14"/>
  <c r="BD38" i="14"/>
  <c r="BB42" i="14"/>
  <c r="BD42" i="14"/>
  <c r="BB56" i="14"/>
  <c r="BD56" i="14"/>
  <c r="BG75" i="14"/>
  <c r="BE75" i="14"/>
  <c r="AX14" i="14"/>
  <c r="AV14" i="14"/>
  <c r="AY25" i="14"/>
  <c r="BA25" i="14"/>
  <c r="BS106" i="14"/>
  <c r="BT106" i="14" s="1"/>
  <c r="BQ106" i="14"/>
  <c r="BQ107" i="14"/>
  <c r="BS107" i="14"/>
  <c r="BT107" i="14" s="1"/>
  <c r="AV22" i="14"/>
  <c r="AX22" i="14"/>
  <c r="BB53" i="14"/>
  <c r="BD53" i="14"/>
  <c r="BD73" i="14"/>
  <c r="BB73" i="14"/>
  <c r="AV16" i="14"/>
  <c r="AX16" i="14"/>
  <c r="BD51" i="14"/>
  <c r="BB51" i="14"/>
  <c r="BK96" i="14"/>
  <c r="BM96" i="14"/>
  <c r="BP35" i="14"/>
  <c r="BN35" i="14"/>
  <c r="BM83" i="14"/>
  <c r="BK83" i="14"/>
  <c r="BM95" i="14"/>
  <c r="BK95" i="14"/>
  <c r="BN103" i="14"/>
  <c r="BP103" i="14"/>
  <c r="AV13" i="14"/>
  <c r="AX13" i="14"/>
  <c r="BE24" i="14"/>
  <c r="BG24" i="14"/>
  <c r="BD55" i="14"/>
  <c r="BB55" i="14"/>
  <c r="BB65" i="14"/>
  <c r="BD65" i="14"/>
  <c r="BP102" i="14"/>
  <c r="BN102" i="14"/>
  <c r="BN104" i="14"/>
  <c r="BP104" i="14"/>
  <c r="BP108" i="14"/>
  <c r="BN108" i="14"/>
  <c r="BB36" i="14"/>
  <c r="BD36" i="14"/>
  <c r="BD48" i="14"/>
  <c r="BB48" i="14"/>
  <c r="BK88" i="14"/>
  <c r="BM88" i="14"/>
  <c r="BH72" i="14"/>
  <c r="BJ72" i="14"/>
  <c r="BN99" i="14"/>
  <c r="BP99" i="14"/>
  <c r="BP101" i="14"/>
  <c r="BN101" i="14"/>
  <c r="AX23" i="14"/>
  <c r="AV23" i="14"/>
  <c r="BS105" i="14"/>
  <c r="BT105" i="14" s="1"/>
  <c r="BQ105" i="14"/>
  <c r="BD62" i="14"/>
  <c r="BB62" i="14"/>
  <c r="BE76" i="14"/>
  <c r="BG76" i="14"/>
  <c r="BD43" i="14"/>
  <c r="BB43" i="14"/>
  <c r="BE74" i="14"/>
  <c r="BG74" i="14"/>
  <c r="BK93" i="14"/>
  <c r="BM93" i="14"/>
  <c r="BJ77" i="14"/>
  <c r="BH77" i="14"/>
  <c r="BM92" i="14"/>
  <c r="BK92" i="14"/>
  <c r="BD46" i="14"/>
  <c r="BB46" i="14"/>
  <c r="AY26" i="14"/>
  <c r="BA26" i="14"/>
  <c r="BM87" i="14"/>
  <c r="BK87" i="14"/>
  <c r="BM94" i="14"/>
  <c r="BK94" i="14"/>
  <c r="AO9" i="14"/>
  <c r="AL256" i="14"/>
  <c r="BB64" i="14"/>
  <c r="BD64" i="14"/>
  <c r="BB67" i="14"/>
  <c r="BD67" i="14"/>
  <c r="BD69" i="14"/>
  <c r="BB69" i="14"/>
  <c r="BB66" i="14"/>
  <c r="BD66" i="14"/>
  <c r="BE44" i="14"/>
  <c r="BG44" i="14"/>
  <c r="BD63" i="14"/>
  <c r="BB63" i="14"/>
  <c r="BG45" i="14"/>
  <c r="BE45" i="14"/>
  <c r="BK91" i="14"/>
  <c r="BM91" i="14"/>
  <c r="BM89" i="14"/>
  <c r="BK89" i="14"/>
  <c r="BD50" i="14"/>
  <c r="BB50" i="14"/>
  <c r="BK78" i="14"/>
  <c r="BM78" i="14"/>
  <c r="AY28" i="14"/>
  <c r="BA28" i="14"/>
  <c r="BG32" i="14"/>
  <c r="BE32" i="14"/>
  <c r="BM80" i="14"/>
  <c r="BK80" i="14"/>
  <c r="AV18" i="14"/>
  <c r="AX18" i="14"/>
  <c r="BD34" i="14"/>
  <c r="BB34" i="14"/>
  <c r="BB57" i="14"/>
  <c r="BD57" i="14"/>
  <c r="AV20" i="14"/>
  <c r="AX20" i="14"/>
  <c r="BM61" i="14"/>
  <c r="BK61" i="14"/>
  <c r="BS31" i="14"/>
  <c r="BT31" i="14" s="1"/>
  <c r="BQ31" i="14"/>
  <c r="BE40" i="14"/>
  <c r="BG40" i="14"/>
  <c r="BK85" i="14"/>
  <c r="BM85" i="14"/>
  <c r="BM49" i="14"/>
  <c r="BK49" i="14"/>
  <c r="BD60" i="14"/>
  <c r="BB60" i="14"/>
  <c r="AV17" i="14"/>
  <c r="AX17" i="14"/>
  <c r="BE71" i="14"/>
  <c r="BG71" i="14"/>
  <c r="BD59" i="14"/>
  <c r="BB59" i="14"/>
  <c r="BN109" i="14"/>
  <c r="BP109" i="14"/>
  <c r="BK97" i="14"/>
  <c r="BM97" i="14"/>
  <c r="AX15" i="14"/>
  <c r="AV15" i="14"/>
  <c r="BB70" i="14"/>
  <c r="BD70" i="14"/>
  <c r="AV12" i="14"/>
  <c r="AX12" i="14"/>
  <c r="BB54" i="14"/>
  <c r="BD54" i="14"/>
  <c r="BB30" i="14"/>
  <c r="BD30" i="14"/>
  <c r="BB58" i="14"/>
  <c r="BD58" i="14"/>
  <c r="BD39" i="14"/>
  <c r="BB39" i="14"/>
  <c r="BK82" i="14"/>
  <c r="BM82" i="14"/>
  <c r="BB37" i="14"/>
  <c r="BD37" i="14"/>
  <c r="BN81" i="14"/>
  <c r="BP81" i="14"/>
  <c r="BJ41" i="14"/>
  <c r="BH41" i="14"/>
  <c r="BB33" i="14"/>
  <c r="BD33" i="14"/>
  <c r="AV12" i="2" l="1"/>
  <c r="AX12" i="2"/>
  <c r="BE11" i="2"/>
  <c r="BG11" i="2"/>
  <c r="BE11" i="14"/>
  <c r="BG11" i="14"/>
  <c r="AR11" i="11"/>
  <c r="AP11" i="11"/>
  <c r="CI14" i="15"/>
  <c r="CK14" i="15"/>
  <c r="AO24" i="2"/>
  <c r="AR9" i="2"/>
  <c r="AP9" i="2"/>
  <c r="AP24" i="2" s="1"/>
  <c r="CI11" i="15"/>
  <c r="CK11" i="15"/>
  <c r="BQ14" i="5"/>
  <c r="BS14" i="5"/>
  <c r="BD27" i="14"/>
  <c r="BB27" i="14"/>
  <c r="BK21" i="2"/>
  <c r="BM21" i="2"/>
  <c r="CQ13" i="15"/>
  <c r="CO13" i="15"/>
  <c r="BM12" i="5"/>
  <c r="BK12" i="5"/>
  <c r="AX10" i="2"/>
  <c r="AV10" i="2"/>
  <c r="BK13" i="2"/>
  <c r="BM13" i="2"/>
  <c r="BA21" i="14"/>
  <c r="AY21" i="14"/>
  <c r="AM10" i="11"/>
  <c r="AM12" i="11" s="1"/>
  <c r="AO10" i="11"/>
  <c r="AL12" i="11"/>
  <c r="BB11" i="5"/>
  <c r="BD11" i="5"/>
  <c r="AY17" i="2"/>
  <c r="BA17" i="2"/>
  <c r="BN13" i="5"/>
  <c r="BP13" i="5"/>
  <c r="AX9" i="5"/>
  <c r="AU62" i="5"/>
  <c r="AV9" i="5"/>
  <c r="AV62" i="5" s="1"/>
  <c r="BE15" i="2"/>
  <c r="BG15" i="2"/>
  <c r="BA16" i="2"/>
  <c r="AY16" i="2"/>
  <c r="BJ10" i="5"/>
  <c r="BH10" i="5"/>
  <c r="BM20" i="2"/>
  <c r="BK20" i="2"/>
  <c r="BK19" i="2"/>
  <c r="BM19" i="2"/>
  <c r="BS47" i="14"/>
  <c r="BT47" i="14" s="1"/>
  <c r="BQ47" i="14"/>
  <c r="BA14" i="2"/>
  <c r="AY14" i="2"/>
  <c r="CH12" i="15"/>
  <c r="CF12" i="15"/>
  <c r="CF23" i="15" s="1"/>
  <c r="CE23" i="15"/>
  <c r="CN10" i="15"/>
  <c r="CL10" i="15"/>
  <c r="BG68" i="14"/>
  <c r="BE68" i="14"/>
  <c r="BV16" i="5"/>
  <c r="BW16" i="5" s="1"/>
  <c r="BT16" i="5"/>
  <c r="CB18" i="2"/>
  <c r="BZ18" i="2"/>
  <c r="BG33" i="14"/>
  <c r="BE33" i="14"/>
  <c r="BG37" i="14"/>
  <c r="BE37" i="14"/>
  <c r="BE30" i="14"/>
  <c r="BG30" i="14"/>
  <c r="AY12" i="14"/>
  <c r="BA12" i="14"/>
  <c r="BN97" i="14"/>
  <c r="BP97" i="14"/>
  <c r="BA17" i="14"/>
  <c r="AY17" i="14"/>
  <c r="BJ40" i="14"/>
  <c r="BH40" i="14"/>
  <c r="BE57" i="14"/>
  <c r="BG57" i="14"/>
  <c r="BA18" i="14"/>
  <c r="AY18" i="14"/>
  <c r="BP78" i="14"/>
  <c r="BN78" i="14"/>
  <c r="BJ44" i="14"/>
  <c r="BH44" i="14"/>
  <c r="BG64" i="14"/>
  <c r="BE64" i="14"/>
  <c r="BB26" i="14"/>
  <c r="BD26" i="14"/>
  <c r="BN93" i="14"/>
  <c r="BP93" i="14"/>
  <c r="BS99" i="14"/>
  <c r="BT99" i="14" s="1"/>
  <c r="BQ99" i="14"/>
  <c r="BP88" i="14"/>
  <c r="BN88" i="14"/>
  <c r="BG36" i="14"/>
  <c r="BE36" i="14"/>
  <c r="BQ104" i="14"/>
  <c r="BS104" i="14"/>
  <c r="BT104" i="14" s="1"/>
  <c r="BE65" i="14"/>
  <c r="BG65" i="14"/>
  <c r="BJ24" i="14"/>
  <c r="BH24" i="14"/>
  <c r="BQ103" i="14"/>
  <c r="BS103" i="14"/>
  <c r="BT103" i="14" s="1"/>
  <c r="BP96" i="14"/>
  <c r="BN96" i="14"/>
  <c r="AY16" i="14"/>
  <c r="BA16" i="14"/>
  <c r="BE53" i="14"/>
  <c r="BG53" i="14"/>
  <c r="BD25" i="14"/>
  <c r="BB25" i="14"/>
  <c r="BG42" i="14"/>
  <c r="BE42" i="14"/>
  <c r="BQ98" i="14"/>
  <c r="BS98" i="14"/>
  <c r="BT98" i="14" s="1"/>
  <c r="BP90" i="14"/>
  <c r="BN90" i="14"/>
  <c r="BM41" i="14"/>
  <c r="BK41" i="14"/>
  <c r="BG39" i="14"/>
  <c r="BE39" i="14"/>
  <c r="AY15" i="14"/>
  <c r="BA15" i="14"/>
  <c r="BE59" i="14"/>
  <c r="BG59" i="14"/>
  <c r="BP49" i="14"/>
  <c r="BN49" i="14"/>
  <c r="BP61" i="14"/>
  <c r="BN61" i="14"/>
  <c r="BJ32" i="14"/>
  <c r="BH32" i="14"/>
  <c r="BN89" i="14"/>
  <c r="BP89" i="14"/>
  <c r="BJ45" i="14"/>
  <c r="BH45" i="14"/>
  <c r="BG69" i="14"/>
  <c r="BE69" i="14"/>
  <c r="BP94" i="14"/>
  <c r="BN94" i="14"/>
  <c r="BP92" i="14"/>
  <c r="BN92" i="14"/>
  <c r="BG43" i="14"/>
  <c r="BE43" i="14"/>
  <c r="BG62" i="14"/>
  <c r="BE62" i="14"/>
  <c r="AY23" i="14"/>
  <c r="BA23" i="14"/>
  <c r="BP83" i="14"/>
  <c r="BN83" i="14"/>
  <c r="BJ75" i="14"/>
  <c r="BH75" i="14"/>
  <c r="BN84" i="14"/>
  <c r="BP84" i="14"/>
  <c r="BD29" i="14"/>
  <c r="BB29" i="14"/>
  <c r="BQ81" i="14"/>
  <c r="BS81" i="14"/>
  <c r="BT81" i="14" s="1"/>
  <c r="BN82" i="14"/>
  <c r="BP82" i="14"/>
  <c r="BE58" i="14"/>
  <c r="BG58" i="14"/>
  <c r="BG54" i="14"/>
  <c r="BE54" i="14"/>
  <c r="BG70" i="14"/>
  <c r="BE70" i="14"/>
  <c r="BS109" i="14"/>
  <c r="BT109" i="14" s="1"/>
  <c r="BQ109" i="14"/>
  <c r="BH71" i="14"/>
  <c r="BJ71" i="14"/>
  <c r="BN85" i="14"/>
  <c r="BP85" i="14"/>
  <c r="AY20" i="14"/>
  <c r="BA20" i="14"/>
  <c r="BB28" i="14"/>
  <c r="BD28" i="14"/>
  <c r="BP91" i="14"/>
  <c r="BN91" i="14"/>
  <c r="BG66" i="14"/>
  <c r="BE66" i="14"/>
  <c r="BG67" i="14"/>
  <c r="BE67" i="14"/>
  <c r="BH74" i="14"/>
  <c r="BJ74" i="14"/>
  <c r="BJ76" i="14"/>
  <c r="BH76" i="14"/>
  <c r="BM72" i="14"/>
  <c r="BK72" i="14"/>
  <c r="AY13" i="14"/>
  <c r="BA13" i="14"/>
  <c r="BA22" i="14"/>
  <c r="AY22" i="14"/>
  <c r="BG56" i="14"/>
  <c r="BE56" i="14"/>
  <c r="BG38" i="14"/>
  <c r="BE38" i="14"/>
  <c r="BE60" i="14"/>
  <c r="BG60" i="14"/>
  <c r="BG34" i="14"/>
  <c r="BE34" i="14"/>
  <c r="BP80" i="14"/>
  <c r="BN80" i="14"/>
  <c r="BG50" i="14"/>
  <c r="BE50" i="14"/>
  <c r="BG63" i="14"/>
  <c r="BE63" i="14"/>
  <c r="AO256" i="14"/>
  <c r="AR9" i="14"/>
  <c r="AP9" i="14"/>
  <c r="AP256" i="14" s="1"/>
  <c r="BP87" i="14"/>
  <c r="BN87" i="14"/>
  <c r="BG46" i="14"/>
  <c r="BE46" i="14"/>
  <c r="BK77" i="14"/>
  <c r="BM77" i="14"/>
  <c r="BS101" i="14"/>
  <c r="BT101" i="14" s="1"/>
  <c r="BQ101" i="14"/>
  <c r="BE48" i="14"/>
  <c r="BG48" i="14"/>
  <c r="BQ108" i="14"/>
  <c r="BS108" i="14"/>
  <c r="BT108" i="14" s="1"/>
  <c r="BQ102" i="14"/>
  <c r="BS102" i="14"/>
  <c r="BT102" i="14" s="1"/>
  <c r="BG55" i="14"/>
  <c r="BE55" i="14"/>
  <c r="BP95" i="14"/>
  <c r="BN95" i="14"/>
  <c r="BQ35" i="14"/>
  <c r="BS35" i="14"/>
  <c r="BT35" i="14" s="1"/>
  <c r="BE51" i="14"/>
  <c r="BG51" i="14"/>
  <c r="BG73" i="14"/>
  <c r="BE73" i="14"/>
  <c r="BA14" i="14"/>
  <c r="AY14" i="14"/>
  <c r="BD19" i="14"/>
  <c r="BB19" i="14"/>
  <c r="BQ100" i="14"/>
  <c r="BS100" i="14"/>
  <c r="BT100" i="14" s="1"/>
  <c r="BD10" i="14"/>
  <c r="BB10" i="14"/>
  <c r="BN86" i="14"/>
  <c r="BP86" i="14"/>
  <c r="BP19" i="2" l="1"/>
  <c r="BN19" i="2"/>
  <c r="BM10" i="5"/>
  <c r="BK10" i="5"/>
  <c r="BE11" i="5"/>
  <c r="BG11" i="5"/>
  <c r="BB21" i="14"/>
  <c r="BD21" i="14"/>
  <c r="BN12" i="5"/>
  <c r="BP12" i="5"/>
  <c r="BE27" i="14"/>
  <c r="BG27" i="14"/>
  <c r="AR24" i="2"/>
  <c r="AS9" i="2"/>
  <c r="AS24" i="2" s="1"/>
  <c r="AU9" i="2"/>
  <c r="BJ11" i="14"/>
  <c r="BH11" i="14"/>
  <c r="CC18" i="2"/>
  <c r="CE18" i="2"/>
  <c r="BH68" i="14"/>
  <c r="BJ68" i="14"/>
  <c r="CI12" i="15"/>
  <c r="CI23" i="15" s="1"/>
  <c r="CK12" i="15"/>
  <c r="CH23" i="15"/>
  <c r="BA9" i="5"/>
  <c r="AY9" i="5"/>
  <c r="AY62" i="5" s="1"/>
  <c r="AX62" i="5"/>
  <c r="BN13" i="2"/>
  <c r="BP13" i="2"/>
  <c r="BT14" i="5"/>
  <c r="BV14" i="5"/>
  <c r="BW14" i="5" s="1"/>
  <c r="BD16" i="2"/>
  <c r="BB16" i="2"/>
  <c r="BS13" i="5"/>
  <c r="BQ13" i="5"/>
  <c r="CR13" i="15"/>
  <c r="CT13" i="15"/>
  <c r="CU13" i="15" s="1"/>
  <c r="CL14" i="15"/>
  <c r="CN14" i="15"/>
  <c r="BH11" i="2"/>
  <c r="BJ11" i="2"/>
  <c r="CO10" i="15"/>
  <c r="CQ10" i="15"/>
  <c r="BB14" i="2"/>
  <c r="BD14" i="2"/>
  <c r="BH15" i="2"/>
  <c r="BJ15" i="2"/>
  <c r="AP10" i="11"/>
  <c r="AP12" i="11" s="1"/>
  <c r="AR10" i="11"/>
  <c r="AO12" i="11"/>
  <c r="BN21" i="2"/>
  <c r="BP21" i="2"/>
  <c r="CN11" i="15"/>
  <c r="CL11" i="15"/>
  <c r="BN20" i="2"/>
  <c r="BP20" i="2"/>
  <c r="BD17" i="2"/>
  <c r="BB17" i="2"/>
  <c r="AY10" i="2"/>
  <c r="BA10" i="2"/>
  <c r="BA12" i="2"/>
  <c r="AY12" i="2"/>
  <c r="AU11" i="11"/>
  <c r="AS11" i="11"/>
  <c r="BQ86" i="14"/>
  <c r="BS86" i="14"/>
  <c r="BT86" i="14" s="1"/>
  <c r="BH56" i="14"/>
  <c r="BJ56" i="14"/>
  <c r="BQ80" i="14"/>
  <c r="BS80" i="14"/>
  <c r="BT80" i="14" s="1"/>
  <c r="BB22" i="14"/>
  <c r="BD22" i="14"/>
  <c r="BJ33" i="14"/>
  <c r="BH33" i="14"/>
  <c r="BG10" i="14"/>
  <c r="BE10" i="14"/>
  <c r="BE19" i="14"/>
  <c r="BG19" i="14"/>
  <c r="BH73" i="14"/>
  <c r="BJ73" i="14"/>
  <c r="BH55" i="14"/>
  <c r="BJ55" i="14"/>
  <c r="BH46" i="14"/>
  <c r="BJ46" i="14"/>
  <c r="AR256" i="14"/>
  <c r="AU9" i="14"/>
  <c r="AS9" i="14"/>
  <c r="AS256" i="14" s="1"/>
  <c r="BD13" i="14"/>
  <c r="BB13" i="14"/>
  <c r="BB20" i="14"/>
  <c r="BD20" i="14"/>
  <c r="BM71" i="14"/>
  <c r="BK71" i="14"/>
  <c r="BJ58" i="14"/>
  <c r="BH58" i="14"/>
  <c r="BQ84" i="14"/>
  <c r="BS84" i="14"/>
  <c r="BT84" i="14" s="1"/>
  <c r="BQ89" i="14"/>
  <c r="BS89" i="14"/>
  <c r="BT89" i="14" s="1"/>
  <c r="BJ59" i="14"/>
  <c r="BH59" i="14"/>
  <c r="BH53" i="14"/>
  <c r="BJ53" i="14"/>
  <c r="BQ93" i="14"/>
  <c r="BS93" i="14"/>
  <c r="BT93" i="14" s="1"/>
  <c r="BH57" i="14"/>
  <c r="BJ57" i="14"/>
  <c r="BB12" i="14"/>
  <c r="BD12" i="14"/>
  <c r="BJ51" i="14"/>
  <c r="BH51" i="14"/>
  <c r="BJ48" i="14"/>
  <c r="BH48" i="14"/>
  <c r="BN77" i="14"/>
  <c r="BP77" i="14"/>
  <c r="BJ50" i="14"/>
  <c r="BH50" i="14"/>
  <c r="BJ34" i="14"/>
  <c r="BH34" i="14"/>
  <c r="BK76" i="14"/>
  <c r="BM76" i="14"/>
  <c r="BJ67" i="14"/>
  <c r="BH67" i="14"/>
  <c r="BS91" i="14"/>
  <c r="BT91" i="14" s="1"/>
  <c r="BQ91" i="14"/>
  <c r="BJ70" i="14"/>
  <c r="BH70" i="14"/>
  <c r="BS83" i="14"/>
  <c r="BT83" i="14" s="1"/>
  <c r="BQ83" i="14"/>
  <c r="BJ62" i="14"/>
  <c r="BH62" i="14"/>
  <c r="BQ92" i="14"/>
  <c r="BS92" i="14"/>
  <c r="BT92" i="14" s="1"/>
  <c r="BH69" i="14"/>
  <c r="BJ69" i="14"/>
  <c r="BQ61" i="14"/>
  <c r="BS61" i="14"/>
  <c r="BT61" i="14" s="1"/>
  <c r="BJ39" i="14"/>
  <c r="BH39" i="14"/>
  <c r="BS90" i="14"/>
  <c r="BT90" i="14" s="1"/>
  <c r="BQ90" i="14"/>
  <c r="BJ42" i="14"/>
  <c r="BH42" i="14"/>
  <c r="BS96" i="14"/>
  <c r="BT96" i="14" s="1"/>
  <c r="BQ96" i="14"/>
  <c r="BK24" i="14"/>
  <c r="BM24" i="14"/>
  <c r="BS88" i="14"/>
  <c r="BT88" i="14" s="1"/>
  <c r="BQ88" i="14"/>
  <c r="BH64" i="14"/>
  <c r="BJ64" i="14"/>
  <c r="BQ78" i="14"/>
  <c r="BS78" i="14"/>
  <c r="BT78" i="14" s="1"/>
  <c r="BD17" i="14"/>
  <c r="BB17" i="14"/>
  <c r="BJ37" i="14"/>
  <c r="BH37" i="14"/>
  <c r="BB14" i="14"/>
  <c r="BD14" i="14"/>
  <c r="BQ95" i="14"/>
  <c r="BS95" i="14"/>
  <c r="BT95" i="14" s="1"/>
  <c r="BQ87" i="14"/>
  <c r="BS87" i="14"/>
  <c r="BT87" i="14" s="1"/>
  <c r="BJ60" i="14"/>
  <c r="BH60" i="14"/>
  <c r="BM74" i="14"/>
  <c r="BK74" i="14"/>
  <c r="BG28" i="14"/>
  <c r="BE28" i="14"/>
  <c r="BS85" i="14"/>
  <c r="BT85" i="14" s="1"/>
  <c r="BQ85" i="14"/>
  <c r="BQ82" i="14"/>
  <c r="BS82" i="14"/>
  <c r="BT82" i="14" s="1"/>
  <c r="BD23" i="14"/>
  <c r="BB23" i="14"/>
  <c r="BD15" i="14"/>
  <c r="BB15" i="14"/>
  <c r="BD16" i="14"/>
  <c r="BB16" i="14"/>
  <c r="BH65" i="14"/>
  <c r="BJ65" i="14"/>
  <c r="BG26" i="14"/>
  <c r="BE26" i="14"/>
  <c r="BS97" i="14"/>
  <c r="BT97" i="14" s="1"/>
  <c r="BQ97" i="14"/>
  <c r="BH30" i="14"/>
  <c r="BJ30" i="14"/>
  <c r="BJ63" i="14"/>
  <c r="BH63" i="14"/>
  <c r="BJ38" i="14"/>
  <c r="BH38" i="14"/>
  <c r="BP72" i="14"/>
  <c r="BN72" i="14"/>
  <c r="BJ66" i="14"/>
  <c r="BH66" i="14"/>
  <c r="BJ54" i="14"/>
  <c r="BH54" i="14"/>
  <c r="BE29" i="14"/>
  <c r="BG29" i="14"/>
  <c r="BM75" i="14"/>
  <c r="BK75" i="14"/>
  <c r="BJ43" i="14"/>
  <c r="BH43" i="14"/>
  <c r="BQ94" i="14"/>
  <c r="BS94" i="14"/>
  <c r="BT94" i="14" s="1"/>
  <c r="BK45" i="14"/>
  <c r="BM45" i="14"/>
  <c r="BM32" i="14"/>
  <c r="BK32" i="14"/>
  <c r="BQ49" i="14"/>
  <c r="BS49" i="14"/>
  <c r="BT49" i="14" s="1"/>
  <c r="BP41" i="14"/>
  <c r="BN41" i="14"/>
  <c r="BG25" i="14"/>
  <c r="BE25" i="14"/>
  <c r="BJ36" i="14"/>
  <c r="BH36" i="14"/>
  <c r="BM44" i="14"/>
  <c r="BK44" i="14"/>
  <c r="BD18" i="14"/>
  <c r="BB18" i="14"/>
  <c r="BM40" i="14"/>
  <c r="BK40" i="14"/>
  <c r="CQ11" i="15" l="1"/>
  <c r="CO11" i="15"/>
  <c r="BA62" i="5"/>
  <c r="BD9" i="5"/>
  <c r="BB9" i="5"/>
  <c r="BB62" i="5" s="1"/>
  <c r="CF18" i="2"/>
  <c r="CH18" i="2"/>
  <c r="BS19" i="2"/>
  <c r="BQ19" i="2"/>
  <c r="BQ21" i="2"/>
  <c r="BS21" i="2"/>
  <c r="BK11" i="2"/>
  <c r="BM11" i="2"/>
  <c r="BH27" i="14"/>
  <c r="BJ27" i="14"/>
  <c r="BH11" i="5"/>
  <c r="BJ11" i="5"/>
  <c r="AV11" i="11"/>
  <c r="AX11" i="11"/>
  <c r="BG17" i="2"/>
  <c r="BE17" i="2"/>
  <c r="BG14" i="2"/>
  <c r="BE14" i="2"/>
  <c r="BV13" i="5"/>
  <c r="BW13" i="5" s="1"/>
  <c r="BT13" i="5"/>
  <c r="BS13" i="2"/>
  <c r="BQ13" i="2"/>
  <c r="CN12" i="15"/>
  <c r="CL12" i="15"/>
  <c r="CL23" i="15" s="1"/>
  <c r="CK23" i="15"/>
  <c r="BQ20" i="2"/>
  <c r="BS20" i="2"/>
  <c r="CO14" i="15"/>
  <c r="CQ14" i="15"/>
  <c r="BM11" i="14"/>
  <c r="BK11" i="14"/>
  <c r="BS12" i="5"/>
  <c r="BQ12" i="5"/>
  <c r="BB12" i="2"/>
  <c r="BD12" i="2"/>
  <c r="AS10" i="11"/>
  <c r="AS12" i="11" s="1"/>
  <c r="AU10" i="11"/>
  <c r="AR12" i="11"/>
  <c r="BG16" i="2"/>
  <c r="BE16" i="2"/>
  <c r="BK68" i="14"/>
  <c r="BM68" i="14"/>
  <c r="AU24" i="2"/>
  <c r="AV9" i="2"/>
  <c r="AV24" i="2" s="1"/>
  <c r="AX9" i="2"/>
  <c r="BN10" i="5"/>
  <c r="BP10" i="5"/>
  <c r="BB10" i="2"/>
  <c r="BD10" i="2"/>
  <c r="CT10" i="15"/>
  <c r="CR10" i="15"/>
  <c r="BG21" i="14"/>
  <c r="BE21" i="14"/>
  <c r="BK15" i="2"/>
  <c r="BM15" i="2"/>
  <c r="BE18" i="14"/>
  <c r="BG18" i="14"/>
  <c r="BK36" i="14"/>
  <c r="BM36" i="14"/>
  <c r="BQ41" i="14"/>
  <c r="BS41" i="14"/>
  <c r="BT41" i="14" s="1"/>
  <c r="BN32" i="14"/>
  <c r="BP32" i="14"/>
  <c r="BN75" i="14"/>
  <c r="BP75" i="14"/>
  <c r="BM54" i="14"/>
  <c r="BK54" i="14"/>
  <c r="BS72" i="14"/>
  <c r="BT72" i="14" s="1"/>
  <c r="BQ72" i="14"/>
  <c r="BM63" i="14"/>
  <c r="BK63" i="14"/>
  <c r="BE15" i="14"/>
  <c r="BG15" i="14"/>
  <c r="BH28" i="14"/>
  <c r="BJ28" i="14"/>
  <c r="BE17" i="14"/>
  <c r="BG17" i="14"/>
  <c r="BM42" i="14"/>
  <c r="BK42" i="14"/>
  <c r="BK39" i="14"/>
  <c r="BM39" i="14"/>
  <c r="BK62" i="14"/>
  <c r="BM62" i="14"/>
  <c r="BK70" i="14"/>
  <c r="BM70" i="14"/>
  <c r="BM67" i="14"/>
  <c r="BK67" i="14"/>
  <c r="BK50" i="14"/>
  <c r="BM50" i="14"/>
  <c r="BK48" i="14"/>
  <c r="BM48" i="14"/>
  <c r="BK59" i="14"/>
  <c r="BM59" i="14"/>
  <c r="BN71" i="14"/>
  <c r="BP71" i="14"/>
  <c r="BE13" i="14"/>
  <c r="BG13" i="14"/>
  <c r="BM46" i="14"/>
  <c r="BK46" i="14"/>
  <c r="BM73" i="14"/>
  <c r="BK73" i="14"/>
  <c r="BG22" i="14"/>
  <c r="BE22" i="14"/>
  <c r="BM56" i="14"/>
  <c r="BK56" i="14"/>
  <c r="BP45" i="14"/>
  <c r="BN45" i="14"/>
  <c r="BJ29" i="14"/>
  <c r="BH29" i="14"/>
  <c r="BM30" i="14"/>
  <c r="BK30" i="14"/>
  <c r="BN76" i="14"/>
  <c r="BP76" i="14"/>
  <c r="BQ77" i="14"/>
  <c r="BS77" i="14"/>
  <c r="BT77" i="14" s="1"/>
  <c r="BK57" i="14"/>
  <c r="BM57" i="14"/>
  <c r="BK53" i="14"/>
  <c r="BM53" i="14"/>
  <c r="BE20" i="14"/>
  <c r="BG20" i="14"/>
  <c r="BH10" i="14"/>
  <c r="BJ10" i="14"/>
  <c r="BN40" i="14"/>
  <c r="BP40" i="14"/>
  <c r="BN44" i="14"/>
  <c r="BP44" i="14"/>
  <c r="BH25" i="14"/>
  <c r="BJ25" i="14"/>
  <c r="BK43" i="14"/>
  <c r="BM43" i="14"/>
  <c r="BK66" i="14"/>
  <c r="BM66" i="14"/>
  <c r="BM38" i="14"/>
  <c r="BK38" i="14"/>
  <c r="BJ26" i="14"/>
  <c r="BH26" i="14"/>
  <c r="BE16" i="14"/>
  <c r="BG16" i="14"/>
  <c r="BE23" i="14"/>
  <c r="BG23" i="14"/>
  <c r="BP74" i="14"/>
  <c r="BN74" i="14"/>
  <c r="BM60" i="14"/>
  <c r="BK60" i="14"/>
  <c r="BK37" i="14"/>
  <c r="BM37" i="14"/>
  <c r="BM34" i="14"/>
  <c r="BK34" i="14"/>
  <c r="BK51" i="14"/>
  <c r="BM51" i="14"/>
  <c r="BM58" i="14"/>
  <c r="BK58" i="14"/>
  <c r="AU256" i="14"/>
  <c r="AV9" i="14"/>
  <c r="AV256" i="14" s="1"/>
  <c r="AX9" i="14"/>
  <c r="BM55" i="14"/>
  <c r="BK55" i="14"/>
  <c r="BJ19" i="14"/>
  <c r="BH19" i="14"/>
  <c r="BK65" i="14"/>
  <c r="BM65" i="14"/>
  <c r="BG14" i="14"/>
  <c r="BE14" i="14"/>
  <c r="BK64" i="14"/>
  <c r="BM64" i="14"/>
  <c r="BN24" i="14"/>
  <c r="BP24" i="14"/>
  <c r="BM69" i="14"/>
  <c r="BK69" i="14"/>
  <c r="BE12" i="14"/>
  <c r="BG12" i="14"/>
  <c r="BK33" i="14"/>
  <c r="BM33" i="14"/>
  <c r="CQ12" i="15" l="1"/>
  <c r="CO12" i="15"/>
  <c r="CO23" i="15" s="1"/>
  <c r="CN23" i="15"/>
  <c r="BJ14" i="2"/>
  <c r="BH14" i="2"/>
  <c r="BE9" i="5"/>
  <c r="BE62" i="5" s="1"/>
  <c r="BD62" i="5"/>
  <c r="BG9" i="5"/>
  <c r="CU10" i="15"/>
  <c r="AX24" i="2"/>
  <c r="BA9" i="2"/>
  <c r="AY9" i="2"/>
  <c r="AY24" i="2" s="1"/>
  <c r="BH16" i="2"/>
  <c r="BJ16" i="2"/>
  <c r="BT20" i="2"/>
  <c r="BV20" i="2"/>
  <c r="BK27" i="14"/>
  <c r="BM27" i="14"/>
  <c r="BP15" i="2"/>
  <c r="BN15" i="2"/>
  <c r="BT12" i="5"/>
  <c r="BV12" i="5"/>
  <c r="BW12" i="5" s="1"/>
  <c r="BV13" i="2"/>
  <c r="BT13" i="2"/>
  <c r="BJ17" i="2"/>
  <c r="BH17" i="2"/>
  <c r="BV19" i="2"/>
  <c r="BT19" i="2"/>
  <c r="BG10" i="2"/>
  <c r="BE10" i="2"/>
  <c r="AV10" i="11"/>
  <c r="AV12" i="11" s="1"/>
  <c r="AX10" i="11"/>
  <c r="AU12" i="11"/>
  <c r="BA11" i="11"/>
  <c r="AY11" i="11"/>
  <c r="BD11" i="11"/>
  <c r="BE11" i="11" s="1"/>
  <c r="BN11" i="2"/>
  <c r="BP11" i="2"/>
  <c r="CK18" i="2"/>
  <c r="CL18" i="2" s="1"/>
  <c r="CI18" i="2"/>
  <c r="BN68" i="14"/>
  <c r="BP68" i="14"/>
  <c r="BP11" i="14"/>
  <c r="BN11" i="14"/>
  <c r="CR11" i="15"/>
  <c r="CT11" i="15"/>
  <c r="CU11" i="15" s="1"/>
  <c r="BJ21" i="14"/>
  <c r="BH21" i="14"/>
  <c r="BQ10" i="5"/>
  <c r="BS10" i="5"/>
  <c r="BG12" i="2"/>
  <c r="BE12" i="2"/>
  <c r="CR14" i="15"/>
  <c r="CT14" i="15"/>
  <c r="CU14" i="15" s="1"/>
  <c r="BK11" i="5"/>
  <c r="BM11" i="5"/>
  <c r="BT21" i="2"/>
  <c r="BV21" i="2"/>
  <c r="BJ12" i="14"/>
  <c r="BH12" i="14"/>
  <c r="BQ24" i="14"/>
  <c r="BS24" i="14"/>
  <c r="BT24" i="14" s="1"/>
  <c r="BA9" i="14"/>
  <c r="AY9" i="14"/>
  <c r="AY256" i="14" s="1"/>
  <c r="AX256" i="14"/>
  <c r="BP58" i="14"/>
  <c r="BN58" i="14"/>
  <c r="BP34" i="14"/>
  <c r="BN34" i="14"/>
  <c r="BP60" i="14"/>
  <c r="BN60" i="14"/>
  <c r="BM26" i="14"/>
  <c r="BK26" i="14"/>
  <c r="BM29" i="14"/>
  <c r="BK29" i="14"/>
  <c r="BP56" i="14"/>
  <c r="BN56" i="14"/>
  <c r="BN73" i="14"/>
  <c r="BP73" i="14"/>
  <c r="BN67" i="14"/>
  <c r="BP67" i="14"/>
  <c r="BN42" i="14"/>
  <c r="BP42" i="14"/>
  <c r="BH14" i="14"/>
  <c r="BJ14" i="14"/>
  <c r="BK19" i="14"/>
  <c r="BM19" i="14"/>
  <c r="BP51" i="14"/>
  <c r="BN51" i="14"/>
  <c r="BP37" i="14"/>
  <c r="BN37" i="14"/>
  <c r="BJ16" i="14"/>
  <c r="BH16" i="14"/>
  <c r="BP43" i="14"/>
  <c r="BN43" i="14"/>
  <c r="BQ44" i="14"/>
  <c r="BS44" i="14"/>
  <c r="BT44" i="14" s="1"/>
  <c r="BM10" i="14"/>
  <c r="BK10" i="14"/>
  <c r="BP53" i="14"/>
  <c r="BN53" i="14"/>
  <c r="BQ71" i="14"/>
  <c r="BS71" i="14"/>
  <c r="BT71" i="14" s="1"/>
  <c r="BP48" i="14"/>
  <c r="BN48" i="14"/>
  <c r="BN70" i="14"/>
  <c r="BP70" i="14"/>
  <c r="BP39" i="14"/>
  <c r="BN39" i="14"/>
  <c r="BJ17" i="14"/>
  <c r="BH17" i="14"/>
  <c r="BM28" i="14"/>
  <c r="BK28" i="14"/>
  <c r="BQ32" i="14"/>
  <c r="BS32" i="14"/>
  <c r="BT32" i="14" s="1"/>
  <c r="BN36" i="14"/>
  <c r="BP36" i="14"/>
  <c r="BP33" i="14"/>
  <c r="BN33" i="14"/>
  <c r="BP64" i="14"/>
  <c r="BN64" i="14"/>
  <c r="BP65" i="14"/>
  <c r="BN65" i="14"/>
  <c r="BQ74" i="14"/>
  <c r="BS74" i="14"/>
  <c r="BT74" i="14" s="1"/>
  <c r="BN38" i="14"/>
  <c r="BP38" i="14"/>
  <c r="BP30" i="14"/>
  <c r="BN30" i="14"/>
  <c r="BQ45" i="14"/>
  <c r="BS45" i="14"/>
  <c r="BT45" i="14" s="1"/>
  <c r="BH22" i="14"/>
  <c r="BJ22" i="14"/>
  <c r="BP46" i="14"/>
  <c r="BN46" i="14"/>
  <c r="BP63" i="14"/>
  <c r="BN63" i="14"/>
  <c r="BP54" i="14"/>
  <c r="BN54" i="14"/>
  <c r="BP69" i="14"/>
  <c r="BN69" i="14"/>
  <c r="BP55" i="14"/>
  <c r="BN55" i="14"/>
  <c r="BJ23" i="14"/>
  <c r="BH23" i="14"/>
  <c r="BN66" i="14"/>
  <c r="BP66" i="14"/>
  <c r="BK25" i="14"/>
  <c r="BM25" i="14"/>
  <c r="BQ40" i="14"/>
  <c r="BS40" i="14"/>
  <c r="BT40" i="14" s="1"/>
  <c r="BJ20" i="14"/>
  <c r="BH20" i="14"/>
  <c r="BN57" i="14"/>
  <c r="BP57" i="14"/>
  <c r="BS76" i="14"/>
  <c r="BT76" i="14" s="1"/>
  <c r="BQ76" i="14"/>
  <c r="BJ13" i="14"/>
  <c r="BH13" i="14"/>
  <c r="BP59" i="14"/>
  <c r="BN59" i="14"/>
  <c r="BP50" i="14"/>
  <c r="BN50" i="14"/>
  <c r="BN62" i="14"/>
  <c r="BP62" i="14"/>
  <c r="BJ15" i="14"/>
  <c r="BH15" i="14"/>
  <c r="BS75" i="14"/>
  <c r="BT75" i="14" s="1"/>
  <c r="BQ75" i="14"/>
  <c r="BH18" i="14"/>
  <c r="BJ18" i="14"/>
  <c r="CR23" i="15" l="1"/>
  <c r="BW21" i="2"/>
  <c r="BY21" i="2"/>
  <c r="BB11" i="11"/>
  <c r="BG11" i="11"/>
  <c r="BH11" i="11" s="1"/>
  <c r="BY20" i="2"/>
  <c r="BW20" i="2"/>
  <c r="BJ12" i="2"/>
  <c r="BH12" i="2"/>
  <c r="BW19" i="2"/>
  <c r="BY19" i="2"/>
  <c r="BM14" i="2"/>
  <c r="BK14" i="2"/>
  <c r="BN11" i="5"/>
  <c r="BP11" i="5"/>
  <c r="BV10" i="5"/>
  <c r="BW10" i="5" s="1"/>
  <c r="BT10" i="5"/>
  <c r="BQ11" i="2"/>
  <c r="BS11" i="2"/>
  <c r="BA10" i="11"/>
  <c r="AY10" i="11"/>
  <c r="AY12" i="11" s="1"/>
  <c r="BD10" i="11"/>
  <c r="AX12" i="11"/>
  <c r="BM16" i="2"/>
  <c r="BK16" i="2"/>
  <c r="BS11" i="14"/>
  <c r="BT11" i="14" s="1"/>
  <c r="BQ11" i="14"/>
  <c r="BM17" i="2"/>
  <c r="BK17" i="2"/>
  <c r="BQ15" i="2"/>
  <c r="BS15" i="2"/>
  <c r="BG62" i="5"/>
  <c r="BH9" i="5"/>
  <c r="BH62" i="5" s="1"/>
  <c r="BJ9" i="5"/>
  <c r="BQ68" i="14"/>
  <c r="BS68" i="14"/>
  <c r="BT68" i="14" s="1"/>
  <c r="BP27" i="14"/>
  <c r="BN27" i="14"/>
  <c r="CR12" i="15"/>
  <c r="CT12" i="15"/>
  <c r="CU12" i="15" s="1"/>
  <c r="CU23" i="15" s="1"/>
  <c r="CQ23" i="15"/>
  <c r="BM21" i="14"/>
  <c r="BK21" i="14"/>
  <c r="BH10" i="2"/>
  <c r="BJ10" i="2"/>
  <c r="BW13" i="2"/>
  <c r="BY13" i="2"/>
  <c r="BA24" i="2"/>
  <c r="BD9" i="2"/>
  <c r="BB9" i="2"/>
  <c r="BB24" i="2" s="1"/>
  <c r="BK15" i="14"/>
  <c r="BM15" i="14"/>
  <c r="BQ50" i="14"/>
  <c r="BS50" i="14"/>
  <c r="BT50" i="14" s="1"/>
  <c r="BM13" i="14"/>
  <c r="BK13" i="14"/>
  <c r="BS55" i="14"/>
  <c r="BT55" i="14" s="1"/>
  <c r="BQ55" i="14"/>
  <c r="BQ54" i="14"/>
  <c r="BS54" i="14"/>
  <c r="BT54" i="14" s="1"/>
  <c r="BQ46" i="14"/>
  <c r="BS46" i="14"/>
  <c r="BT46" i="14" s="1"/>
  <c r="BQ65" i="14"/>
  <c r="BS65" i="14"/>
  <c r="BT65" i="14" s="1"/>
  <c r="BS33" i="14"/>
  <c r="BT33" i="14" s="1"/>
  <c r="BQ33" i="14"/>
  <c r="BM17" i="14"/>
  <c r="BK17" i="14"/>
  <c r="BP10" i="14"/>
  <c r="BN10" i="14"/>
  <c r="BS43" i="14"/>
  <c r="BT43" i="14" s="1"/>
  <c r="BQ43" i="14"/>
  <c r="BS37" i="14"/>
  <c r="BT37" i="14" s="1"/>
  <c r="BQ37" i="14"/>
  <c r="BP29" i="14"/>
  <c r="BN29" i="14"/>
  <c r="BS60" i="14"/>
  <c r="BT60" i="14" s="1"/>
  <c r="BQ60" i="14"/>
  <c r="BQ58" i="14"/>
  <c r="BS58" i="14"/>
  <c r="BT58" i="14" s="1"/>
  <c r="BQ62" i="14"/>
  <c r="BS62" i="14"/>
  <c r="BT62" i="14" s="1"/>
  <c r="BP25" i="14"/>
  <c r="BN25" i="14"/>
  <c r="BM22" i="14"/>
  <c r="BK22" i="14"/>
  <c r="BS36" i="14"/>
  <c r="BT36" i="14" s="1"/>
  <c r="BQ36" i="14"/>
  <c r="BM14" i="14"/>
  <c r="BK14" i="14"/>
  <c r="BS67" i="14"/>
  <c r="BT67" i="14" s="1"/>
  <c r="BQ67" i="14"/>
  <c r="BQ59" i="14"/>
  <c r="BS59" i="14"/>
  <c r="BT59" i="14" s="1"/>
  <c r="BK20" i="14"/>
  <c r="BM20" i="14"/>
  <c r="BK23" i="14"/>
  <c r="BM23" i="14"/>
  <c r="BQ69" i="14"/>
  <c r="BS69" i="14"/>
  <c r="BT69" i="14" s="1"/>
  <c r="BS63" i="14"/>
  <c r="BT63" i="14" s="1"/>
  <c r="BQ63" i="14"/>
  <c r="BS30" i="14"/>
  <c r="BT30" i="14" s="1"/>
  <c r="BQ30" i="14"/>
  <c r="BQ64" i="14"/>
  <c r="BS64" i="14"/>
  <c r="BT64" i="14" s="1"/>
  <c r="BN28" i="14"/>
  <c r="BP28" i="14"/>
  <c r="BS39" i="14"/>
  <c r="BT39" i="14" s="1"/>
  <c r="BQ39" i="14"/>
  <c r="BS48" i="14"/>
  <c r="BT48" i="14" s="1"/>
  <c r="BQ48" i="14"/>
  <c r="BS53" i="14"/>
  <c r="BT53" i="14" s="1"/>
  <c r="BQ53" i="14"/>
  <c r="BK16" i="14"/>
  <c r="BM16" i="14"/>
  <c r="BQ51" i="14"/>
  <c r="BS51" i="14"/>
  <c r="BT51" i="14" s="1"/>
  <c r="BS56" i="14"/>
  <c r="BT56" i="14" s="1"/>
  <c r="BQ56" i="14"/>
  <c r="BN26" i="14"/>
  <c r="BP26" i="14"/>
  <c r="BQ34" i="14"/>
  <c r="BS34" i="14"/>
  <c r="BT34" i="14" s="1"/>
  <c r="BM18" i="14"/>
  <c r="BK18" i="14"/>
  <c r="BQ57" i="14"/>
  <c r="BS57" i="14"/>
  <c r="BT57" i="14" s="1"/>
  <c r="BQ66" i="14"/>
  <c r="BS66" i="14"/>
  <c r="BT66" i="14" s="1"/>
  <c r="BQ38" i="14"/>
  <c r="BS38" i="14"/>
  <c r="BT38" i="14" s="1"/>
  <c r="BS70" i="14"/>
  <c r="BT70" i="14" s="1"/>
  <c r="BQ70" i="14"/>
  <c r="BP19" i="14"/>
  <c r="BN19" i="14"/>
  <c r="BS42" i="14"/>
  <c r="BT42" i="14" s="1"/>
  <c r="BQ42" i="14"/>
  <c r="BQ73" i="14"/>
  <c r="BS73" i="14"/>
  <c r="BT73" i="14" s="1"/>
  <c r="BA256" i="14"/>
  <c r="BD9" i="14"/>
  <c r="BB9" i="14"/>
  <c r="BB256" i="14" s="1"/>
  <c r="BM12" i="14"/>
  <c r="BK12" i="14"/>
  <c r="CB13" i="2" l="1"/>
  <c r="BZ13" i="2"/>
  <c r="BM9" i="5"/>
  <c r="BK9" i="5"/>
  <c r="BK62" i="5" s="1"/>
  <c r="BJ62" i="5"/>
  <c r="BN17" i="2"/>
  <c r="BP17" i="2"/>
  <c r="CT23" i="15"/>
  <c r="BZ20" i="2"/>
  <c r="CB20" i="2"/>
  <c r="BK10" i="2"/>
  <c r="BM10" i="2"/>
  <c r="BE10" i="11"/>
  <c r="BE12" i="11" s="1"/>
  <c r="BD12" i="11"/>
  <c r="CB19" i="2"/>
  <c r="BZ19" i="2"/>
  <c r="BS11" i="5"/>
  <c r="BQ11" i="5"/>
  <c r="BE9" i="2"/>
  <c r="BE24" i="2" s="1"/>
  <c r="BG9" i="2"/>
  <c r="BD24" i="2"/>
  <c r="BS27" i="14"/>
  <c r="BT27" i="14" s="1"/>
  <c r="BQ27" i="14"/>
  <c r="BV15" i="2"/>
  <c r="BT15" i="2"/>
  <c r="BB10" i="11"/>
  <c r="BB12" i="11" s="1"/>
  <c r="BG10" i="11"/>
  <c r="BA12" i="11"/>
  <c r="BZ21" i="2"/>
  <c r="CB21" i="2"/>
  <c r="BN16" i="2"/>
  <c r="BP16" i="2"/>
  <c r="BP21" i="14"/>
  <c r="BN21" i="14"/>
  <c r="BV11" i="2"/>
  <c r="BT11" i="2"/>
  <c r="BM12" i="2"/>
  <c r="BK12" i="2"/>
  <c r="BP14" i="2"/>
  <c r="BN14" i="2"/>
  <c r="BN12" i="14"/>
  <c r="BP12" i="14"/>
  <c r="BP16" i="14"/>
  <c r="BN16" i="14"/>
  <c r="BS28" i="14"/>
  <c r="BT28" i="14" s="1"/>
  <c r="BQ28" i="14"/>
  <c r="BP20" i="14"/>
  <c r="BN20" i="14"/>
  <c r="BP15" i="14"/>
  <c r="BN15" i="14"/>
  <c r="BS19" i="14"/>
  <c r="BT19" i="14" s="1"/>
  <c r="BQ19" i="14"/>
  <c r="BQ25" i="14"/>
  <c r="BS25" i="14"/>
  <c r="BT25" i="14" s="1"/>
  <c r="BQ29" i="14"/>
  <c r="BS29" i="14"/>
  <c r="BT29" i="14" s="1"/>
  <c r="BN17" i="14"/>
  <c r="BP17" i="14"/>
  <c r="BP13" i="14"/>
  <c r="BN13" i="14"/>
  <c r="BD256" i="14"/>
  <c r="BE9" i="14"/>
  <c r="BE256" i="14" s="1"/>
  <c r="BG9" i="14"/>
  <c r="BS26" i="14"/>
  <c r="BT26" i="14" s="1"/>
  <c r="BQ26" i="14"/>
  <c r="BP23" i="14"/>
  <c r="BN23" i="14"/>
  <c r="BN18" i="14"/>
  <c r="BP18" i="14"/>
  <c r="BN14" i="14"/>
  <c r="BP14" i="14"/>
  <c r="BN22" i="14"/>
  <c r="BP22" i="14"/>
  <c r="BS10" i="14"/>
  <c r="BT10" i="14" s="1"/>
  <c r="BQ10" i="14"/>
  <c r="CC21" i="2" l="1"/>
  <c r="CE21" i="2"/>
  <c r="BW15" i="2"/>
  <c r="BY15" i="2"/>
  <c r="BN10" i="2"/>
  <c r="BP10" i="2"/>
  <c r="BW11" i="2"/>
  <c r="BY11" i="2"/>
  <c r="BT11" i="5"/>
  <c r="BV11" i="5"/>
  <c r="BW11" i="5" s="1"/>
  <c r="BN12" i="2"/>
  <c r="BP12" i="2"/>
  <c r="CC13" i="2"/>
  <c r="CE13" i="2"/>
  <c r="CC20" i="2"/>
  <c r="CE20" i="2"/>
  <c r="BS17" i="2"/>
  <c r="BQ17" i="2"/>
  <c r="BS14" i="2"/>
  <c r="BQ14" i="2"/>
  <c r="BQ21" i="14"/>
  <c r="BS21" i="14"/>
  <c r="BT21" i="14" s="1"/>
  <c r="BH10" i="11"/>
  <c r="BH12" i="11" s="1"/>
  <c r="BG12" i="11"/>
  <c r="CE19" i="2"/>
  <c r="CC19" i="2"/>
  <c r="BN9" i="5"/>
  <c r="BN62" i="5" s="1"/>
  <c r="BM62" i="5"/>
  <c r="BP9" i="5"/>
  <c r="BQ16" i="2"/>
  <c r="BS16" i="2"/>
  <c r="BH9" i="2"/>
  <c r="BH24" i="2" s="1"/>
  <c r="BG24" i="2"/>
  <c r="BJ9" i="2"/>
  <c r="BQ15" i="14"/>
  <c r="BS15" i="14"/>
  <c r="BT15" i="14" s="1"/>
  <c r="BS14" i="14"/>
  <c r="BT14" i="14" s="1"/>
  <c r="BQ14" i="14"/>
  <c r="BG256" i="14"/>
  <c r="BJ9" i="14"/>
  <c r="BH9" i="14"/>
  <c r="BH256" i="14" s="1"/>
  <c r="BS13" i="14"/>
  <c r="BT13" i="14" s="1"/>
  <c r="BQ13" i="14"/>
  <c r="BQ20" i="14"/>
  <c r="BS20" i="14"/>
  <c r="BT20" i="14" s="1"/>
  <c r="BS16" i="14"/>
  <c r="BT16" i="14" s="1"/>
  <c r="BQ16" i="14"/>
  <c r="BQ23" i="14"/>
  <c r="BS23" i="14"/>
  <c r="BT23" i="14" s="1"/>
  <c r="BQ17" i="14"/>
  <c r="BS17" i="14"/>
  <c r="BT17" i="14" s="1"/>
  <c r="BS12" i="14"/>
  <c r="BT12" i="14" s="1"/>
  <c r="BQ12" i="14"/>
  <c r="BS22" i="14"/>
  <c r="BT22" i="14" s="1"/>
  <c r="BQ22" i="14"/>
  <c r="BQ18" i="14"/>
  <c r="BS18" i="14"/>
  <c r="BT18" i="14" s="1"/>
  <c r="BQ12" i="2" l="1"/>
  <c r="BS12" i="2"/>
  <c r="BQ10" i="2"/>
  <c r="BS10" i="2"/>
  <c r="BP62" i="5"/>
  <c r="BS9" i="5"/>
  <c r="BQ9" i="5"/>
  <c r="BQ62" i="5" s="1"/>
  <c r="BV17" i="2"/>
  <c r="BT17" i="2"/>
  <c r="BK9" i="2"/>
  <c r="BK24" i="2" s="1"/>
  <c r="BJ24" i="2"/>
  <c r="BM9" i="2"/>
  <c r="CH20" i="2"/>
  <c r="CF20" i="2"/>
  <c r="BZ15" i="2"/>
  <c r="CB15" i="2"/>
  <c r="CF13" i="2"/>
  <c r="CH13" i="2"/>
  <c r="BZ11" i="2"/>
  <c r="CB11" i="2"/>
  <c r="CF21" i="2"/>
  <c r="CH21" i="2"/>
  <c r="BT16" i="2"/>
  <c r="BV16" i="2"/>
  <c r="CH19" i="2"/>
  <c r="CF19" i="2"/>
  <c r="BT14" i="2"/>
  <c r="BV14" i="2"/>
  <c r="BK9" i="14"/>
  <c r="BK256" i="14" s="1"/>
  <c r="BJ256" i="14"/>
  <c r="BM9" i="14"/>
  <c r="BW16" i="2" l="1"/>
  <c r="BY16" i="2"/>
  <c r="CK13" i="2"/>
  <c r="CL13" i="2" s="1"/>
  <c r="CI13" i="2"/>
  <c r="BN9" i="2"/>
  <c r="BN24" i="2" s="1"/>
  <c r="BM24" i="2"/>
  <c r="BP9" i="2"/>
  <c r="BS62" i="5"/>
  <c r="BV9" i="5"/>
  <c r="BT9" i="5"/>
  <c r="BT62" i="5" s="1"/>
  <c r="BY14" i="2"/>
  <c r="BW14" i="2"/>
  <c r="BT10" i="2"/>
  <c r="BV10" i="2"/>
  <c r="CE15" i="2"/>
  <c r="CC15" i="2"/>
  <c r="CK21" i="2"/>
  <c r="CL21" i="2" s="1"/>
  <c r="CI21" i="2"/>
  <c r="CC11" i="2"/>
  <c r="CE11" i="2"/>
  <c r="BW17" i="2"/>
  <c r="BY17" i="2"/>
  <c r="BV12" i="2"/>
  <c r="BT12" i="2"/>
  <c r="CI19" i="2"/>
  <c r="CK19" i="2"/>
  <c r="CL19" i="2" s="1"/>
  <c r="CK20" i="2"/>
  <c r="CL20" i="2" s="1"/>
  <c r="CI20" i="2"/>
  <c r="BP9" i="14"/>
  <c r="BP256" i="14" s="1"/>
  <c r="BN9" i="14"/>
  <c r="BN256" i="14" s="1"/>
  <c r="BM256" i="14"/>
  <c r="BY12" i="2" l="1"/>
  <c r="BW12" i="2"/>
  <c r="CB14" i="2"/>
  <c r="BZ14" i="2"/>
  <c r="CF11" i="2"/>
  <c r="CH11" i="2"/>
  <c r="BY10" i="2"/>
  <c r="BW10" i="2"/>
  <c r="BZ16" i="2"/>
  <c r="CB16" i="2"/>
  <c r="BZ17" i="2"/>
  <c r="CB17" i="2"/>
  <c r="CF15" i="2"/>
  <c r="CH15" i="2"/>
  <c r="BV62" i="5"/>
  <c r="BW9" i="5"/>
  <c r="BW62" i="5" s="1"/>
  <c r="BQ9" i="2"/>
  <c r="BQ24" i="2" s="1"/>
  <c r="BS9" i="2"/>
  <c r="BP24" i="2"/>
  <c r="BS9" i="14"/>
  <c r="BS256" i="14" s="1"/>
  <c r="BQ9" i="14"/>
  <c r="BQ256" i="14" s="1"/>
  <c r="CB10" i="2" l="1"/>
  <c r="BZ10" i="2"/>
  <c r="CB12" i="2"/>
  <c r="BZ12" i="2"/>
  <c r="BS24" i="2"/>
  <c r="BT9" i="2"/>
  <c r="BT24" i="2" s="1"/>
  <c r="BV9" i="2"/>
  <c r="CE17" i="2"/>
  <c r="CC17" i="2"/>
  <c r="CK11" i="2"/>
  <c r="CL11" i="2" s="1"/>
  <c r="CI11" i="2"/>
  <c r="CK15" i="2"/>
  <c r="CL15" i="2" s="1"/>
  <c r="CI15" i="2"/>
  <c r="CC16" i="2"/>
  <c r="CE16" i="2"/>
  <c r="CC14" i="2"/>
  <c r="CE14" i="2"/>
  <c r="BT9" i="14"/>
  <c r="BT256" i="14" s="1"/>
  <c r="BY9" i="2" l="1"/>
  <c r="BV24" i="2"/>
  <c r="BW9" i="2"/>
  <c r="BW24" i="2" s="1"/>
  <c r="CC10" i="2"/>
  <c r="CE10" i="2"/>
  <c r="CC12" i="2"/>
  <c r="CE12" i="2"/>
  <c r="CF14" i="2"/>
  <c r="CH14" i="2"/>
  <c r="CH16" i="2"/>
  <c r="CF16" i="2"/>
  <c r="CF17" i="2"/>
  <c r="CH17" i="2"/>
  <c r="BY24" i="2" l="1"/>
  <c r="CB9" i="2"/>
  <c r="BZ9" i="2"/>
  <c r="BZ24" i="2" s="1"/>
  <c r="CF12" i="2"/>
  <c r="CH12" i="2"/>
  <c r="CI17" i="2"/>
  <c r="CK17" i="2"/>
  <c r="CL17" i="2" s="1"/>
  <c r="CH10" i="2"/>
  <c r="CF10" i="2"/>
  <c r="CK16" i="2"/>
  <c r="CL16" i="2" s="1"/>
  <c r="CI16" i="2"/>
  <c r="CI14" i="2"/>
  <c r="CK14" i="2"/>
  <c r="CL14" i="2" s="1"/>
  <c r="CI12" i="2" l="1"/>
  <c r="CK12" i="2"/>
  <c r="CL12" i="2" s="1"/>
  <c r="CI10" i="2"/>
  <c r="CK10" i="2"/>
  <c r="CL10" i="2" s="1"/>
  <c r="CE9" i="2"/>
  <c r="CB24" i="2"/>
  <c r="CC9" i="2"/>
  <c r="CC24" i="2" s="1"/>
  <c r="CF9" i="2" l="1"/>
  <c r="CF24" i="2" s="1"/>
  <c r="CH9" i="2"/>
  <c r="CE24" i="2"/>
  <c r="CK9" i="2" l="1"/>
  <c r="CI9" i="2"/>
  <c r="CI24" i="2" s="1"/>
  <c r="CH24" i="2"/>
  <c r="CL9" i="2" l="1"/>
  <c r="CL24" i="2" s="1"/>
  <c r="CK24" i="2"/>
</calcChain>
</file>

<file path=xl/sharedStrings.xml><?xml version="1.0" encoding="utf-8"?>
<sst xmlns="http://schemas.openxmlformats.org/spreadsheetml/2006/main" count="2541" uniqueCount="1081">
  <si>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</si>
  <si>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</si>
  <si>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</si>
  <si>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</si>
  <si>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</si>
  <si>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</si>
  <si>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</si>
  <si>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</si>
  <si>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</si>
  <si>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</si>
  <si>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</si>
  <si>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</si>
  <si>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</si>
  <si>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</si>
  <si>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DEPRECIACION AL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</si>
  <si>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</si>
  <si>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</si>
  <si>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</si>
  <si>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</si>
  <si>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</si>
  <si>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</si>
  <si>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</si>
  <si>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</si>
  <si>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</si>
  <si>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</si>
  <si>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</si>
  <si>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</si>
  <si>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</si>
  <si>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</si>
  <si>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</si>
  <si>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</si>
  <si>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</si>
  <si>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</si>
  <si>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</si>
  <si>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</si>
  <si>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</si>
  <si>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</si>
  <si>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</si>
  <si>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</si>
  <si>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</si>
  <si>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</si>
  <si>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</si>
  <si>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</si>
  <si>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</si>
  <si>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</si>
  <si>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</si>
  <si>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</si>
  <si>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</si>
  <si>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</si>
  <si>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</si>
  <si>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</si>
  <si>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</si>
  <si>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</si>
  <si>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</si>
  <si>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</si>
  <si>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</si>
  <si>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</si>
  <si>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</si>
  <si>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</si>
  <si>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</si>
  <si>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</si>
  <si>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</si>
  <si>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</si>
  <si>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</si>
  <si>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</si>
  <si>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</si>
  <si>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</si>
  <si>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</si>
  <si>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</si>
  <si>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</si>
  <si>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</si>
  <si>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</si>
  <si>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</si>
  <si>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</si>
  <si>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</si>
  <si>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</si>
  <si>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</si>
  <si>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</si>
  <si>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</si>
  <si>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</si>
  <si>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</si>
  <si>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</si>
  <si>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</si>
  <si>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</si>
  <si>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</si>
  <si>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</si>
  <si>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</si>
  <si>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</si>
  <si>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</si>
  <si>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</si>
  <si>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</si>
  <si>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</si>
  <si>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</si>
  <si>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</si>
  <si>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</si>
  <si>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</si>
  <si>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</si>
  <si>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</si>
  <si>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</si>
  <si>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</si>
  <si>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</si>
  <si>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</si>
  <si>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</si>
  <si>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</si>
  <si>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</si>
  <si>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</si>
  <si>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</si>
  <si>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</si>
  <si>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</si>
  <si>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</si>
  <si>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</si>
  <si>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</si>
  <si>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</si>
  <si>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</si>
  <si>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</si>
  <si>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</si>
  <si>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</si>
  <si>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</si>
  <si>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</si>
  <si>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</si>
  <si>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</si>
  <si>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</si>
  <si>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</si>
  <si>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</si>
  <si>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</si>
  <si>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</si>
  <si>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</si>
  <si>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</si>
  <si>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</si>
  <si>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</si>
  <si>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</si>
  <si>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</si>
  <si>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</si>
  <si>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</si>
  <si>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</si>
  <si>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</si>
  <si>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</si>
  <si>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</si>
  <si>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</si>
  <si>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</si>
  <si>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</si>
  <si>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</si>
  <si>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</si>
  <si>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</si>
  <si>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</si>
  <si>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</si>
  <si>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</si>
  <si>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</si>
  <si>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</si>
  <si>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</si>
  <si>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</si>
  <si>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</si>
  <si>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</si>
  <si>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</si>
  <si>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</si>
  <si>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</si>
  <si>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</si>
  <si>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</si>
  <si>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</si>
  <si>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</si>
  <si>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</si>
  <si>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</si>
  <si>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</si>
  <si>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</si>
  <si>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</si>
  <si>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</si>
  <si>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</si>
  <si>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</si>
  <si>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</si>
  <si>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</si>
  <si>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</si>
  <si>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</si>
  <si>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</si>
  <si>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</si>
  <si>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</si>
  <si>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</si>
  <si>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</si>
  <si>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</si>
  <si>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</si>
  <si>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</si>
  <si>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</si>
  <si>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</si>
  <si>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</si>
  <si>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</si>
  <si>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</si>
  <si>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</si>
  <si>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</si>
  <si>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</si>
  <si>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</si>
  <si>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</si>
  <si>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</si>
  <si>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</si>
  <si>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</si>
  <si>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</si>
  <si>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</si>
  <si>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</si>
  <si>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</si>
  <si>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</si>
  <si>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</si>
  <si>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</si>
  <si>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 24119001 MOBILIARIO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</si>
  <si>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</si>
  <si>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</si>
  <si>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</si>
  <si>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</si>
  <si>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</si>
  <si>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</si>
  <si>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</si>
  <si>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</si>
  <si>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</si>
  <si>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</si>
  <si>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</si>
  <si>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</si>
  <si>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</si>
  <si>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</si>
  <si>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</si>
  <si>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</si>
  <si>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</si>
  <si>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</si>
  <si>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</si>
  <si>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</si>
  <si>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</si>
  <si>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</si>
  <si>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</si>
  <si>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</si>
  <si>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</si>
  <si>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</si>
  <si>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</si>
  <si>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</si>
  <si>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</si>
  <si>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</si>
  <si>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</si>
  <si>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</si>
  <si>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</si>
  <si>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</si>
  <si>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</si>
  <si>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</si>
  <si>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</si>
  <si>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</si>
  <si>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</si>
  <si>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</si>
  <si>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</si>
  <si>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</si>
  <si>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</si>
  <si>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</si>
  <si>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</si>
  <si>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SALA DE REUNIONES PEQUEÑA/CONTIGUO A SECRETARIA GRAL.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</si>
  <si>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</si>
  <si>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</si>
  <si>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</si>
  <si>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</si>
  <si>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</si>
  <si>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</si>
  <si>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</si>
  <si>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</si>
  <si>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</si>
  <si>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</si>
  <si>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</si>
  <si>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</si>
  <si>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</si>
  <si>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</si>
  <si>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</si>
  <si>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</si>
  <si>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</si>
  <si>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</si>
  <si>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</si>
  <si>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</si>
  <si>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</si>
  <si>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</si>
  <si>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</si>
  <si>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</si>
  <si>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</si>
  <si>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</si>
  <si>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</si>
  <si>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</si>
  <si>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SALON DE USOS MULTIPLQUES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</si>
  <si>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</si>
  <si>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</si>
  <si>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</si>
  <si>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</si>
  <si>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</si>
  <si>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</si>
  <si>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</si>
  <si>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</si>
  <si>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</si>
  <si>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</si>
  <si>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</si>
  <si>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</si>
  <si>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</si>
  <si>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</si>
  <si>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</si>
  <si>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</si>
  <si>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</si>
  <si>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</si>
  <si>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</si>
  <si>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</si>
  <si>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</si>
  <si>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</si>
  <si>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</si>
  <si>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</si>
  <si>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</si>
  <si>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</si>
  <si>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</si>
  <si>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</si>
  <si>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</si>
  <si>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</si>
  <si>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</si>
  <si>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</si>
  <si>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</si>
  <si>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</si>
  <si>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</si>
  <si>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</si>
  <si>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</si>
  <si>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</si>
  <si>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</si>
  <si>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</si>
  <si>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</si>
  <si>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</si>
  <si>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</si>
  <si>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</si>
  <si>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</si>
  <si>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</si>
  <si>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</si>
  <si>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</si>
  <si>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</si>
  <si>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</si>
  <si>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</si>
  <si>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</si>
  <si>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</si>
  <si>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</si>
  <si>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</si>
  <si>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</si>
  <si>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</si>
  <si>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</si>
  <si>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</si>
  <si>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</si>
  <si>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</si>
  <si>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</si>
  <si>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</si>
  <si>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</si>
  <si>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</si>
  <si>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</si>
  <si>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</si>
  <si>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</si>
  <si>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</si>
  <si>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</si>
  <si>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</si>
  <si>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</si>
  <si>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</si>
  <si>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</si>
  <si>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</si>
  <si>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</si>
  <si>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</si>
  <si>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</si>
  <si>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</si>
  <si>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</si>
  <si>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</si>
  <si>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</si>
  <si>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</si>
  <si>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</si>
  <si>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</si>
  <si>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</si>
  <si>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</si>
  <si>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</si>
  <si>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</si>
  <si>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</si>
  <si>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</si>
  <si>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</si>
  <si>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</si>
  <si>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</si>
  <si>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</si>
  <si>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</si>
  <si>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</si>
  <si>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</si>
  <si>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</si>
  <si>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</si>
  <si>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</si>
  <si>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</si>
  <si>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</si>
  <si>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</si>
  <si>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</si>
  <si>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</si>
  <si>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</si>
  <si>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</si>
  <si>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</si>
  <si>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</si>
  <si>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</si>
  <si>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</si>
  <si>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</si>
  <si>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</si>
  <si>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</si>
  <si>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</si>
  <si>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</si>
  <si>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</si>
  <si>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</si>
  <si>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</si>
  <si>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</si>
  <si>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</si>
  <si>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</si>
  <si>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</si>
  <si>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</si>
  <si>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</si>
  <si>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</si>
  <si>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</si>
  <si>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</si>
  <si>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</si>
  <si>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</si>
  <si>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</si>
  <si>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</si>
  <si>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</si>
  <si>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</si>
  <si>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</si>
  <si>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</si>
  <si>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</si>
  <si>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</si>
  <si>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</si>
  <si>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</si>
  <si>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</si>
  <si>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</si>
  <si>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</si>
  <si>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</si>
  <si>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</si>
  <si>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</si>
  <si>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</si>
  <si>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</si>
  <si>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</si>
  <si>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</si>
  <si>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</si>
  <si>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</si>
  <si>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</si>
  <si>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</si>
  <si>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</si>
  <si>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</si>
  <si>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</si>
  <si>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</si>
  <si>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</si>
  <si>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</si>
  <si>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</si>
  <si>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</si>
  <si>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</si>
  <si>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</si>
  <si>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</si>
  <si>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</si>
  <si>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</si>
  <si>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</si>
  <si>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</si>
  <si>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</si>
  <si>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</si>
  <si>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</si>
  <si>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</si>
  <si>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</si>
  <si>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</si>
  <si>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</si>
  <si>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</si>
  <si>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</si>
  <si>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</si>
  <si>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</si>
  <si>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</si>
  <si>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</si>
  <si>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</si>
  <si>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</si>
  <si>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</si>
  <si>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</si>
  <si>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</si>
  <si>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</si>
  <si>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</si>
  <si>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</si>
  <si>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</si>
  <si>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</si>
  <si>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</si>
  <si>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</si>
  <si>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</si>
  <si>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</si>
  <si>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</si>
  <si>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</si>
  <si>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</si>
  <si>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</si>
  <si>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</si>
  <si>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</si>
  <si>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</si>
  <si>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</si>
  <si>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</si>
  <si>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</si>
  <si>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</si>
  <si>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</si>
  <si>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</si>
  <si>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</si>
  <si>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</si>
  <si>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</si>
  <si>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</si>
  <si>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</si>
  <si>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</si>
  <si>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</si>
  <si>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</si>
  <si>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</si>
  <si>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</si>
  <si>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</si>
  <si>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</si>
  <si>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</si>
  <si>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</si>
  <si>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</si>
  <si>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</si>
  <si>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</si>
  <si>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</si>
  <si>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</si>
  <si>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</si>
  <si>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</si>
  <si>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</si>
  <si>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</si>
  <si>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</si>
  <si>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</si>
  <si>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</si>
  <si>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</si>
  <si>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</si>
  <si>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</si>
  <si>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</si>
  <si>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</si>
  <si>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</si>
  <si>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</si>
  <si>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</si>
  <si>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</si>
  <si>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</si>
  <si>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</si>
  <si>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</si>
  <si>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</si>
  <si>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</si>
  <si>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</si>
  <si>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</si>
  <si>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</si>
  <si>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</si>
  <si>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</si>
  <si>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</si>
  <si>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</si>
  <si>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</si>
  <si>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</si>
  <si>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</si>
  <si>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</si>
  <si>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</si>
  <si>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</si>
  <si>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</si>
  <si>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</si>
  <si>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</si>
  <si>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</si>
  <si>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</si>
  <si>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</si>
  <si>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</si>
  <si>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</si>
  <si>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</si>
  <si>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JVPP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</si>
  <si>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</si>
  <si>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</si>
  <si>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</si>
  <si>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</si>
  <si>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</si>
  <si>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</si>
  <si>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</si>
  <si>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</si>
  <si>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</si>
  <si>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0100047</t>
  </si>
  <si>
    <t>OPTIPLEX 755</t>
  </si>
  <si>
    <t>48M7YF1</t>
  </si>
  <si>
    <t>0100061</t>
  </si>
  <si>
    <t>GPD95G1</t>
  </si>
  <si>
    <t>0100104</t>
  </si>
  <si>
    <t>CQ495G1</t>
  </si>
  <si>
    <t>OTD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</si>
  <si>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</si>
  <si>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</si>
  <si>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</si>
  <si>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</si>
  <si>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</si>
  <si>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</si>
  <si>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</si>
  <si>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</si>
  <si>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</si>
  <si>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</si>
  <si>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</si>
  <si>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</si>
  <si>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</si>
  <si>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</si>
  <si>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</si>
  <si>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</si>
  <si>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</si>
  <si>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</si>
  <si>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</si>
  <si>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</si>
  <si>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</si>
  <si>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</si>
  <si>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</si>
  <si>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</si>
  <si>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</si>
  <si>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</si>
  <si>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</si>
  <si>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</si>
  <si>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</si>
  <si>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</si>
  <si>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</si>
  <si>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</si>
  <si>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</si>
  <si>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</si>
  <si>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</si>
  <si>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</si>
  <si>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</si>
  <si>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</si>
  <si>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</si>
  <si>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</si>
  <si>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</si>
  <si>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</si>
  <si>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</si>
  <si>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</si>
  <si>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</si>
  <si>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</si>
  <si>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</si>
  <si>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</si>
  <si>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</si>
  <si>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</si>
  <si>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</si>
  <si>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</si>
  <si>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</si>
  <si>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</si>
  <si>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</si>
  <si>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</si>
  <si>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</si>
  <si>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</si>
  <si>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</si>
  <si>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</si>
  <si>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</si>
  <si>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</si>
  <si>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</si>
  <si>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</si>
  <si>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</si>
  <si>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</si>
  <si>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LAPTOP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</si>
  <si>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</si>
  <si>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</si>
  <si>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</si>
  <si>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</si>
  <si>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</si>
  <si>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</si>
  <si>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</si>
  <si>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</si>
  <si>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</si>
  <si>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</si>
  <si>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</si>
  <si>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</si>
  <si>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</si>
  <si>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</si>
  <si>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</si>
  <si>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</si>
  <si>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UTC</t>
  </si>
  <si>
    <t>0100013</t>
  </si>
  <si>
    <t>149XJN1</t>
  </si>
  <si>
    <t>0100086</t>
  </si>
  <si>
    <t>229XJN1</t>
  </si>
  <si>
    <t>0100027</t>
  </si>
  <si>
    <t>449XJN1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</si>
  <si>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</si>
  <si>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</si>
  <si>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</si>
  <si>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</si>
  <si>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</si>
  <si>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</si>
  <si>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</si>
  <si>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</si>
  <si>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</si>
  <si>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</si>
  <si>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</si>
  <si>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</si>
  <si>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</si>
  <si>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</si>
  <si>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</si>
  <si>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</si>
  <si>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</si>
  <si>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</si>
  <si>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</si>
  <si>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</si>
  <si>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</si>
  <si>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</si>
  <si>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</si>
  <si>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</si>
  <si>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</si>
  <si>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</si>
  <si>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</si>
  <si>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</si>
  <si>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</si>
  <si>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</si>
  <si>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</si>
  <si>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</si>
  <si>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</si>
  <si>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</si>
  <si>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</si>
  <si>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</si>
  <si>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</si>
  <si>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</si>
  <si>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</si>
  <si>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</si>
  <si>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</si>
  <si>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</si>
  <si>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</si>
  <si>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</si>
  <si>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</si>
  <si>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</si>
  <si>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</si>
  <si>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</si>
  <si>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</si>
  <si>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</si>
  <si>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</si>
  <si>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</si>
  <si>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</si>
  <si>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</si>
  <si>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</si>
  <si>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</si>
  <si>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</si>
  <si>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</si>
  <si>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</si>
  <si>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</si>
  <si>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</si>
  <si>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</si>
  <si>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</si>
  <si>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</si>
  <si>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</si>
  <si>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</si>
  <si>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</si>
  <si>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</si>
  <si>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</si>
  <si>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</si>
  <si>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</si>
  <si>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UACI</t>
  </si>
  <si>
    <t>0100006</t>
  </si>
  <si>
    <t>4TH1BZ1</t>
  </si>
  <si>
    <t>AUDITORIA INTERNA</t>
  </si>
  <si>
    <t>0100010</t>
  </si>
  <si>
    <t>4RV1BZ1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</si>
  <si>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</si>
  <si>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</si>
  <si>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</si>
  <si>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</si>
  <si>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</si>
  <si>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</si>
  <si>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</si>
  <si>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</si>
  <si>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</si>
  <si>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</si>
  <si>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</si>
  <si>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</si>
  <si>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</si>
  <si>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</si>
  <si>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</si>
  <si>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</si>
  <si>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</si>
  <si>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</si>
  <si>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</si>
  <si>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</si>
  <si>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</si>
  <si>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</si>
  <si>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</si>
  <si>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</si>
  <si>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</si>
  <si>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</si>
  <si>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</si>
  <si>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</si>
  <si>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</si>
  <si>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</si>
  <si>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</si>
  <si>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</si>
  <si>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</si>
  <si>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</si>
  <si>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</si>
  <si>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</si>
  <si>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</si>
  <si>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</si>
  <si>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</si>
  <si>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</si>
  <si>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</si>
  <si>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</si>
  <si>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</si>
  <si>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</si>
  <si>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</si>
  <si>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</si>
  <si>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</si>
  <si>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</si>
  <si>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</si>
  <si>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</si>
  <si>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</si>
  <si>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</si>
  <si>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</si>
  <si>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</si>
  <si>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</si>
  <si>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</si>
  <si>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RRHH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</si>
  <si>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</si>
  <si>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</si>
  <si>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</si>
  <si>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</si>
  <si>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</si>
  <si>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</si>
  <si>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</si>
  <si>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</si>
  <si>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</si>
  <si>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</si>
  <si>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</si>
  <si>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</si>
  <si>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</si>
  <si>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</si>
  <si>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</si>
  <si>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</si>
  <si>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</si>
  <si>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</si>
  <si>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</si>
  <si>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</si>
  <si>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</si>
  <si>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</si>
  <si>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</si>
  <si>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</si>
  <si>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</si>
  <si>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</si>
  <si>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</si>
  <si>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</si>
  <si>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</si>
  <si>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</si>
  <si>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</si>
  <si>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</si>
  <si>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</si>
  <si>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</si>
  <si>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</si>
  <si>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</si>
  <si>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</si>
  <si>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</si>
  <si>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</si>
  <si>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</si>
  <si>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</si>
  <si>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</si>
  <si>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</si>
  <si>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</si>
  <si>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</si>
  <si>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</si>
  <si>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</si>
  <si>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</si>
  <si>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</si>
  <si>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</si>
  <si>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</si>
  <si>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</si>
  <si>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</si>
  <si>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</si>
  <si>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</si>
  <si>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</si>
  <si>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</si>
  <si>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</si>
  <si>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</si>
  <si>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</si>
  <si>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</si>
  <si>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</si>
  <si>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</si>
  <si>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</si>
  <si>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</si>
  <si>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</si>
  <si>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</si>
  <si>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</si>
  <si>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POLAROID</t>
  </si>
  <si>
    <t>P5500S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</si>
  <si>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</si>
  <si>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</si>
  <si>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</si>
  <si>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</si>
  <si>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</si>
  <si>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</si>
  <si>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</si>
  <si>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</si>
  <si>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</si>
  <si>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</si>
  <si>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</si>
  <si>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</si>
  <si>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</si>
  <si>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</si>
  <si>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</si>
  <si>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</si>
  <si>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</si>
  <si>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</si>
  <si>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</si>
  <si>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</si>
  <si>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</si>
  <si>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</si>
  <si>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</si>
  <si>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</si>
  <si>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</si>
  <si>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</si>
  <si>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</si>
  <si>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</si>
  <si>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</si>
  <si>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</si>
  <si>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</si>
  <si>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</si>
  <si>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</si>
  <si>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</si>
  <si>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</si>
  <si>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</si>
  <si>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</si>
  <si>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</si>
  <si>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</si>
  <si>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</si>
  <si>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</si>
  <si>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</si>
  <si>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</si>
  <si>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</si>
  <si>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</si>
  <si>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</si>
  <si>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</si>
  <si>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</si>
  <si>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</si>
  <si>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</si>
  <si>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</si>
  <si>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</si>
  <si>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</si>
  <si>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UGC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</si>
  <si>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</si>
  <si>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</si>
  <si>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</si>
  <si>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</si>
  <si>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</si>
  <si>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</si>
  <si>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</si>
  <si>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</si>
  <si>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</si>
  <si>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</si>
  <si>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</si>
  <si>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</si>
  <si>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</si>
  <si>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</si>
  <si>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</si>
  <si>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</si>
  <si>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</si>
  <si>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</si>
  <si>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</si>
  <si>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</si>
  <si>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</si>
  <si>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</si>
  <si>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</si>
  <si>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</si>
  <si>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</si>
  <si>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</si>
  <si>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</si>
  <si>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</si>
  <si>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</si>
  <si>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</si>
  <si>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</si>
  <si>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</si>
  <si>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</si>
  <si>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</si>
  <si>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</si>
  <si>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</si>
  <si>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</si>
  <si>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</si>
  <si>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</si>
  <si>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</si>
  <si>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</si>
  <si>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</si>
  <si>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</si>
  <si>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</si>
  <si>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</si>
  <si>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</si>
  <si>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</si>
  <si>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</si>
  <si>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</si>
  <si>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</si>
  <si>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</si>
  <si>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</si>
  <si>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</si>
  <si>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</si>
  <si>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</si>
  <si>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</si>
  <si>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</si>
  <si>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</si>
  <si>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</si>
  <si>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</si>
  <si>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</si>
  <si>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</si>
  <si>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</si>
  <si>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</si>
  <si>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</si>
  <si>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</si>
  <si>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</si>
  <si>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</si>
  <si>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</si>
  <si>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</si>
  <si>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</si>
  <si>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</si>
  <si>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</si>
  <si>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</si>
  <si>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PLANIFICACION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</si>
  <si>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</si>
  <si>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</si>
  <si>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</si>
  <si>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</si>
  <si>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</si>
  <si>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</si>
  <si>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</si>
  <si>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</si>
  <si>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</si>
  <si>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</si>
  <si>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</si>
  <si>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</si>
  <si>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</si>
  <si>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</si>
  <si>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</si>
  <si>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</si>
  <si>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</si>
  <si>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</si>
  <si>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</si>
  <si>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</si>
  <si>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</si>
  <si>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</si>
  <si>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</si>
  <si>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</si>
  <si>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</si>
  <si>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</si>
  <si>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</si>
  <si>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</si>
  <si>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</si>
  <si>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</si>
  <si>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</si>
  <si>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</si>
  <si>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</si>
  <si>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</si>
  <si>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</si>
  <si>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</si>
  <si>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</si>
  <si>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</si>
  <si>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</si>
  <si>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</si>
  <si>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</si>
  <si>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</si>
  <si>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</si>
  <si>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</si>
  <si>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</si>
  <si>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</si>
  <si>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</si>
  <si>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</si>
  <si>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</si>
  <si>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</si>
  <si>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MAXIFY GX6010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</si>
  <si>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</si>
  <si>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</si>
  <si>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</si>
  <si>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</si>
  <si>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</si>
  <si>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</si>
  <si>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</si>
  <si>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</si>
  <si>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</si>
  <si>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</si>
  <si>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</si>
  <si>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</si>
  <si>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</si>
  <si>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</si>
  <si>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</si>
  <si>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</si>
  <si>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</si>
  <si>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</si>
  <si>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</si>
  <si>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</si>
  <si>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</si>
  <si>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</si>
  <si>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</si>
  <si>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</si>
  <si>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</si>
  <si>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</si>
  <si>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</si>
  <si>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</si>
  <si>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</si>
  <si>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DETALLE DE EDIFICIOS E INSTALACIONES AL 30 DE ABRIL 2022</t>
  </si>
  <si>
    <t xml:space="preserve"> AL 30 DE ABRIL DE 2022</t>
  </si>
  <si>
    <t xml:space="preserve"> AL 30  DE ABRIL  2022</t>
  </si>
  <si>
    <t xml:space="preserve"> AL 30 DE ABRIL 2022</t>
  </si>
  <si>
    <t>TOTAL BIENES MUEBLES DIVERSOS AL 30 DE ABRIL 2022</t>
  </si>
  <si>
    <t>TOTAL HERRAMIENTAS Y REPUESTOS PRINCIPALES AL 30 DE ABRIL DE 2022</t>
  </si>
  <si>
    <t>TOTAL EQUIPO INFORMÁTICO AL 30 DE ABRIL DE 2022</t>
  </si>
  <si>
    <t>TOTAL MAQUINARIA Y EQUIPO DE PRODUCCIÓN DE  APOYO INSTITUCIONAL AL 30 DE ABRIL 2022</t>
  </si>
  <si>
    <t>TOTAL  MAQUINARIA Y EQUIPO  AL 30  DE ABRIL  DE 2022</t>
  </si>
  <si>
    <t>TOTAL: 24119001 MOBILIARIOS AL 30 DE ABRIL 2022</t>
  </si>
  <si>
    <t>TOTAL EQUIPO DE TRANSPORTE AL 30 DE ABRIL 2022</t>
  </si>
  <si>
    <t>TOTAL, 24113001 MAQUINARIA Y EQUIPO DE PRODUCCIÓN AL 30 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</si>
</sst>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44" fontId="6" fillId="0" borderId="14" xfId="1" applyNumberFormat="1" applyFont="1" applyBorder="1" applyAlignment="1">
      <alignment vertical="center"/>
    </xf>
    <xf numFmtId="44" fontId="7" fillId="0" borderId="9" xfId="1" applyNumberFormat="1" applyFont="1" applyBorder="1" applyAlignment="1">
      <alignment vertical="center"/>
    </xf>
    <xf numFmtId="44" fontId="6" fillId="0" borderId="9" xfId="1" applyNumberFormat="1" applyFont="1" applyBorder="1" applyAlignment="1">
      <alignment vertical="center"/>
    </xf>
    <xf numFmtId="44" fontId="7" fillId="0" borderId="1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44" fontId="7" fillId="0" borderId="17" xfId="1" applyNumberFormat="1" applyFont="1" applyBorder="1" applyAlignment="1">
      <alignment vertical="center"/>
    </xf>
    <xf numFmtId="44" fontId="6" fillId="0" borderId="17" xfId="1" applyNumberFormat="1" applyFont="1" applyBorder="1" applyAlignment="1">
      <alignment vertical="center"/>
    </xf>
    <xf numFmtId="49" fontId="4" fillId="0" borderId="18" xfId="4" applyNumberFormat="1" applyFont="1" applyBorder="1" applyAlignment="1">
      <alignment vertical="center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4" applyFont="1" applyBorder="1" applyAlignment="1">
      <alignment horizontal="left"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6" fillId="0" borderId="20" xfId="1" applyNumberFormat="1" applyFont="1" applyBorder="1" applyAlignment="1">
      <alignment vertical="center"/>
    </xf>
    <xf numFmtId="44" fontId="6" fillId="0" borderId="21" xfId="1" applyNumberFormat="1" applyFont="1" applyBorder="1" applyAlignment="1">
      <alignment vertical="center"/>
    </xf>
    <xf numFmtId="44" fontId="6" fillId="0" borderId="18" xfId="1" applyNumberFormat="1" applyFont="1" applyBorder="1" applyAlignment="1">
      <alignment vertical="center"/>
    </xf>
    <xf numFmtId="44" fontId="6" fillId="0" borderId="22" xfId="1" applyNumberFormat="1" applyFont="1" applyBorder="1" applyAlignment="1">
      <alignment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168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21" xfId="1" applyNumberFormat="1" applyFont="1" applyBorder="1" applyAlignment="1">
      <alignment vertical="center"/>
    </xf>
    <xf numFmtId="44" fontId="4" fillId="0" borderId="27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9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4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8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8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168" fontId="17" fillId="7" borderId="38" xfId="0" applyNumberFormat="1" applyFont="1" applyFill="1" applyBorder="1" applyAlignment="1">
      <alignment horizontal="center" vertical="center" wrapText="1"/>
    </xf>
    <xf numFmtId="168" fontId="17" fillId="7" borderId="39" xfId="0" applyNumberFormat="1" applyFont="1" applyFill="1" applyBorder="1" applyAlignment="1">
      <alignment horizontal="center" vertical="center" wrapText="1"/>
    </xf>
    <xf numFmtId="168" fontId="17" fillId="7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65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7" fontId="4" fillId="0" borderId="12" xfId="6" applyNumberFormat="1" applyFont="1" applyBorder="1" applyAlignment="1">
      <alignment horizontal="left" vertical="center" wrapText="1"/>
    </xf>
    <xf numFmtId="169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5" fontId="4" fillId="0" borderId="12" xfId="4" applyNumberFormat="1" applyFont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5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41" xfId="6" applyNumberFormat="1" applyFont="1" applyBorder="1" applyAlignment="1">
      <alignment vertical="center" wrapText="1"/>
    </xf>
    <xf numFmtId="49" fontId="4" fillId="0" borderId="42" xfId="6" applyNumberFormat="1" applyFont="1" applyBorder="1" applyAlignment="1">
      <alignment vertical="center" wrapText="1"/>
    </xf>
    <xf numFmtId="14" fontId="4" fillId="0" borderId="43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23" fillId="0" borderId="43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49" fontId="4" fillId="0" borderId="43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5" xfId="6" applyFont="1" applyBorder="1" applyAlignment="1">
      <alignment vertical="center" wrapText="1"/>
    </xf>
    <xf numFmtId="14" fontId="4" fillId="0" borderId="3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4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0" fontId="4" fillId="9" borderId="12" xfId="3" applyNumberFormat="1" applyFont="1" applyFill="1" applyBorder="1" applyAlignment="1">
      <alignment horizontal="left" vertical="center"/>
    </xf>
    <xf numFmtId="0" fontId="4" fillId="9" borderId="12" xfId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9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12" xfId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vertical="center"/>
    </xf>
    <xf numFmtId="0" fontId="4" fillId="6" borderId="12" xfId="1" applyFont="1" applyFill="1" applyBorder="1" applyAlignment="1">
      <alignment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0" fontId="4" fillId="6" borderId="18" xfId="0" applyFont="1" applyFill="1" applyBorder="1" applyAlignment="1">
      <alignment horizontal="left" vertical="center" wrapText="1"/>
    </xf>
    <xf numFmtId="2" fontId="4" fillId="6" borderId="12" xfId="4" quotePrefix="1" applyNumberFormat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horizontal="center" vertical="center"/>
    </xf>
    <xf numFmtId="1" fontId="4" fillId="6" borderId="12" xfId="1" applyNumberFormat="1" applyFont="1" applyFill="1" applyBorder="1" applyAlignment="1">
      <alignment horizontal="center" vertical="center"/>
    </xf>
    <xf numFmtId="44" fontId="6" fillId="6" borderId="7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7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8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5" xfId="0" applyFont="1" applyFill="1" applyBorder="1" applyAlignment="1">
      <alignment horizontal="center" vertical="center"/>
    </xf>
    <xf numFmtId="49" fontId="4" fillId="6" borderId="41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3" fillId="6" borderId="9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44" fontId="3" fillId="6" borderId="47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17" fillId="7" borderId="49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17" fillId="7" borderId="46" xfId="0" applyNumberFormat="1" applyFont="1" applyFill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168" fontId="4" fillId="0" borderId="12" xfId="0" applyNumberFormat="1" applyFont="1" applyBorder="1" applyAlignment="1">
      <alignment horizontal="center" vertical="center"/>
    </xf>
    <xf numFmtId="44" fontId="7" fillId="0" borderId="47" xfId="1" applyNumberFormat="1" applyFont="1" applyBorder="1" applyAlignment="1">
      <alignment vertical="center"/>
    </xf>
    <xf numFmtId="44" fontId="7" fillId="0" borderId="48" xfId="1" applyNumberFormat="1" applyFont="1" applyBorder="1" applyAlignment="1">
      <alignment vertical="center"/>
    </xf>
    <xf numFmtId="164" fontId="3" fillId="2" borderId="27" xfId="2" applyFont="1" applyFill="1" applyBorder="1" applyAlignment="1">
      <alignment horizontal="center" vertical="center" wrapText="1"/>
    </xf>
    <xf numFmtId="164" fontId="3" fillId="2" borderId="50" xfId="2" applyFont="1" applyFill="1" applyBorder="1" applyAlignment="1">
      <alignment horizontal="center" wrapText="1"/>
    </xf>
    <xf numFmtId="0" fontId="6" fillId="0" borderId="12" xfId="1" applyFont="1" applyBorder="1" applyAlignment="1">
      <alignment vertical="center"/>
    </xf>
    <xf numFmtId="1" fontId="4" fillId="0" borderId="18" xfId="4" applyNumberFormat="1" applyFont="1" applyBorder="1" applyAlignment="1">
      <alignment horizontal="left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2" fontId="4" fillId="0" borderId="18" xfId="4" applyNumberFormat="1" applyFont="1" applyBorder="1" applyAlignment="1">
      <alignment horizontal="left" vertical="top"/>
    </xf>
    <xf numFmtId="1" fontId="4" fillId="0" borderId="18" xfId="4" applyNumberFormat="1" applyFont="1" applyBorder="1" applyAlignment="1">
      <alignment horizontal="left" vertical="top"/>
    </xf>
    <xf numFmtId="44" fontId="6" fillId="0" borderId="51" xfId="1" applyNumberFormat="1" applyFont="1" applyBorder="1" applyAlignment="1">
      <alignment horizontal="left" vertical="center"/>
    </xf>
    <xf numFmtId="44" fontId="4" fillId="0" borderId="51" xfId="1" applyNumberFormat="1" applyFont="1" applyBorder="1" applyAlignment="1">
      <alignment vertical="center"/>
    </xf>
    <xf numFmtId="44" fontId="3" fillId="0" borderId="51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52" xfId="1" applyNumberFormat="1" applyFont="1" applyBorder="1" applyAlignment="1">
      <alignment vertical="center"/>
    </xf>
    <xf numFmtId="168" fontId="3" fillId="0" borderId="18" xfId="5" applyNumberFormat="1" applyFont="1" applyFill="1" applyBorder="1" applyAlignment="1">
      <alignment horizontal="left" vertical="center"/>
    </xf>
    <xf numFmtId="168" fontId="3" fillId="0" borderId="7" xfId="5" applyNumberFormat="1" applyFont="1" applyFill="1" applyBorder="1" applyAlignment="1">
      <alignment horizontal="left" vertical="center"/>
    </xf>
    <xf numFmtId="0" fontId="4" fillId="0" borderId="53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0" fontId="4" fillId="10" borderId="35" xfId="1" applyFont="1" applyFill="1" applyBorder="1" applyAlignment="1">
      <alignment horizontal="center" vertical="center"/>
    </xf>
    <xf numFmtId="49" fontId="4" fillId="10" borderId="16" xfId="1" applyNumberFormat="1" applyFont="1" applyFill="1" applyBorder="1" applyAlignment="1">
      <alignment horizontal="left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168" fontId="3" fillId="10" borderId="12" xfId="5" applyNumberFormat="1" applyFont="1" applyFill="1" applyBorder="1" applyAlignment="1">
      <alignment horizontal="left" vertical="center"/>
    </xf>
    <xf numFmtId="44" fontId="4" fillId="10" borderId="9" xfId="1" applyNumberFormat="1" applyFont="1" applyFill="1" applyBorder="1" applyAlignment="1">
      <alignment vertical="center"/>
    </xf>
    <xf numFmtId="44" fontId="3" fillId="10" borderId="9" xfId="1" applyNumberFormat="1" applyFont="1" applyFill="1" applyBorder="1" applyAlignment="1">
      <alignment vertical="center"/>
    </xf>
    <xf numFmtId="44" fontId="3" fillId="10" borderId="47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44" fontId="3" fillId="6" borderId="12" xfId="0" applyNumberFormat="1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44" fontId="4" fillId="0" borderId="53" xfId="1" applyNumberFormat="1" applyFont="1" applyBorder="1" applyAlignment="1">
      <alignment vertical="center"/>
    </xf>
    <xf numFmtId="0" fontId="4" fillId="0" borderId="54" xfId="0" applyFont="1" applyBorder="1" applyAlignment="1">
      <alignment horizontal="left"/>
    </xf>
    <xf numFmtId="0" fontId="4" fillId="0" borderId="54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10" borderId="0" xfId="1" applyNumberFormat="1" applyFont="1" applyFill="1" applyAlignment="1">
      <alignment vertical="center"/>
    </xf>
    <xf numFmtId="166" fontId="3" fillId="10" borderId="0" xfId="1" applyNumberFormat="1" applyFont="1" applyFill="1" applyAlignment="1">
      <alignment horizontal="center" vertical="center"/>
    </xf>
    <xf numFmtId="16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6" borderId="56" xfId="6" applyFont="1" applyFill="1" applyBorder="1" applyAlignment="1">
      <alignment vertical="center" wrapText="1"/>
    </xf>
    <xf numFmtId="0" fontId="4" fillId="0" borderId="56" xfId="6" applyFont="1" applyBorder="1" applyAlignment="1">
      <alignment vertical="center" wrapText="1"/>
    </xf>
    <xf numFmtId="0" fontId="4" fillId="6" borderId="57" xfId="6" applyFont="1" applyFill="1" applyBorder="1" applyAlignment="1">
      <alignment vertical="center" wrapText="1"/>
    </xf>
    <xf numFmtId="0" fontId="4" fillId="0" borderId="34" xfId="6" applyFont="1" applyBorder="1" applyAlignment="1">
      <alignment horizontal="left" vertical="center" wrapText="1"/>
    </xf>
    <xf numFmtId="0" fontId="4" fillId="0" borderId="58" xfId="6" applyFont="1" applyBorder="1" applyAlignment="1">
      <alignment vertical="center" wrapText="1"/>
    </xf>
    <xf numFmtId="44" fontId="4" fillId="0" borderId="59" xfId="1" applyNumberFormat="1" applyFont="1" applyBorder="1" applyAlignment="1">
      <alignment vertical="center"/>
    </xf>
    <xf numFmtId="44" fontId="3" fillId="0" borderId="34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0" fontId="3" fillId="2" borderId="6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61" xfId="1" applyFont="1" applyBorder="1" applyAlignment="1">
      <alignment horizontal="left" vertical="center"/>
    </xf>
    <xf numFmtId="44" fontId="7" fillId="0" borderId="0" xfId="1" applyNumberFormat="1" applyFont="1" applyAlignment="1">
      <alignment vertical="center"/>
    </xf>
    <xf numFmtId="44" fontId="6" fillId="0" borderId="37" xfId="1" applyNumberFormat="1" applyFont="1" applyBorder="1" applyAlignment="1">
      <alignment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23" xfId="2" applyFont="1" applyFill="1" applyBorder="1" applyAlignment="1">
      <alignment horizontal="center" vertical="top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61" xfId="12" applyFont="1" applyBorder="1" applyAlignment="1">
      <alignment horizontal="left" vertical="center"/>
    </xf>
    <xf numFmtId="164" fontId="3" fillId="2" borderId="1" xfId="2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8" fontId="3" fillId="0" borderId="59" xfId="5" applyNumberFormat="1" applyFont="1" applyFill="1" applyBorder="1" applyAlignment="1">
      <alignment horizontal="left" vertical="center"/>
    </xf>
    <xf numFmtId="168" fontId="3" fillId="10" borderId="64" xfId="5" applyNumberFormat="1" applyFont="1" applyFill="1" applyBorder="1" applyAlignment="1">
      <alignment horizontal="left" vertical="center"/>
    </xf>
    <xf numFmtId="44" fontId="3" fillId="0" borderId="53" xfId="1" applyNumberFormat="1" applyFont="1" applyBorder="1" applyAlignment="1">
      <alignment vertical="center"/>
    </xf>
    <xf numFmtId="44" fontId="3" fillId="0" borderId="59" xfId="1" applyNumberFormat="1" applyFont="1" applyBorder="1" applyAlignment="1">
      <alignment vertical="center"/>
    </xf>
    <xf numFmtId="164" fontId="3" fillId="0" borderId="8" xfId="2" applyFont="1" applyFill="1" applyBorder="1" applyAlignment="1">
      <alignment vertical="center"/>
    </xf>
    <xf numFmtId="44" fontId="3" fillId="0" borderId="8" xfId="1" applyNumberFormat="1" applyFont="1" applyBorder="1" applyAlignment="1">
      <alignment vertical="center"/>
    </xf>
    <xf numFmtId="44" fontId="3" fillId="0" borderId="63" xfId="1" applyNumberFormat="1" applyFont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65" xfId="1" applyNumberFormat="1" applyFont="1" applyBorder="1" applyAlignment="1">
      <alignment vertical="center"/>
    </xf>
    <xf numFmtId="44" fontId="3" fillId="10" borderId="64" xfId="1" applyNumberFormat="1" applyFont="1" applyFill="1" applyBorder="1" applyAlignment="1">
      <alignment vertical="center"/>
    </xf>
    <xf numFmtId="44" fontId="3" fillId="10" borderId="65" xfId="1" applyNumberFormat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6" xfId="2" applyFont="1" applyFill="1" applyBorder="1" applyAlignment="1">
      <alignment vertical="center"/>
    </xf>
    <xf numFmtId="164" fontId="4" fillId="0" borderId="37" xfId="2" applyFont="1" applyFill="1" applyBorder="1" applyAlignment="1">
      <alignment horizontal="left" vertical="center"/>
    </xf>
    <xf numFmtId="164" fontId="4" fillId="6" borderId="37" xfId="2" applyFont="1" applyFill="1" applyBorder="1" applyAlignment="1">
      <alignment horizontal="left" vertical="center"/>
    </xf>
    <xf numFmtId="164" fontId="4" fillId="0" borderId="37" xfId="2" applyFont="1" applyFill="1" applyBorder="1" applyAlignment="1">
      <alignment horizontal="left" vertical="center" wrapText="1"/>
    </xf>
    <xf numFmtId="164" fontId="4" fillId="0" borderId="62" xfId="2" applyFont="1" applyFill="1" applyBorder="1" applyAlignment="1">
      <alignment horizontal="left" vertical="center" wrapText="1"/>
    </xf>
    <xf numFmtId="168" fontId="4" fillId="0" borderId="62" xfId="2" applyNumberFormat="1" applyFont="1" applyFill="1" applyBorder="1" applyAlignment="1">
      <alignment horizontal="right" vertical="center" wrapText="1"/>
    </xf>
    <xf numFmtId="49" fontId="4" fillId="6" borderId="12" xfId="1" applyNumberFormat="1" applyFont="1" applyFill="1" applyBorder="1" applyAlignment="1">
      <alignment horizontal="left"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4" fillId="0" borderId="0" xfId="1" applyNumberFormat="1" applyFont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44" fontId="6" fillId="0" borderId="66" xfId="1" applyNumberFormat="1" applyFont="1" applyBorder="1" applyAlignment="1">
      <alignment horizontal="left" vertical="center"/>
    </xf>
    <xf numFmtId="164" fontId="4" fillId="0" borderId="18" xfId="2" applyFont="1" applyFill="1" applyBorder="1" applyAlignment="1">
      <alignment horizontal="left" vertical="center" wrapText="1"/>
    </xf>
    <xf numFmtId="44" fontId="6" fillId="0" borderId="18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31" xfId="1" applyNumberFormat="1" applyFont="1" applyFill="1" applyBorder="1" applyAlignment="1">
      <alignment horizontal="center" vertical="center"/>
    </xf>
    <xf numFmtId="166" fontId="3" fillId="2" borderId="32" xfId="1" applyNumberFormat="1" applyFont="1" applyFill="1" applyBorder="1" applyAlignment="1">
      <alignment horizontal="center" vertical="center"/>
    </xf>
    <xf numFmtId="166" fontId="3" fillId="2" borderId="33" xfId="1" applyNumberFormat="1" applyFont="1" applyFill="1" applyBorder="1" applyAlignment="1">
      <alignment horizontal="center" vertical="center"/>
    </xf>
    <xf numFmtId="0" fontId="7" fillId="0" borderId="55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166" fontId="3" fillId="2" borderId="28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5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2</xdr:col>
      <xdr:colOff>301625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4</xdr:row>
      <xdr:rowOff>182321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workbookViewId="0">
      <selection activeCell="B9" sqref="B9:N9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59" customFormat="1" x14ac:dyDescent="0.2">
      <c r="A1" s="157"/>
      <c r="B1" s="157"/>
      <c r="C1" s="157"/>
      <c r="D1" s="157"/>
      <c r="E1" s="157"/>
      <c r="F1" s="157"/>
      <c r="G1" s="157"/>
      <c r="H1" s="158"/>
      <c r="I1" s="157"/>
      <c r="J1" s="157"/>
      <c r="K1" s="157"/>
    </row>
    <row r="2" spans="1:15" s="5" customFormat="1" ht="16.5" x14ac:dyDescent="0.2">
      <c r="A2" s="478" t="s">
        <v>0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5" s="5" customFormat="1" ht="12.75" x14ac:dyDescent="0.2">
      <c r="A3" s="479" t="s">
        <v>1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3"/>
    </row>
    <row r="4" spans="1:15" s="5" customFormat="1" ht="12.75" x14ac:dyDescent="0.2">
      <c r="A4" s="479" t="s">
        <v>2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3"/>
    </row>
    <row r="5" spans="1:15" s="5" customFormat="1" ht="12.75" x14ac:dyDescent="0.2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3"/>
    </row>
    <row r="6" spans="1:15" s="5" customFormat="1" ht="12.75" x14ac:dyDescent="0.2">
      <c r="A6" s="479" t="s">
        <v>1069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3"/>
    </row>
    <row r="7" spans="1:15" s="5" customFormat="1" ht="12.7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5" x14ac:dyDescent="0.25">
      <c r="B8" s="160"/>
      <c r="C8" s="161"/>
      <c r="D8" s="161"/>
      <c r="E8" s="161"/>
      <c r="F8" s="161"/>
      <c r="G8" s="160"/>
      <c r="H8" s="160"/>
      <c r="I8" s="160"/>
      <c r="J8" s="160"/>
      <c r="K8" s="162"/>
    </row>
    <row r="9" spans="1:15" s="163" customFormat="1" ht="25.5" x14ac:dyDescent="0.25">
      <c r="B9" s="164" t="s">
        <v>3</v>
      </c>
      <c r="C9" s="164" t="s">
        <v>4</v>
      </c>
      <c r="D9" s="164" t="s">
        <v>5</v>
      </c>
      <c r="E9" s="164" t="s">
        <v>6</v>
      </c>
      <c r="F9" s="164" t="s">
        <v>7</v>
      </c>
      <c r="G9" s="164" t="s">
        <v>8</v>
      </c>
      <c r="H9" s="164" t="s">
        <v>9</v>
      </c>
      <c r="I9" s="164" t="s">
        <v>10</v>
      </c>
      <c r="J9" s="164" t="s">
        <v>11</v>
      </c>
      <c r="K9" s="164" t="s">
        <v>12</v>
      </c>
      <c r="L9" s="164" t="s">
        <v>13</v>
      </c>
      <c r="M9" s="164" t="s">
        <v>14</v>
      </c>
      <c r="N9" s="164" t="s">
        <v>12</v>
      </c>
    </row>
    <row r="10" spans="1:15" s="163" customFormat="1" ht="13.5" x14ac:dyDescent="0.25">
      <c r="B10" s="165">
        <v>1</v>
      </c>
      <c r="C10" s="165">
        <v>44</v>
      </c>
      <c r="D10" s="166">
        <v>35380</v>
      </c>
      <c r="E10" s="165" t="s">
        <v>15</v>
      </c>
      <c r="F10" s="167" t="s">
        <v>16</v>
      </c>
      <c r="G10" s="168">
        <v>915486.28</v>
      </c>
      <c r="H10" s="168">
        <f>G10*10%</f>
        <v>91548.628000000012</v>
      </c>
      <c r="I10" s="168">
        <f>G10-H10</f>
        <v>823937.652</v>
      </c>
      <c r="J10" s="169">
        <v>447831.86</v>
      </c>
      <c r="K10" s="169">
        <f>I10-J10</f>
        <v>376105.79200000002</v>
      </c>
      <c r="L10" s="359">
        <v>25073.72</v>
      </c>
      <c r="M10" s="360">
        <f>J10+L10</f>
        <v>472905.57999999996</v>
      </c>
      <c r="N10" s="360">
        <f>G10-M10</f>
        <v>442580.70000000007</v>
      </c>
    </row>
    <row r="11" spans="1:15" s="163" customFormat="1" ht="25.5" x14ac:dyDescent="0.25">
      <c r="B11" s="165">
        <v>2</v>
      </c>
      <c r="C11" s="165"/>
      <c r="D11" s="166">
        <v>38870</v>
      </c>
      <c r="E11" s="165" t="s">
        <v>17</v>
      </c>
      <c r="F11" s="170" t="s">
        <v>18</v>
      </c>
      <c r="G11" s="168">
        <v>508678.39</v>
      </c>
      <c r="H11" s="168">
        <f>G11*10%</f>
        <v>50867.839000000007</v>
      </c>
      <c r="I11" s="168">
        <f>G11-H11</f>
        <v>457810.55099999998</v>
      </c>
      <c r="J11" s="169">
        <v>167741.54</v>
      </c>
      <c r="K11" s="169">
        <f>I11-J11</f>
        <v>290069.01099999994</v>
      </c>
      <c r="L11" s="359">
        <v>11602.76</v>
      </c>
      <c r="M11" s="360">
        <f>J11+L11</f>
        <v>179344.30000000002</v>
      </c>
      <c r="N11" s="360">
        <f>G11-M11</f>
        <v>329334.08999999997</v>
      </c>
    </row>
    <row r="12" spans="1:15" s="163" customFormat="1" ht="13.5" thickBot="1" x14ac:dyDescent="0.3">
      <c r="B12" s="171"/>
      <c r="C12" s="171"/>
      <c r="D12" s="171"/>
      <c r="E12" s="171"/>
      <c r="F12" s="171"/>
      <c r="G12" s="172">
        <f>SUM(G10:G11)</f>
        <v>1424164.67</v>
      </c>
      <c r="H12" s="173">
        <f>SUM(H10:H11)</f>
        <v>142416.467</v>
      </c>
      <c r="I12" s="173">
        <f>SUM(I10:I11)</f>
        <v>1281748.203</v>
      </c>
      <c r="J12" s="173">
        <f>SUM(J10:J11)-0.01</f>
        <v>615573.39</v>
      </c>
      <c r="K12" s="174">
        <f>SUM(K10:K11)+0.01</f>
        <v>666174.81299999997</v>
      </c>
      <c r="L12" s="358">
        <f>L10+L11</f>
        <v>36676.480000000003</v>
      </c>
      <c r="M12" s="358">
        <f>SUM(M10:M11)-0.01</f>
        <v>652249.87</v>
      </c>
      <c r="N12" s="354">
        <f>SUM(N10:N11)+0.01</f>
        <v>771914.8</v>
      </c>
    </row>
    <row r="13" spans="1:15" s="163" customFormat="1" ht="18" customHeight="1" x14ac:dyDescent="0.25">
      <c r="B13" s="175"/>
      <c r="C13" s="175"/>
      <c r="D13" s="175"/>
      <c r="E13" s="175"/>
      <c r="F13" s="176"/>
      <c r="G13" s="176"/>
      <c r="H13" s="176"/>
      <c r="I13" s="176"/>
      <c r="J13" s="176"/>
      <c r="K13" s="176"/>
    </row>
    <row r="14" spans="1:15" s="177" customFormat="1" ht="13.5" customHeight="1" x14ac:dyDescent="0.25"/>
    <row r="15" spans="1:15" x14ac:dyDescent="0.25">
      <c r="F15" s="178"/>
      <c r="G15" s="179"/>
      <c r="H15" s="179"/>
    </row>
    <row r="16" spans="1:15" x14ac:dyDescent="0.25">
      <c r="F16" s="473" t="s">
        <v>19</v>
      </c>
    </row>
    <row r="17" spans="7:11" s="180" customFormat="1" x14ac:dyDescent="0.25">
      <c r="G17" s="357"/>
      <c r="J17" s="355"/>
    </row>
    <row r="18" spans="7:11" s="180" customFormat="1" x14ac:dyDescent="0.25">
      <c r="J18" s="355"/>
      <c r="K18" s="356"/>
    </row>
    <row r="19" spans="7:11" s="180" customFormat="1" x14ac:dyDescent="0.25"/>
    <row r="20" spans="7:11" s="180" customFormat="1" x14ac:dyDescent="0.25"/>
    <row r="21" spans="7:11" s="180" customFormat="1" x14ac:dyDescent="0.25"/>
    <row r="22" spans="7:11" s="180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activeCell="O1" sqref="O1"/>
      <selection pane="bottomLeft" activeCell="D12" sqref="D12"/>
    </sheetView>
  </sheetViews>
  <sheetFormatPr baseColWidth="10" defaultColWidth="9.140625" defaultRowHeight="14.25" customHeight="1" outlineLevelCol="1" x14ac:dyDescent="0.2"/>
  <cols>
    <col min="1" max="1" width="8" style="83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467" customWidth="1" outlineLevel="1"/>
    <col min="5" max="5" width="10.85546875" style="84" customWidth="1"/>
    <col min="6" max="6" width="14" style="83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9" t="s">
        <v>20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9" t="s">
        <v>1070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77"/>
      <c r="B7" s="77"/>
      <c r="C7" s="77"/>
      <c r="D7" s="466"/>
      <c r="E7" s="77"/>
      <c r="F7" s="77"/>
      <c r="G7" s="77"/>
      <c r="H7" s="77"/>
      <c r="I7" s="77"/>
      <c r="J7" s="77"/>
      <c r="K7" s="77"/>
      <c r="L7" s="77"/>
    </row>
    <row r="8" spans="1:72" ht="12" customHeight="1" thickBot="1" x14ac:dyDescent="0.25">
      <c r="A8" s="2"/>
      <c r="D8" s="468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21</v>
      </c>
      <c r="B9" s="114" t="s">
        <v>22</v>
      </c>
      <c r="C9" s="107"/>
      <c r="D9" s="113" t="s">
        <v>23</v>
      </c>
      <c r="E9" s="106" t="s">
        <v>24</v>
      </c>
      <c r="F9" s="7" t="s">
        <v>25</v>
      </c>
      <c r="G9" s="7" t="s">
        <v>26</v>
      </c>
      <c r="H9" s="7" t="s">
        <v>27</v>
      </c>
      <c r="I9" s="8" t="s">
        <v>28</v>
      </c>
      <c r="J9" s="7" t="s">
        <v>29</v>
      </c>
      <c r="K9" s="114" t="s">
        <v>30</v>
      </c>
      <c r="L9" s="11" t="s">
        <v>31</v>
      </c>
      <c r="M9" s="9" t="s">
        <v>32</v>
      </c>
      <c r="N9" s="10" t="s">
        <v>33</v>
      </c>
      <c r="O9" s="11" t="s">
        <v>34</v>
      </c>
      <c r="P9" s="12" t="s">
        <v>35</v>
      </c>
      <c r="Q9" s="9" t="s">
        <v>36</v>
      </c>
      <c r="R9" s="13" t="s">
        <v>12</v>
      </c>
      <c r="S9" s="12" t="s">
        <v>37</v>
      </c>
      <c r="T9" s="9" t="s">
        <v>38</v>
      </c>
      <c r="U9" s="13" t="s">
        <v>12</v>
      </c>
      <c r="V9" s="12" t="s">
        <v>39</v>
      </c>
      <c r="W9" s="9" t="s">
        <v>40</v>
      </c>
      <c r="X9" s="13" t="s">
        <v>12</v>
      </c>
      <c r="Y9" s="12" t="s">
        <v>41</v>
      </c>
      <c r="Z9" s="9" t="s">
        <v>42</v>
      </c>
      <c r="AA9" s="13" t="s">
        <v>12</v>
      </c>
      <c r="AB9" s="12" t="s">
        <v>43</v>
      </c>
      <c r="AC9" s="9" t="s">
        <v>44</v>
      </c>
      <c r="AD9" s="13" t="s">
        <v>12</v>
      </c>
      <c r="AE9" s="12" t="s">
        <v>45</v>
      </c>
      <c r="AF9" s="9" t="s">
        <v>46</v>
      </c>
      <c r="AG9" s="13" t="s">
        <v>12</v>
      </c>
      <c r="AH9" s="13" t="s">
        <v>47</v>
      </c>
      <c r="AI9" s="9" t="s">
        <v>48</v>
      </c>
      <c r="AJ9" s="13" t="s">
        <v>12</v>
      </c>
      <c r="AK9" s="13" t="s">
        <v>49</v>
      </c>
      <c r="AL9" s="9" t="s">
        <v>50</v>
      </c>
      <c r="AM9" s="13" t="s">
        <v>12</v>
      </c>
    </row>
    <row r="10" spans="1:72" s="25" customFormat="1" ht="51" customHeight="1" thickBot="1" x14ac:dyDescent="0.3">
      <c r="A10" s="115">
        <v>1</v>
      </c>
      <c r="B10" s="116">
        <v>3896</v>
      </c>
      <c r="C10" s="2"/>
      <c r="D10" s="472">
        <v>1</v>
      </c>
      <c r="E10" s="109" t="s">
        <v>51</v>
      </c>
      <c r="F10" s="79">
        <v>41696</v>
      </c>
      <c r="G10" s="80" t="s">
        <v>52</v>
      </c>
      <c r="H10" s="78" t="s">
        <v>53</v>
      </c>
      <c r="I10" s="81" t="s">
        <v>54</v>
      </c>
      <c r="J10" s="81" t="s">
        <v>55</v>
      </c>
      <c r="K10" s="119" t="s">
        <v>56</v>
      </c>
      <c r="L10" s="118">
        <v>16344.32</v>
      </c>
      <c r="M10" s="92">
        <f>L10*10%</f>
        <v>1634.432</v>
      </c>
      <c r="N10" s="93">
        <f>L10-M10</f>
        <v>14709.887999999999</v>
      </c>
      <c r="O10" s="94">
        <f>N10/10</f>
        <v>1470.9887999999999</v>
      </c>
      <c r="P10" s="95">
        <v>1245.3</v>
      </c>
      <c r="Q10" s="96">
        <f>+P10</f>
        <v>1245.3</v>
      </c>
      <c r="R10" s="96">
        <f>L10-Q10</f>
        <v>15099.02</v>
      </c>
      <c r="S10" s="95">
        <v>1470.99</v>
      </c>
      <c r="T10" s="96">
        <f>Q10+S10</f>
        <v>2716.29</v>
      </c>
      <c r="U10" s="96">
        <f>L10-T10</f>
        <v>13628.029999999999</v>
      </c>
      <c r="V10" s="95">
        <v>1470.99</v>
      </c>
      <c r="W10" s="96">
        <f>T10+V10</f>
        <v>4187.28</v>
      </c>
      <c r="X10" s="96">
        <f>L10-W10</f>
        <v>12157.04</v>
      </c>
      <c r="Y10" s="95">
        <v>1470.99</v>
      </c>
      <c r="Z10" s="96">
        <f>W10+Y10</f>
        <v>5658.2699999999995</v>
      </c>
      <c r="AA10" s="96">
        <f>L10-Z10</f>
        <v>10686.05</v>
      </c>
      <c r="AB10" s="95">
        <v>1470.99</v>
      </c>
      <c r="AC10" s="96">
        <f>Z10+AB10</f>
        <v>7129.2599999999993</v>
      </c>
      <c r="AD10" s="96">
        <f>L10-AC10</f>
        <v>9215.0600000000013</v>
      </c>
      <c r="AE10" s="95">
        <v>1470.99</v>
      </c>
      <c r="AF10" s="96">
        <f>AC10+AE10</f>
        <v>8600.25</v>
      </c>
      <c r="AG10" s="96">
        <f>L10-AF10</f>
        <v>7744.07</v>
      </c>
      <c r="AH10" s="95">
        <v>1470.99</v>
      </c>
      <c r="AI10" s="96">
        <f>AF10+AH10</f>
        <v>10071.24</v>
      </c>
      <c r="AJ10" s="96">
        <f>L10-AI10</f>
        <v>6273.08</v>
      </c>
      <c r="AK10" s="331">
        <v>1470.99</v>
      </c>
      <c r="AL10" s="331">
        <f>AI10+AK10</f>
        <v>11542.23</v>
      </c>
      <c r="AM10" s="331">
        <f>L10-AL10</f>
        <v>4802.09</v>
      </c>
    </row>
    <row r="11" spans="1:72" s="20" customFormat="1" ht="25.5" customHeight="1" thickBot="1" x14ac:dyDescent="0.3">
      <c r="A11" s="104"/>
      <c r="B11" s="105"/>
      <c r="C11" s="108"/>
      <c r="D11" s="481" t="s">
        <v>1080</v>
      </c>
      <c r="E11" s="482"/>
      <c r="F11" s="482"/>
      <c r="G11" s="482"/>
      <c r="H11" s="482"/>
      <c r="I11" s="482"/>
      <c r="J11" s="482"/>
      <c r="K11" s="483"/>
      <c r="L11" s="112">
        <f t="shared" ref="L11:AM11" si="0">SUM(L10:L10)</f>
        <v>16344.32</v>
      </c>
      <c r="M11" s="97">
        <f t="shared" si="0"/>
        <v>1634.432</v>
      </c>
      <c r="N11" s="61">
        <f t="shared" si="0"/>
        <v>14709.887999999999</v>
      </c>
      <c r="O11" s="61">
        <f t="shared" si="0"/>
        <v>1470.9887999999999</v>
      </c>
      <c r="P11" s="61">
        <f t="shared" si="0"/>
        <v>1245.3</v>
      </c>
      <c r="Q11" s="61">
        <f t="shared" si="0"/>
        <v>1245.3</v>
      </c>
      <c r="R11" s="61">
        <f t="shared" si="0"/>
        <v>15099.02</v>
      </c>
      <c r="S11" s="61">
        <f t="shared" si="0"/>
        <v>1470.99</v>
      </c>
      <c r="T11" s="61">
        <f t="shared" si="0"/>
        <v>2716.29</v>
      </c>
      <c r="U11" s="61">
        <f t="shared" si="0"/>
        <v>13628.029999999999</v>
      </c>
      <c r="V11" s="61">
        <f t="shared" si="0"/>
        <v>1470.99</v>
      </c>
      <c r="W11" s="61">
        <f t="shared" si="0"/>
        <v>4187.28</v>
      </c>
      <c r="X11" s="61">
        <f t="shared" si="0"/>
        <v>12157.04</v>
      </c>
      <c r="Y11" s="61">
        <f t="shared" si="0"/>
        <v>1470.99</v>
      </c>
      <c r="Z11" s="61">
        <f t="shared" si="0"/>
        <v>5658.2699999999995</v>
      </c>
      <c r="AA11" s="61">
        <f t="shared" si="0"/>
        <v>10686.05</v>
      </c>
      <c r="AB11" s="61">
        <f t="shared" si="0"/>
        <v>1470.99</v>
      </c>
      <c r="AC11" s="61">
        <f t="shared" si="0"/>
        <v>7129.2599999999993</v>
      </c>
      <c r="AD11" s="61">
        <f t="shared" si="0"/>
        <v>9215.0600000000013</v>
      </c>
      <c r="AE11" s="61">
        <f t="shared" si="0"/>
        <v>1470.99</v>
      </c>
      <c r="AF11" s="61">
        <f t="shared" si="0"/>
        <v>8600.25</v>
      </c>
      <c r="AG11" s="61">
        <f t="shared" si="0"/>
        <v>7744.07</v>
      </c>
      <c r="AH11" s="61">
        <f t="shared" si="0"/>
        <v>1470.99</v>
      </c>
      <c r="AI11" s="61">
        <f t="shared" si="0"/>
        <v>10071.24</v>
      </c>
      <c r="AJ11" s="60">
        <f t="shared" si="0"/>
        <v>6273.08</v>
      </c>
      <c r="AK11" s="61">
        <f t="shared" si="0"/>
        <v>1470.99</v>
      </c>
      <c r="AL11" s="61">
        <f t="shared" si="0"/>
        <v>11542.23</v>
      </c>
      <c r="AM11" s="60">
        <f t="shared" si="0"/>
        <v>4802.09</v>
      </c>
    </row>
    <row r="12" spans="1:72" s="25" customFormat="1" ht="18" customHeight="1" x14ac:dyDescent="0.2">
      <c r="A12" s="2"/>
      <c r="B12" s="83"/>
      <c r="C12" s="83"/>
      <c r="D12" s="467"/>
      <c r="E12" s="84"/>
      <c r="F12" s="83"/>
      <c r="H12" s="24"/>
      <c r="I12" s="24"/>
      <c r="J12" s="24"/>
      <c r="K12" s="24"/>
      <c r="L12" s="24"/>
    </row>
    <row r="13" spans="1:72" s="25" customFormat="1" ht="18" customHeight="1" x14ac:dyDescent="0.2">
      <c r="A13" s="83"/>
      <c r="B13" s="2"/>
      <c r="C13" s="2"/>
      <c r="D13" s="467"/>
      <c r="E13" s="84"/>
      <c r="F13" s="83"/>
      <c r="H13" s="24"/>
      <c r="I13" s="24"/>
      <c r="J13" s="24"/>
      <c r="K13" s="24"/>
      <c r="L13" s="24"/>
    </row>
    <row r="14" spans="1:72" s="25" customFormat="1" ht="18" customHeight="1" x14ac:dyDescent="0.2">
      <c r="A14" s="83"/>
      <c r="B14" s="2"/>
      <c r="C14" s="2"/>
      <c r="D14" s="467"/>
      <c r="E14" s="84"/>
      <c r="F14" s="83"/>
      <c r="H14" s="24"/>
      <c r="I14" s="24"/>
      <c r="J14" s="24"/>
      <c r="K14" s="24"/>
      <c r="L14" s="24"/>
    </row>
    <row r="15" spans="1:72" s="25" customFormat="1" ht="18" customHeight="1" x14ac:dyDescent="0.2">
      <c r="A15" s="83"/>
      <c r="B15" s="2"/>
      <c r="C15" s="2"/>
      <c r="D15" s="467"/>
      <c r="E15" s="84"/>
      <c r="F15" s="83"/>
      <c r="H15" s="24"/>
      <c r="I15" s="24"/>
      <c r="J15" s="24"/>
      <c r="K15" s="24"/>
      <c r="L15" s="24"/>
    </row>
    <row r="16" spans="1:72" s="25" customFormat="1" ht="18" customHeight="1" x14ac:dyDescent="0.2">
      <c r="A16" s="83"/>
      <c r="B16" s="2"/>
      <c r="C16" s="2"/>
      <c r="D16" s="467"/>
      <c r="E16" s="84"/>
      <c r="F16" s="83"/>
      <c r="H16" s="24"/>
      <c r="I16" s="24"/>
      <c r="J16" s="24"/>
      <c r="K16" s="24"/>
      <c r="L16" s="24"/>
    </row>
    <row r="17" spans="1:35" s="25" customFormat="1" ht="18" customHeight="1" x14ac:dyDescent="0.2">
      <c r="A17" s="83"/>
      <c r="B17" s="2"/>
      <c r="C17" s="2"/>
      <c r="D17" s="467"/>
      <c r="E17" s="84"/>
      <c r="F17" s="83"/>
      <c r="H17" s="24"/>
      <c r="I17" s="24"/>
      <c r="J17" s="24"/>
      <c r="K17" s="24"/>
      <c r="L17" s="24"/>
    </row>
    <row r="18" spans="1:35" s="25" customFormat="1" ht="18" customHeight="1" x14ac:dyDescent="0.2">
      <c r="A18" s="83"/>
      <c r="B18" s="2"/>
      <c r="C18" s="2"/>
      <c r="D18" s="467"/>
      <c r="E18" s="84"/>
      <c r="F18" s="83"/>
      <c r="H18" s="24"/>
      <c r="I18" s="24"/>
      <c r="L18" s="24"/>
    </row>
    <row r="19" spans="1:35" s="25" customFormat="1" ht="18" customHeight="1" thickBot="1" x14ac:dyDescent="0.25">
      <c r="A19" s="83"/>
      <c r="B19" s="2"/>
      <c r="C19" s="2"/>
      <c r="D19" s="467"/>
      <c r="E19" s="84"/>
      <c r="F19" s="83"/>
      <c r="H19" s="24"/>
      <c r="I19" s="24"/>
      <c r="J19" s="24"/>
      <c r="K19" s="85"/>
      <c r="L19" s="24"/>
      <c r="M19" s="24"/>
      <c r="N19" s="24"/>
      <c r="O19" s="24"/>
      <c r="P19" s="24"/>
    </row>
    <row r="20" spans="1:35" s="25" customFormat="1" ht="18" customHeight="1" x14ac:dyDescent="0.25">
      <c r="A20" s="83"/>
      <c r="B20" s="2"/>
      <c r="C20" s="2"/>
      <c r="D20" s="467"/>
      <c r="E20" s="84"/>
      <c r="F20" s="83"/>
      <c r="H20" s="24"/>
      <c r="I20" s="24"/>
      <c r="J20" s="24"/>
      <c r="K20" s="117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83"/>
      <c r="B21" s="2"/>
      <c r="C21" s="2"/>
      <c r="D21" s="467"/>
      <c r="E21" s="84"/>
      <c r="F21" s="83"/>
      <c r="H21" s="24"/>
      <c r="I21" s="24"/>
      <c r="J21" s="24"/>
      <c r="K21" s="24"/>
      <c r="L21" s="24"/>
      <c r="M21" s="24"/>
      <c r="N21" s="24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</row>
    <row r="22" spans="1:35" s="25" customFormat="1" ht="14.25" customHeight="1" x14ac:dyDescent="0.2">
      <c r="A22" s="83"/>
      <c r="B22" s="2"/>
      <c r="C22" s="2"/>
      <c r="D22" s="467"/>
      <c r="E22" s="84"/>
      <c r="F22" s="83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3"/>
      <c r="B23" s="2"/>
      <c r="C23" s="2"/>
      <c r="D23" s="467"/>
      <c r="E23" s="84"/>
      <c r="F23" s="83"/>
      <c r="H23" s="24"/>
      <c r="I23" s="24"/>
      <c r="J23" s="24"/>
      <c r="K23" s="24"/>
      <c r="L23" s="24"/>
    </row>
    <row r="24" spans="1:35" s="25" customFormat="1" ht="14.25" customHeight="1" x14ac:dyDescent="0.2">
      <c r="A24" s="83"/>
      <c r="B24" s="2"/>
      <c r="C24" s="2"/>
      <c r="D24" s="467"/>
      <c r="E24" s="84"/>
      <c r="F24" s="83"/>
      <c r="H24" s="24"/>
      <c r="I24" s="24"/>
      <c r="J24" s="24"/>
      <c r="K24" s="24"/>
      <c r="L24" s="24"/>
    </row>
    <row r="25" spans="1:35" s="25" customFormat="1" ht="14.25" customHeight="1" x14ac:dyDescent="0.2">
      <c r="A25" s="83"/>
      <c r="B25" s="2"/>
      <c r="C25" s="2"/>
      <c r="D25" s="467"/>
      <c r="E25" s="84"/>
      <c r="F25" s="83"/>
      <c r="H25" s="24"/>
      <c r="I25" s="24"/>
      <c r="J25" s="24"/>
      <c r="K25" s="24"/>
      <c r="L25" s="24"/>
    </row>
    <row r="26" spans="1:35" s="25" customFormat="1" ht="14.25" customHeight="1" x14ac:dyDescent="0.2">
      <c r="A26" s="83"/>
      <c r="B26" s="2"/>
      <c r="C26" s="2"/>
      <c r="D26" s="467"/>
      <c r="E26" s="84"/>
      <c r="F26" s="83"/>
      <c r="H26" s="24"/>
      <c r="I26" s="24"/>
      <c r="J26" s="24"/>
      <c r="K26" s="24"/>
      <c r="L26" s="24"/>
    </row>
    <row r="27" spans="1:35" s="25" customFormat="1" ht="14.25" customHeight="1" x14ac:dyDescent="0.2">
      <c r="A27" s="83"/>
      <c r="B27" s="2"/>
      <c r="C27" s="2"/>
      <c r="D27" s="467"/>
      <c r="E27" s="84"/>
      <c r="F27" s="83"/>
      <c r="H27" s="24"/>
      <c r="I27" s="24"/>
      <c r="J27" s="24"/>
      <c r="K27" s="24"/>
      <c r="L27" s="24"/>
    </row>
    <row r="28" spans="1:35" s="25" customFormat="1" ht="14.25" customHeight="1" x14ac:dyDescent="0.2">
      <c r="A28" s="83"/>
      <c r="B28" s="2"/>
      <c r="C28" s="2"/>
      <c r="D28" s="467"/>
      <c r="E28" s="84"/>
      <c r="F28" s="83"/>
      <c r="H28" s="24"/>
      <c r="I28" s="24"/>
      <c r="J28" s="24"/>
      <c r="K28" s="24"/>
      <c r="L28" s="24"/>
    </row>
    <row r="29" spans="1:35" s="25" customFormat="1" ht="14.25" customHeight="1" x14ac:dyDescent="0.2">
      <c r="A29" s="83"/>
      <c r="B29" s="2"/>
      <c r="C29" s="2"/>
      <c r="D29" s="467"/>
      <c r="E29" s="84"/>
      <c r="F29" s="83"/>
      <c r="H29" s="24"/>
      <c r="I29" s="24"/>
      <c r="J29" s="24"/>
      <c r="K29" s="24"/>
      <c r="L29" s="24"/>
    </row>
    <row r="30" spans="1:35" s="25" customFormat="1" ht="14.25" customHeight="1" x14ac:dyDescent="0.2">
      <c r="A30" s="83"/>
      <c r="B30" s="2"/>
      <c r="C30" s="2"/>
      <c r="D30" s="467"/>
      <c r="E30" s="84"/>
      <c r="F30" s="83"/>
      <c r="H30" s="24"/>
      <c r="I30" s="24"/>
      <c r="J30" s="24"/>
      <c r="K30" s="24"/>
      <c r="L30" s="24"/>
    </row>
    <row r="31" spans="1:35" s="25" customFormat="1" ht="14.25" customHeight="1" x14ac:dyDescent="0.2">
      <c r="A31" s="83"/>
      <c r="B31" s="2"/>
      <c r="C31" s="2"/>
      <c r="D31" s="467"/>
      <c r="E31" s="84"/>
      <c r="F31" s="83"/>
      <c r="H31" s="24"/>
      <c r="I31" s="24"/>
      <c r="J31" s="24"/>
      <c r="K31" s="24"/>
      <c r="L31" s="24"/>
    </row>
    <row r="32" spans="1:35" s="25" customFormat="1" ht="14.25" customHeight="1" x14ac:dyDescent="0.2">
      <c r="A32" s="83"/>
      <c r="B32" s="2"/>
      <c r="C32" s="2"/>
      <c r="D32" s="467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83"/>
      <c r="B33" s="2"/>
      <c r="C33" s="2"/>
      <c r="D33" s="467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83"/>
      <c r="B34" s="2"/>
      <c r="C34" s="2"/>
      <c r="D34" s="467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83"/>
      <c r="B35" s="2"/>
      <c r="C35" s="2"/>
      <c r="D35" s="467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83"/>
      <c r="B36" s="2"/>
      <c r="C36" s="2"/>
      <c r="D36" s="467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83"/>
      <c r="B37" s="2"/>
      <c r="C37" s="2"/>
      <c r="D37" s="467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83"/>
      <c r="B38" s="2"/>
      <c r="C38" s="2"/>
      <c r="D38" s="467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83"/>
      <c r="B39" s="2"/>
      <c r="C39" s="2"/>
      <c r="D39" s="467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83"/>
      <c r="B40" s="2"/>
      <c r="C40" s="2"/>
      <c r="D40" s="467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83"/>
      <c r="B41" s="2"/>
      <c r="C41" s="2"/>
      <c r="D41" s="467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83"/>
      <c r="B42" s="2"/>
      <c r="C42" s="2"/>
      <c r="D42" s="467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83"/>
      <c r="B43" s="2"/>
      <c r="C43" s="2"/>
      <c r="D43" s="467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83"/>
      <c r="B44" s="2"/>
      <c r="C44" s="2"/>
      <c r="D44" s="467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83"/>
      <c r="B45" s="2"/>
      <c r="C45" s="2"/>
      <c r="D45" s="467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83"/>
      <c r="B46" s="2"/>
      <c r="C46" s="2"/>
      <c r="D46" s="467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83"/>
      <c r="B47" s="2"/>
      <c r="C47" s="2"/>
      <c r="D47" s="467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83"/>
      <c r="B48" s="2"/>
      <c r="C48" s="2"/>
      <c r="D48" s="467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83"/>
      <c r="B49" s="2"/>
      <c r="C49" s="2"/>
      <c r="D49" s="467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83"/>
      <c r="B50" s="2"/>
      <c r="C50" s="2"/>
      <c r="D50" s="467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83"/>
      <c r="B51" s="2"/>
      <c r="C51" s="2"/>
      <c r="D51" s="467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83"/>
      <c r="B52" s="2"/>
      <c r="C52" s="2"/>
      <c r="D52" s="467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83"/>
      <c r="B53" s="2"/>
      <c r="C53" s="2"/>
      <c r="D53" s="467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83"/>
      <c r="B54" s="2"/>
      <c r="C54" s="2"/>
      <c r="D54" s="467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83"/>
      <c r="B55" s="2"/>
      <c r="C55" s="2"/>
      <c r="D55" s="467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83"/>
      <c r="B56" s="2"/>
      <c r="C56" s="2"/>
      <c r="D56" s="467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83"/>
      <c r="B57" s="2"/>
      <c r="C57" s="2"/>
      <c r="D57" s="467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83"/>
      <c r="B58" s="2"/>
      <c r="C58" s="2"/>
      <c r="D58" s="467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83"/>
      <c r="B59" s="2"/>
      <c r="C59" s="2"/>
      <c r="D59" s="467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83"/>
      <c r="B60" s="2"/>
      <c r="C60" s="2"/>
      <c r="D60" s="467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83"/>
      <c r="B61" s="2"/>
      <c r="C61" s="2"/>
      <c r="D61" s="467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83"/>
      <c r="B62" s="2"/>
      <c r="C62" s="2"/>
      <c r="D62" s="467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83"/>
      <c r="B63" s="2"/>
      <c r="C63" s="2"/>
      <c r="D63" s="467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83"/>
      <c r="B64" s="2"/>
      <c r="C64" s="2"/>
      <c r="D64" s="467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83"/>
      <c r="B65" s="2"/>
      <c r="C65" s="2"/>
      <c r="D65" s="467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83"/>
      <c r="B66" s="2"/>
      <c r="C66" s="2"/>
      <c r="D66" s="467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83"/>
      <c r="B67" s="2"/>
      <c r="C67" s="2"/>
      <c r="D67" s="467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83"/>
      <c r="B68" s="2"/>
      <c r="C68" s="2"/>
      <c r="D68" s="467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83"/>
      <c r="B69" s="2"/>
      <c r="C69" s="2"/>
      <c r="D69" s="467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83"/>
      <c r="B70" s="2"/>
      <c r="C70" s="2"/>
      <c r="D70" s="467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83"/>
      <c r="B71" s="2"/>
      <c r="C71" s="2"/>
      <c r="D71" s="467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83"/>
      <c r="B72" s="2"/>
      <c r="C72" s="2"/>
      <c r="D72" s="467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83"/>
      <c r="B73" s="2"/>
      <c r="C73" s="2"/>
      <c r="D73" s="467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83"/>
      <c r="B74" s="2"/>
      <c r="C74" s="2"/>
      <c r="D74" s="467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83"/>
      <c r="B75" s="2"/>
      <c r="C75" s="2"/>
      <c r="D75" s="467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83"/>
      <c r="B76" s="2"/>
      <c r="C76" s="2"/>
      <c r="D76" s="467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83"/>
      <c r="B77" s="2"/>
      <c r="C77" s="2"/>
      <c r="D77" s="467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83"/>
      <c r="B78" s="2"/>
      <c r="C78" s="2"/>
      <c r="D78" s="467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83"/>
      <c r="B79" s="2"/>
      <c r="C79" s="2"/>
      <c r="D79" s="467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83"/>
      <c r="B80" s="2"/>
      <c r="C80" s="2"/>
      <c r="D80" s="467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83"/>
      <c r="B81" s="2"/>
      <c r="C81" s="2"/>
      <c r="D81" s="467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83"/>
      <c r="B82" s="2"/>
      <c r="C82" s="2"/>
      <c r="D82" s="467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83"/>
      <c r="B83" s="2"/>
      <c r="C83" s="2"/>
      <c r="D83" s="467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83"/>
      <c r="B84" s="2"/>
      <c r="C84" s="2"/>
      <c r="D84" s="467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83"/>
      <c r="B85" s="2"/>
      <c r="C85" s="2"/>
      <c r="D85" s="467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83"/>
      <c r="B86" s="2"/>
      <c r="C86" s="2"/>
      <c r="D86" s="467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83"/>
      <c r="B87" s="2"/>
      <c r="C87" s="2"/>
      <c r="D87" s="467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83"/>
      <c r="B88" s="2"/>
      <c r="C88" s="2"/>
      <c r="D88" s="467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83"/>
      <c r="B89" s="2"/>
      <c r="C89" s="2"/>
      <c r="D89" s="467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83"/>
      <c r="B90" s="2"/>
      <c r="C90" s="2"/>
      <c r="D90" s="467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83"/>
      <c r="B91" s="2"/>
      <c r="C91" s="2"/>
      <c r="D91" s="467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83"/>
      <c r="B92" s="2"/>
      <c r="C92" s="2"/>
      <c r="D92" s="467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83"/>
      <c r="B93" s="2"/>
      <c r="C93" s="2"/>
      <c r="D93" s="467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83"/>
      <c r="B94" s="2"/>
      <c r="C94" s="2"/>
      <c r="D94" s="467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83"/>
      <c r="B95" s="2"/>
      <c r="C95" s="2"/>
      <c r="D95" s="467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83"/>
      <c r="B96" s="2"/>
      <c r="C96" s="2"/>
      <c r="D96" s="467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83"/>
      <c r="B97" s="2"/>
      <c r="C97" s="2"/>
      <c r="D97" s="467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83"/>
      <c r="B98" s="2"/>
      <c r="C98" s="2"/>
      <c r="D98" s="467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83"/>
      <c r="B99" s="2"/>
      <c r="C99" s="2"/>
      <c r="D99" s="467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83"/>
      <c r="B100" s="2"/>
      <c r="C100" s="2"/>
      <c r="D100" s="467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83"/>
      <c r="B101" s="2"/>
      <c r="C101" s="2"/>
      <c r="D101" s="467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83"/>
      <c r="B102" s="2"/>
      <c r="C102" s="2"/>
      <c r="D102" s="467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83"/>
      <c r="B103" s="2"/>
      <c r="C103" s="2"/>
      <c r="D103" s="467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83"/>
      <c r="B104" s="2"/>
      <c r="C104" s="2"/>
      <c r="D104" s="467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83"/>
      <c r="B105" s="2"/>
      <c r="C105" s="2"/>
      <c r="D105" s="467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83"/>
      <c r="B106" s="2"/>
      <c r="C106" s="2"/>
      <c r="D106" s="467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83"/>
      <c r="B107" s="2"/>
      <c r="C107" s="2"/>
      <c r="D107" s="467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83"/>
      <c r="B108" s="2"/>
      <c r="C108" s="2"/>
      <c r="D108" s="467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83"/>
      <c r="B109" s="2"/>
      <c r="C109" s="2"/>
      <c r="D109" s="467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83"/>
      <c r="B110" s="2"/>
      <c r="C110" s="2"/>
      <c r="D110" s="467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83"/>
      <c r="B111" s="2"/>
      <c r="C111" s="2"/>
      <c r="D111" s="467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83"/>
      <c r="B112" s="2"/>
      <c r="C112" s="2"/>
      <c r="D112" s="467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83"/>
      <c r="B113" s="2"/>
      <c r="C113" s="2"/>
      <c r="D113" s="467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83"/>
      <c r="B114" s="2"/>
      <c r="C114" s="2"/>
      <c r="D114" s="467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83"/>
      <c r="B115" s="2"/>
      <c r="C115" s="2"/>
      <c r="D115" s="467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83"/>
      <c r="B116" s="2"/>
      <c r="C116" s="2"/>
      <c r="D116" s="467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83"/>
      <c r="B117" s="2"/>
      <c r="C117" s="2"/>
      <c r="D117" s="467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83"/>
      <c r="B118" s="2"/>
      <c r="C118" s="2"/>
      <c r="D118" s="467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83"/>
      <c r="B119" s="2"/>
      <c r="C119" s="2"/>
      <c r="D119" s="467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83"/>
      <c r="B120" s="2"/>
      <c r="C120" s="2"/>
      <c r="D120" s="467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83"/>
      <c r="B121" s="2"/>
      <c r="C121" s="2"/>
      <c r="D121" s="467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83"/>
      <c r="B122" s="2"/>
      <c r="C122" s="2"/>
      <c r="D122" s="467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83"/>
      <c r="B123" s="2"/>
      <c r="C123" s="2"/>
      <c r="D123" s="467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83"/>
      <c r="B124" s="2"/>
      <c r="C124" s="2"/>
      <c r="D124" s="467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83"/>
      <c r="B125" s="2"/>
      <c r="C125" s="2"/>
      <c r="D125" s="467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83"/>
      <c r="B126" s="2"/>
      <c r="C126" s="2"/>
      <c r="D126" s="467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83"/>
      <c r="B127" s="2"/>
      <c r="C127" s="2"/>
      <c r="D127" s="467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83"/>
      <c r="B128" s="2"/>
      <c r="C128" s="2"/>
      <c r="D128" s="467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83"/>
      <c r="B129" s="2"/>
      <c r="C129" s="2"/>
      <c r="D129" s="467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83"/>
      <c r="B130" s="2"/>
      <c r="C130" s="2"/>
      <c r="D130" s="467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83"/>
      <c r="B131" s="2"/>
      <c r="C131" s="2"/>
      <c r="D131" s="467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83"/>
      <c r="B132" s="2"/>
      <c r="C132" s="2"/>
      <c r="D132" s="467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83"/>
      <c r="B133" s="2"/>
      <c r="C133" s="2"/>
      <c r="D133" s="467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83"/>
      <c r="B134" s="2"/>
      <c r="C134" s="2"/>
      <c r="D134" s="467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83"/>
      <c r="B135" s="2"/>
      <c r="C135" s="2"/>
      <c r="D135" s="467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83"/>
      <c r="B136" s="2"/>
      <c r="C136" s="2"/>
      <c r="D136" s="467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83"/>
      <c r="B137" s="2"/>
      <c r="C137" s="2"/>
      <c r="D137" s="467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83"/>
      <c r="B138" s="2"/>
      <c r="C138" s="2"/>
      <c r="D138" s="467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83"/>
      <c r="B139" s="2"/>
      <c r="C139" s="2"/>
      <c r="D139" s="467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83"/>
      <c r="B140" s="2"/>
      <c r="C140" s="2"/>
      <c r="D140" s="467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83"/>
      <c r="B141" s="2"/>
      <c r="C141" s="2"/>
      <c r="D141" s="467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83"/>
      <c r="B142" s="2"/>
      <c r="C142" s="2"/>
      <c r="D142" s="467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83"/>
      <c r="B143" s="2"/>
      <c r="C143" s="2"/>
      <c r="D143" s="467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83"/>
      <c r="B144" s="2"/>
      <c r="C144" s="2"/>
      <c r="D144" s="467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83"/>
      <c r="B145" s="2"/>
      <c r="C145" s="2"/>
      <c r="D145" s="467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83"/>
      <c r="B146" s="2"/>
      <c r="C146" s="2"/>
      <c r="D146" s="467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83"/>
      <c r="B147" s="2"/>
      <c r="C147" s="2"/>
      <c r="D147" s="467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83"/>
      <c r="B148" s="2"/>
      <c r="C148" s="2"/>
      <c r="D148" s="467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83"/>
      <c r="B149" s="2"/>
      <c r="C149" s="2"/>
      <c r="D149" s="467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83"/>
      <c r="B150" s="2"/>
      <c r="C150" s="2"/>
      <c r="D150" s="467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83"/>
      <c r="B151" s="2"/>
      <c r="C151" s="2"/>
      <c r="D151" s="467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83"/>
      <c r="B152" s="2"/>
      <c r="C152" s="2"/>
      <c r="D152" s="467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83"/>
      <c r="B153" s="2"/>
      <c r="C153" s="2"/>
      <c r="D153" s="467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83"/>
      <c r="B154" s="2"/>
      <c r="C154" s="2"/>
      <c r="D154" s="467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83"/>
      <c r="B155" s="2"/>
      <c r="C155" s="2"/>
      <c r="D155" s="467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83"/>
      <c r="B156" s="2"/>
      <c r="C156" s="2"/>
      <c r="D156" s="467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83"/>
      <c r="B157" s="2"/>
      <c r="C157" s="2"/>
      <c r="D157" s="467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83"/>
      <c r="B158" s="2"/>
      <c r="C158" s="2"/>
      <c r="D158" s="467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83"/>
      <c r="B159" s="2"/>
      <c r="C159" s="2"/>
      <c r="D159" s="467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83"/>
      <c r="B160" s="2"/>
      <c r="C160" s="2"/>
      <c r="D160" s="467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83"/>
      <c r="B161" s="2"/>
      <c r="C161" s="2"/>
      <c r="D161" s="467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83"/>
      <c r="B162" s="2"/>
      <c r="C162" s="2"/>
      <c r="D162" s="467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83"/>
      <c r="B163" s="2"/>
      <c r="C163" s="2"/>
      <c r="D163" s="467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83"/>
      <c r="B164" s="2"/>
      <c r="C164" s="2"/>
      <c r="D164" s="467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83"/>
      <c r="B165" s="2"/>
      <c r="C165" s="2"/>
      <c r="D165" s="467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83"/>
      <c r="B166" s="2"/>
      <c r="C166" s="2"/>
      <c r="D166" s="467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83"/>
      <c r="B167" s="2"/>
      <c r="C167" s="2"/>
      <c r="D167" s="467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83"/>
      <c r="B168" s="2"/>
      <c r="C168" s="2"/>
      <c r="D168" s="467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83"/>
      <c r="B169" s="2"/>
      <c r="C169" s="2"/>
      <c r="D169" s="467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83"/>
      <c r="B170" s="2"/>
      <c r="C170" s="2"/>
      <c r="D170" s="467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83"/>
      <c r="B171" s="2"/>
      <c r="C171" s="2"/>
      <c r="D171" s="467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83"/>
      <c r="B172" s="2"/>
      <c r="C172" s="2"/>
      <c r="D172" s="467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83"/>
      <c r="B173" s="2"/>
      <c r="C173" s="2"/>
      <c r="D173" s="467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83"/>
      <c r="B174" s="2"/>
      <c r="C174" s="2"/>
      <c r="D174" s="467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83"/>
      <c r="B175" s="2"/>
      <c r="C175" s="2"/>
      <c r="D175" s="467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83"/>
      <c r="B176" s="2"/>
      <c r="C176" s="2"/>
      <c r="D176" s="467"/>
      <c r="E176" s="84"/>
      <c r="F176" s="83"/>
      <c r="H176" s="24"/>
      <c r="I176" s="24"/>
      <c r="J176" s="24"/>
      <c r="K176" s="24"/>
      <c r="L176" s="24"/>
    </row>
    <row r="177" spans="1:12" s="25" customFormat="1" ht="14.25" customHeight="1" x14ac:dyDescent="0.2">
      <c r="A177" s="83"/>
      <c r="B177" s="2"/>
      <c r="C177" s="2"/>
      <c r="D177" s="467"/>
      <c r="E177" s="84"/>
      <c r="F177" s="83"/>
      <c r="H177" s="24"/>
      <c r="I177" s="24"/>
      <c r="J177" s="24"/>
      <c r="K177" s="24"/>
      <c r="L177" s="24"/>
    </row>
    <row r="178" spans="1:12" s="25" customFormat="1" ht="14.25" customHeight="1" x14ac:dyDescent="0.2">
      <c r="A178" s="83"/>
      <c r="B178" s="2"/>
      <c r="C178" s="2"/>
      <c r="D178" s="467"/>
      <c r="E178" s="84"/>
      <c r="F178" s="83"/>
      <c r="H178" s="24"/>
      <c r="I178" s="24"/>
      <c r="J178" s="24"/>
      <c r="K178" s="24"/>
      <c r="L178" s="24"/>
    </row>
    <row r="179" spans="1:12" s="25" customFormat="1" ht="14.25" customHeight="1" x14ac:dyDescent="0.2">
      <c r="A179" s="83"/>
      <c r="B179" s="2"/>
      <c r="C179" s="2"/>
      <c r="D179" s="467"/>
      <c r="E179" s="84"/>
      <c r="F179" s="83"/>
      <c r="H179" s="24"/>
      <c r="I179" s="24"/>
      <c r="J179" s="24"/>
      <c r="K179" s="24"/>
      <c r="L179" s="24"/>
    </row>
    <row r="180" spans="1:12" s="25" customFormat="1" ht="14.25" customHeight="1" x14ac:dyDescent="0.2">
      <c r="A180" s="83"/>
      <c r="B180" s="2"/>
      <c r="C180" s="2"/>
      <c r="D180" s="467"/>
      <c r="E180" s="84"/>
      <c r="F180" s="83"/>
      <c r="H180" s="24"/>
      <c r="I180" s="24"/>
      <c r="J180" s="24"/>
      <c r="K180" s="24"/>
      <c r="L180" s="24"/>
    </row>
    <row r="181" spans="1:12" s="25" customFormat="1" ht="14.25" customHeight="1" x14ac:dyDescent="0.2">
      <c r="A181" s="83"/>
      <c r="B181" s="2"/>
      <c r="C181" s="2"/>
      <c r="D181" s="467"/>
      <c r="E181" s="84"/>
      <c r="F181" s="83"/>
      <c r="H181" s="24"/>
      <c r="I181" s="24"/>
      <c r="J181" s="24"/>
      <c r="K181" s="24"/>
      <c r="L181" s="24"/>
    </row>
    <row r="182" spans="1:12" s="25" customFormat="1" ht="14.25" customHeight="1" x14ac:dyDescent="0.2">
      <c r="A182" s="83"/>
      <c r="B182" s="2"/>
      <c r="C182" s="2"/>
      <c r="D182" s="467"/>
      <c r="E182" s="84"/>
      <c r="F182" s="83"/>
      <c r="H182" s="24"/>
      <c r="I182" s="24"/>
      <c r="J182" s="24"/>
      <c r="K182" s="24"/>
      <c r="L182" s="24"/>
    </row>
    <row r="183" spans="1:12" s="25" customFormat="1" ht="14.25" customHeight="1" x14ac:dyDescent="0.2">
      <c r="A183" s="83"/>
      <c r="B183" s="2"/>
      <c r="C183" s="2"/>
      <c r="D183" s="467"/>
      <c r="E183" s="84"/>
      <c r="F183" s="83"/>
      <c r="H183" s="24"/>
      <c r="I183" s="24"/>
      <c r="J183" s="24"/>
      <c r="K183" s="24"/>
      <c r="L183" s="24"/>
    </row>
    <row r="184" spans="1:12" s="25" customFormat="1" ht="14.25" customHeight="1" x14ac:dyDescent="0.2">
      <c r="A184" s="83"/>
      <c r="B184" s="2"/>
      <c r="C184" s="2"/>
      <c r="D184" s="467"/>
      <c r="E184" s="84"/>
      <c r="F184" s="83"/>
      <c r="H184" s="24"/>
      <c r="I184" s="24"/>
      <c r="J184" s="24"/>
      <c r="K184" s="24"/>
      <c r="L184" s="24"/>
    </row>
    <row r="185" spans="1:12" s="25" customFormat="1" ht="14.25" customHeight="1" x14ac:dyDescent="0.2">
      <c r="A185" s="83"/>
      <c r="B185" s="2"/>
      <c r="C185" s="2"/>
      <c r="D185" s="467"/>
      <c r="E185" s="84"/>
      <c r="F185" s="83"/>
      <c r="H185" s="24"/>
      <c r="I185" s="24"/>
      <c r="J185" s="24"/>
      <c r="K185" s="24"/>
      <c r="L185" s="24"/>
    </row>
    <row r="186" spans="1:12" s="25" customFormat="1" ht="14.25" customHeight="1" x14ac:dyDescent="0.2">
      <c r="A186" s="83"/>
      <c r="B186" s="2"/>
      <c r="C186" s="2"/>
      <c r="D186" s="467"/>
      <c r="E186" s="84"/>
      <c r="F186" s="83"/>
      <c r="H186" s="24"/>
      <c r="I186" s="24"/>
      <c r="J186" s="24"/>
      <c r="K186" s="24"/>
      <c r="L186" s="24"/>
    </row>
    <row r="187" spans="1:12" s="25" customFormat="1" ht="14.25" customHeight="1" x14ac:dyDescent="0.2">
      <c r="A187" s="83"/>
      <c r="B187" s="2"/>
      <c r="C187" s="2"/>
      <c r="D187" s="467"/>
      <c r="E187" s="84"/>
      <c r="F187" s="83"/>
      <c r="H187" s="24"/>
      <c r="I187" s="24"/>
      <c r="J187" s="24"/>
      <c r="K187" s="24"/>
      <c r="L187" s="24"/>
    </row>
    <row r="188" spans="1:12" s="25" customFormat="1" ht="14.25" customHeight="1" x14ac:dyDescent="0.2">
      <c r="A188" s="83"/>
      <c r="B188" s="2"/>
      <c r="C188" s="2"/>
      <c r="D188" s="467"/>
      <c r="E188" s="84"/>
      <c r="F188" s="83"/>
      <c r="H188" s="24"/>
      <c r="I188" s="24"/>
      <c r="J188" s="24"/>
      <c r="K188" s="24"/>
      <c r="L188" s="24"/>
    </row>
    <row r="189" spans="1:12" s="25" customFormat="1" ht="14.25" customHeight="1" x14ac:dyDescent="0.2">
      <c r="A189" s="83"/>
      <c r="B189" s="2"/>
      <c r="C189" s="2"/>
      <c r="D189" s="467"/>
      <c r="E189" s="84"/>
      <c r="F189" s="83"/>
      <c r="H189" s="24"/>
      <c r="I189" s="24"/>
      <c r="J189" s="24"/>
      <c r="K189" s="24"/>
      <c r="L189" s="24"/>
    </row>
    <row r="190" spans="1:12" s="25" customFormat="1" ht="14.25" customHeight="1" x14ac:dyDescent="0.2">
      <c r="A190" s="83"/>
      <c r="B190" s="2"/>
      <c r="C190" s="2"/>
      <c r="D190" s="467"/>
      <c r="E190" s="84"/>
      <c r="F190" s="83"/>
      <c r="H190" s="24"/>
      <c r="I190" s="24"/>
      <c r="J190" s="24"/>
      <c r="K190" s="24"/>
      <c r="L190" s="24"/>
    </row>
    <row r="191" spans="1:12" s="25" customFormat="1" ht="14.25" customHeight="1" x14ac:dyDescent="0.2">
      <c r="A191" s="83"/>
      <c r="B191" s="2"/>
      <c r="C191" s="2"/>
      <c r="D191" s="467"/>
      <c r="E191" s="84"/>
      <c r="F191" s="83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6" priority="3"/>
  </conditionalFormatting>
  <conditionalFormatting sqref="K19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C19" workbookViewId="0">
      <selection activeCell="D24" sqref="D24"/>
    </sheetView>
  </sheetViews>
  <sheetFormatPr baseColWidth="10" defaultColWidth="11.42578125" defaultRowHeight="12.75" x14ac:dyDescent="0.2"/>
  <cols>
    <col min="1" max="1" width="7.42578125" style="269" hidden="1" customWidth="1"/>
    <col min="2" max="2" width="8.85546875" style="269" hidden="1" customWidth="1"/>
    <col min="3" max="3" width="3.5703125" style="269" customWidth="1"/>
    <col min="4" max="4" width="9" style="269" customWidth="1"/>
    <col min="5" max="5" width="11.28515625" style="224" customWidth="1"/>
    <col min="6" max="6" width="12" style="270" customWidth="1"/>
    <col min="7" max="7" width="30.28515625" style="270" customWidth="1"/>
    <col min="8" max="8" width="7.85546875" style="270" customWidth="1"/>
    <col min="9" max="9" width="10.85546875" style="230" customWidth="1"/>
    <col min="10" max="10" width="9.85546875" style="270" customWidth="1"/>
    <col min="11" max="11" width="13" style="270" customWidth="1"/>
    <col min="12" max="12" width="18.42578125" style="270" customWidth="1"/>
    <col min="13" max="13" width="15.140625" style="230" customWidth="1"/>
    <col min="14" max="14" width="13.28515625" style="230" customWidth="1"/>
    <col min="15" max="15" width="13.28515625" style="270" customWidth="1"/>
    <col min="16" max="17" width="12.140625" style="270" customWidth="1"/>
    <col min="18" max="18" width="13" style="270" bestFit="1" customWidth="1"/>
    <col min="19" max="19" width="13.140625" style="270" hidden="1" customWidth="1"/>
    <col min="20" max="20" width="13.42578125" style="270" hidden="1" customWidth="1"/>
    <col min="21" max="21" width="9.85546875" style="270" hidden="1" customWidth="1"/>
    <col min="22" max="22" width="13" style="270" hidden="1" customWidth="1"/>
    <col min="23" max="23" width="13.42578125" style="270" hidden="1" customWidth="1"/>
    <col min="24" max="24" width="9.85546875" style="270" hidden="1" customWidth="1"/>
    <col min="25" max="25" width="13" style="270" hidden="1" customWidth="1"/>
    <col min="26" max="26" width="13.42578125" style="270" hidden="1" customWidth="1"/>
    <col min="27" max="27" width="9.85546875" style="270" hidden="1" customWidth="1"/>
    <col min="28" max="28" width="13" style="270" hidden="1" customWidth="1"/>
    <col min="29" max="29" width="13.42578125" style="270" hidden="1" customWidth="1"/>
    <col min="30" max="30" width="9.85546875" style="270" hidden="1" customWidth="1"/>
    <col min="31" max="31" width="13" style="270" hidden="1" customWidth="1"/>
    <col min="32" max="32" width="13.42578125" style="270" hidden="1" customWidth="1"/>
    <col min="33" max="33" width="9.85546875" style="270" hidden="1" customWidth="1"/>
    <col min="34" max="34" width="13" style="270" hidden="1" customWidth="1"/>
    <col min="35" max="35" width="13.42578125" style="270" hidden="1" customWidth="1"/>
    <col min="36" max="36" width="9.85546875" style="270" hidden="1" customWidth="1"/>
    <col min="37" max="37" width="13" style="270" hidden="1" customWidth="1"/>
    <col min="38" max="38" width="13.42578125" style="270" hidden="1" customWidth="1"/>
    <col min="39" max="39" width="9.85546875" style="270" hidden="1" customWidth="1"/>
    <col min="40" max="40" width="13" style="270" hidden="1" customWidth="1"/>
    <col min="41" max="41" width="13.42578125" style="270" hidden="1" customWidth="1"/>
    <col min="42" max="42" width="9.85546875" style="270" hidden="1" customWidth="1"/>
    <col min="43" max="43" width="13" style="270" hidden="1" customWidth="1"/>
    <col min="44" max="44" width="13.42578125" style="270" hidden="1" customWidth="1"/>
    <col min="45" max="45" width="9.85546875" style="270" hidden="1" customWidth="1"/>
    <col min="46" max="46" width="13" style="270" hidden="1" customWidth="1"/>
    <col min="47" max="47" width="13.42578125" style="270" hidden="1" customWidth="1"/>
    <col min="48" max="48" width="9.85546875" style="270" hidden="1" customWidth="1"/>
    <col min="49" max="49" width="13.140625" style="270" hidden="1" customWidth="1"/>
    <col min="50" max="50" width="13.42578125" style="270" hidden="1" customWidth="1"/>
    <col min="51" max="51" width="9.85546875" style="270" hidden="1" customWidth="1"/>
    <col min="52" max="52" width="13.5703125" style="270" hidden="1" customWidth="1"/>
    <col min="53" max="53" width="13.42578125" style="270" hidden="1" customWidth="1"/>
    <col min="54" max="54" width="9.85546875" style="270" hidden="1" customWidth="1"/>
    <col min="55" max="55" width="13.5703125" style="270" hidden="1" customWidth="1"/>
    <col min="56" max="56" width="13.42578125" style="270" hidden="1" customWidth="1"/>
    <col min="57" max="57" width="9.85546875" style="270" hidden="1" customWidth="1"/>
    <col min="58" max="58" width="13.5703125" style="270" hidden="1" customWidth="1"/>
    <col min="59" max="59" width="13.42578125" style="270" hidden="1" customWidth="1"/>
    <col min="60" max="60" width="9.85546875" style="270" hidden="1" customWidth="1"/>
    <col min="61" max="61" width="13.5703125" style="270" hidden="1" customWidth="1"/>
    <col min="62" max="62" width="13.42578125" style="270" hidden="1" customWidth="1"/>
    <col min="63" max="63" width="9.85546875" style="270" hidden="1" customWidth="1"/>
    <col min="64" max="64" width="13" style="270" hidden="1" customWidth="1"/>
    <col min="65" max="65" width="13.42578125" style="270" hidden="1" customWidth="1"/>
    <col min="66" max="66" width="9.85546875" style="224" hidden="1" customWidth="1"/>
    <col min="67" max="67" width="13" style="224" hidden="1" customWidth="1"/>
    <col min="68" max="68" width="13.42578125" style="224" hidden="1" customWidth="1"/>
    <col min="69" max="69" width="9.85546875" style="224" hidden="1" customWidth="1"/>
    <col min="70" max="70" width="11.85546875" style="224" hidden="1" customWidth="1"/>
    <col min="71" max="71" width="13.42578125" style="224" hidden="1" customWidth="1"/>
    <col min="72" max="72" width="9.85546875" style="224" hidden="1" customWidth="1"/>
    <col min="73" max="73" width="13" style="224" hidden="1" customWidth="1"/>
    <col min="74" max="74" width="13.42578125" style="224" hidden="1" customWidth="1"/>
    <col min="75" max="75" width="9.85546875" style="224" hidden="1" customWidth="1"/>
    <col min="76" max="76" width="11.85546875" style="224" hidden="1" customWidth="1"/>
    <col min="77" max="77" width="13.42578125" style="224" hidden="1" customWidth="1"/>
    <col min="78" max="78" width="9.85546875" style="224" hidden="1" customWidth="1"/>
    <col min="79" max="79" width="13" style="224" hidden="1" customWidth="1"/>
    <col min="80" max="80" width="13.42578125" style="224" hidden="1" customWidth="1"/>
    <col min="81" max="81" width="15.85546875" style="224" hidden="1" customWidth="1"/>
    <col min="82" max="82" width="13" style="224" hidden="1" customWidth="1"/>
    <col min="83" max="83" width="13.42578125" style="224" hidden="1" customWidth="1"/>
    <col min="84" max="84" width="9.85546875" style="224" hidden="1" customWidth="1"/>
    <col min="85" max="85" width="11.85546875" style="224" hidden="1" customWidth="1"/>
    <col min="86" max="86" width="13.42578125" style="224" hidden="1" customWidth="1"/>
    <col min="87" max="87" width="9.85546875" style="224" hidden="1" customWidth="1"/>
    <col min="88" max="88" width="10.85546875" style="224" hidden="1" customWidth="1"/>
    <col min="89" max="89" width="13.42578125" style="224" hidden="1" customWidth="1"/>
    <col min="90" max="90" width="9.85546875" style="224" hidden="1" customWidth="1"/>
    <col min="91" max="91" width="12.42578125" style="224" hidden="1" customWidth="1"/>
    <col min="92" max="92" width="13" style="224" hidden="1" customWidth="1"/>
    <col min="93" max="93" width="11.42578125" style="224" hidden="1" customWidth="1"/>
    <col min="94" max="94" width="13.85546875" style="224" hidden="1" customWidth="1"/>
    <col min="95" max="95" width="13.42578125" style="224" hidden="1" customWidth="1"/>
    <col min="96" max="96" width="0" style="224" hidden="1" customWidth="1"/>
    <col min="97" max="97" width="13.140625" style="224" customWidth="1"/>
    <col min="98" max="98" width="13.28515625" style="224" customWidth="1"/>
    <col min="99" max="256" width="11.42578125" style="224"/>
    <col min="257" max="258" width="0" style="224" hidden="1" customWidth="1"/>
    <col min="259" max="259" width="3.5703125" style="224" customWidth="1"/>
    <col min="260" max="260" width="9" style="224" customWidth="1"/>
    <col min="261" max="261" width="11.28515625" style="224" customWidth="1"/>
    <col min="262" max="262" width="12" style="224" customWidth="1"/>
    <col min="263" max="263" width="30.28515625" style="224" customWidth="1"/>
    <col min="264" max="264" width="7.85546875" style="224" customWidth="1"/>
    <col min="265" max="265" width="10.85546875" style="224" customWidth="1"/>
    <col min="266" max="266" width="9.85546875" style="224" customWidth="1"/>
    <col min="267" max="267" width="13" style="224" customWidth="1"/>
    <col min="268" max="268" width="18.42578125" style="224" customWidth="1"/>
    <col min="269" max="269" width="15.140625" style="224" customWidth="1"/>
    <col min="270" max="271" width="13.28515625" style="224" customWidth="1"/>
    <col min="272" max="273" width="12.140625" style="224" customWidth="1"/>
    <col min="274" max="274" width="13" style="224" bestFit="1" customWidth="1"/>
    <col min="275" max="346" width="0" style="224" hidden="1" customWidth="1"/>
    <col min="347" max="347" width="12.42578125" style="224" customWidth="1"/>
    <col min="348" max="348" width="13" style="224" customWidth="1"/>
    <col min="349" max="349" width="11.42578125" style="224"/>
    <col min="350" max="350" width="13.85546875" style="224" customWidth="1"/>
    <col min="351" max="351" width="13.42578125" style="224" customWidth="1"/>
    <col min="352" max="512" width="11.42578125" style="224"/>
    <col min="513" max="514" width="0" style="224" hidden="1" customWidth="1"/>
    <col min="515" max="515" width="3.5703125" style="224" customWidth="1"/>
    <col min="516" max="516" width="9" style="224" customWidth="1"/>
    <col min="517" max="517" width="11.28515625" style="224" customWidth="1"/>
    <col min="518" max="518" width="12" style="224" customWidth="1"/>
    <col min="519" max="519" width="30.28515625" style="224" customWidth="1"/>
    <col min="520" max="520" width="7.85546875" style="224" customWidth="1"/>
    <col min="521" max="521" width="10.85546875" style="224" customWidth="1"/>
    <col min="522" max="522" width="9.85546875" style="224" customWidth="1"/>
    <col min="523" max="523" width="13" style="224" customWidth="1"/>
    <col min="524" max="524" width="18.42578125" style="224" customWidth="1"/>
    <col min="525" max="525" width="15.140625" style="224" customWidth="1"/>
    <col min="526" max="527" width="13.28515625" style="224" customWidth="1"/>
    <col min="528" max="529" width="12.140625" style="224" customWidth="1"/>
    <col min="530" max="530" width="13" style="224" bestFit="1" customWidth="1"/>
    <col min="531" max="602" width="0" style="224" hidden="1" customWidth="1"/>
    <col min="603" max="603" width="12.42578125" style="224" customWidth="1"/>
    <col min="604" max="604" width="13" style="224" customWidth="1"/>
    <col min="605" max="605" width="11.42578125" style="224"/>
    <col min="606" max="606" width="13.85546875" style="224" customWidth="1"/>
    <col min="607" max="607" width="13.42578125" style="224" customWidth="1"/>
    <col min="608" max="768" width="11.42578125" style="224"/>
    <col min="769" max="770" width="0" style="224" hidden="1" customWidth="1"/>
    <col min="771" max="771" width="3.5703125" style="224" customWidth="1"/>
    <col min="772" max="772" width="9" style="224" customWidth="1"/>
    <col min="773" max="773" width="11.28515625" style="224" customWidth="1"/>
    <col min="774" max="774" width="12" style="224" customWidth="1"/>
    <col min="775" max="775" width="30.28515625" style="224" customWidth="1"/>
    <col min="776" max="776" width="7.85546875" style="224" customWidth="1"/>
    <col min="777" max="777" width="10.85546875" style="224" customWidth="1"/>
    <col min="778" max="778" width="9.85546875" style="224" customWidth="1"/>
    <col min="779" max="779" width="13" style="224" customWidth="1"/>
    <col min="780" max="780" width="18.42578125" style="224" customWidth="1"/>
    <col min="781" max="781" width="15.140625" style="224" customWidth="1"/>
    <col min="782" max="783" width="13.28515625" style="224" customWidth="1"/>
    <col min="784" max="785" width="12.140625" style="224" customWidth="1"/>
    <col min="786" max="786" width="13" style="224" bestFit="1" customWidth="1"/>
    <col min="787" max="858" width="0" style="224" hidden="1" customWidth="1"/>
    <col min="859" max="859" width="12.42578125" style="224" customWidth="1"/>
    <col min="860" max="860" width="13" style="224" customWidth="1"/>
    <col min="861" max="861" width="11.42578125" style="224"/>
    <col min="862" max="862" width="13.85546875" style="224" customWidth="1"/>
    <col min="863" max="863" width="13.42578125" style="224" customWidth="1"/>
    <col min="864" max="1024" width="11.42578125" style="224"/>
    <col min="1025" max="1026" width="0" style="224" hidden="1" customWidth="1"/>
    <col min="1027" max="1027" width="3.5703125" style="224" customWidth="1"/>
    <col min="1028" max="1028" width="9" style="224" customWidth="1"/>
    <col min="1029" max="1029" width="11.28515625" style="224" customWidth="1"/>
    <col min="1030" max="1030" width="12" style="224" customWidth="1"/>
    <col min="1031" max="1031" width="30.28515625" style="224" customWidth="1"/>
    <col min="1032" max="1032" width="7.85546875" style="224" customWidth="1"/>
    <col min="1033" max="1033" width="10.85546875" style="224" customWidth="1"/>
    <col min="1034" max="1034" width="9.85546875" style="224" customWidth="1"/>
    <col min="1035" max="1035" width="13" style="224" customWidth="1"/>
    <col min="1036" max="1036" width="18.42578125" style="224" customWidth="1"/>
    <col min="1037" max="1037" width="15.140625" style="224" customWidth="1"/>
    <col min="1038" max="1039" width="13.28515625" style="224" customWidth="1"/>
    <col min="1040" max="1041" width="12.140625" style="224" customWidth="1"/>
    <col min="1042" max="1042" width="13" style="224" bestFit="1" customWidth="1"/>
    <col min="1043" max="1114" width="0" style="224" hidden="1" customWidth="1"/>
    <col min="1115" max="1115" width="12.42578125" style="224" customWidth="1"/>
    <col min="1116" max="1116" width="13" style="224" customWidth="1"/>
    <col min="1117" max="1117" width="11.42578125" style="224"/>
    <col min="1118" max="1118" width="13.85546875" style="224" customWidth="1"/>
    <col min="1119" max="1119" width="13.42578125" style="224" customWidth="1"/>
    <col min="1120" max="1280" width="11.42578125" style="224"/>
    <col min="1281" max="1282" width="0" style="224" hidden="1" customWidth="1"/>
    <col min="1283" max="1283" width="3.5703125" style="224" customWidth="1"/>
    <col min="1284" max="1284" width="9" style="224" customWidth="1"/>
    <col min="1285" max="1285" width="11.28515625" style="224" customWidth="1"/>
    <col min="1286" max="1286" width="12" style="224" customWidth="1"/>
    <col min="1287" max="1287" width="30.28515625" style="224" customWidth="1"/>
    <col min="1288" max="1288" width="7.85546875" style="224" customWidth="1"/>
    <col min="1289" max="1289" width="10.85546875" style="224" customWidth="1"/>
    <col min="1290" max="1290" width="9.85546875" style="224" customWidth="1"/>
    <col min="1291" max="1291" width="13" style="224" customWidth="1"/>
    <col min="1292" max="1292" width="18.42578125" style="224" customWidth="1"/>
    <col min="1293" max="1293" width="15.140625" style="224" customWidth="1"/>
    <col min="1294" max="1295" width="13.28515625" style="224" customWidth="1"/>
    <col min="1296" max="1297" width="12.140625" style="224" customWidth="1"/>
    <col min="1298" max="1298" width="13" style="224" bestFit="1" customWidth="1"/>
    <col min="1299" max="1370" width="0" style="224" hidden="1" customWidth="1"/>
    <col min="1371" max="1371" width="12.42578125" style="224" customWidth="1"/>
    <col min="1372" max="1372" width="13" style="224" customWidth="1"/>
    <col min="1373" max="1373" width="11.42578125" style="224"/>
    <col min="1374" max="1374" width="13.85546875" style="224" customWidth="1"/>
    <col min="1375" max="1375" width="13.42578125" style="224" customWidth="1"/>
    <col min="1376" max="1536" width="11.42578125" style="224"/>
    <col min="1537" max="1538" width="0" style="224" hidden="1" customWidth="1"/>
    <col min="1539" max="1539" width="3.5703125" style="224" customWidth="1"/>
    <col min="1540" max="1540" width="9" style="224" customWidth="1"/>
    <col min="1541" max="1541" width="11.28515625" style="224" customWidth="1"/>
    <col min="1542" max="1542" width="12" style="224" customWidth="1"/>
    <col min="1543" max="1543" width="30.28515625" style="224" customWidth="1"/>
    <col min="1544" max="1544" width="7.85546875" style="224" customWidth="1"/>
    <col min="1545" max="1545" width="10.85546875" style="224" customWidth="1"/>
    <col min="1546" max="1546" width="9.85546875" style="224" customWidth="1"/>
    <col min="1547" max="1547" width="13" style="224" customWidth="1"/>
    <col min="1548" max="1548" width="18.42578125" style="224" customWidth="1"/>
    <col min="1549" max="1549" width="15.140625" style="224" customWidth="1"/>
    <col min="1550" max="1551" width="13.28515625" style="224" customWidth="1"/>
    <col min="1552" max="1553" width="12.140625" style="224" customWidth="1"/>
    <col min="1554" max="1554" width="13" style="224" bestFit="1" customWidth="1"/>
    <col min="1555" max="1626" width="0" style="224" hidden="1" customWidth="1"/>
    <col min="1627" max="1627" width="12.42578125" style="224" customWidth="1"/>
    <col min="1628" max="1628" width="13" style="224" customWidth="1"/>
    <col min="1629" max="1629" width="11.42578125" style="224"/>
    <col min="1630" max="1630" width="13.85546875" style="224" customWidth="1"/>
    <col min="1631" max="1631" width="13.42578125" style="224" customWidth="1"/>
    <col min="1632" max="1792" width="11.42578125" style="224"/>
    <col min="1793" max="1794" width="0" style="224" hidden="1" customWidth="1"/>
    <col min="1795" max="1795" width="3.5703125" style="224" customWidth="1"/>
    <col min="1796" max="1796" width="9" style="224" customWidth="1"/>
    <col min="1797" max="1797" width="11.28515625" style="224" customWidth="1"/>
    <col min="1798" max="1798" width="12" style="224" customWidth="1"/>
    <col min="1799" max="1799" width="30.28515625" style="224" customWidth="1"/>
    <col min="1800" max="1800" width="7.85546875" style="224" customWidth="1"/>
    <col min="1801" max="1801" width="10.85546875" style="224" customWidth="1"/>
    <col min="1802" max="1802" width="9.85546875" style="224" customWidth="1"/>
    <col min="1803" max="1803" width="13" style="224" customWidth="1"/>
    <col min="1804" max="1804" width="18.42578125" style="224" customWidth="1"/>
    <col min="1805" max="1805" width="15.140625" style="224" customWidth="1"/>
    <col min="1806" max="1807" width="13.28515625" style="224" customWidth="1"/>
    <col min="1808" max="1809" width="12.140625" style="224" customWidth="1"/>
    <col min="1810" max="1810" width="13" style="224" bestFit="1" customWidth="1"/>
    <col min="1811" max="1882" width="0" style="224" hidden="1" customWidth="1"/>
    <col min="1883" max="1883" width="12.42578125" style="224" customWidth="1"/>
    <col min="1884" max="1884" width="13" style="224" customWidth="1"/>
    <col min="1885" max="1885" width="11.42578125" style="224"/>
    <col min="1886" max="1886" width="13.85546875" style="224" customWidth="1"/>
    <col min="1887" max="1887" width="13.42578125" style="224" customWidth="1"/>
    <col min="1888" max="2048" width="11.42578125" style="224"/>
    <col min="2049" max="2050" width="0" style="224" hidden="1" customWidth="1"/>
    <col min="2051" max="2051" width="3.5703125" style="224" customWidth="1"/>
    <col min="2052" max="2052" width="9" style="224" customWidth="1"/>
    <col min="2053" max="2053" width="11.28515625" style="224" customWidth="1"/>
    <col min="2054" max="2054" width="12" style="224" customWidth="1"/>
    <col min="2055" max="2055" width="30.28515625" style="224" customWidth="1"/>
    <col min="2056" max="2056" width="7.85546875" style="224" customWidth="1"/>
    <col min="2057" max="2057" width="10.85546875" style="224" customWidth="1"/>
    <col min="2058" max="2058" width="9.85546875" style="224" customWidth="1"/>
    <col min="2059" max="2059" width="13" style="224" customWidth="1"/>
    <col min="2060" max="2060" width="18.42578125" style="224" customWidth="1"/>
    <col min="2061" max="2061" width="15.140625" style="224" customWidth="1"/>
    <col min="2062" max="2063" width="13.28515625" style="224" customWidth="1"/>
    <col min="2064" max="2065" width="12.140625" style="224" customWidth="1"/>
    <col min="2066" max="2066" width="13" style="224" bestFit="1" customWidth="1"/>
    <col min="2067" max="2138" width="0" style="224" hidden="1" customWidth="1"/>
    <col min="2139" max="2139" width="12.42578125" style="224" customWidth="1"/>
    <col min="2140" max="2140" width="13" style="224" customWidth="1"/>
    <col min="2141" max="2141" width="11.42578125" style="224"/>
    <col min="2142" max="2142" width="13.85546875" style="224" customWidth="1"/>
    <col min="2143" max="2143" width="13.42578125" style="224" customWidth="1"/>
    <col min="2144" max="2304" width="11.42578125" style="224"/>
    <col min="2305" max="2306" width="0" style="224" hidden="1" customWidth="1"/>
    <col min="2307" max="2307" width="3.5703125" style="224" customWidth="1"/>
    <col min="2308" max="2308" width="9" style="224" customWidth="1"/>
    <col min="2309" max="2309" width="11.28515625" style="224" customWidth="1"/>
    <col min="2310" max="2310" width="12" style="224" customWidth="1"/>
    <col min="2311" max="2311" width="30.28515625" style="224" customWidth="1"/>
    <col min="2312" max="2312" width="7.85546875" style="224" customWidth="1"/>
    <col min="2313" max="2313" width="10.85546875" style="224" customWidth="1"/>
    <col min="2314" max="2314" width="9.85546875" style="224" customWidth="1"/>
    <col min="2315" max="2315" width="13" style="224" customWidth="1"/>
    <col min="2316" max="2316" width="18.42578125" style="224" customWidth="1"/>
    <col min="2317" max="2317" width="15.140625" style="224" customWidth="1"/>
    <col min="2318" max="2319" width="13.28515625" style="224" customWidth="1"/>
    <col min="2320" max="2321" width="12.140625" style="224" customWidth="1"/>
    <col min="2322" max="2322" width="13" style="224" bestFit="1" customWidth="1"/>
    <col min="2323" max="2394" width="0" style="224" hidden="1" customWidth="1"/>
    <col min="2395" max="2395" width="12.42578125" style="224" customWidth="1"/>
    <col min="2396" max="2396" width="13" style="224" customWidth="1"/>
    <col min="2397" max="2397" width="11.42578125" style="224"/>
    <col min="2398" max="2398" width="13.85546875" style="224" customWidth="1"/>
    <col min="2399" max="2399" width="13.42578125" style="224" customWidth="1"/>
    <col min="2400" max="2560" width="11.42578125" style="224"/>
    <col min="2561" max="2562" width="0" style="224" hidden="1" customWidth="1"/>
    <col min="2563" max="2563" width="3.5703125" style="224" customWidth="1"/>
    <col min="2564" max="2564" width="9" style="224" customWidth="1"/>
    <col min="2565" max="2565" width="11.28515625" style="224" customWidth="1"/>
    <col min="2566" max="2566" width="12" style="224" customWidth="1"/>
    <col min="2567" max="2567" width="30.28515625" style="224" customWidth="1"/>
    <col min="2568" max="2568" width="7.85546875" style="224" customWidth="1"/>
    <col min="2569" max="2569" width="10.85546875" style="224" customWidth="1"/>
    <col min="2570" max="2570" width="9.85546875" style="224" customWidth="1"/>
    <col min="2571" max="2571" width="13" style="224" customWidth="1"/>
    <col min="2572" max="2572" width="18.42578125" style="224" customWidth="1"/>
    <col min="2573" max="2573" width="15.140625" style="224" customWidth="1"/>
    <col min="2574" max="2575" width="13.28515625" style="224" customWidth="1"/>
    <col min="2576" max="2577" width="12.140625" style="224" customWidth="1"/>
    <col min="2578" max="2578" width="13" style="224" bestFit="1" customWidth="1"/>
    <col min="2579" max="2650" width="0" style="224" hidden="1" customWidth="1"/>
    <col min="2651" max="2651" width="12.42578125" style="224" customWidth="1"/>
    <col min="2652" max="2652" width="13" style="224" customWidth="1"/>
    <col min="2653" max="2653" width="11.42578125" style="224"/>
    <col min="2654" max="2654" width="13.85546875" style="224" customWidth="1"/>
    <col min="2655" max="2655" width="13.42578125" style="224" customWidth="1"/>
    <col min="2656" max="2816" width="11.42578125" style="224"/>
    <col min="2817" max="2818" width="0" style="224" hidden="1" customWidth="1"/>
    <col min="2819" max="2819" width="3.5703125" style="224" customWidth="1"/>
    <col min="2820" max="2820" width="9" style="224" customWidth="1"/>
    <col min="2821" max="2821" width="11.28515625" style="224" customWidth="1"/>
    <col min="2822" max="2822" width="12" style="224" customWidth="1"/>
    <col min="2823" max="2823" width="30.28515625" style="224" customWidth="1"/>
    <col min="2824" max="2824" width="7.85546875" style="224" customWidth="1"/>
    <col min="2825" max="2825" width="10.85546875" style="224" customWidth="1"/>
    <col min="2826" max="2826" width="9.85546875" style="224" customWidth="1"/>
    <col min="2827" max="2827" width="13" style="224" customWidth="1"/>
    <col min="2828" max="2828" width="18.42578125" style="224" customWidth="1"/>
    <col min="2829" max="2829" width="15.140625" style="224" customWidth="1"/>
    <col min="2830" max="2831" width="13.28515625" style="224" customWidth="1"/>
    <col min="2832" max="2833" width="12.140625" style="224" customWidth="1"/>
    <col min="2834" max="2834" width="13" style="224" bestFit="1" customWidth="1"/>
    <col min="2835" max="2906" width="0" style="224" hidden="1" customWidth="1"/>
    <col min="2907" max="2907" width="12.42578125" style="224" customWidth="1"/>
    <col min="2908" max="2908" width="13" style="224" customWidth="1"/>
    <col min="2909" max="2909" width="11.42578125" style="224"/>
    <col min="2910" max="2910" width="13.85546875" style="224" customWidth="1"/>
    <col min="2911" max="2911" width="13.42578125" style="224" customWidth="1"/>
    <col min="2912" max="3072" width="11.42578125" style="224"/>
    <col min="3073" max="3074" width="0" style="224" hidden="1" customWidth="1"/>
    <col min="3075" max="3075" width="3.5703125" style="224" customWidth="1"/>
    <col min="3076" max="3076" width="9" style="224" customWidth="1"/>
    <col min="3077" max="3077" width="11.28515625" style="224" customWidth="1"/>
    <col min="3078" max="3078" width="12" style="224" customWidth="1"/>
    <col min="3079" max="3079" width="30.28515625" style="224" customWidth="1"/>
    <col min="3080" max="3080" width="7.85546875" style="224" customWidth="1"/>
    <col min="3081" max="3081" width="10.85546875" style="224" customWidth="1"/>
    <col min="3082" max="3082" width="9.85546875" style="224" customWidth="1"/>
    <col min="3083" max="3083" width="13" style="224" customWidth="1"/>
    <col min="3084" max="3084" width="18.42578125" style="224" customWidth="1"/>
    <col min="3085" max="3085" width="15.140625" style="224" customWidth="1"/>
    <col min="3086" max="3087" width="13.28515625" style="224" customWidth="1"/>
    <col min="3088" max="3089" width="12.140625" style="224" customWidth="1"/>
    <col min="3090" max="3090" width="13" style="224" bestFit="1" customWidth="1"/>
    <col min="3091" max="3162" width="0" style="224" hidden="1" customWidth="1"/>
    <col min="3163" max="3163" width="12.42578125" style="224" customWidth="1"/>
    <col min="3164" max="3164" width="13" style="224" customWidth="1"/>
    <col min="3165" max="3165" width="11.42578125" style="224"/>
    <col min="3166" max="3166" width="13.85546875" style="224" customWidth="1"/>
    <col min="3167" max="3167" width="13.42578125" style="224" customWidth="1"/>
    <col min="3168" max="3328" width="11.42578125" style="224"/>
    <col min="3329" max="3330" width="0" style="224" hidden="1" customWidth="1"/>
    <col min="3331" max="3331" width="3.5703125" style="224" customWidth="1"/>
    <col min="3332" max="3332" width="9" style="224" customWidth="1"/>
    <col min="3333" max="3333" width="11.28515625" style="224" customWidth="1"/>
    <col min="3334" max="3334" width="12" style="224" customWidth="1"/>
    <col min="3335" max="3335" width="30.28515625" style="224" customWidth="1"/>
    <col min="3336" max="3336" width="7.85546875" style="224" customWidth="1"/>
    <col min="3337" max="3337" width="10.85546875" style="224" customWidth="1"/>
    <col min="3338" max="3338" width="9.85546875" style="224" customWidth="1"/>
    <col min="3339" max="3339" width="13" style="224" customWidth="1"/>
    <col min="3340" max="3340" width="18.42578125" style="224" customWidth="1"/>
    <col min="3341" max="3341" width="15.140625" style="224" customWidth="1"/>
    <col min="3342" max="3343" width="13.28515625" style="224" customWidth="1"/>
    <col min="3344" max="3345" width="12.140625" style="224" customWidth="1"/>
    <col min="3346" max="3346" width="13" style="224" bestFit="1" customWidth="1"/>
    <col min="3347" max="3418" width="0" style="224" hidden="1" customWidth="1"/>
    <col min="3419" max="3419" width="12.42578125" style="224" customWidth="1"/>
    <col min="3420" max="3420" width="13" style="224" customWidth="1"/>
    <col min="3421" max="3421" width="11.42578125" style="224"/>
    <col min="3422" max="3422" width="13.85546875" style="224" customWidth="1"/>
    <col min="3423" max="3423" width="13.42578125" style="224" customWidth="1"/>
    <col min="3424" max="3584" width="11.42578125" style="224"/>
    <col min="3585" max="3586" width="0" style="224" hidden="1" customWidth="1"/>
    <col min="3587" max="3587" width="3.5703125" style="224" customWidth="1"/>
    <col min="3588" max="3588" width="9" style="224" customWidth="1"/>
    <col min="3589" max="3589" width="11.28515625" style="224" customWidth="1"/>
    <col min="3590" max="3590" width="12" style="224" customWidth="1"/>
    <col min="3591" max="3591" width="30.28515625" style="224" customWidth="1"/>
    <col min="3592" max="3592" width="7.85546875" style="224" customWidth="1"/>
    <col min="3593" max="3593" width="10.85546875" style="224" customWidth="1"/>
    <col min="3594" max="3594" width="9.85546875" style="224" customWidth="1"/>
    <col min="3595" max="3595" width="13" style="224" customWidth="1"/>
    <col min="3596" max="3596" width="18.42578125" style="224" customWidth="1"/>
    <col min="3597" max="3597" width="15.140625" style="224" customWidth="1"/>
    <col min="3598" max="3599" width="13.28515625" style="224" customWidth="1"/>
    <col min="3600" max="3601" width="12.140625" style="224" customWidth="1"/>
    <col min="3602" max="3602" width="13" style="224" bestFit="1" customWidth="1"/>
    <col min="3603" max="3674" width="0" style="224" hidden="1" customWidth="1"/>
    <col min="3675" max="3675" width="12.42578125" style="224" customWidth="1"/>
    <col min="3676" max="3676" width="13" style="224" customWidth="1"/>
    <col min="3677" max="3677" width="11.42578125" style="224"/>
    <col min="3678" max="3678" width="13.85546875" style="224" customWidth="1"/>
    <col min="3679" max="3679" width="13.42578125" style="224" customWidth="1"/>
    <col min="3680" max="3840" width="11.42578125" style="224"/>
    <col min="3841" max="3842" width="0" style="224" hidden="1" customWidth="1"/>
    <col min="3843" max="3843" width="3.5703125" style="224" customWidth="1"/>
    <col min="3844" max="3844" width="9" style="224" customWidth="1"/>
    <col min="3845" max="3845" width="11.28515625" style="224" customWidth="1"/>
    <col min="3846" max="3846" width="12" style="224" customWidth="1"/>
    <col min="3847" max="3847" width="30.28515625" style="224" customWidth="1"/>
    <col min="3848" max="3848" width="7.85546875" style="224" customWidth="1"/>
    <col min="3849" max="3849" width="10.85546875" style="224" customWidth="1"/>
    <col min="3850" max="3850" width="9.85546875" style="224" customWidth="1"/>
    <col min="3851" max="3851" width="13" style="224" customWidth="1"/>
    <col min="3852" max="3852" width="18.42578125" style="224" customWidth="1"/>
    <col min="3853" max="3853" width="15.140625" style="224" customWidth="1"/>
    <col min="3854" max="3855" width="13.28515625" style="224" customWidth="1"/>
    <col min="3856" max="3857" width="12.140625" style="224" customWidth="1"/>
    <col min="3858" max="3858" width="13" style="224" bestFit="1" customWidth="1"/>
    <col min="3859" max="3930" width="0" style="224" hidden="1" customWidth="1"/>
    <col min="3931" max="3931" width="12.42578125" style="224" customWidth="1"/>
    <col min="3932" max="3932" width="13" style="224" customWidth="1"/>
    <col min="3933" max="3933" width="11.42578125" style="224"/>
    <col min="3934" max="3934" width="13.85546875" style="224" customWidth="1"/>
    <col min="3935" max="3935" width="13.42578125" style="224" customWidth="1"/>
    <col min="3936" max="4096" width="11.42578125" style="224"/>
    <col min="4097" max="4098" width="0" style="224" hidden="1" customWidth="1"/>
    <col min="4099" max="4099" width="3.5703125" style="224" customWidth="1"/>
    <col min="4100" max="4100" width="9" style="224" customWidth="1"/>
    <col min="4101" max="4101" width="11.28515625" style="224" customWidth="1"/>
    <col min="4102" max="4102" width="12" style="224" customWidth="1"/>
    <col min="4103" max="4103" width="30.28515625" style="224" customWidth="1"/>
    <col min="4104" max="4104" width="7.85546875" style="224" customWidth="1"/>
    <col min="4105" max="4105" width="10.85546875" style="224" customWidth="1"/>
    <col min="4106" max="4106" width="9.85546875" style="224" customWidth="1"/>
    <col min="4107" max="4107" width="13" style="224" customWidth="1"/>
    <col min="4108" max="4108" width="18.42578125" style="224" customWidth="1"/>
    <col min="4109" max="4109" width="15.140625" style="224" customWidth="1"/>
    <col min="4110" max="4111" width="13.28515625" style="224" customWidth="1"/>
    <col min="4112" max="4113" width="12.140625" style="224" customWidth="1"/>
    <col min="4114" max="4114" width="13" style="224" bestFit="1" customWidth="1"/>
    <col min="4115" max="4186" width="0" style="224" hidden="1" customWidth="1"/>
    <col min="4187" max="4187" width="12.42578125" style="224" customWidth="1"/>
    <col min="4188" max="4188" width="13" style="224" customWidth="1"/>
    <col min="4189" max="4189" width="11.42578125" style="224"/>
    <col min="4190" max="4190" width="13.85546875" style="224" customWidth="1"/>
    <col min="4191" max="4191" width="13.42578125" style="224" customWidth="1"/>
    <col min="4192" max="4352" width="11.42578125" style="224"/>
    <col min="4353" max="4354" width="0" style="224" hidden="1" customWidth="1"/>
    <col min="4355" max="4355" width="3.5703125" style="224" customWidth="1"/>
    <col min="4356" max="4356" width="9" style="224" customWidth="1"/>
    <col min="4357" max="4357" width="11.28515625" style="224" customWidth="1"/>
    <col min="4358" max="4358" width="12" style="224" customWidth="1"/>
    <col min="4359" max="4359" width="30.28515625" style="224" customWidth="1"/>
    <col min="4360" max="4360" width="7.85546875" style="224" customWidth="1"/>
    <col min="4361" max="4361" width="10.85546875" style="224" customWidth="1"/>
    <col min="4362" max="4362" width="9.85546875" style="224" customWidth="1"/>
    <col min="4363" max="4363" width="13" style="224" customWidth="1"/>
    <col min="4364" max="4364" width="18.42578125" style="224" customWidth="1"/>
    <col min="4365" max="4365" width="15.140625" style="224" customWidth="1"/>
    <col min="4366" max="4367" width="13.28515625" style="224" customWidth="1"/>
    <col min="4368" max="4369" width="12.140625" style="224" customWidth="1"/>
    <col min="4370" max="4370" width="13" style="224" bestFit="1" customWidth="1"/>
    <col min="4371" max="4442" width="0" style="224" hidden="1" customWidth="1"/>
    <col min="4443" max="4443" width="12.42578125" style="224" customWidth="1"/>
    <col min="4444" max="4444" width="13" style="224" customWidth="1"/>
    <col min="4445" max="4445" width="11.42578125" style="224"/>
    <col min="4446" max="4446" width="13.85546875" style="224" customWidth="1"/>
    <col min="4447" max="4447" width="13.42578125" style="224" customWidth="1"/>
    <col min="4448" max="4608" width="11.42578125" style="224"/>
    <col min="4609" max="4610" width="0" style="224" hidden="1" customWidth="1"/>
    <col min="4611" max="4611" width="3.5703125" style="224" customWidth="1"/>
    <col min="4612" max="4612" width="9" style="224" customWidth="1"/>
    <col min="4613" max="4613" width="11.28515625" style="224" customWidth="1"/>
    <col min="4614" max="4614" width="12" style="224" customWidth="1"/>
    <col min="4615" max="4615" width="30.28515625" style="224" customWidth="1"/>
    <col min="4616" max="4616" width="7.85546875" style="224" customWidth="1"/>
    <col min="4617" max="4617" width="10.85546875" style="224" customWidth="1"/>
    <col min="4618" max="4618" width="9.85546875" style="224" customWidth="1"/>
    <col min="4619" max="4619" width="13" style="224" customWidth="1"/>
    <col min="4620" max="4620" width="18.42578125" style="224" customWidth="1"/>
    <col min="4621" max="4621" width="15.140625" style="224" customWidth="1"/>
    <col min="4622" max="4623" width="13.28515625" style="224" customWidth="1"/>
    <col min="4624" max="4625" width="12.140625" style="224" customWidth="1"/>
    <col min="4626" max="4626" width="13" style="224" bestFit="1" customWidth="1"/>
    <col min="4627" max="4698" width="0" style="224" hidden="1" customWidth="1"/>
    <col min="4699" max="4699" width="12.42578125" style="224" customWidth="1"/>
    <col min="4700" max="4700" width="13" style="224" customWidth="1"/>
    <col min="4701" max="4701" width="11.42578125" style="224"/>
    <col min="4702" max="4702" width="13.85546875" style="224" customWidth="1"/>
    <col min="4703" max="4703" width="13.42578125" style="224" customWidth="1"/>
    <col min="4704" max="4864" width="11.42578125" style="224"/>
    <col min="4865" max="4866" width="0" style="224" hidden="1" customWidth="1"/>
    <col min="4867" max="4867" width="3.5703125" style="224" customWidth="1"/>
    <col min="4868" max="4868" width="9" style="224" customWidth="1"/>
    <col min="4869" max="4869" width="11.28515625" style="224" customWidth="1"/>
    <col min="4870" max="4870" width="12" style="224" customWidth="1"/>
    <col min="4871" max="4871" width="30.28515625" style="224" customWidth="1"/>
    <col min="4872" max="4872" width="7.85546875" style="224" customWidth="1"/>
    <col min="4873" max="4873" width="10.85546875" style="224" customWidth="1"/>
    <col min="4874" max="4874" width="9.85546875" style="224" customWidth="1"/>
    <col min="4875" max="4875" width="13" style="224" customWidth="1"/>
    <col min="4876" max="4876" width="18.42578125" style="224" customWidth="1"/>
    <col min="4877" max="4877" width="15.140625" style="224" customWidth="1"/>
    <col min="4878" max="4879" width="13.28515625" style="224" customWidth="1"/>
    <col min="4880" max="4881" width="12.140625" style="224" customWidth="1"/>
    <col min="4882" max="4882" width="13" style="224" bestFit="1" customWidth="1"/>
    <col min="4883" max="4954" width="0" style="224" hidden="1" customWidth="1"/>
    <col min="4955" max="4955" width="12.42578125" style="224" customWidth="1"/>
    <col min="4956" max="4956" width="13" style="224" customWidth="1"/>
    <col min="4957" max="4957" width="11.42578125" style="224"/>
    <col min="4958" max="4958" width="13.85546875" style="224" customWidth="1"/>
    <col min="4959" max="4959" width="13.42578125" style="224" customWidth="1"/>
    <col min="4960" max="5120" width="11.42578125" style="224"/>
    <col min="5121" max="5122" width="0" style="224" hidden="1" customWidth="1"/>
    <col min="5123" max="5123" width="3.5703125" style="224" customWidth="1"/>
    <col min="5124" max="5124" width="9" style="224" customWidth="1"/>
    <col min="5125" max="5125" width="11.28515625" style="224" customWidth="1"/>
    <col min="5126" max="5126" width="12" style="224" customWidth="1"/>
    <col min="5127" max="5127" width="30.28515625" style="224" customWidth="1"/>
    <col min="5128" max="5128" width="7.85546875" style="224" customWidth="1"/>
    <col min="5129" max="5129" width="10.85546875" style="224" customWidth="1"/>
    <col min="5130" max="5130" width="9.85546875" style="224" customWidth="1"/>
    <col min="5131" max="5131" width="13" style="224" customWidth="1"/>
    <col min="5132" max="5132" width="18.42578125" style="224" customWidth="1"/>
    <col min="5133" max="5133" width="15.140625" style="224" customWidth="1"/>
    <col min="5134" max="5135" width="13.28515625" style="224" customWidth="1"/>
    <col min="5136" max="5137" width="12.140625" style="224" customWidth="1"/>
    <col min="5138" max="5138" width="13" style="224" bestFit="1" customWidth="1"/>
    <col min="5139" max="5210" width="0" style="224" hidden="1" customWidth="1"/>
    <col min="5211" max="5211" width="12.42578125" style="224" customWidth="1"/>
    <col min="5212" max="5212" width="13" style="224" customWidth="1"/>
    <col min="5213" max="5213" width="11.42578125" style="224"/>
    <col min="5214" max="5214" width="13.85546875" style="224" customWidth="1"/>
    <col min="5215" max="5215" width="13.42578125" style="224" customWidth="1"/>
    <col min="5216" max="5376" width="11.42578125" style="224"/>
    <col min="5377" max="5378" width="0" style="224" hidden="1" customWidth="1"/>
    <col min="5379" max="5379" width="3.5703125" style="224" customWidth="1"/>
    <col min="5380" max="5380" width="9" style="224" customWidth="1"/>
    <col min="5381" max="5381" width="11.28515625" style="224" customWidth="1"/>
    <col min="5382" max="5382" width="12" style="224" customWidth="1"/>
    <col min="5383" max="5383" width="30.28515625" style="224" customWidth="1"/>
    <col min="5384" max="5384" width="7.85546875" style="224" customWidth="1"/>
    <col min="5385" max="5385" width="10.85546875" style="224" customWidth="1"/>
    <col min="5386" max="5386" width="9.85546875" style="224" customWidth="1"/>
    <col min="5387" max="5387" width="13" style="224" customWidth="1"/>
    <col min="5388" max="5388" width="18.42578125" style="224" customWidth="1"/>
    <col min="5389" max="5389" width="15.140625" style="224" customWidth="1"/>
    <col min="5390" max="5391" width="13.28515625" style="224" customWidth="1"/>
    <col min="5392" max="5393" width="12.140625" style="224" customWidth="1"/>
    <col min="5394" max="5394" width="13" style="224" bestFit="1" customWidth="1"/>
    <col min="5395" max="5466" width="0" style="224" hidden="1" customWidth="1"/>
    <col min="5467" max="5467" width="12.42578125" style="224" customWidth="1"/>
    <col min="5468" max="5468" width="13" style="224" customWidth="1"/>
    <col min="5469" max="5469" width="11.42578125" style="224"/>
    <col min="5470" max="5470" width="13.85546875" style="224" customWidth="1"/>
    <col min="5471" max="5471" width="13.42578125" style="224" customWidth="1"/>
    <col min="5472" max="5632" width="11.42578125" style="224"/>
    <col min="5633" max="5634" width="0" style="224" hidden="1" customWidth="1"/>
    <col min="5635" max="5635" width="3.5703125" style="224" customWidth="1"/>
    <col min="5636" max="5636" width="9" style="224" customWidth="1"/>
    <col min="5637" max="5637" width="11.28515625" style="224" customWidth="1"/>
    <col min="5638" max="5638" width="12" style="224" customWidth="1"/>
    <col min="5639" max="5639" width="30.28515625" style="224" customWidth="1"/>
    <col min="5640" max="5640" width="7.85546875" style="224" customWidth="1"/>
    <col min="5641" max="5641" width="10.85546875" style="224" customWidth="1"/>
    <col min="5642" max="5642" width="9.85546875" style="224" customWidth="1"/>
    <col min="5643" max="5643" width="13" style="224" customWidth="1"/>
    <col min="5644" max="5644" width="18.42578125" style="224" customWidth="1"/>
    <col min="5645" max="5645" width="15.140625" style="224" customWidth="1"/>
    <col min="5646" max="5647" width="13.28515625" style="224" customWidth="1"/>
    <col min="5648" max="5649" width="12.140625" style="224" customWidth="1"/>
    <col min="5650" max="5650" width="13" style="224" bestFit="1" customWidth="1"/>
    <col min="5651" max="5722" width="0" style="224" hidden="1" customWidth="1"/>
    <col min="5723" max="5723" width="12.42578125" style="224" customWidth="1"/>
    <col min="5724" max="5724" width="13" style="224" customWidth="1"/>
    <col min="5725" max="5725" width="11.42578125" style="224"/>
    <col min="5726" max="5726" width="13.85546875" style="224" customWidth="1"/>
    <col min="5727" max="5727" width="13.42578125" style="224" customWidth="1"/>
    <col min="5728" max="5888" width="11.42578125" style="224"/>
    <col min="5889" max="5890" width="0" style="224" hidden="1" customWidth="1"/>
    <col min="5891" max="5891" width="3.5703125" style="224" customWidth="1"/>
    <col min="5892" max="5892" width="9" style="224" customWidth="1"/>
    <col min="5893" max="5893" width="11.28515625" style="224" customWidth="1"/>
    <col min="5894" max="5894" width="12" style="224" customWidth="1"/>
    <col min="5895" max="5895" width="30.28515625" style="224" customWidth="1"/>
    <col min="5896" max="5896" width="7.85546875" style="224" customWidth="1"/>
    <col min="5897" max="5897" width="10.85546875" style="224" customWidth="1"/>
    <col min="5898" max="5898" width="9.85546875" style="224" customWidth="1"/>
    <col min="5899" max="5899" width="13" style="224" customWidth="1"/>
    <col min="5900" max="5900" width="18.42578125" style="224" customWidth="1"/>
    <col min="5901" max="5901" width="15.140625" style="224" customWidth="1"/>
    <col min="5902" max="5903" width="13.28515625" style="224" customWidth="1"/>
    <col min="5904" max="5905" width="12.140625" style="224" customWidth="1"/>
    <col min="5906" max="5906" width="13" style="224" bestFit="1" customWidth="1"/>
    <col min="5907" max="5978" width="0" style="224" hidden="1" customWidth="1"/>
    <col min="5979" max="5979" width="12.42578125" style="224" customWidth="1"/>
    <col min="5980" max="5980" width="13" style="224" customWidth="1"/>
    <col min="5981" max="5981" width="11.42578125" style="224"/>
    <col min="5982" max="5982" width="13.85546875" style="224" customWidth="1"/>
    <col min="5983" max="5983" width="13.42578125" style="224" customWidth="1"/>
    <col min="5984" max="6144" width="11.42578125" style="224"/>
    <col min="6145" max="6146" width="0" style="224" hidden="1" customWidth="1"/>
    <col min="6147" max="6147" width="3.5703125" style="224" customWidth="1"/>
    <col min="6148" max="6148" width="9" style="224" customWidth="1"/>
    <col min="6149" max="6149" width="11.28515625" style="224" customWidth="1"/>
    <col min="6150" max="6150" width="12" style="224" customWidth="1"/>
    <col min="6151" max="6151" width="30.28515625" style="224" customWidth="1"/>
    <col min="6152" max="6152" width="7.85546875" style="224" customWidth="1"/>
    <col min="6153" max="6153" width="10.85546875" style="224" customWidth="1"/>
    <col min="6154" max="6154" width="9.85546875" style="224" customWidth="1"/>
    <col min="6155" max="6155" width="13" style="224" customWidth="1"/>
    <col min="6156" max="6156" width="18.42578125" style="224" customWidth="1"/>
    <col min="6157" max="6157" width="15.140625" style="224" customWidth="1"/>
    <col min="6158" max="6159" width="13.28515625" style="224" customWidth="1"/>
    <col min="6160" max="6161" width="12.140625" style="224" customWidth="1"/>
    <col min="6162" max="6162" width="13" style="224" bestFit="1" customWidth="1"/>
    <col min="6163" max="6234" width="0" style="224" hidden="1" customWidth="1"/>
    <col min="6235" max="6235" width="12.42578125" style="224" customWidth="1"/>
    <col min="6236" max="6236" width="13" style="224" customWidth="1"/>
    <col min="6237" max="6237" width="11.42578125" style="224"/>
    <col min="6238" max="6238" width="13.85546875" style="224" customWidth="1"/>
    <col min="6239" max="6239" width="13.42578125" style="224" customWidth="1"/>
    <col min="6240" max="6400" width="11.42578125" style="224"/>
    <col min="6401" max="6402" width="0" style="224" hidden="1" customWidth="1"/>
    <col min="6403" max="6403" width="3.5703125" style="224" customWidth="1"/>
    <col min="6404" max="6404" width="9" style="224" customWidth="1"/>
    <col min="6405" max="6405" width="11.28515625" style="224" customWidth="1"/>
    <col min="6406" max="6406" width="12" style="224" customWidth="1"/>
    <col min="6407" max="6407" width="30.28515625" style="224" customWidth="1"/>
    <col min="6408" max="6408" width="7.85546875" style="224" customWidth="1"/>
    <col min="6409" max="6409" width="10.85546875" style="224" customWidth="1"/>
    <col min="6410" max="6410" width="9.85546875" style="224" customWidth="1"/>
    <col min="6411" max="6411" width="13" style="224" customWidth="1"/>
    <col min="6412" max="6412" width="18.42578125" style="224" customWidth="1"/>
    <col min="6413" max="6413" width="15.140625" style="224" customWidth="1"/>
    <col min="6414" max="6415" width="13.28515625" style="224" customWidth="1"/>
    <col min="6416" max="6417" width="12.140625" style="224" customWidth="1"/>
    <col min="6418" max="6418" width="13" style="224" bestFit="1" customWidth="1"/>
    <col min="6419" max="6490" width="0" style="224" hidden="1" customWidth="1"/>
    <col min="6491" max="6491" width="12.42578125" style="224" customWidth="1"/>
    <col min="6492" max="6492" width="13" style="224" customWidth="1"/>
    <col min="6493" max="6493" width="11.42578125" style="224"/>
    <col min="6494" max="6494" width="13.85546875" style="224" customWidth="1"/>
    <col min="6495" max="6495" width="13.42578125" style="224" customWidth="1"/>
    <col min="6496" max="6656" width="11.42578125" style="224"/>
    <col min="6657" max="6658" width="0" style="224" hidden="1" customWidth="1"/>
    <col min="6659" max="6659" width="3.5703125" style="224" customWidth="1"/>
    <col min="6660" max="6660" width="9" style="224" customWidth="1"/>
    <col min="6661" max="6661" width="11.28515625" style="224" customWidth="1"/>
    <col min="6662" max="6662" width="12" style="224" customWidth="1"/>
    <col min="6663" max="6663" width="30.28515625" style="224" customWidth="1"/>
    <col min="6664" max="6664" width="7.85546875" style="224" customWidth="1"/>
    <col min="6665" max="6665" width="10.85546875" style="224" customWidth="1"/>
    <col min="6666" max="6666" width="9.85546875" style="224" customWidth="1"/>
    <col min="6667" max="6667" width="13" style="224" customWidth="1"/>
    <col min="6668" max="6668" width="18.42578125" style="224" customWidth="1"/>
    <col min="6669" max="6669" width="15.140625" style="224" customWidth="1"/>
    <col min="6670" max="6671" width="13.28515625" style="224" customWidth="1"/>
    <col min="6672" max="6673" width="12.140625" style="224" customWidth="1"/>
    <col min="6674" max="6674" width="13" style="224" bestFit="1" customWidth="1"/>
    <col min="6675" max="6746" width="0" style="224" hidden="1" customWidth="1"/>
    <col min="6747" max="6747" width="12.42578125" style="224" customWidth="1"/>
    <col min="6748" max="6748" width="13" style="224" customWidth="1"/>
    <col min="6749" max="6749" width="11.42578125" style="224"/>
    <col min="6750" max="6750" width="13.85546875" style="224" customWidth="1"/>
    <col min="6751" max="6751" width="13.42578125" style="224" customWidth="1"/>
    <col min="6752" max="6912" width="11.42578125" style="224"/>
    <col min="6913" max="6914" width="0" style="224" hidden="1" customWidth="1"/>
    <col min="6915" max="6915" width="3.5703125" style="224" customWidth="1"/>
    <col min="6916" max="6916" width="9" style="224" customWidth="1"/>
    <col min="6917" max="6917" width="11.28515625" style="224" customWidth="1"/>
    <col min="6918" max="6918" width="12" style="224" customWidth="1"/>
    <col min="6919" max="6919" width="30.28515625" style="224" customWidth="1"/>
    <col min="6920" max="6920" width="7.85546875" style="224" customWidth="1"/>
    <col min="6921" max="6921" width="10.85546875" style="224" customWidth="1"/>
    <col min="6922" max="6922" width="9.85546875" style="224" customWidth="1"/>
    <col min="6923" max="6923" width="13" style="224" customWidth="1"/>
    <col min="6924" max="6924" width="18.42578125" style="224" customWidth="1"/>
    <col min="6925" max="6925" width="15.140625" style="224" customWidth="1"/>
    <col min="6926" max="6927" width="13.28515625" style="224" customWidth="1"/>
    <col min="6928" max="6929" width="12.140625" style="224" customWidth="1"/>
    <col min="6930" max="6930" width="13" style="224" bestFit="1" customWidth="1"/>
    <col min="6931" max="7002" width="0" style="224" hidden="1" customWidth="1"/>
    <col min="7003" max="7003" width="12.42578125" style="224" customWidth="1"/>
    <col min="7004" max="7004" width="13" style="224" customWidth="1"/>
    <col min="7005" max="7005" width="11.42578125" style="224"/>
    <col min="7006" max="7006" width="13.85546875" style="224" customWidth="1"/>
    <col min="7007" max="7007" width="13.42578125" style="224" customWidth="1"/>
    <col min="7008" max="7168" width="11.42578125" style="224"/>
    <col min="7169" max="7170" width="0" style="224" hidden="1" customWidth="1"/>
    <col min="7171" max="7171" width="3.5703125" style="224" customWidth="1"/>
    <col min="7172" max="7172" width="9" style="224" customWidth="1"/>
    <col min="7173" max="7173" width="11.28515625" style="224" customWidth="1"/>
    <col min="7174" max="7174" width="12" style="224" customWidth="1"/>
    <col min="7175" max="7175" width="30.28515625" style="224" customWidth="1"/>
    <col min="7176" max="7176" width="7.85546875" style="224" customWidth="1"/>
    <col min="7177" max="7177" width="10.85546875" style="224" customWidth="1"/>
    <col min="7178" max="7178" width="9.85546875" style="224" customWidth="1"/>
    <col min="7179" max="7179" width="13" style="224" customWidth="1"/>
    <col min="7180" max="7180" width="18.42578125" style="224" customWidth="1"/>
    <col min="7181" max="7181" width="15.140625" style="224" customWidth="1"/>
    <col min="7182" max="7183" width="13.28515625" style="224" customWidth="1"/>
    <col min="7184" max="7185" width="12.140625" style="224" customWidth="1"/>
    <col min="7186" max="7186" width="13" style="224" bestFit="1" customWidth="1"/>
    <col min="7187" max="7258" width="0" style="224" hidden="1" customWidth="1"/>
    <col min="7259" max="7259" width="12.42578125" style="224" customWidth="1"/>
    <col min="7260" max="7260" width="13" style="224" customWidth="1"/>
    <col min="7261" max="7261" width="11.42578125" style="224"/>
    <col min="7262" max="7262" width="13.85546875" style="224" customWidth="1"/>
    <col min="7263" max="7263" width="13.42578125" style="224" customWidth="1"/>
    <col min="7264" max="7424" width="11.42578125" style="224"/>
    <col min="7425" max="7426" width="0" style="224" hidden="1" customWidth="1"/>
    <col min="7427" max="7427" width="3.5703125" style="224" customWidth="1"/>
    <col min="7428" max="7428" width="9" style="224" customWidth="1"/>
    <col min="7429" max="7429" width="11.28515625" style="224" customWidth="1"/>
    <col min="7430" max="7430" width="12" style="224" customWidth="1"/>
    <col min="7431" max="7431" width="30.28515625" style="224" customWidth="1"/>
    <col min="7432" max="7432" width="7.85546875" style="224" customWidth="1"/>
    <col min="7433" max="7433" width="10.85546875" style="224" customWidth="1"/>
    <col min="7434" max="7434" width="9.85546875" style="224" customWidth="1"/>
    <col min="7435" max="7435" width="13" style="224" customWidth="1"/>
    <col min="7436" max="7436" width="18.42578125" style="224" customWidth="1"/>
    <col min="7437" max="7437" width="15.140625" style="224" customWidth="1"/>
    <col min="7438" max="7439" width="13.28515625" style="224" customWidth="1"/>
    <col min="7440" max="7441" width="12.140625" style="224" customWidth="1"/>
    <col min="7442" max="7442" width="13" style="224" bestFit="1" customWidth="1"/>
    <col min="7443" max="7514" width="0" style="224" hidden="1" customWidth="1"/>
    <col min="7515" max="7515" width="12.42578125" style="224" customWidth="1"/>
    <col min="7516" max="7516" width="13" style="224" customWidth="1"/>
    <col min="7517" max="7517" width="11.42578125" style="224"/>
    <col min="7518" max="7518" width="13.85546875" style="224" customWidth="1"/>
    <col min="7519" max="7519" width="13.42578125" style="224" customWidth="1"/>
    <col min="7520" max="7680" width="11.42578125" style="224"/>
    <col min="7681" max="7682" width="0" style="224" hidden="1" customWidth="1"/>
    <col min="7683" max="7683" width="3.5703125" style="224" customWidth="1"/>
    <col min="7684" max="7684" width="9" style="224" customWidth="1"/>
    <col min="7685" max="7685" width="11.28515625" style="224" customWidth="1"/>
    <col min="7686" max="7686" width="12" style="224" customWidth="1"/>
    <col min="7687" max="7687" width="30.28515625" style="224" customWidth="1"/>
    <col min="7688" max="7688" width="7.85546875" style="224" customWidth="1"/>
    <col min="7689" max="7689" width="10.85546875" style="224" customWidth="1"/>
    <col min="7690" max="7690" width="9.85546875" style="224" customWidth="1"/>
    <col min="7691" max="7691" width="13" style="224" customWidth="1"/>
    <col min="7692" max="7692" width="18.42578125" style="224" customWidth="1"/>
    <col min="7693" max="7693" width="15.140625" style="224" customWidth="1"/>
    <col min="7694" max="7695" width="13.28515625" style="224" customWidth="1"/>
    <col min="7696" max="7697" width="12.140625" style="224" customWidth="1"/>
    <col min="7698" max="7698" width="13" style="224" bestFit="1" customWidth="1"/>
    <col min="7699" max="7770" width="0" style="224" hidden="1" customWidth="1"/>
    <col min="7771" max="7771" width="12.42578125" style="224" customWidth="1"/>
    <col min="7772" max="7772" width="13" style="224" customWidth="1"/>
    <col min="7773" max="7773" width="11.42578125" style="224"/>
    <col min="7774" max="7774" width="13.85546875" style="224" customWidth="1"/>
    <col min="7775" max="7775" width="13.42578125" style="224" customWidth="1"/>
    <col min="7776" max="7936" width="11.42578125" style="224"/>
    <col min="7937" max="7938" width="0" style="224" hidden="1" customWidth="1"/>
    <col min="7939" max="7939" width="3.5703125" style="224" customWidth="1"/>
    <col min="7940" max="7940" width="9" style="224" customWidth="1"/>
    <col min="7941" max="7941" width="11.28515625" style="224" customWidth="1"/>
    <col min="7942" max="7942" width="12" style="224" customWidth="1"/>
    <col min="7943" max="7943" width="30.28515625" style="224" customWidth="1"/>
    <col min="7944" max="7944" width="7.85546875" style="224" customWidth="1"/>
    <col min="7945" max="7945" width="10.85546875" style="224" customWidth="1"/>
    <col min="7946" max="7946" width="9.85546875" style="224" customWidth="1"/>
    <col min="7947" max="7947" width="13" style="224" customWidth="1"/>
    <col min="7948" max="7948" width="18.42578125" style="224" customWidth="1"/>
    <col min="7949" max="7949" width="15.140625" style="224" customWidth="1"/>
    <col min="7950" max="7951" width="13.28515625" style="224" customWidth="1"/>
    <col min="7952" max="7953" width="12.140625" style="224" customWidth="1"/>
    <col min="7954" max="7954" width="13" style="224" bestFit="1" customWidth="1"/>
    <col min="7955" max="8026" width="0" style="224" hidden="1" customWidth="1"/>
    <col min="8027" max="8027" width="12.42578125" style="224" customWidth="1"/>
    <col min="8028" max="8028" width="13" style="224" customWidth="1"/>
    <col min="8029" max="8029" width="11.42578125" style="224"/>
    <col min="8030" max="8030" width="13.85546875" style="224" customWidth="1"/>
    <col min="8031" max="8031" width="13.42578125" style="224" customWidth="1"/>
    <col min="8032" max="8192" width="11.42578125" style="224"/>
    <col min="8193" max="8194" width="0" style="224" hidden="1" customWidth="1"/>
    <col min="8195" max="8195" width="3.5703125" style="224" customWidth="1"/>
    <col min="8196" max="8196" width="9" style="224" customWidth="1"/>
    <col min="8197" max="8197" width="11.28515625" style="224" customWidth="1"/>
    <col min="8198" max="8198" width="12" style="224" customWidth="1"/>
    <col min="8199" max="8199" width="30.28515625" style="224" customWidth="1"/>
    <col min="8200" max="8200" width="7.85546875" style="224" customWidth="1"/>
    <col min="8201" max="8201" width="10.85546875" style="224" customWidth="1"/>
    <col min="8202" max="8202" width="9.85546875" style="224" customWidth="1"/>
    <col min="8203" max="8203" width="13" style="224" customWidth="1"/>
    <col min="8204" max="8204" width="18.42578125" style="224" customWidth="1"/>
    <col min="8205" max="8205" width="15.140625" style="224" customWidth="1"/>
    <col min="8206" max="8207" width="13.28515625" style="224" customWidth="1"/>
    <col min="8208" max="8209" width="12.140625" style="224" customWidth="1"/>
    <col min="8210" max="8210" width="13" style="224" bestFit="1" customWidth="1"/>
    <col min="8211" max="8282" width="0" style="224" hidden="1" customWidth="1"/>
    <col min="8283" max="8283" width="12.42578125" style="224" customWidth="1"/>
    <col min="8284" max="8284" width="13" style="224" customWidth="1"/>
    <col min="8285" max="8285" width="11.42578125" style="224"/>
    <col min="8286" max="8286" width="13.85546875" style="224" customWidth="1"/>
    <col min="8287" max="8287" width="13.42578125" style="224" customWidth="1"/>
    <col min="8288" max="8448" width="11.42578125" style="224"/>
    <col min="8449" max="8450" width="0" style="224" hidden="1" customWidth="1"/>
    <col min="8451" max="8451" width="3.5703125" style="224" customWidth="1"/>
    <col min="8452" max="8452" width="9" style="224" customWidth="1"/>
    <col min="8453" max="8453" width="11.28515625" style="224" customWidth="1"/>
    <col min="8454" max="8454" width="12" style="224" customWidth="1"/>
    <col min="8455" max="8455" width="30.28515625" style="224" customWidth="1"/>
    <col min="8456" max="8456" width="7.85546875" style="224" customWidth="1"/>
    <col min="8457" max="8457" width="10.85546875" style="224" customWidth="1"/>
    <col min="8458" max="8458" width="9.85546875" style="224" customWidth="1"/>
    <col min="8459" max="8459" width="13" style="224" customWidth="1"/>
    <col min="8460" max="8460" width="18.42578125" style="224" customWidth="1"/>
    <col min="8461" max="8461" width="15.140625" style="224" customWidth="1"/>
    <col min="8462" max="8463" width="13.28515625" style="224" customWidth="1"/>
    <col min="8464" max="8465" width="12.140625" style="224" customWidth="1"/>
    <col min="8466" max="8466" width="13" style="224" bestFit="1" customWidth="1"/>
    <col min="8467" max="8538" width="0" style="224" hidden="1" customWidth="1"/>
    <col min="8539" max="8539" width="12.42578125" style="224" customWidth="1"/>
    <col min="8540" max="8540" width="13" style="224" customWidth="1"/>
    <col min="8541" max="8541" width="11.42578125" style="224"/>
    <col min="8542" max="8542" width="13.85546875" style="224" customWidth="1"/>
    <col min="8543" max="8543" width="13.42578125" style="224" customWidth="1"/>
    <col min="8544" max="8704" width="11.42578125" style="224"/>
    <col min="8705" max="8706" width="0" style="224" hidden="1" customWidth="1"/>
    <col min="8707" max="8707" width="3.5703125" style="224" customWidth="1"/>
    <col min="8708" max="8708" width="9" style="224" customWidth="1"/>
    <col min="8709" max="8709" width="11.28515625" style="224" customWidth="1"/>
    <col min="8710" max="8710" width="12" style="224" customWidth="1"/>
    <col min="8711" max="8711" width="30.28515625" style="224" customWidth="1"/>
    <col min="8712" max="8712" width="7.85546875" style="224" customWidth="1"/>
    <col min="8713" max="8713" width="10.85546875" style="224" customWidth="1"/>
    <col min="8714" max="8714" width="9.85546875" style="224" customWidth="1"/>
    <col min="8715" max="8715" width="13" style="224" customWidth="1"/>
    <col min="8716" max="8716" width="18.42578125" style="224" customWidth="1"/>
    <col min="8717" max="8717" width="15.140625" style="224" customWidth="1"/>
    <col min="8718" max="8719" width="13.28515625" style="224" customWidth="1"/>
    <col min="8720" max="8721" width="12.140625" style="224" customWidth="1"/>
    <col min="8722" max="8722" width="13" style="224" bestFit="1" customWidth="1"/>
    <col min="8723" max="8794" width="0" style="224" hidden="1" customWidth="1"/>
    <col min="8795" max="8795" width="12.42578125" style="224" customWidth="1"/>
    <col min="8796" max="8796" width="13" style="224" customWidth="1"/>
    <col min="8797" max="8797" width="11.42578125" style="224"/>
    <col min="8798" max="8798" width="13.85546875" style="224" customWidth="1"/>
    <col min="8799" max="8799" width="13.42578125" style="224" customWidth="1"/>
    <col min="8800" max="8960" width="11.42578125" style="224"/>
    <col min="8961" max="8962" width="0" style="224" hidden="1" customWidth="1"/>
    <col min="8963" max="8963" width="3.5703125" style="224" customWidth="1"/>
    <col min="8964" max="8964" width="9" style="224" customWidth="1"/>
    <col min="8965" max="8965" width="11.28515625" style="224" customWidth="1"/>
    <col min="8966" max="8966" width="12" style="224" customWidth="1"/>
    <col min="8967" max="8967" width="30.28515625" style="224" customWidth="1"/>
    <col min="8968" max="8968" width="7.85546875" style="224" customWidth="1"/>
    <col min="8969" max="8969" width="10.85546875" style="224" customWidth="1"/>
    <col min="8970" max="8970" width="9.85546875" style="224" customWidth="1"/>
    <col min="8971" max="8971" width="13" style="224" customWidth="1"/>
    <col min="8972" max="8972" width="18.42578125" style="224" customWidth="1"/>
    <col min="8973" max="8973" width="15.140625" style="224" customWidth="1"/>
    <col min="8974" max="8975" width="13.28515625" style="224" customWidth="1"/>
    <col min="8976" max="8977" width="12.140625" style="224" customWidth="1"/>
    <col min="8978" max="8978" width="13" style="224" bestFit="1" customWidth="1"/>
    <col min="8979" max="9050" width="0" style="224" hidden="1" customWidth="1"/>
    <col min="9051" max="9051" width="12.42578125" style="224" customWidth="1"/>
    <col min="9052" max="9052" width="13" style="224" customWidth="1"/>
    <col min="9053" max="9053" width="11.42578125" style="224"/>
    <col min="9054" max="9054" width="13.85546875" style="224" customWidth="1"/>
    <col min="9055" max="9055" width="13.42578125" style="224" customWidth="1"/>
    <col min="9056" max="9216" width="11.42578125" style="224"/>
    <col min="9217" max="9218" width="0" style="224" hidden="1" customWidth="1"/>
    <col min="9219" max="9219" width="3.5703125" style="224" customWidth="1"/>
    <col min="9220" max="9220" width="9" style="224" customWidth="1"/>
    <col min="9221" max="9221" width="11.28515625" style="224" customWidth="1"/>
    <col min="9222" max="9222" width="12" style="224" customWidth="1"/>
    <col min="9223" max="9223" width="30.28515625" style="224" customWidth="1"/>
    <col min="9224" max="9224" width="7.85546875" style="224" customWidth="1"/>
    <col min="9225" max="9225" width="10.85546875" style="224" customWidth="1"/>
    <col min="9226" max="9226" width="9.85546875" style="224" customWidth="1"/>
    <col min="9227" max="9227" width="13" style="224" customWidth="1"/>
    <col min="9228" max="9228" width="18.42578125" style="224" customWidth="1"/>
    <col min="9229" max="9229" width="15.140625" style="224" customWidth="1"/>
    <col min="9230" max="9231" width="13.28515625" style="224" customWidth="1"/>
    <col min="9232" max="9233" width="12.140625" style="224" customWidth="1"/>
    <col min="9234" max="9234" width="13" style="224" bestFit="1" customWidth="1"/>
    <col min="9235" max="9306" width="0" style="224" hidden="1" customWidth="1"/>
    <col min="9307" max="9307" width="12.42578125" style="224" customWidth="1"/>
    <col min="9308" max="9308" width="13" style="224" customWidth="1"/>
    <col min="9309" max="9309" width="11.42578125" style="224"/>
    <col min="9310" max="9310" width="13.85546875" style="224" customWidth="1"/>
    <col min="9311" max="9311" width="13.42578125" style="224" customWidth="1"/>
    <col min="9312" max="9472" width="11.42578125" style="224"/>
    <col min="9473" max="9474" width="0" style="224" hidden="1" customWidth="1"/>
    <col min="9475" max="9475" width="3.5703125" style="224" customWidth="1"/>
    <col min="9476" max="9476" width="9" style="224" customWidth="1"/>
    <col min="9477" max="9477" width="11.28515625" style="224" customWidth="1"/>
    <col min="9478" max="9478" width="12" style="224" customWidth="1"/>
    <col min="9479" max="9479" width="30.28515625" style="224" customWidth="1"/>
    <col min="9480" max="9480" width="7.85546875" style="224" customWidth="1"/>
    <col min="9481" max="9481" width="10.85546875" style="224" customWidth="1"/>
    <col min="9482" max="9482" width="9.85546875" style="224" customWidth="1"/>
    <col min="9483" max="9483" width="13" style="224" customWidth="1"/>
    <col min="9484" max="9484" width="18.42578125" style="224" customWidth="1"/>
    <col min="9485" max="9485" width="15.140625" style="224" customWidth="1"/>
    <col min="9486" max="9487" width="13.28515625" style="224" customWidth="1"/>
    <col min="9488" max="9489" width="12.140625" style="224" customWidth="1"/>
    <col min="9490" max="9490" width="13" style="224" bestFit="1" customWidth="1"/>
    <col min="9491" max="9562" width="0" style="224" hidden="1" customWidth="1"/>
    <col min="9563" max="9563" width="12.42578125" style="224" customWidth="1"/>
    <col min="9564" max="9564" width="13" style="224" customWidth="1"/>
    <col min="9565" max="9565" width="11.42578125" style="224"/>
    <col min="9566" max="9566" width="13.85546875" style="224" customWidth="1"/>
    <col min="9567" max="9567" width="13.42578125" style="224" customWidth="1"/>
    <col min="9568" max="9728" width="11.42578125" style="224"/>
    <col min="9729" max="9730" width="0" style="224" hidden="1" customWidth="1"/>
    <col min="9731" max="9731" width="3.5703125" style="224" customWidth="1"/>
    <col min="9732" max="9732" width="9" style="224" customWidth="1"/>
    <col min="9733" max="9733" width="11.28515625" style="224" customWidth="1"/>
    <col min="9734" max="9734" width="12" style="224" customWidth="1"/>
    <col min="9735" max="9735" width="30.28515625" style="224" customWidth="1"/>
    <col min="9736" max="9736" width="7.85546875" style="224" customWidth="1"/>
    <col min="9737" max="9737" width="10.85546875" style="224" customWidth="1"/>
    <col min="9738" max="9738" width="9.85546875" style="224" customWidth="1"/>
    <col min="9739" max="9739" width="13" style="224" customWidth="1"/>
    <col min="9740" max="9740" width="18.42578125" style="224" customWidth="1"/>
    <col min="9741" max="9741" width="15.140625" style="224" customWidth="1"/>
    <col min="9742" max="9743" width="13.28515625" style="224" customWidth="1"/>
    <col min="9744" max="9745" width="12.140625" style="224" customWidth="1"/>
    <col min="9746" max="9746" width="13" style="224" bestFit="1" customWidth="1"/>
    <col min="9747" max="9818" width="0" style="224" hidden="1" customWidth="1"/>
    <col min="9819" max="9819" width="12.42578125" style="224" customWidth="1"/>
    <col min="9820" max="9820" width="13" style="224" customWidth="1"/>
    <col min="9821" max="9821" width="11.42578125" style="224"/>
    <col min="9822" max="9822" width="13.85546875" style="224" customWidth="1"/>
    <col min="9823" max="9823" width="13.42578125" style="224" customWidth="1"/>
    <col min="9824" max="9984" width="11.42578125" style="224"/>
    <col min="9985" max="9986" width="0" style="224" hidden="1" customWidth="1"/>
    <col min="9987" max="9987" width="3.5703125" style="224" customWidth="1"/>
    <col min="9988" max="9988" width="9" style="224" customWidth="1"/>
    <col min="9989" max="9989" width="11.28515625" style="224" customWidth="1"/>
    <col min="9990" max="9990" width="12" style="224" customWidth="1"/>
    <col min="9991" max="9991" width="30.28515625" style="224" customWidth="1"/>
    <col min="9992" max="9992" width="7.85546875" style="224" customWidth="1"/>
    <col min="9993" max="9993" width="10.85546875" style="224" customWidth="1"/>
    <col min="9994" max="9994" width="9.85546875" style="224" customWidth="1"/>
    <col min="9995" max="9995" width="13" style="224" customWidth="1"/>
    <col min="9996" max="9996" width="18.42578125" style="224" customWidth="1"/>
    <col min="9997" max="9997" width="15.140625" style="224" customWidth="1"/>
    <col min="9998" max="9999" width="13.28515625" style="224" customWidth="1"/>
    <col min="10000" max="10001" width="12.140625" style="224" customWidth="1"/>
    <col min="10002" max="10002" width="13" style="224" bestFit="1" customWidth="1"/>
    <col min="10003" max="10074" width="0" style="224" hidden="1" customWidth="1"/>
    <col min="10075" max="10075" width="12.42578125" style="224" customWidth="1"/>
    <col min="10076" max="10076" width="13" style="224" customWidth="1"/>
    <col min="10077" max="10077" width="11.42578125" style="224"/>
    <col min="10078" max="10078" width="13.85546875" style="224" customWidth="1"/>
    <col min="10079" max="10079" width="13.42578125" style="224" customWidth="1"/>
    <col min="10080" max="10240" width="11.42578125" style="224"/>
    <col min="10241" max="10242" width="0" style="224" hidden="1" customWidth="1"/>
    <col min="10243" max="10243" width="3.5703125" style="224" customWidth="1"/>
    <col min="10244" max="10244" width="9" style="224" customWidth="1"/>
    <col min="10245" max="10245" width="11.28515625" style="224" customWidth="1"/>
    <col min="10246" max="10246" width="12" style="224" customWidth="1"/>
    <col min="10247" max="10247" width="30.28515625" style="224" customWidth="1"/>
    <col min="10248" max="10248" width="7.85546875" style="224" customWidth="1"/>
    <col min="10249" max="10249" width="10.85546875" style="224" customWidth="1"/>
    <col min="10250" max="10250" width="9.85546875" style="224" customWidth="1"/>
    <col min="10251" max="10251" width="13" style="224" customWidth="1"/>
    <col min="10252" max="10252" width="18.42578125" style="224" customWidth="1"/>
    <col min="10253" max="10253" width="15.140625" style="224" customWidth="1"/>
    <col min="10254" max="10255" width="13.28515625" style="224" customWidth="1"/>
    <col min="10256" max="10257" width="12.140625" style="224" customWidth="1"/>
    <col min="10258" max="10258" width="13" style="224" bestFit="1" customWidth="1"/>
    <col min="10259" max="10330" width="0" style="224" hidden="1" customWidth="1"/>
    <col min="10331" max="10331" width="12.42578125" style="224" customWidth="1"/>
    <col min="10332" max="10332" width="13" style="224" customWidth="1"/>
    <col min="10333" max="10333" width="11.42578125" style="224"/>
    <col min="10334" max="10334" width="13.85546875" style="224" customWidth="1"/>
    <col min="10335" max="10335" width="13.42578125" style="224" customWidth="1"/>
    <col min="10336" max="10496" width="11.42578125" style="224"/>
    <col min="10497" max="10498" width="0" style="224" hidden="1" customWidth="1"/>
    <col min="10499" max="10499" width="3.5703125" style="224" customWidth="1"/>
    <col min="10500" max="10500" width="9" style="224" customWidth="1"/>
    <col min="10501" max="10501" width="11.28515625" style="224" customWidth="1"/>
    <col min="10502" max="10502" width="12" style="224" customWidth="1"/>
    <col min="10503" max="10503" width="30.28515625" style="224" customWidth="1"/>
    <col min="10504" max="10504" width="7.85546875" style="224" customWidth="1"/>
    <col min="10505" max="10505" width="10.85546875" style="224" customWidth="1"/>
    <col min="10506" max="10506" width="9.85546875" style="224" customWidth="1"/>
    <col min="10507" max="10507" width="13" style="224" customWidth="1"/>
    <col min="10508" max="10508" width="18.42578125" style="224" customWidth="1"/>
    <col min="10509" max="10509" width="15.140625" style="224" customWidth="1"/>
    <col min="10510" max="10511" width="13.28515625" style="224" customWidth="1"/>
    <col min="10512" max="10513" width="12.140625" style="224" customWidth="1"/>
    <col min="10514" max="10514" width="13" style="224" bestFit="1" customWidth="1"/>
    <col min="10515" max="10586" width="0" style="224" hidden="1" customWidth="1"/>
    <col min="10587" max="10587" width="12.42578125" style="224" customWidth="1"/>
    <col min="10588" max="10588" width="13" style="224" customWidth="1"/>
    <col min="10589" max="10589" width="11.42578125" style="224"/>
    <col min="10590" max="10590" width="13.85546875" style="224" customWidth="1"/>
    <col min="10591" max="10591" width="13.42578125" style="224" customWidth="1"/>
    <col min="10592" max="10752" width="11.42578125" style="224"/>
    <col min="10753" max="10754" width="0" style="224" hidden="1" customWidth="1"/>
    <col min="10755" max="10755" width="3.5703125" style="224" customWidth="1"/>
    <col min="10756" max="10756" width="9" style="224" customWidth="1"/>
    <col min="10757" max="10757" width="11.28515625" style="224" customWidth="1"/>
    <col min="10758" max="10758" width="12" style="224" customWidth="1"/>
    <col min="10759" max="10759" width="30.28515625" style="224" customWidth="1"/>
    <col min="10760" max="10760" width="7.85546875" style="224" customWidth="1"/>
    <col min="10761" max="10761" width="10.85546875" style="224" customWidth="1"/>
    <col min="10762" max="10762" width="9.85546875" style="224" customWidth="1"/>
    <col min="10763" max="10763" width="13" style="224" customWidth="1"/>
    <col min="10764" max="10764" width="18.42578125" style="224" customWidth="1"/>
    <col min="10765" max="10765" width="15.140625" style="224" customWidth="1"/>
    <col min="10766" max="10767" width="13.28515625" style="224" customWidth="1"/>
    <col min="10768" max="10769" width="12.140625" style="224" customWidth="1"/>
    <col min="10770" max="10770" width="13" style="224" bestFit="1" customWidth="1"/>
    <col min="10771" max="10842" width="0" style="224" hidden="1" customWidth="1"/>
    <col min="10843" max="10843" width="12.42578125" style="224" customWidth="1"/>
    <col min="10844" max="10844" width="13" style="224" customWidth="1"/>
    <col min="10845" max="10845" width="11.42578125" style="224"/>
    <col min="10846" max="10846" width="13.85546875" style="224" customWidth="1"/>
    <col min="10847" max="10847" width="13.42578125" style="224" customWidth="1"/>
    <col min="10848" max="11008" width="11.42578125" style="224"/>
    <col min="11009" max="11010" width="0" style="224" hidden="1" customWidth="1"/>
    <col min="11011" max="11011" width="3.5703125" style="224" customWidth="1"/>
    <col min="11012" max="11012" width="9" style="224" customWidth="1"/>
    <col min="11013" max="11013" width="11.28515625" style="224" customWidth="1"/>
    <col min="11014" max="11014" width="12" style="224" customWidth="1"/>
    <col min="11015" max="11015" width="30.28515625" style="224" customWidth="1"/>
    <col min="11016" max="11016" width="7.85546875" style="224" customWidth="1"/>
    <col min="11017" max="11017" width="10.85546875" style="224" customWidth="1"/>
    <col min="11018" max="11018" width="9.85546875" style="224" customWidth="1"/>
    <col min="11019" max="11019" width="13" style="224" customWidth="1"/>
    <col min="11020" max="11020" width="18.42578125" style="224" customWidth="1"/>
    <col min="11021" max="11021" width="15.140625" style="224" customWidth="1"/>
    <col min="11022" max="11023" width="13.28515625" style="224" customWidth="1"/>
    <col min="11024" max="11025" width="12.140625" style="224" customWidth="1"/>
    <col min="11026" max="11026" width="13" style="224" bestFit="1" customWidth="1"/>
    <col min="11027" max="11098" width="0" style="224" hidden="1" customWidth="1"/>
    <col min="11099" max="11099" width="12.42578125" style="224" customWidth="1"/>
    <col min="11100" max="11100" width="13" style="224" customWidth="1"/>
    <col min="11101" max="11101" width="11.42578125" style="224"/>
    <col min="11102" max="11102" width="13.85546875" style="224" customWidth="1"/>
    <col min="11103" max="11103" width="13.42578125" style="224" customWidth="1"/>
    <col min="11104" max="11264" width="11.42578125" style="224"/>
    <col min="11265" max="11266" width="0" style="224" hidden="1" customWidth="1"/>
    <col min="11267" max="11267" width="3.5703125" style="224" customWidth="1"/>
    <col min="11268" max="11268" width="9" style="224" customWidth="1"/>
    <col min="11269" max="11269" width="11.28515625" style="224" customWidth="1"/>
    <col min="11270" max="11270" width="12" style="224" customWidth="1"/>
    <col min="11271" max="11271" width="30.28515625" style="224" customWidth="1"/>
    <col min="11272" max="11272" width="7.85546875" style="224" customWidth="1"/>
    <col min="11273" max="11273" width="10.85546875" style="224" customWidth="1"/>
    <col min="11274" max="11274" width="9.85546875" style="224" customWidth="1"/>
    <col min="11275" max="11275" width="13" style="224" customWidth="1"/>
    <col min="11276" max="11276" width="18.42578125" style="224" customWidth="1"/>
    <col min="11277" max="11277" width="15.140625" style="224" customWidth="1"/>
    <col min="11278" max="11279" width="13.28515625" style="224" customWidth="1"/>
    <col min="11280" max="11281" width="12.140625" style="224" customWidth="1"/>
    <col min="11282" max="11282" width="13" style="224" bestFit="1" customWidth="1"/>
    <col min="11283" max="11354" width="0" style="224" hidden="1" customWidth="1"/>
    <col min="11355" max="11355" width="12.42578125" style="224" customWidth="1"/>
    <col min="11356" max="11356" width="13" style="224" customWidth="1"/>
    <col min="11357" max="11357" width="11.42578125" style="224"/>
    <col min="11358" max="11358" width="13.85546875" style="224" customWidth="1"/>
    <col min="11359" max="11359" width="13.42578125" style="224" customWidth="1"/>
    <col min="11360" max="11520" width="11.42578125" style="224"/>
    <col min="11521" max="11522" width="0" style="224" hidden="1" customWidth="1"/>
    <col min="11523" max="11523" width="3.5703125" style="224" customWidth="1"/>
    <col min="11524" max="11524" width="9" style="224" customWidth="1"/>
    <col min="11525" max="11525" width="11.28515625" style="224" customWidth="1"/>
    <col min="11526" max="11526" width="12" style="224" customWidth="1"/>
    <col min="11527" max="11527" width="30.28515625" style="224" customWidth="1"/>
    <col min="11528" max="11528" width="7.85546875" style="224" customWidth="1"/>
    <col min="11529" max="11529" width="10.85546875" style="224" customWidth="1"/>
    <col min="11530" max="11530" width="9.85546875" style="224" customWidth="1"/>
    <col min="11531" max="11531" width="13" style="224" customWidth="1"/>
    <col min="11532" max="11532" width="18.42578125" style="224" customWidth="1"/>
    <col min="11533" max="11533" width="15.140625" style="224" customWidth="1"/>
    <col min="11534" max="11535" width="13.28515625" style="224" customWidth="1"/>
    <col min="11536" max="11537" width="12.140625" style="224" customWidth="1"/>
    <col min="11538" max="11538" width="13" style="224" bestFit="1" customWidth="1"/>
    <col min="11539" max="11610" width="0" style="224" hidden="1" customWidth="1"/>
    <col min="11611" max="11611" width="12.42578125" style="224" customWidth="1"/>
    <col min="11612" max="11612" width="13" style="224" customWidth="1"/>
    <col min="11613" max="11613" width="11.42578125" style="224"/>
    <col min="11614" max="11614" width="13.85546875" style="224" customWidth="1"/>
    <col min="11615" max="11615" width="13.42578125" style="224" customWidth="1"/>
    <col min="11616" max="11776" width="11.42578125" style="224"/>
    <col min="11777" max="11778" width="0" style="224" hidden="1" customWidth="1"/>
    <col min="11779" max="11779" width="3.5703125" style="224" customWidth="1"/>
    <col min="11780" max="11780" width="9" style="224" customWidth="1"/>
    <col min="11781" max="11781" width="11.28515625" style="224" customWidth="1"/>
    <col min="11782" max="11782" width="12" style="224" customWidth="1"/>
    <col min="11783" max="11783" width="30.28515625" style="224" customWidth="1"/>
    <col min="11784" max="11784" width="7.85546875" style="224" customWidth="1"/>
    <col min="11785" max="11785" width="10.85546875" style="224" customWidth="1"/>
    <col min="11786" max="11786" width="9.85546875" style="224" customWidth="1"/>
    <col min="11787" max="11787" width="13" style="224" customWidth="1"/>
    <col min="11788" max="11788" width="18.42578125" style="224" customWidth="1"/>
    <col min="11789" max="11789" width="15.140625" style="224" customWidth="1"/>
    <col min="11790" max="11791" width="13.28515625" style="224" customWidth="1"/>
    <col min="11792" max="11793" width="12.140625" style="224" customWidth="1"/>
    <col min="11794" max="11794" width="13" style="224" bestFit="1" customWidth="1"/>
    <col min="11795" max="11866" width="0" style="224" hidden="1" customWidth="1"/>
    <col min="11867" max="11867" width="12.42578125" style="224" customWidth="1"/>
    <col min="11868" max="11868" width="13" style="224" customWidth="1"/>
    <col min="11869" max="11869" width="11.42578125" style="224"/>
    <col min="11870" max="11870" width="13.85546875" style="224" customWidth="1"/>
    <col min="11871" max="11871" width="13.42578125" style="224" customWidth="1"/>
    <col min="11872" max="12032" width="11.42578125" style="224"/>
    <col min="12033" max="12034" width="0" style="224" hidden="1" customWidth="1"/>
    <col min="12035" max="12035" width="3.5703125" style="224" customWidth="1"/>
    <col min="12036" max="12036" width="9" style="224" customWidth="1"/>
    <col min="12037" max="12037" width="11.28515625" style="224" customWidth="1"/>
    <col min="12038" max="12038" width="12" style="224" customWidth="1"/>
    <col min="12039" max="12039" width="30.28515625" style="224" customWidth="1"/>
    <col min="12040" max="12040" width="7.85546875" style="224" customWidth="1"/>
    <col min="12041" max="12041" width="10.85546875" style="224" customWidth="1"/>
    <col min="12042" max="12042" width="9.85546875" style="224" customWidth="1"/>
    <col min="12043" max="12043" width="13" style="224" customWidth="1"/>
    <col min="12044" max="12044" width="18.42578125" style="224" customWidth="1"/>
    <col min="12045" max="12045" width="15.140625" style="224" customWidth="1"/>
    <col min="12046" max="12047" width="13.28515625" style="224" customWidth="1"/>
    <col min="12048" max="12049" width="12.140625" style="224" customWidth="1"/>
    <col min="12050" max="12050" width="13" style="224" bestFit="1" customWidth="1"/>
    <col min="12051" max="12122" width="0" style="224" hidden="1" customWidth="1"/>
    <col min="12123" max="12123" width="12.42578125" style="224" customWidth="1"/>
    <col min="12124" max="12124" width="13" style="224" customWidth="1"/>
    <col min="12125" max="12125" width="11.42578125" style="224"/>
    <col min="12126" max="12126" width="13.85546875" style="224" customWidth="1"/>
    <col min="12127" max="12127" width="13.42578125" style="224" customWidth="1"/>
    <col min="12128" max="12288" width="11.42578125" style="224"/>
    <col min="12289" max="12290" width="0" style="224" hidden="1" customWidth="1"/>
    <col min="12291" max="12291" width="3.5703125" style="224" customWidth="1"/>
    <col min="12292" max="12292" width="9" style="224" customWidth="1"/>
    <col min="12293" max="12293" width="11.28515625" style="224" customWidth="1"/>
    <col min="12294" max="12294" width="12" style="224" customWidth="1"/>
    <col min="12295" max="12295" width="30.28515625" style="224" customWidth="1"/>
    <col min="12296" max="12296" width="7.85546875" style="224" customWidth="1"/>
    <col min="12297" max="12297" width="10.85546875" style="224" customWidth="1"/>
    <col min="12298" max="12298" width="9.85546875" style="224" customWidth="1"/>
    <col min="12299" max="12299" width="13" style="224" customWidth="1"/>
    <col min="12300" max="12300" width="18.42578125" style="224" customWidth="1"/>
    <col min="12301" max="12301" width="15.140625" style="224" customWidth="1"/>
    <col min="12302" max="12303" width="13.28515625" style="224" customWidth="1"/>
    <col min="12304" max="12305" width="12.140625" style="224" customWidth="1"/>
    <col min="12306" max="12306" width="13" style="224" bestFit="1" customWidth="1"/>
    <col min="12307" max="12378" width="0" style="224" hidden="1" customWidth="1"/>
    <col min="12379" max="12379" width="12.42578125" style="224" customWidth="1"/>
    <col min="12380" max="12380" width="13" style="224" customWidth="1"/>
    <col min="12381" max="12381" width="11.42578125" style="224"/>
    <col min="12382" max="12382" width="13.85546875" style="224" customWidth="1"/>
    <col min="12383" max="12383" width="13.42578125" style="224" customWidth="1"/>
    <col min="12384" max="12544" width="11.42578125" style="224"/>
    <col min="12545" max="12546" width="0" style="224" hidden="1" customWidth="1"/>
    <col min="12547" max="12547" width="3.5703125" style="224" customWidth="1"/>
    <col min="12548" max="12548" width="9" style="224" customWidth="1"/>
    <col min="12549" max="12549" width="11.28515625" style="224" customWidth="1"/>
    <col min="12550" max="12550" width="12" style="224" customWidth="1"/>
    <col min="12551" max="12551" width="30.28515625" style="224" customWidth="1"/>
    <col min="12552" max="12552" width="7.85546875" style="224" customWidth="1"/>
    <col min="12553" max="12553" width="10.85546875" style="224" customWidth="1"/>
    <col min="12554" max="12554" width="9.85546875" style="224" customWidth="1"/>
    <col min="12555" max="12555" width="13" style="224" customWidth="1"/>
    <col min="12556" max="12556" width="18.42578125" style="224" customWidth="1"/>
    <col min="12557" max="12557" width="15.140625" style="224" customWidth="1"/>
    <col min="12558" max="12559" width="13.28515625" style="224" customWidth="1"/>
    <col min="12560" max="12561" width="12.140625" style="224" customWidth="1"/>
    <col min="12562" max="12562" width="13" style="224" bestFit="1" customWidth="1"/>
    <col min="12563" max="12634" width="0" style="224" hidden="1" customWidth="1"/>
    <col min="12635" max="12635" width="12.42578125" style="224" customWidth="1"/>
    <col min="12636" max="12636" width="13" style="224" customWidth="1"/>
    <col min="12637" max="12637" width="11.42578125" style="224"/>
    <col min="12638" max="12638" width="13.85546875" style="224" customWidth="1"/>
    <col min="12639" max="12639" width="13.42578125" style="224" customWidth="1"/>
    <col min="12640" max="12800" width="11.42578125" style="224"/>
    <col min="12801" max="12802" width="0" style="224" hidden="1" customWidth="1"/>
    <col min="12803" max="12803" width="3.5703125" style="224" customWidth="1"/>
    <col min="12804" max="12804" width="9" style="224" customWidth="1"/>
    <col min="12805" max="12805" width="11.28515625" style="224" customWidth="1"/>
    <col min="12806" max="12806" width="12" style="224" customWidth="1"/>
    <col min="12807" max="12807" width="30.28515625" style="224" customWidth="1"/>
    <col min="12808" max="12808" width="7.85546875" style="224" customWidth="1"/>
    <col min="12809" max="12809" width="10.85546875" style="224" customWidth="1"/>
    <col min="12810" max="12810" width="9.85546875" style="224" customWidth="1"/>
    <col min="12811" max="12811" width="13" style="224" customWidth="1"/>
    <col min="12812" max="12812" width="18.42578125" style="224" customWidth="1"/>
    <col min="12813" max="12813" width="15.140625" style="224" customWidth="1"/>
    <col min="12814" max="12815" width="13.28515625" style="224" customWidth="1"/>
    <col min="12816" max="12817" width="12.140625" style="224" customWidth="1"/>
    <col min="12818" max="12818" width="13" style="224" bestFit="1" customWidth="1"/>
    <col min="12819" max="12890" width="0" style="224" hidden="1" customWidth="1"/>
    <col min="12891" max="12891" width="12.42578125" style="224" customWidth="1"/>
    <col min="12892" max="12892" width="13" style="224" customWidth="1"/>
    <col min="12893" max="12893" width="11.42578125" style="224"/>
    <col min="12894" max="12894" width="13.85546875" style="224" customWidth="1"/>
    <col min="12895" max="12895" width="13.42578125" style="224" customWidth="1"/>
    <col min="12896" max="13056" width="11.42578125" style="224"/>
    <col min="13057" max="13058" width="0" style="224" hidden="1" customWidth="1"/>
    <col min="13059" max="13059" width="3.5703125" style="224" customWidth="1"/>
    <col min="13060" max="13060" width="9" style="224" customWidth="1"/>
    <col min="13061" max="13061" width="11.28515625" style="224" customWidth="1"/>
    <col min="13062" max="13062" width="12" style="224" customWidth="1"/>
    <col min="13063" max="13063" width="30.28515625" style="224" customWidth="1"/>
    <col min="13064" max="13064" width="7.85546875" style="224" customWidth="1"/>
    <col min="13065" max="13065" width="10.85546875" style="224" customWidth="1"/>
    <col min="13066" max="13066" width="9.85546875" style="224" customWidth="1"/>
    <col min="13067" max="13067" width="13" style="224" customWidth="1"/>
    <col min="13068" max="13068" width="18.42578125" style="224" customWidth="1"/>
    <col min="13069" max="13069" width="15.140625" style="224" customWidth="1"/>
    <col min="13070" max="13071" width="13.28515625" style="224" customWidth="1"/>
    <col min="13072" max="13073" width="12.140625" style="224" customWidth="1"/>
    <col min="13074" max="13074" width="13" style="224" bestFit="1" customWidth="1"/>
    <col min="13075" max="13146" width="0" style="224" hidden="1" customWidth="1"/>
    <col min="13147" max="13147" width="12.42578125" style="224" customWidth="1"/>
    <col min="13148" max="13148" width="13" style="224" customWidth="1"/>
    <col min="13149" max="13149" width="11.42578125" style="224"/>
    <col min="13150" max="13150" width="13.85546875" style="224" customWidth="1"/>
    <col min="13151" max="13151" width="13.42578125" style="224" customWidth="1"/>
    <col min="13152" max="13312" width="11.42578125" style="224"/>
    <col min="13313" max="13314" width="0" style="224" hidden="1" customWidth="1"/>
    <col min="13315" max="13315" width="3.5703125" style="224" customWidth="1"/>
    <col min="13316" max="13316" width="9" style="224" customWidth="1"/>
    <col min="13317" max="13317" width="11.28515625" style="224" customWidth="1"/>
    <col min="13318" max="13318" width="12" style="224" customWidth="1"/>
    <col min="13319" max="13319" width="30.28515625" style="224" customWidth="1"/>
    <col min="13320" max="13320" width="7.85546875" style="224" customWidth="1"/>
    <col min="13321" max="13321" width="10.85546875" style="224" customWidth="1"/>
    <col min="13322" max="13322" width="9.85546875" style="224" customWidth="1"/>
    <col min="13323" max="13323" width="13" style="224" customWidth="1"/>
    <col min="13324" max="13324" width="18.42578125" style="224" customWidth="1"/>
    <col min="13325" max="13325" width="15.140625" style="224" customWidth="1"/>
    <col min="13326" max="13327" width="13.28515625" style="224" customWidth="1"/>
    <col min="13328" max="13329" width="12.140625" style="224" customWidth="1"/>
    <col min="13330" max="13330" width="13" style="224" bestFit="1" customWidth="1"/>
    <col min="13331" max="13402" width="0" style="224" hidden="1" customWidth="1"/>
    <col min="13403" max="13403" width="12.42578125" style="224" customWidth="1"/>
    <col min="13404" max="13404" width="13" style="224" customWidth="1"/>
    <col min="13405" max="13405" width="11.42578125" style="224"/>
    <col min="13406" max="13406" width="13.85546875" style="224" customWidth="1"/>
    <col min="13407" max="13407" width="13.42578125" style="224" customWidth="1"/>
    <col min="13408" max="13568" width="11.42578125" style="224"/>
    <col min="13569" max="13570" width="0" style="224" hidden="1" customWidth="1"/>
    <col min="13571" max="13571" width="3.5703125" style="224" customWidth="1"/>
    <col min="13572" max="13572" width="9" style="224" customWidth="1"/>
    <col min="13573" max="13573" width="11.28515625" style="224" customWidth="1"/>
    <col min="13574" max="13574" width="12" style="224" customWidth="1"/>
    <col min="13575" max="13575" width="30.28515625" style="224" customWidth="1"/>
    <col min="13576" max="13576" width="7.85546875" style="224" customWidth="1"/>
    <col min="13577" max="13577" width="10.85546875" style="224" customWidth="1"/>
    <col min="13578" max="13578" width="9.85546875" style="224" customWidth="1"/>
    <col min="13579" max="13579" width="13" style="224" customWidth="1"/>
    <col min="13580" max="13580" width="18.42578125" style="224" customWidth="1"/>
    <col min="13581" max="13581" width="15.140625" style="224" customWidth="1"/>
    <col min="13582" max="13583" width="13.28515625" style="224" customWidth="1"/>
    <col min="13584" max="13585" width="12.140625" style="224" customWidth="1"/>
    <col min="13586" max="13586" width="13" style="224" bestFit="1" customWidth="1"/>
    <col min="13587" max="13658" width="0" style="224" hidden="1" customWidth="1"/>
    <col min="13659" max="13659" width="12.42578125" style="224" customWidth="1"/>
    <col min="13660" max="13660" width="13" style="224" customWidth="1"/>
    <col min="13661" max="13661" width="11.42578125" style="224"/>
    <col min="13662" max="13662" width="13.85546875" style="224" customWidth="1"/>
    <col min="13663" max="13663" width="13.42578125" style="224" customWidth="1"/>
    <col min="13664" max="13824" width="11.42578125" style="224"/>
    <col min="13825" max="13826" width="0" style="224" hidden="1" customWidth="1"/>
    <col min="13827" max="13827" width="3.5703125" style="224" customWidth="1"/>
    <col min="13828" max="13828" width="9" style="224" customWidth="1"/>
    <col min="13829" max="13829" width="11.28515625" style="224" customWidth="1"/>
    <col min="13830" max="13830" width="12" style="224" customWidth="1"/>
    <col min="13831" max="13831" width="30.28515625" style="224" customWidth="1"/>
    <col min="13832" max="13832" width="7.85546875" style="224" customWidth="1"/>
    <col min="13833" max="13833" width="10.85546875" style="224" customWidth="1"/>
    <col min="13834" max="13834" width="9.85546875" style="224" customWidth="1"/>
    <col min="13835" max="13835" width="13" style="224" customWidth="1"/>
    <col min="13836" max="13836" width="18.42578125" style="224" customWidth="1"/>
    <col min="13837" max="13837" width="15.140625" style="224" customWidth="1"/>
    <col min="13838" max="13839" width="13.28515625" style="224" customWidth="1"/>
    <col min="13840" max="13841" width="12.140625" style="224" customWidth="1"/>
    <col min="13842" max="13842" width="13" style="224" bestFit="1" customWidth="1"/>
    <col min="13843" max="13914" width="0" style="224" hidden="1" customWidth="1"/>
    <col min="13915" max="13915" width="12.42578125" style="224" customWidth="1"/>
    <col min="13916" max="13916" width="13" style="224" customWidth="1"/>
    <col min="13917" max="13917" width="11.42578125" style="224"/>
    <col min="13918" max="13918" width="13.85546875" style="224" customWidth="1"/>
    <col min="13919" max="13919" width="13.42578125" style="224" customWidth="1"/>
    <col min="13920" max="14080" width="11.42578125" style="224"/>
    <col min="14081" max="14082" width="0" style="224" hidden="1" customWidth="1"/>
    <col min="14083" max="14083" width="3.5703125" style="224" customWidth="1"/>
    <col min="14084" max="14084" width="9" style="224" customWidth="1"/>
    <col min="14085" max="14085" width="11.28515625" style="224" customWidth="1"/>
    <col min="14086" max="14086" width="12" style="224" customWidth="1"/>
    <col min="14087" max="14087" width="30.28515625" style="224" customWidth="1"/>
    <col min="14088" max="14088" width="7.85546875" style="224" customWidth="1"/>
    <col min="14089" max="14089" width="10.85546875" style="224" customWidth="1"/>
    <col min="14090" max="14090" width="9.85546875" style="224" customWidth="1"/>
    <col min="14091" max="14091" width="13" style="224" customWidth="1"/>
    <col min="14092" max="14092" width="18.42578125" style="224" customWidth="1"/>
    <col min="14093" max="14093" width="15.140625" style="224" customWidth="1"/>
    <col min="14094" max="14095" width="13.28515625" style="224" customWidth="1"/>
    <col min="14096" max="14097" width="12.140625" style="224" customWidth="1"/>
    <col min="14098" max="14098" width="13" style="224" bestFit="1" customWidth="1"/>
    <col min="14099" max="14170" width="0" style="224" hidden="1" customWidth="1"/>
    <col min="14171" max="14171" width="12.42578125" style="224" customWidth="1"/>
    <col min="14172" max="14172" width="13" style="224" customWidth="1"/>
    <col min="14173" max="14173" width="11.42578125" style="224"/>
    <col min="14174" max="14174" width="13.85546875" style="224" customWidth="1"/>
    <col min="14175" max="14175" width="13.42578125" style="224" customWidth="1"/>
    <col min="14176" max="14336" width="11.42578125" style="224"/>
    <col min="14337" max="14338" width="0" style="224" hidden="1" customWidth="1"/>
    <col min="14339" max="14339" width="3.5703125" style="224" customWidth="1"/>
    <col min="14340" max="14340" width="9" style="224" customWidth="1"/>
    <col min="14341" max="14341" width="11.28515625" style="224" customWidth="1"/>
    <col min="14342" max="14342" width="12" style="224" customWidth="1"/>
    <col min="14343" max="14343" width="30.28515625" style="224" customWidth="1"/>
    <col min="14344" max="14344" width="7.85546875" style="224" customWidth="1"/>
    <col min="14345" max="14345" width="10.85546875" style="224" customWidth="1"/>
    <col min="14346" max="14346" width="9.85546875" style="224" customWidth="1"/>
    <col min="14347" max="14347" width="13" style="224" customWidth="1"/>
    <col min="14348" max="14348" width="18.42578125" style="224" customWidth="1"/>
    <col min="14349" max="14349" width="15.140625" style="224" customWidth="1"/>
    <col min="14350" max="14351" width="13.28515625" style="224" customWidth="1"/>
    <col min="14352" max="14353" width="12.140625" style="224" customWidth="1"/>
    <col min="14354" max="14354" width="13" style="224" bestFit="1" customWidth="1"/>
    <col min="14355" max="14426" width="0" style="224" hidden="1" customWidth="1"/>
    <col min="14427" max="14427" width="12.42578125" style="224" customWidth="1"/>
    <col min="14428" max="14428" width="13" style="224" customWidth="1"/>
    <col min="14429" max="14429" width="11.42578125" style="224"/>
    <col min="14430" max="14430" width="13.85546875" style="224" customWidth="1"/>
    <col min="14431" max="14431" width="13.42578125" style="224" customWidth="1"/>
    <col min="14432" max="14592" width="11.42578125" style="224"/>
    <col min="14593" max="14594" width="0" style="224" hidden="1" customWidth="1"/>
    <col min="14595" max="14595" width="3.5703125" style="224" customWidth="1"/>
    <col min="14596" max="14596" width="9" style="224" customWidth="1"/>
    <col min="14597" max="14597" width="11.28515625" style="224" customWidth="1"/>
    <col min="14598" max="14598" width="12" style="224" customWidth="1"/>
    <col min="14599" max="14599" width="30.28515625" style="224" customWidth="1"/>
    <col min="14600" max="14600" width="7.85546875" style="224" customWidth="1"/>
    <col min="14601" max="14601" width="10.85546875" style="224" customWidth="1"/>
    <col min="14602" max="14602" width="9.85546875" style="224" customWidth="1"/>
    <col min="14603" max="14603" width="13" style="224" customWidth="1"/>
    <col min="14604" max="14604" width="18.42578125" style="224" customWidth="1"/>
    <col min="14605" max="14605" width="15.140625" style="224" customWidth="1"/>
    <col min="14606" max="14607" width="13.28515625" style="224" customWidth="1"/>
    <col min="14608" max="14609" width="12.140625" style="224" customWidth="1"/>
    <col min="14610" max="14610" width="13" style="224" bestFit="1" customWidth="1"/>
    <col min="14611" max="14682" width="0" style="224" hidden="1" customWidth="1"/>
    <col min="14683" max="14683" width="12.42578125" style="224" customWidth="1"/>
    <col min="14684" max="14684" width="13" style="224" customWidth="1"/>
    <col min="14685" max="14685" width="11.42578125" style="224"/>
    <col min="14686" max="14686" width="13.85546875" style="224" customWidth="1"/>
    <col min="14687" max="14687" width="13.42578125" style="224" customWidth="1"/>
    <col min="14688" max="14848" width="11.42578125" style="224"/>
    <col min="14849" max="14850" width="0" style="224" hidden="1" customWidth="1"/>
    <col min="14851" max="14851" width="3.5703125" style="224" customWidth="1"/>
    <col min="14852" max="14852" width="9" style="224" customWidth="1"/>
    <col min="14853" max="14853" width="11.28515625" style="224" customWidth="1"/>
    <col min="14854" max="14854" width="12" style="224" customWidth="1"/>
    <col min="14855" max="14855" width="30.28515625" style="224" customWidth="1"/>
    <col min="14856" max="14856" width="7.85546875" style="224" customWidth="1"/>
    <col min="14857" max="14857" width="10.85546875" style="224" customWidth="1"/>
    <col min="14858" max="14858" width="9.85546875" style="224" customWidth="1"/>
    <col min="14859" max="14859" width="13" style="224" customWidth="1"/>
    <col min="14860" max="14860" width="18.42578125" style="224" customWidth="1"/>
    <col min="14861" max="14861" width="15.140625" style="224" customWidth="1"/>
    <col min="14862" max="14863" width="13.28515625" style="224" customWidth="1"/>
    <col min="14864" max="14865" width="12.140625" style="224" customWidth="1"/>
    <col min="14866" max="14866" width="13" style="224" bestFit="1" customWidth="1"/>
    <col min="14867" max="14938" width="0" style="224" hidden="1" customWidth="1"/>
    <col min="14939" max="14939" width="12.42578125" style="224" customWidth="1"/>
    <col min="14940" max="14940" width="13" style="224" customWidth="1"/>
    <col min="14941" max="14941" width="11.42578125" style="224"/>
    <col min="14942" max="14942" width="13.85546875" style="224" customWidth="1"/>
    <col min="14943" max="14943" width="13.42578125" style="224" customWidth="1"/>
    <col min="14944" max="15104" width="11.42578125" style="224"/>
    <col min="15105" max="15106" width="0" style="224" hidden="1" customWidth="1"/>
    <col min="15107" max="15107" width="3.5703125" style="224" customWidth="1"/>
    <col min="15108" max="15108" width="9" style="224" customWidth="1"/>
    <col min="15109" max="15109" width="11.28515625" style="224" customWidth="1"/>
    <col min="15110" max="15110" width="12" style="224" customWidth="1"/>
    <col min="15111" max="15111" width="30.28515625" style="224" customWidth="1"/>
    <col min="15112" max="15112" width="7.85546875" style="224" customWidth="1"/>
    <col min="15113" max="15113" width="10.85546875" style="224" customWidth="1"/>
    <col min="15114" max="15114" width="9.85546875" style="224" customWidth="1"/>
    <col min="15115" max="15115" width="13" style="224" customWidth="1"/>
    <col min="15116" max="15116" width="18.42578125" style="224" customWidth="1"/>
    <col min="15117" max="15117" width="15.140625" style="224" customWidth="1"/>
    <col min="15118" max="15119" width="13.28515625" style="224" customWidth="1"/>
    <col min="15120" max="15121" width="12.140625" style="224" customWidth="1"/>
    <col min="15122" max="15122" width="13" style="224" bestFit="1" customWidth="1"/>
    <col min="15123" max="15194" width="0" style="224" hidden="1" customWidth="1"/>
    <col min="15195" max="15195" width="12.42578125" style="224" customWidth="1"/>
    <col min="15196" max="15196" width="13" style="224" customWidth="1"/>
    <col min="15197" max="15197" width="11.42578125" style="224"/>
    <col min="15198" max="15198" width="13.85546875" style="224" customWidth="1"/>
    <col min="15199" max="15199" width="13.42578125" style="224" customWidth="1"/>
    <col min="15200" max="15360" width="11.42578125" style="224"/>
    <col min="15361" max="15362" width="0" style="224" hidden="1" customWidth="1"/>
    <col min="15363" max="15363" width="3.5703125" style="224" customWidth="1"/>
    <col min="15364" max="15364" width="9" style="224" customWidth="1"/>
    <col min="15365" max="15365" width="11.28515625" style="224" customWidth="1"/>
    <col min="15366" max="15366" width="12" style="224" customWidth="1"/>
    <col min="15367" max="15367" width="30.28515625" style="224" customWidth="1"/>
    <col min="15368" max="15368" width="7.85546875" style="224" customWidth="1"/>
    <col min="15369" max="15369" width="10.85546875" style="224" customWidth="1"/>
    <col min="15370" max="15370" width="9.85546875" style="224" customWidth="1"/>
    <col min="15371" max="15371" width="13" style="224" customWidth="1"/>
    <col min="15372" max="15372" width="18.42578125" style="224" customWidth="1"/>
    <col min="15373" max="15373" width="15.140625" style="224" customWidth="1"/>
    <col min="15374" max="15375" width="13.28515625" style="224" customWidth="1"/>
    <col min="15376" max="15377" width="12.140625" style="224" customWidth="1"/>
    <col min="15378" max="15378" width="13" style="224" bestFit="1" customWidth="1"/>
    <col min="15379" max="15450" width="0" style="224" hidden="1" customWidth="1"/>
    <col min="15451" max="15451" width="12.42578125" style="224" customWidth="1"/>
    <col min="15452" max="15452" width="13" style="224" customWidth="1"/>
    <col min="15453" max="15453" width="11.42578125" style="224"/>
    <col min="15454" max="15454" width="13.85546875" style="224" customWidth="1"/>
    <col min="15455" max="15455" width="13.42578125" style="224" customWidth="1"/>
    <col min="15456" max="15616" width="11.42578125" style="224"/>
    <col min="15617" max="15618" width="0" style="224" hidden="1" customWidth="1"/>
    <col min="15619" max="15619" width="3.5703125" style="224" customWidth="1"/>
    <col min="15620" max="15620" width="9" style="224" customWidth="1"/>
    <col min="15621" max="15621" width="11.28515625" style="224" customWidth="1"/>
    <col min="15622" max="15622" width="12" style="224" customWidth="1"/>
    <col min="15623" max="15623" width="30.28515625" style="224" customWidth="1"/>
    <col min="15624" max="15624" width="7.85546875" style="224" customWidth="1"/>
    <col min="15625" max="15625" width="10.85546875" style="224" customWidth="1"/>
    <col min="15626" max="15626" width="9.85546875" style="224" customWidth="1"/>
    <col min="15627" max="15627" width="13" style="224" customWidth="1"/>
    <col min="15628" max="15628" width="18.42578125" style="224" customWidth="1"/>
    <col min="15629" max="15629" width="15.140625" style="224" customWidth="1"/>
    <col min="15630" max="15631" width="13.28515625" style="224" customWidth="1"/>
    <col min="15632" max="15633" width="12.140625" style="224" customWidth="1"/>
    <col min="15634" max="15634" width="13" style="224" bestFit="1" customWidth="1"/>
    <col min="15635" max="15706" width="0" style="224" hidden="1" customWidth="1"/>
    <col min="15707" max="15707" width="12.42578125" style="224" customWidth="1"/>
    <col min="15708" max="15708" width="13" style="224" customWidth="1"/>
    <col min="15709" max="15709" width="11.42578125" style="224"/>
    <col min="15710" max="15710" width="13.85546875" style="224" customWidth="1"/>
    <col min="15711" max="15711" width="13.42578125" style="224" customWidth="1"/>
    <col min="15712" max="15872" width="11.42578125" style="224"/>
    <col min="15873" max="15874" width="0" style="224" hidden="1" customWidth="1"/>
    <col min="15875" max="15875" width="3.5703125" style="224" customWidth="1"/>
    <col min="15876" max="15876" width="9" style="224" customWidth="1"/>
    <col min="15877" max="15877" width="11.28515625" style="224" customWidth="1"/>
    <col min="15878" max="15878" width="12" style="224" customWidth="1"/>
    <col min="15879" max="15879" width="30.28515625" style="224" customWidth="1"/>
    <col min="15880" max="15880" width="7.85546875" style="224" customWidth="1"/>
    <col min="15881" max="15881" width="10.85546875" style="224" customWidth="1"/>
    <col min="15882" max="15882" width="9.85546875" style="224" customWidth="1"/>
    <col min="15883" max="15883" width="13" style="224" customWidth="1"/>
    <col min="15884" max="15884" width="18.42578125" style="224" customWidth="1"/>
    <col min="15885" max="15885" width="15.140625" style="224" customWidth="1"/>
    <col min="15886" max="15887" width="13.28515625" style="224" customWidth="1"/>
    <col min="15888" max="15889" width="12.140625" style="224" customWidth="1"/>
    <col min="15890" max="15890" width="13" style="224" bestFit="1" customWidth="1"/>
    <col min="15891" max="15962" width="0" style="224" hidden="1" customWidth="1"/>
    <col min="15963" max="15963" width="12.42578125" style="224" customWidth="1"/>
    <col min="15964" max="15964" width="13" style="224" customWidth="1"/>
    <col min="15965" max="15965" width="11.42578125" style="224"/>
    <col min="15966" max="15966" width="13.85546875" style="224" customWidth="1"/>
    <col min="15967" max="15967" width="13.42578125" style="224" customWidth="1"/>
    <col min="15968" max="16128" width="11.42578125" style="224"/>
    <col min="16129" max="16130" width="0" style="224" hidden="1" customWidth="1"/>
    <col min="16131" max="16131" width="3.5703125" style="224" customWidth="1"/>
    <col min="16132" max="16132" width="9" style="224" customWidth="1"/>
    <col min="16133" max="16133" width="11.28515625" style="224" customWidth="1"/>
    <col min="16134" max="16134" width="12" style="224" customWidth="1"/>
    <col min="16135" max="16135" width="30.28515625" style="224" customWidth="1"/>
    <col min="16136" max="16136" width="7.85546875" style="224" customWidth="1"/>
    <col min="16137" max="16137" width="10.85546875" style="224" customWidth="1"/>
    <col min="16138" max="16138" width="9.85546875" style="224" customWidth="1"/>
    <col min="16139" max="16139" width="13" style="224" customWidth="1"/>
    <col min="16140" max="16140" width="18.42578125" style="224" customWidth="1"/>
    <col min="16141" max="16141" width="15.140625" style="224" customWidth="1"/>
    <col min="16142" max="16143" width="13.28515625" style="224" customWidth="1"/>
    <col min="16144" max="16145" width="12.140625" style="224" customWidth="1"/>
    <col min="16146" max="16146" width="13" style="224" bestFit="1" customWidth="1"/>
    <col min="16147" max="16218" width="0" style="224" hidden="1" customWidth="1"/>
    <col min="16219" max="16219" width="12.42578125" style="224" customWidth="1"/>
    <col min="16220" max="16220" width="13" style="224" customWidth="1"/>
    <col min="16221" max="16221" width="11.42578125" style="224"/>
    <col min="16222" max="16222" width="13.85546875" style="224" customWidth="1"/>
    <col min="16223" max="16223" width="13.42578125" style="224" customWidth="1"/>
    <col min="16224" max="16384" width="11.42578125" style="224"/>
  </cols>
  <sheetData>
    <row r="1" spans="1:99" s="24" customFormat="1" ht="12.75" customHeight="1" x14ac:dyDescent="0.2">
      <c r="A1" s="77"/>
      <c r="B1" s="3"/>
      <c r="C1" s="3"/>
      <c r="D1" s="7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77"/>
      <c r="B2" s="3"/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77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77"/>
      <c r="B4" s="3"/>
      <c r="C4" s="3"/>
      <c r="D4" s="479" t="s">
        <v>57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</row>
    <row r="5" spans="1:99" s="24" customFormat="1" ht="20.25" customHeight="1" x14ac:dyDescent="0.2">
      <c r="A5" s="77"/>
      <c r="B5" s="3"/>
      <c r="C5" s="3"/>
      <c r="D5" s="479" t="s">
        <v>58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</row>
    <row r="6" spans="1:99" s="24" customFormat="1" ht="20.25" customHeight="1" x14ac:dyDescent="0.2">
      <c r="A6" s="77"/>
      <c r="B6" s="3"/>
      <c r="C6" s="3"/>
      <c r="D6" s="479" t="s">
        <v>59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221"/>
      <c r="B7" s="222"/>
      <c r="C7" s="222"/>
      <c r="D7" s="479" t="s">
        <v>1071</v>
      </c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479"/>
      <c r="BN7" s="479"/>
      <c r="BO7" s="479"/>
      <c r="BP7" s="479"/>
      <c r="BQ7" s="479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</row>
    <row r="8" spans="1:99" ht="9.75" customHeight="1" thickBot="1" x14ac:dyDescent="0.25">
      <c r="A8" s="221"/>
      <c r="B8" s="222"/>
      <c r="C8" s="222"/>
      <c r="D8" s="225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</row>
    <row r="9" spans="1:99" s="228" customFormat="1" ht="39" customHeight="1" thickBot="1" x14ac:dyDescent="0.25">
      <c r="A9" s="226" t="s">
        <v>21</v>
      </c>
      <c r="B9" s="226" t="s">
        <v>60</v>
      </c>
      <c r="C9" s="227"/>
      <c r="D9" s="289" t="s">
        <v>61</v>
      </c>
      <c r="E9" s="283" t="s">
        <v>62</v>
      </c>
      <c r="F9" s="284" t="s">
        <v>63</v>
      </c>
      <c r="G9" s="285" t="s">
        <v>64</v>
      </c>
      <c r="H9" s="283" t="s">
        <v>65</v>
      </c>
      <c r="I9" s="283" t="s">
        <v>66</v>
      </c>
      <c r="J9" s="286" t="s">
        <v>27</v>
      </c>
      <c r="K9" s="285" t="s">
        <v>67</v>
      </c>
      <c r="L9" s="283" t="s">
        <v>68</v>
      </c>
      <c r="M9" s="283" t="s">
        <v>69</v>
      </c>
      <c r="N9" s="283" t="s">
        <v>70</v>
      </c>
      <c r="O9" s="283" t="s">
        <v>71</v>
      </c>
      <c r="P9" s="285" t="s">
        <v>32</v>
      </c>
      <c r="Q9" s="287" t="s">
        <v>10</v>
      </c>
      <c r="R9" s="288" t="s">
        <v>34</v>
      </c>
      <c r="S9" s="272" t="s">
        <v>72</v>
      </c>
      <c r="T9" s="272" t="s">
        <v>73</v>
      </c>
      <c r="U9" s="272" t="s">
        <v>12</v>
      </c>
      <c r="V9" s="272" t="s">
        <v>74</v>
      </c>
      <c r="W9" s="272" t="s">
        <v>75</v>
      </c>
      <c r="X9" s="272" t="s">
        <v>12</v>
      </c>
      <c r="Y9" s="272" t="s">
        <v>76</v>
      </c>
      <c r="Z9" s="272" t="s">
        <v>77</v>
      </c>
      <c r="AA9" s="272" t="s">
        <v>12</v>
      </c>
      <c r="AB9" s="272" t="s">
        <v>78</v>
      </c>
      <c r="AC9" s="272" t="s">
        <v>79</v>
      </c>
      <c r="AD9" s="272" t="s">
        <v>12</v>
      </c>
      <c r="AE9" s="272" t="s">
        <v>80</v>
      </c>
      <c r="AF9" s="272" t="s">
        <v>81</v>
      </c>
      <c r="AG9" s="272" t="s">
        <v>12</v>
      </c>
      <c r="AH9" s="272" t="s">
        <v>82</v>
      </c>
      <c r="AI9" s="272" t="s">
        <v>83</v>
      </c>
      <c r="AJ9" s="272" t="s">
        <v>12</v>
      </c>
      <c r="AK9" s="272" t="s">
        <v>84</v>
      </c>
      <c r="AL9" s="272" t="s">
        <v>85</v>
      </c>
      <c r="AM9" s="272" t="s">
        <v>12</v>
      </c>
      <c r="AN9" s="272" t="s">
        <v>86</v>
      </c>
      <c r="AO9" s="272" t="s">
        <v>87</v>
      </c>
      <c r="AP9" s="272" t="s">
        <v>12</v>
      </c>
      <c r="AQ9" s="272" t="s">
        <v>88</v>
      </c>
      <c r="AR9" s="272" t="s">
        <v>89</v>
      </c>
      <c r="AS9" s="272" t="s">
        <v>12</v>
      </c>
      <c r="AT9" s="272" t="s">
        <v>90</v>
      </c>
      <c r="AU9" s="272" t="s">
        <v>91</v>
      </c>
      <c r="AV9" s="272" t="s">
        <v>12</v>
      </c>
      <c r="AW9" s="272" t="s">
        <v>92</v>
      </c>
      <c r="AX9" s="272" t="s">
        <v>73</v>
      </c>
      <c r="AY9" s="272" t="s">
        <v>12</v>
      </c>
      <c r="AZ9" s="272" t="s">
        <v>93</v>
      </c>
      <c r="BA9" s="272" t="s">
        <v>94</v>
      </c>
      <c r="BB9" s="272" t="s">
        <v>12</v>
      </c>
      <c r="BC9" s="272" t="s">
        <v>95</v>
      </c>
      <c r="BD9" s="272" t="s">
        <v>96</v>
      </c>
      <c r="BE9" s="272" t="s">
        <v>12</v>
      </c>
      <c r="BF9" s="272" t="s">
        <v>97</v>
      </c>
      <c r="BG9" s="272" t="s">
        <v>98</v>
      </c>
      <c r="BH9" s="272" t="s">
        <v>12</v>
      </c>
      <c r="BI9" s="272" t="s">
        <v>99</v>
      </c>
      <c r="BJ9" s="272" t="s">
        <v>100</v>
      </c>
      <c r="BK9" s="272" t="s">
        <v>12</v>
      </c>
      <c r="BL9" s="272" t="s">
        <v>101</v>
      </c>
      <c r="BM9" s="272" t="s">
        <v>102</v>
      </c>
      <c r="BN9" s="272" t="s">
        <v>12</v>
      </c>
      <c r="BO9" s="272" t="s">
        <v>103</v>
      </c>
      <c r="BP9" s="272" t="s">
        <v>104</v>
      </c>
      <c r="BQ9" s="272" t="s">
        <v>12</v>
      </c>
      <c r="BR9" s="272" t="s">
        <v>105</v>
      </c>
      <c r="BS9" s="272" t="s">
        <v>106</v>
      </c>
      <c r="BT9" s="272" t="s">
        <v>12</v>
      </c>
      <c r="BU9" s="272" t="s">
        <v>107</v>
      </c>
      <c r="BV9" s="272" t="s">
        <v>108</v>
      </c>
      <c r="BW9" s="272" t="s">
        <v>12</v>
      </c>
      <c r="BX9" s="272" t="s">
        <v>109</v>
      </c>
      <c r="BY9" s="272" t="s">
        <v>36</v>
      </c>
      <c r="BZ9" s="272" t="s">
        <v>12</v>
      </c>
      <c r="CA9" s="272" t="s">
        <v>37</v>
      </c>
      <c r="CB9" s="272" t="s">
        <v>38</v>
      </c>
      <c r="CC9" s="272" t="s">
        <v>12</v>
      </c>
      <c r="CD9" s="272" t="s">
        <v>39</v>
      </c>
      <c r="CE9" s="272" t="s">
        <v>40</v>
      </c>
      <c r="CF9" s="272" t="s">
        <v>12</v>
      </c>
      <c r="CG9" s="272" t="s">
        <v>110</v>
      </c>
      <c r="CH9" s="272" t="s">
        <v>42</v>
      </c>
      <c r="CI9" s="272" t="s">
        <v>12</v>
      </c>
      <c r="CJ9" s="272" t="s">
        <v>111</v>
      </c>
      <c r="CK9" s="272" t="s">
        <v>44</v>
      </c>
      <c r="CL9" s="272" t="s">
        <v>12</v>
      </c>
      <c r="CM9" s="274" t="s">
        <v>45</v>
      </c>
      <c r="CN9" s="273" t="s">
        <v>46</v>
      </c>
      <c r="CO9" s="274" t="s">
        <v>12</v>
      </c>
      <c r="CP9" s="274" t="s">
        <v>112</v>
      </c>
      <c r="CQ9" s="272" t="s">
        <v>48</v>
      </c>
      <c r="CR9" s="274" t="s">
        <v>12</v>
      </c>
      <c r="CS9" s="274" t="s">
        <v>113</v>
      </c>
      <c r="CT9" s="272" t="s">
        <v>50</v>
      </c>
      <c r="CU9" s="274" t="s">
        <v>12</v>
      </c>
    </row>
    <row r="10" spans="1:99" s="163" customFormat="1" ht="25.5" customHeight="1" thickBot="1" x14ac:dyDescent="0.3">
      <c r="A10" s="229">
        <v>11</v>
      </c>
      <c r="B10" s="91">
        <v>52247</v>
      </c>
      <c r="C10" s="230"/>
      <c r="D10" s="275">
        <v>1</v>
      </c>
      <c r="E10" s="276" t="s">
        <v>114</v>
      </c>
      <c r="F10" s="277">
        <v>38694</v>
      </c>
      <c r="G10" s="278" t="s">
        <v>115</v>
      </c>
      <c r="H10" s="278">
        <v>2005</v>
      </c>
      <c r="I10" s="278" t="s">
        <v>116</v>
      </c>
      <c r="J10" s="279" t="s">
        <v>117</v>
      </c>
      <c r="K10" s="280" t="s">
        <v>118</v>
      </c>
      <c r="L10" s="280" t="s">
        <v>119</v>
      </c>
      <c r="M10" s="414" t="s">
        <v>120</v>
      </c>
      <c r="N10" s="413" t="s">
        <v>121</v>
      </c>
      <c r="O10" s="281">
        <v>15121.17</v>
      </c>
      <c r="P10" s="282">
        <f>O10*10%</f>
        <v>1512.1170000000002</v>
      </c>
      <c r="Q10" s="282">
        <f>O10-P10</f>
        <v>13609.053</v>
      </c>
      <c r="R10" s="415">
        <f>Q10/10</f>
        <v>1360.9052999999999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238">
        <v>137.91</v>
      </c>
      <c r="AX10" s="63">
        <f>AW10</f>
        <v>137.91</v>
      </c>
      <c r="AY10" s="63">
        <f>O10-AX10</f>
        <v>14983.26</v>
      </c>
      <c r="AZ10" s="64">
        <v>1360.91</v>
      </c>
      <c r="BA10" s="63">
        <f>AX10+AZ10</f>
        <v>1498.8200000000002</v>
      </c>
      <c r="BB10" s="63">
        <f>O10-BA10</f>
        <v>13622.35</v>
      </c>
      <c r="BC10" s="64">
        <v>1360.91</v>
      </c>
      <c r="BD10" s="63">
        <f>BA10+BC10</f>
        <v>2859.7300000000005</v>
      </c>
      <c r="BE10" s="63">
        <f>O10-BD10</f>
        <v>12261.439999999999</v>
      </c>
      <c r="BF10" s="64">
        <v>1360.91</v>
      </c>
      <c r="BG10" s="63">
        <f>BD10+BF10</f>
        <v>4220.6400000000003</v>
      </c>
      <c r="BH10" s="63">
        <f>O10-BG10</f>
        <v>10900.529999999999</v>
      </c>
      <c r="BI10" s="64">
        <v>1360.91</v>
      </c>
      <c r="BJ10" s="63">
        <f>BG10+BI10</f>
        <v>5581.55</v>
      </c>
      <c r="BK10" s="63">
        <f>O10-BJ10</f>
        <v>9539.619999999999</v>
      </c>
      <c r="BL10" s="64">
        <v>1360.91</v>
      </c>
      <c r="BM10" s="63">
        <f>BJ10+BL10</f>
        <v>6942.46</v>
      </c>
      <c r="BN10" s="63">
        <f>O10-BM10</f>
        <v>8178.71</v>
      </c>
      <c r="BO10" s="64">
        <v>1360.91</v>
      </c>
      <c r="BP10" s="63">
        <f>BM10+BO10</f>
        <v>8303.3700000000008</v>
      </c>
      <c r="BQ10" s="63">
        <f>O10-BP10</f>
        <v>6817.7999999999993</v>
      </c>
      <c r="BR10" s="64">
        <v>1360.91</v>
      </c>
      <c r="BS10" s="63">
        <f>BP10+BR10</f>
        <v>9664.2800000000007</v>
      </c>
      <c r="BT10" s="63">
        <f>O10-BS10</f>
        <v>5456.8899999999994</v>
      </c>
      <c r="BU10" s="64">
        <v>1360.91</v>
      </c>
      <c r="BV10" s="63">
        <f>BS10+BU10</f>
        <v>11025.19</v>
      </c>
      <c r="BW10" s="63">
        <f t="shared" ref="BW10:BW16" si="0">O10-BV10</f>
        <v>4095.9799999999996</v>
      </c>
      <c r="BX10" s="64">
        <v>1360.91</v>
      </c>
      <c r="BY10" s="63">
        <f>BV10+BX10</f>
        <v>12386.1</v>
      </c>
      <c r="BZ10" s="63">
        <f>AY10-BY10</f>
        <v>2597.16</v>
      </c>
      <c r="CA10" s="64">
        <v>1222.95</v>
      </c>
      <c r="CB10" s="63">
        <f>BY10+CA10</f>
        <v>13609.050000000001</v>
      </c>
      <c r="CC10" s="63">
        <f t="shared" ref="CC10:CC19" si="1">O10-CB10</f>
        <v>1512.119999999999</v>
      </c>
      <c r="CD10" s="64">
        <v>0</v>
      </c>
      <c r="CE10" s="63">
        <f t="shared" ref="CE10:CE22" si="2">CB10+CD10</f>
        <v>13609.050000000001</v>
      </c>
      <c r="CF10" s="63">
        <f t="shared" ref="CF10:CF19" si="3">O10-CE10</f>
        <v>1512.119999999999</v>
      </c>
      <c r="CG10" s="64">
        <v>0</v>
      </c>
      <c r="CH10" s="63">
        <f t="shared" ref="CH10:CH22" si="4">CE10+CG10</f>
        <v>13609.050000000001</v>
      </c>
      <c r="CI10" s="63">
        <f t="shared" ref="CI10:CI19" si="5">O10-CH10</f>
        <v>1512.119999999999</v>
      </c>
      <c r="CJ10" s="64">
        <v>0</v>
      </c>
      <c r="CK10" s="63">
        <f>CH10+CJ10</f>
        <v>13609.050000000001</v>
      </c>
      <c r="CL10" s="63">
        <f t="shared" ref="CL10:CL19" si="6">O10-CK10</f>
        <v>1512.119999999999</v>
      </c>
      <c r="CM10" s="64">
        <v>0</v>
      </c>
      <c r="CN10" s="63">
        <f>CK10+CM10</f>
        <v>13609.050000000001</v>
      </c>
      <c r="CO10" s="63">
        <f t="shared" ref="CO10:CO19" si="7">O10-CN10</f>
        <v>1512.119999999999</v>
      </c>
      <c r="CP10" s="64">
        <v>0</v>
      </c>
      <c r="CQ10" s="63">
        <f>CN10+CP10</f>
        <v>13609.050000000001</v>
      </c>
      <c r="CR10" s="332">
        <f t="shared" ref="CR10:CR22" si="8">O10-CQ10</f>
        <v>1512.119999999999</v>
      </c>
      <c r="CS10" s="415">
        <v>0</v>
      </c>
      <c r="CT10" s="417">
        <f>CQ10+CS10</f>
        <v>13609.050000000001</v>
      </c>
      <c r="CU10" s="416">
        <f>O10-CT10</f>
        <v>1512.119999999999</v>
      </c>
    </row>
    <row r="11" spans="1:99" s="353" customFormat="1" ht="25.5" customHeight="1" thickBot="1" x14ac:dyDescent="0.3">
      <c r="A11" s="337">
        <v>13</v>
      </c>
      <c r="B11" s="338">
        <v>31818</v>
      </c>
      <c r="C11" s="339"/>
      <c r="D11" s="340">
        <v>2</v>
      </c>
      <c r="E11" s="341" t="s">
        <v>122</v>
      </c>
      <c r="F11" s="342">
        <v>39170</v>
      </c>
      <c r="G11" s="343" t="s">
        <v>123</v>
      </c>
      <c r="H11" s="343">
        <v>2007</v>
      </c>
      <c r="I11" s="343" t="s">
        <v>124</v>
      </c>
      <c r="J11" s="344" t="s">
        <v>125</v>
      </c>
      <c r="K11" s="345" t="s">
        <v>118</v>
      </c>
      <c r="L11" s="345" t="s">
        <v>126</v>
      </c>
      <c r="M11" s="410" t="s">
        <v>127</v>
      </c>
      <c r="N11" s="407" t="s">
        <v>128</v>
      </c>
      <c r="O11" s="346">
        <v>16000</v>
      </c>
      <c r="P11" s="347">
        <f t="shared" ref="P11:P22" si="9">O11*10%</f>
        <v>1600</v>
      </c>
      <c r="Q11" s="347">
        <f>O11-P11</f>
        <v>14400</v>
      </c>
      <c r="R11" s="348">
        <f t="shared" ref="R11:R22" si="10">Q11/10</f>
        <v>1440</v>
      </c>
      <c r="S11" s="348">
        <v>0</v>
      </c>
      <c r="T11" s="348">
        <v>0</v>
      </c>
      <c r="U11" s="348">
        <v>0</v>
      </c>
      <c r="V11" s="348">
        <v>0</v>
      </c>
      <c r="W11" s="348">
        <v>0</v>
      </c>
      <c r="X11" s="348">
        <v>0</v>
      </c>
      <c r="Y11" s="348">
        <v>0</v>
      </c>
      <c r="Z11" s="348">
        <v>0</v>
      </c>
      <c r="AA11" s="348">
        <v>0</v>
      </c>
      <c r="AB11" s="348">
        <v>0</v>
      </c>
      <c r="AC11" s="348">
        <v>0</v>
      </c>
      <c r="AD11" s="348">
        <v>0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  <c r="AL11" s="348">
        <v>0</v>
      </c>
      <c r="AM11" s="348">
        <v>0</v>
      </c>
      <c r="AN11" s="348">
        <v>0</v>
      </c>
      <c r="AO11" s="348">
        <v>0</v>
      </c>
      <c r="AP11" s="348">
        <v>0</v>
      </c>
      <c r="AQ11" s="348">
        <v>0</v>
      </c>
      <c r="AR11" s="348">
        <v>0</v>
      </c>
      <c r="AS11" s="348">
        <v>0</v>
      </c>
      <c r="AT11" s="348">
        <v>0</v>
      </c>
      <c r="AU11" s="348">
        <v>0</v>
      </c>
      <c r="AV11" s="348">
        <v>0</v>
      </c>
      <c r="AW11" s="349">
        <v>0</v>
      </c>
      <c r="AX11" s="350">
        <f t="shared" ref="AX11:AX22" si="11">AW11</f>
        <v>0</v>
      </c>
      <c r="AY11" s="350">
        <v>0</v>
      </c>
      <c r="AZ11" s="351">
        <v>0</v>
      </c>
      <c r="BA11" s="350">
        <f t="shared" ref="BA11:BA22" si="12">AX11+AZ11</f>
        <v>0</v>
      </c>
      <c r="BB11" s="350">
        <v>0</v>
      </c>
      <c r="BC11" s="351">
        <v>1096.77</v>
      </c>
      <c r="BD11" s="350">
        <f t="shared" ref="BD11:BD22" si="13">BA11+BC11</f>
        <v>1096.77</v>
      </c>
      <c r="BE11" s="350">
        <f>O11-BD11</f>
        <v>14903.23</v>
      </c>
      <c r="BF11" s="351">
        <v>1440</v>
      </c>
      <c r="BG11" s="350">
        <f t="shared" ref="BG11:BG22" si="14">BD11+BF11</f>
        <v>2536.77</v>
      </c>
      <c r="BH11" s="350">
        <f>O11-BG11</f>
        <v>13463.23</v>
      </c>
      <c r="BI11" s="351">
        <v>1440</v>
      </c>
      <c r="BJ11" s="350">
        <f t="shared" ref="BJ11:BJ22" si="15">BG11+BI11</f>
        <v>3976.77</v>
      </c>
      <c r="BK11" s="350">
        <f>O11-BJ11</f>
        <v>12023.23</v>
      </c>
      <c r="BL11" s="351">
        <v>1440</v>
      </c>
      <c r="BM11" s="350">
        <f t="shared" ref="BM11:BM22" si="16">BJ11+BL11</f>
        <v>5416.77</v>
      </c>
      <c r="BN11" s="350">
        <f>O11-BM11</f>
        <v>10583.23</v>
      </c>
      <c r="BO11" s="351">
        <v>1440</v>
      </c>
      <c r="BP11" s="350">
        <f t="shared" ref="BP11:BP22" si="17">BM11+BO11</f>
        <v>6856.77</v>
      </c>
      <c r="BQ11" s="350">
        <f>O11-BP11</f>
        <v>9143.23</v>
      </c>
      <c r="BR11" s="351">
        <v>1440</v>
      </c>
      <c r="BS11" s="350">
        <f t="shared" ref="BS11:BS22" si="18">BP11+BR11</f>
        <v>8296.77</v>
      </c>
      <c r="BT11" s="350">
        <f>O11-BS11</f>
        <v>7703.23</v>
      </c>
      <c r="BU11" s="351">
        <v>1440</v>
      </c>
      <c r="BV11" s="350">
        <f t="shared" ref="BV11:BV22" si="19">BS11+BU11</f>
        <v>9736.77</v>
      </c>
      <c r="BW11" s="350">
        <f t="shared" si="0"/>
        <v>6263.23</v>
      </c>
      <c r="BX11" s="351">
        <v>1440</v>
      </c>
      <c r="BY11" s="350">
        <f t="shared" ref="BY11:BY22" si="20">BV11+BX11</f>
        <v>11176.77</v>
      </c>
      <c r="BZ11" s="350">
        <f t="shared" ref="BZ11:BZ16" si="21">O11-BY11</f>
        <v>4823.2299999999996</v>
      </c>
      <c r="CA11" s="351">
        <v>1440</v>
      </c>
      <c r="CB11" s="350">
        <f t="shared" ref="CB11:CB22" si="22">BY11+CA11</f>
        <v>12616.77</v>
      </c>
      <c r="CC11" s="350">
        <f t="shared" si="1"/>
        <v>3383.2299999999996</v>
      </c>
      <c r="CD11" s="351">
        <v>1440</v>
      </c>
      <c r="CE11" s="350">
        <f t="shared" si="2"/>
        <v>14056.77</v>
      </c>
      <c r="CF11" s="350">
        <f t="shared" si="3"/>
        <v>1943.2299999999996</v>
      </c>
      <c r="CG11" s="351">
        <v>343.23</v>
      </c>
      <c r="CH11" s="350">
        <f t="shared" si="4"/>
        <v>14400</v>
      </c>
      <c r="CI11" s="350">
        <f t="shared" si="5"/>
        <v>1600</v>
      </c>
      <c r="CJ11" s="351">
        <v>0</v>
      </c>
      <c r="CK11" s="350">
        <f>CH11+CJ11</f>
        <v>14400</v>
      </c>
      <c r="CL11" s="350">
        <f t="shared" si="6"/>
        <v>1600</v>
      </c>
      <c r="CM11" s="351">
        <v>0</v>
      </c>
      <c r="CN11" s="350">
        <f>CK11+CM11</f>
        <v>14400</v>
      </c>
      <c r="CO11" s="350">
        <f t="shared" si="7"/>
        <v>1600</v>
      </c>
      <c r="CP11" s="351">
        <v>0</v>
      </c>
      <c r="CQ11" s="350">
        <f>CN11+CP11</f>
        <v>14400</v>
      </c>
      <c r="CR11" s="352">
        <f t="shared" si="8"/>
        <v>1600</v>
      </c>
      <c r="CS11" s="62">
        <v>0</v>
      </c>
      <c r="CT11" s="417">
        <f t="shared" ref="CT11:CT13" si="23">CQ11+CS11</f>
        <v>14400</v>
      </c>
      <c r="CU11" s="416">
        <f t="shared" ref="CU11:CU13" si="24">O11-CT11</f>
        <v>1600</v>
      </c>
    </row>
    <row r="12" spans="1:99" s="163" customFormat="1" ht="25.5" customHeight="1" thickBot="1" x14ac:dyDescent="0.3">
      <c r="A12" s="229">
        <v>14</v>
      </c>
      <c r="B12" s="91">
        <v>3139</v>
      </c>
      <c r="C12" s="230"/>
      <c r="D12" s="231">
        <v>3</v>
      </c>
      <c r="E12" s="239" t="s">
        <v>129</v>
      </c>
      <c r="F12" s="232">
        <v>39196</v>
      </c>
      <c r="G12" s="233" t="s">
        <v>130</v>
      </c>
      <c r="H12" s="233">
        <v>2007</v>
      </c>
      <c r="I12" s="233" t="s">
        <v>131</v>
      </c>
      <c r="J12" s="234" t="s">
        <v>132</v>
      </c>
      <c r="K12" s="233" t="s">
        <v>133</v>
      </c>
      <c r="L12" s="233" t="s">
        <v>134</v>
      </c>
      <c r="M12" s="411" t="s">
        <v>135</v>
      </c>
      <c r="N12" s="408" t="s">
        <v>136</v>
      </c>
      <c r="O12" s="235">
        <v>25543.52</v>
      </c>
      <c r="P12" s="236">
        <f t="shared" si="9"/>
        <v>2554.3520000000003</v>
      </c>
      <c r="Q12" s="236">
        <f>O12-P12</f>
        <v>22989.168000000001</v>
      </c>
      <c r="R12" s="89">
        <f t="shared" si="10"/>
        <v>2298.9168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238">
        <v>0</v>
      </c>
      <c r="AX12" s="63">
        <f t="shared" si="11"/>
        <v>0</v>
      </c>
      <c r="AY12" s="63">
        <v>0</v>
      </c>
      <c r="AZ12" s="64">
        <v>0</v>
      </c>
      <c r="BA12" s="63">
        <f t="shared" si="12"/>
        <v>0</v>
      </c>
      <c r="BB12" s="63">
        <v>0</v>
      </c>
      <c r="BC12" s="64">
        <v>1587.17</v>
      </c>
      <c r="BD12" s="63">
        <f t="shared" si="13"/>
        <v>1587.17</v>
      </c>
      <c r="BE12" s="63">
        <f>O12-BD12</f>
        <v>23956.35</v>
      </c>
      <c r="BF12" s="64">
        <v>2298.92</v>
      </c>
      <c r="BG12" s="63">
        <f t="shared" si="14"/>
        <v>3886.09</v>
      </c>
      <c r="BH12" s="63">
        <f>O12-BG12</f>
        <v>21657.43</v>
      </c>
      <c r="BI12" s="64">
        <v>2298.92</v>
      </c>
      <c r="BJ12" s="63">
        <f t="shared" si="15"/>
        <v>6185.01</v>
      </c>
      <c r="BK12" s="63">
        <f>O12-BJ12</f>
        <v>19358.510000000002</v>
      </c>
      <c r="BL12" s="64">
        <v>2298.92</v>
      </c>
      <c r="BM12" s="63">
        <f t="shared" si="16"/>
        <v>8483.93</v>
      </c>
      <c r="BN12" s="63">
        <f>O12-BM12</f>
        <v>17059.59</v>
      </c>
      <c r="BO12" s="64">
        <v>2298.92</v>
      </c>
      <c r="BP12" s="63">
        <f t="shared" si="17"/>
        <v>10782.85</v>
      </c>
      <c r="BQ12" s="63">
        <f>O12-BP12</f>
        <v>14760.67</v>
      </c>
      <c r="BR12" s="64">
        <v>2298.92</v>
      </c>
      <c r="BS12" s="63">
        <f t="shared" si="18"/>
        <v>13081.77</v>
      </c>
      <c r="BT12" s="63">
        <f>O12-BS12</f>
        <v>12461.75</v>
      </c>
      <c r="BU12" s="64">
        <v>2298.92</v>
      </c>
      <c r="BV12" s="63">
        <f t="shared" si="19"/>
        <v>15380.69</v>
      </c>
      <c r="BW12" s="63">
        <f t="shared" si="0"/>
        <v>10162.83</v>
      </c>
      <c r="BX12" s="64">
        <v>2298.92</v>
      </c>
      <c r="BY12" s="63">
        <f t="shared" si="20"/>
        <v>17679.61</v>
      </c>
      <c r="BZ12" s="63">
        <f t="shared" si="21"/>
        <v>7863.91</v>
      </c>
      <c r="CA12" s="64">
        <v>2298.92</v>
      </c>
      <c r="CB12" s="63">
        <f t="shared" si="22"/>
        <v>19978.53</v>
      </c>
      <c r="CC12" s="63">
        <f t="shared" si="1"/>
        <v>5564.9900000000016</v>
      </c>
      <c r="CD12" s="64">
        <v>2298.92</v>
      </c>
      <c r="CE12" s="63">
        <f t="shared" si="2"/>
        <v>22277.449999999997</v>
      </c>
      <c r="CF12" s="63">
        <f t="shared" si="3"/>
        <v>3266.0700000000033</v>
      </c>
      <c r="CG12" s="64">
        <v>711.72</v>
      </c>
      <c r="CH12" s="63">
        <f>CE12+CG12</f>
        <v>22989.17</v>
      </c>
      <c r="CI12" s="63">
        <f t="shared" si="5"/>
        <v>2554.3500000000022</v>
      </c>
      <c r="CJ12" s="64">
        <v>0</v>
      </c>
      <c r="CK12" s="63">
        <f>CH12+CJ12</f>
        <v>22989.17</v>
      </c>
      <c r="CL12" s="63">
        <f t="shared" si="6"/>
        <v>2554.3500000000022</v>
      </c>
      <c r="CM12" s="64">
        <v>0</v>
      </c>
      <c r="CN12" s="63">
        <f>CK12+CM12</f>
        <v>22989.17</v>
      </c>
      <c r="CO12" s="63">
        <f t="shared" si="7"/>
        <v>2554.3500000000022</v>
      </c>
      <c r="CP12" s="64">
        <v>0</v>
      </c>
      <c r="CQ12" s="63">
        <f>CN12+CP12</f>
        <v>22989.17</v>
      </c>
      <c r="CR12" s="332">
        <f t="shared" si="8"/>
        <v>2554.3500000000022</v>
      </c>
      <c r="CS12" s="62">
        <v>0</v>
      </c>
      <c r="CT12" s="417">
        <f t="shared" si="23"/>
        <v>22989.17</v>
      </c>
      <c r="CU12" s="416">
        <f t="shared" si="24"/>
        <v>2554.3500000000022</v>
      </c>
    </row>
    <row r="13" spans="1:99" s="163" customFormat="1" ht="25.5" customHeight="1" thickBot="1" x14ac:dyDescent="0.3">
      <c r="A13" s="229">
        <v>16</v>
      </c>
      <c r="B13" s="91">
        <v>2968</v>
      </c>
      <c r="C13" s="230"/>
      <c r="D13" s="231">
        <v>4</v>
      </c>
      <c r="E13" s="239" t="s">
        <v>137</v>
      </c>
      <c r="F13" s="232">
        <v>39952</v>
      </c>
      <c r="G13" s="233" t="s">
        <v>138</v>
      </c>
      <c r="H13" s="233">
        <v>2009</v>
      </c>
      <c r="I13" s="233" t="s">
        <v>139</v>
      </c>
      <c r="J13" s="234" t="s">
        <v>117</v>
      </c>
      <c r="K13" s="233" t="s">
        <v>140</v>
      </c>
      <c r="L13" s="233" t="s">
        <v>141</v>
      </c>
      <c r="M13" s="411" t="s">
        <v>142</v>
      </c>
      <c r="N13" s="408" t="s">
        <v>143</v>
      </c>
      <c r="O13" s="235">
        <v>23169.5</v>
      </c>
      <c r="P13" s="236">
        <f t="shared" si="9"/>
        <v>2316.9500000000003</v>
      </c>
      <c r="Q13" s="236">
        <f>O13-P13</f>
        <v>20852.55</v>
      </c>
      <c r="R13" s="89">
        <f t="shared" si="10"/>
        <v>2085.2550000000001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238">
        <v>0</v>
      </c>
      <c r="AX13" s="63">
        <v>0</v>
      </c>
      <c r="AY13" s="63">
        <v>0</v>
      </c>
      <c r="AZ13" s="64">
        <v>0</v>
      </c>
      <c r="BA13" s="63">
        <v>0</v>
      </c>
      <c r="BB13" s="63">
        <v>0</v>
      </c>
      <c r="BC13" s="64">
        <v>0</v>
      </c>
      <c r="BD13" s="63">
        <f t="shared" si="13"/>
        <v>0</v>
      </c>
      <c r="BE13" s="63">
        <v>0</v>
      </c>
      <c r="BF13" s="64">
        <v>0</v>
      </c>
      <c r="BG13" s="63">
        <f t="shared" si="14"/>
        <v>0</v>
      </c>
      <c r="BH13" s="63">
        <v>0</v>
      </c>
      <c r="BI13" s="64">
        <v>1296.8599999999999</v>
      </c>
      <c r="BJ13" s="63">
        <f t="shared" si="15"/>
        <v>1296.8599999999999</v>
      </c>
      <c r="BK13" s="63">
        <f>O13-BJ13</f>
        <v>21872.639999999999</v>
      </c>
      <c r="BL13" s="64">
        <v>2085.2600000000002</v>
      </c>
      <c r="BM13" s="63">
        <f t="shared" si="16"/>
        <v>3382.12</v>
      </c>
      <c r="BN13" s="63">
        <f>O13-BM13</f>
        <v>19787.38</v>
      </c>
      <c r="BO13" s="64">
        <v>2085.2600000000002</v>
      </c>
      <c r="BP13" s="63">
        <f t="shared" si="17"/>
        <v>5467.38</v>
      </c>
      <c r="BQ13" s="63">
        <f>O13-BP13</f>
        <v>17702.12</v>
      </c>
      <c r="BR13" s="64">
        <v>2085.2600000000002</v>
      </c>
      <c r="BS13" s="63">
        <f t="shared" si="18"/>
        <v>7552.64</v>
      </c>
      <c r="BT13" s="63">
        <f>O13-BS13</f>
        <v>15616.86</v>
      </c>
      <c r="BU13" s="64">
        <v>2085.2600000000002</v>
      </c>
      <c r="BV13" s="63">
        <f t="shared" si="19"/>
        <v>9637.9000000000015</v>
      </c>
      <c r="BW13" s="63">
        <f t="shared" si="0"/>
        <v>13531.599999999999</v>
      </c>
      <c r="BX13" s="64">
        <v>2085.2600000000002</v>
      </c>
      <c r="BY13" s="63">
        <f t="shared" si="20"/>
        <v>11723.160000000002</v>
      </c>
      <c r="BZ13" s="63">
        <f t="shared" si="21"/>
        <v>11446.339999999998</v>
      </c>
      <c r="CA13" s="64">
        <v>2085.2600000000002</v>
      </c>
      <c r="CB13" s="63">
        <f t="shared" si="22"/>
        <v>13808.420000000002</v>
      </c>
      <c r="CC13" s="63">
        <f t="shared" si="1"/>
        <v>9361.0799999999981</v>
      </c>
      <c r="CD13" s="64">
        <v>2085.2600000000002</v>
      </c>
      <c r="CE13" s="63">
        <f t="shared" si="2"/>
        <v>15893.680000000002</v>
      </c>
      <c r="CF13" s="63">
        <f t="shared" si="3"/>
        <v>7275.8199999999979</v>
      </c>
      <c r="CG13" s="64">
        <v>2085.2600000000002</v>
      </c>
      <c r="CH13" s="63">
        <f t="shared" si="4"/>
        <v>17978.940000000002</v>
      </c>
      <c r="CI13" s="63">
        <f t="shared" si="5"/>
        <v>5190.5599999999977</v>
      </c>
      <c r="CJ13" s="64">
        <v>2085.2600000000002</v>
      </c>
      <c r="CK13" s="63">
        <f t="shared" ref="CK13:CK22" si="25">CH13+CJ13</f>
        <v>20064.200000000004</v>
      </c>
      <c r="CL13" s="63">
        <f t="shared" si="6"/>
        <v>3105.2999999999956</v>
      </c>
      <c r="CM13" s="64">
        <v>788.35</v>
      </c>
      <c r="CN13" s="63">
        <f t="shared" ref="CN13:CN22" si="26">CK13+CM13</f>
        <v>20852.550000000003</v>
      </c>
      <c r="CO13" s="63">
        <f t="shared" si="7"/>
        <v>2316.9499999999971</v>
      </c>
      <c r="CP13" s="64"/>
      <c r="CQ13" s="63">
        <f t="shared" ref="CQ13:CQ22" si="27">CN13+CP13</f>
        <v>20852.550000000003</v>
      </c>
      <c r="CR13" s="332">
        <f t="shared" si="8"/>
        <v>2316.9499999999971</v>
      </c>
      <c r="CS13" s="62">
        <v>0</v>
      </c>
      <c r="CT13" s="417">
        <f t="shared" si="23"/>
        <v>20852.550000000003</v>
      </c>
      <c r="CU13" s="416">
        <f t="shared" si="24"/>
        <v>2316.9499999999971</v>
      </c>
    </row>
    <row r="14" spans="1:99" s="163" customFormat="1" ht="25.5" customHeight="1" thickBot="1" x14ac:dyDescent="0.3">
      <c r="A14" s="229">
        <v>18</v>
      </c>
      <c r="B14" s="91">
        <v>10709</v>
      </c>
      <c r="C14" s="230"/>
      <c r="D14" s="231">
        <v>5</v>
      </c>
      <c r="E14" s="239" t="s">
        <v>144</v>
      </c>
      <c r="F14" s="232">
        <v>40567</v>
      </c>
      <c r="G14" s="233" t="s">
        <v>145</v>
      </c>
      <c r="H14" s="233">
        <v>2010</v>
      </c>
      <c r="I14" s="233" t="s">
        <v>146</v>
      </c>
      <c r="J14" s="234" t="s">
        <v>147</v>
      </c>
      <c r="K14" s="233" t="s">
        <v>148</v>
      </c>
      <c r="L14" s="233" t="s">
        <v>149</v>
      </c>
      <c r="M14" s="411" t="s">
        <v>150</v>
      </c>
      <c r="N14" s="408" t="s">
        <v>151</v>
      </c>
      <c r="O14" s="235">
        <v>9400</v>
      </c>
      <c r="P14" s="236">
        <f>O14*10%</f>
        <v>940</v>
      </c>
      <c r="Q14" s="236">
        <f t="shared" ref="Q14:Q22" si="28">O14-P14</f>
        <v>8460</v>
      </c>
      <c r="R14" s="237">
        <f t="shared" si="10"/>
        <v>846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238">
        <v>0</v>
      </c>
      <c r="AX14" s="63">
        <f t="shared" si="11"/>
        <v>0</v>
      </c>
      <c r="AY14" s="63">
        <v>0</v>
      </c>
      <c r="AZ14" s="64">
        <v>0</v>
      </c>
      <c r="BA14" s="63">
        <f t="shared" si="12"/>
        <v>0</v>
      </c>
      <c r="BB14" s="63">
        <v>0</v>
      </c>
      <c r="BC14" s="64">
        <v>0</v>
      </c>
      <c r="BD14" s="63">
        <f t="shared" si="13"/>
        <v>0</v>
      </c>
      <c r="BE14" s="63">
        <v>0</v>
      </c>
      <c r="BF14" s="64">
        <v>0</v>
      </c>
      <c r="BG14" s="63">
        <f t="shared" si="14"/>
        <v>0</v>
      </c>
      <c r="BH14" s="63">
        <v>0</v>
      </c>
      <c r="BI14" s="64">
        <v>0</v>
      </c>
      <c r="BJ14" s="63">
        <f t="shared" si="15"/>
        <v>0</v>
      </c>
      <c r="BK14" s="63">
        <v>0</v>
      </c>
      <c r="BL14" s="64">
        <v>0</v>
      </c>
      <c r="BM14" s="63">
        <f t="shared" si="16"/>
        <v>0</v>
      </c>
      <c r="BN14" s="63">
        <v>0</v>
      </c>
      <c r="BO14" s="64">
        <v>792.69</v>
      </c>
      <c r="BP14" s="63">
        <f t="shared" si="17"/>
        <v>792.69</v>
      </c>
      <c r="BQ14" s="63">
        <f>O14-BP14</f>
        <v>8607.31</v>
      </c>
      <c r="BR14" s="64">
        <v>846</v>
      </c>
      <c r="BS14" s="63">
        <f t="shared" si="18"/>
        <v>1638.69</v>
      </c>
      <c r="BT14" s="63">
        <f>O14-BS14</f>
        <v>7761.3099999999995</v>
      </c>
      <c r="BU14" s="64">
        <v>846</v>
      </c>
      <c r="BV14" s="63">
        <f t="shared" si="19"/>
        <v>2484.69</v>
      </c>
      <c r="BW14" s="63">
        <f t="shared" si="0"/>
        <v>6915.3099999999995</v>
      </c>
      <c r="BX14" s="64">
        <v>846</v>
      </c>
      <c r="BY14" s="63">
        <f t="shared" si="20"/>
        <v>3330.69</v>
      </c>
      <c r="BZ14" s="63">
        <f t="shared" si="21"/>
        <v>6069.3099999999995</v>
      </c>
      <c r="CA14" s="64">
        <v>846</v>
      </c>
      <c r="CB14" s="63">
        <f t="shared" si="22"/>
        <v>4176.6900000000005</v>
      </c>
      <c r="CC14" s="63">
        <f t="shared" si="1"/>
        <v>5223.3099999999995</v>
      </c>
      <c r="CD14" s="64">
        <v>846</v>
      </c>
      <c r="CE14" s="63">
        <f t="shared" si="2"/>
        <v>5022.6900000000005</v>
      </c>
      <c r="CF14" s="63">
        <f t="shared" si="3"/>
        <v>4377.3099999999995</v>
      </c>
      <c r="CG14" s="64">
        <v>846</v>
      </c>
      <c r="CH14" s="63">
        <f t="shared" si="4"/>
        <v>5868.6900000000005</v>
      </c>
      <c r="CI14" s="63">
        <f t="shared" si="5"/>
        <v>3531.3099999999995</v>
      </c>
      <c r="CJ14" s="64">
        <v>846</v>
      </c>
      <c r="CK14" s="63">
        <f t="shared" si="25"/>
        <v>6714.6900000000005</v>
      </c>
      <c r="CL14" s="63">
        <f t="shared" si="6"/>
        <v>2685.3099999999995</v>
      </c>
      <c r="CM14" s="64">
        <v>846</v>
      </c>
      <c r="CN14" s="63">
        <f t="shared" si="26"/>
        <v>7560.6900000000005</v>
      </c>
      <c r="CO14" s="63">
        <f t="shared" si="7"/>
        <v>1839.3099999999995</v>
      </c>
      <c r="CP14" s="64">
        <v>846</v>
      </c>
      <c r="CQ14" s="63">
        <f>CN14+CP14</f>
        <v>8406.69</v>
      </c>
      <c r="CR14" s="332">
        <f t="shared" si="8"/>
        <v>993.30999999999949</v>
      </c>
      <c r="CS14" s="336">
        <v>53.31</v>
      </c>
      <c r="CT14" s="394">
        <f t="shared" ref="CT14:CT22" si="29">CQ14+CS14</f>
        <v>8460</v>
      </c>
      <c r="CU14" s="394">
        <f t="shared" ref="CU14:CU22" si="30">O14-CT14</f>
        <v>940</v>
      </c>
    </row>
    <row r="15" spans="1:99" s="163" customFormat="1" ht="25.5" customHeight="1" thickBot="1" x14ac:dyDescent="0.3">
      <c r="A15" s="229">
        <v>20</v>
      </c>
      <c r="B15" s="91">
        <v>690</v>
      </c>
      <c r="C15" s="230"/>
      <c r="D15" s="231">
        <v>6</v>
      </c>
      <c r="E15" s="239" t="s">
        <v>152</v>
      </c>
      <c r="F15" s="232">
        <v>41412</v>
      </c>
      <c r="G15" s="233" t="s">
        <v>153</v>
      </c>
      <c r="H15" s="233">
        <v>2012</v>
      </c>
      <c r="I15" s="233" t="s">
        <v>154</v>
      </c>
      <c r="J15" s="234" t="s">
        <v>147</v>
      </c>
      <c r="K15" s="233" t="s">
        <v>155</v>
      </c>
      <c r="L15" s="233" t="s">
        <v>156</v>
      </c>
      <c r="M15" s="411" t="s">
        <v>157</v>
      </c>
      <c r="N15" s="408" t="s">
        <v>158</v>
      </c>
      <c r="O15" s="235">
        <v>1490</v>
      </c>
      <c r="P15" s="236">
        <f t="shared" si="9"/>
        <v>149</v>
      </c>
      <c r="Q15" s="236">
        <f t="shared" si="28"/>
        <v>1341</v>
      </c>
      <c r="R15" s="237">
        <f>Q15/10</f>
        <v>134.1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238">
        <v>0</v>
      </c>
      <c r="AX15" s="63">
        <f t="shared" si="11"/>
        <v>0</v>
      </c>
      <c r="AY15" s="63">
        <v>0</v>
      </c>
      <c r="AZ15" s="64">
        <v>0</v>
      </c>
      <c r="BA15" s="63">
        <f t="shared" si="12"/>
        <v>0</v>
      </c>
      <c r="BB15" s="63">
        <v>0</v>
      </c>
      <c r="BC15" s="64">
        <v>0</v>
      </c>
      <c r="BD15" s="63">
        <f t="shared" si="13"/>
        <v>0</v>
      </c>
      <c r="BE15" s="63">
        <v>0</v>
      </c>
      <c r="BF15" s="64">
        <v>0</v>
      </c>
      <c r="BG15" s="63">
        <f t="shared" si="14"/>
        <v>0</v>
      </c>
      <c r="BH15" s="63">
        <v>0</v>
      </c>
      <c r="BI15" s="64">
        <v>0</v>
      </c>
      <c r="BJ15" s="63">
        <f t="shared" si="15"/>
        <v>0</v>
      </c>
      <c r="BK15" s="63">
        <v>0</v>
      </c>
      <c r="BL15" s="64">
        <v>0</v>
      </c>
      <c r="BM15" s="63">
        <f t="shared" si="16"/>
        <v>0</v>
      </c>
      <c r="BN15" s="63">
        <v>0</v>
      </c>
      <c r="BO15" s="64">
        <v>0</v>
      </c>
      <c r="BP15" s="63">
        <f t="shared" si="17"/>
        <v>0</v>
      </c>
      <c r="BQ15" s="63">
        <v>0</v>
      </c>
      <c r="BR15" s="64">
        <v>0</v>
      </c>
      <c r="BS15" s="63">
        <f t="shared" si="18"/>
        <v>0</v>
      </c>
      <c r="BT15" s="63">
        <v>0</v>
      </c>
      <c r="BU15" s="64">
        <v>83.76</v>
      </c>
      <c r="BV15" s="63">
        <f t="shared" si="19"/>
        <v>83.76</v>
      </c>
      <c r="BW15" s="63">
        <f t="shared" si="0"/>
        <v>1406.24</v>
      </c>
      <c r="BX15" s="64">
        <v>134.1</v>
      </c>
      <c r="BY15" s="63">
        <f t="shared" si="20"/>
        <v>217.86</v>
      </c>
      <c r="BZ15" s="63">
        <f t="shared" si="21"/>
        <v>1272.1399999999999</v>
      </c>
      <c r="CA15" s="64">
        <v>134.1</v>
      </c>
      <c r="CB15" s="63">
        <f t="shared" si="22"/>
        <v>351.96000000000004</v>
      </c>
      <c r="CC15" s="63">
        <f t="shared" si="1"/>
        <v>1138.04</v>
      </c>
      <c r="CD15" s="64">
        <v>134.1</v>
      </c>
      <c r="CE15" s="63">
        <f t="shared" si="2"/>
        <v>486.06000000000006</v>
      </c>
      <c r="CF15" s="63">
        <f t="shared" si="3"/>
        <v>1003.9399999999999</v>
      </c>
      <c r="CG15" s="64">
        <v>134.1</v>
      </c>
      <c r="CH15" s="63">
        <f t="shared" si="4"/>
        <v>620.16000000000008</v>
      </c>
      <c r="CI15" s="63">
        <f t="shared" si="5"/>
        <v>869.83999999999992</v>
      </c>
      <c r="CJ15" s="64">
        <v>134.1</v>
      </c>
      <c r="CK15" s="63">
        <f t="shared" si="25"/>
        <v>754.2600000000001</v>
      </c>
      <c r="CL15" s="63">
        <f t="shared" si="6"/>
        <v>735.7399999999999</v>
      </c>
      <c r="CM15" s="64">
        <v>134.1</v>
      </c>
      <c r="CN15" s="63">
        <f t="shared" si="26"/>
        <v>888.36000000000013</v>
      </c>
      <c r="CO15" s="63">
        <f t="shared" si="7"/>
        <v>601.63999999999987</v>
      </c>
      <c r="CP15" s="64">
        <v>134.1</v>
      </c>
      <c r="CQ15" s="63">
        <f t="shared" si="27"/>
        <v>1022.4600000000002</v>
      </c>
      <c r="CR15" s="332">
        <f t="shared" si="8"/>
        <v>467.53999999999985</v>
      </c>
      <c r="CS15" s="333">
        <v>134.1</v>
      </c>
      <c r="CT15" s="394">
        <f t="shared" si="29"/>
        <v>1156.5600000000002</v>
      </c>
      <c r="CU15" s="394">
        <f t="shared" si="30"/>
        <v>333.43999999999983</v>
      </c>
    </row>
    <row r="16" spans="1:99" s="163" customFormat="1" ht="25.5" customHeight="1" thickBot="1" x14ac:dyDescent="0.3">
      <c r="A16" s="229">
        <v>21</v>
      </c>
      <c r="B16" s="91">
        <v>75479</v>
      </c>
      <c r="C16" s="230"/>
      <c r="D16" s="231">
        <v>7</v>
      </c>
      <c r="E16" s="239" t="s">
        <v>159</v>
      </c>
      <c r="F16" s="232">
        <v>41631</v>
      </c>
      <c r="G16" s="233" t="s">
        <v>160</v>
      </c>
      <c r="H16" s="233">
        <v>2014</v>
      </c>
      <c r="I16" s="233" t="s">
        <v>161</v>
      </c>
      <c r="J16" s="234" t="s">
        <v>162</v>
      </c>
      <c r="K16" s="233" t="s">
        <v>118</v>
      </c>
      <c r="L16" s="233" t="s">
        <v>163</v>
      </c>
      <c r="M16" s="411" t="s">
        <v>164</v>
      </c>
      <c r="N16" s="408" t="s">
        <v>165</v>
      </c>
      <c r="O16" s="235">
        <v>17374.5</v>
      </c>
      <c r="P16" s="236">
        <f t="shared" si="9"/>
        <v>1737.45</v>
      </c>
      <c r="Q16" s="236">
        <f t="shared" si="28"/>
        <v>15637.05</v>
      </c>
      <c r="R16" s="237">
        <f t="shared" si="10"/>
        <v>1563.7049999999999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89">
        <v>0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238">
        <v>0</v>
      </c>
      <c r="AX16" s="63">
        <f t="shared" si="11"/>
        <v>0</v>
      </c>
      <c r="AY16" s="63">
        <v>0</v>
      </c>
      <c r="AZ16" s="64">
        <v>0</v>
      </c>
      <c r="BA16" s="63">
        <f t="shared" si="12"/>
        <v>0</v>
      </c>
      <c r="BB16" s="63">
        <v>0</v>
      </c>
      <c r="BC16" s="64">
        <v>0</v>
      </c>
      <c r="BD16" s="63">
        <f t="shared" si="13"/>
        <v>0</v>
      </c>
      <c r="BE16" s="63">
        <v>0</v>
      </c>
      <c r="BF16" s="64">
        <v>0</v>
      </c>
      <c r="BG16" s="63">
        <f t="shared" si="14"/>
        <v>0</v>
      </c>
      <c r="BH16" s="63">
        <v>0</v>
      </c>
      <c r="BI16" s="64">
        <v>0</v>
      </c>
      <c r="BJ16" s="63">
        <f t="shared" si="15"/>
        <v>0</v>
      </c>
      <c r="BK16" s="63">
        <v>0</v>
      </c>
      <c r="BL16" s="64">
        <v>0</v>
      </c>
      <c r="BM16" s="63">
        <v>0</v>
      </c>
      <c r="BN16" s="63">
        <v>0</v>
      </c>
      <c r="BO16" s="64">
        <v>0</v>
      </c>
      <c r="BP16" s="63">
        <f t="shared" si="17"/>
        <v>0</v>
      </c>
      <c r="BQ16" s="63">
        <v>0</v>
      </c>
      <c r="BR16" s="64">
        <v>0</v>
      </c>
      <c r="BS16" s="63">
        <f t="shared" si="18"/>
        <v>0</v>
      </c>
      <c r="BT16" s="63">
        <v>0</v>
      </c>
      <c r="BU16" s="64">
        <v>38.56</v>
      </c>
      <c r="BV16" s="63">
        <f t="shared" si="19"/>
        <v>38.56</v>
      </c>
      <c r="BW16" s="63">
        <f t="shared" si="0"/>
        <v>17335.939999999999</v>
      </c>
      <c r="BX16" s="64">
        <v>1563.71</v>
      </c>
      <c r="BY16" s="63">
        <f t="shared" si="20"/>
        <v>1602.27</v>
      </c>
      <c r="BZ16" s="63">
        <f t="shared" si="21"/>
        <v>15772.23</v>
      </c>
      <c r="CA16" s="64">
        <v>1563.71</v>
      </c>
      <c r="CB16" s="63">
        <f t="shared" si="22"/>
        <v>3165.98</v>
      </c>
      <c r="CC16" s="63">
        <f t="shared" si="1"/>
        <v>14208.52</v>
      </c>
      <c r="CD16" s="64">
        <v>1563.71</v>
      </c>
      <c r="CE16" s="63">
        <f t="shared" si="2"/>
        <v>4729.6900000000005</v>
      </c>
      <c r="CF16" s="63">
        <f t="shared" si="3"/>
        <v>12644.81</v>
      </c>
      <c r="CG16" s="64">
        <v>1563.71</v>
      </c>
      <c r="CH16" s="63">
        <f t="shared" si="4"/>
        <v>6293.4000000000005</v>
      </c>
      <c r="CI16" s="63">
        <f t="shared" si="5"/>
        <v>11081.099999999999</v>
      </c>
      <c r="CJ16" s="64">
        <v>1563.71</v>
      </c>
      <c r="CK16" s="63">
        <f t="shared" si="25"/>
        <v>7857.1100000000006</v>
      </c>
      <c r="CL16" s="63">
        <f t="shared" si="6"/>
        <v>9517.39</v>
      </c>
      <c r="CM16" s="64">
        <v>1563.71</v>
      </c>
      <c r="CN16" s="63">
        <f t="shared" si="26"/>
        <v>9420.82</v>
      </c>
      <c r="CO16" s="63">
        <f t="shared" si="7"/>
        <v>7953.68</v>
      </c>
      <c r="CP16" s="64">
        <v>1563.71</v>
      </c>
      <c r="CQ16" s="63">
        <f t="shared" si="27"/>
        <v>10984.529999999999</v>
      </c>
      <c r="CR16" s="332">
        <f t="shared" si="8"/>
        <v>6389.9700000000012</v>
      </c>
      <c r="CS16" s="333">
        <v>1563.71</v>
      </c>
      <c r="CT16" s="394">
        <f t="shared" si="29"/>
        <v>12548.239999999998</v>
      </c>
      <c r="CU16" s="394">
        <f t="shared" si="30"/>
        <v>4826.260000000002</v>
      </c>
    </row>
    <row r="17" spans="1:179" s="163" customFormat="1" ht="25.5" customHeight="1" x14ac:dyDescent="0.25">
      <c r="A17" s="229">
        <v>23</v>
      </c>
      <c r="B17" s="91">
        <v>1345</v>
      </c>
      <c r="C17" s="230"/>
      <c r="D17" s="231">
        <v>8</v>
      </c>
      <c r="E17" s="240">
        <v>2015120101</v>
      </c>
      <c r="F17" s="241">
        <v>42058</v>
      </c>
      <c r="G17" s="242" t="s">
        <v>166</v>
      </c>
      <c r="H17" s="242">
        <v>2013</v>
      </c>
      <c r="I17" s="242" t="s">
        <v>167</v>
      </c>
      <c r="J17" s="243" t="s">
        <v>168</v>
      </c>
      <c r="K17" s="242" t="s">
        <v>169</v>
      </c>
      <c r="L17" s="323" t="s">
        <v>170</v>
      </c>
      <c r="M17" s="412" t="s">
        <v>171</v>
      </c>
      <c r="N17" s="409" t="s">
        <v>172</v>
      </c>
      <c r="O17" s="244">
        <v>17844.740000000002</v>
      </c>
      <c r="P17" s="236">
        <f t="shared" si="9"/>
        <v>1784.4740000000002</v>
      </c>
      <c r="Q17" s="245">
        <f>O17-P17</f>
        <v>16060.266000000001</v>
      </c>
      <c r="R17" s="237">
        <f t="shared" si="10"/>
        <v>1606.0266000000001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238">
        <v>0</v>
      </c>
      <c r="AX17" s="63">
        <f t="shared" si="11"/>
        <v>0</v>
      </c>
      <c r="AY17" s="63">
        <v>0</v>
      </c>
      <c r="AZ17" s="64">
        <v>0</v>
      </c>
      <c r="BA17" s="63">
        <f t="shared" si="12"/>
        <v>0</v>
      </c>
      <c r="BB17" s="63">
        <v>0</v>
      </c>
      <c r="BC17" s="64">
        <v>0</v>
      </c>
      <c r="BD17" s="63">
        <f t="shared" si="13"/>
        <v>0</v>
      </c>
      <c r="BE17" s="63">
        <v>0</v>
      </c>
      <c r="BF17" s="64">
        <v>0</v>
      </c>
      <c r="BG17" s="63">
        <f t="shared" si="14"/>
        <v>0</v>
      </c>
      <c r="BH17" s="63">
        <v>0</v>
      </c>
      <c r="BI17" s="64">
        <v>0</v>
      </c>
      <c r="BJ17" s="63">
        <f t="shared" si="15"/>
        <v>0</v>
      </c>
      <c r="BK17" s="63">
        <v>0</v>
      </c>
      <c r="BL17" s="64">
        <v>0</v>
      </c>
      <c r="BM17" s="63">
        <f t="shared" si="16"/>
        <v>0</v>
      </c>
      <c r="BN17" s="63">
        <v>0</v>
      </c>
      <c r="BO17" s="64">
        <v>0</v>
      </c>
      <c r="BP17" s="63">
        <f t="shared" si="17"/>
        <v>0</v>
      </c>
      <c r="BQ17" s="63">
        <v>0</v>
      </c>
      <c r="BR17" s="64">
        <v>0</v>
      </c>
      <c r="BS17" s="63">
        <f t="shared" si="18"/>
        <v>0</v>
      </c>
      <c r="BT17" s="63">
        <v>0</v>
      </c>
      <c r="BU17" s="64">
        <v>0</v>
      </c>
      <c r="BV17" s="63">
        <f t="shared" si="19"/>
        <v>0</v>
      </c>
      <c r="BW17" s="63">
        <v>0</v>
      </c>
      <c r="BX17" s="64">
        <v>0</v>
      </c>
      <c r="BY17" s="63">
        <f t="shared" si="20"/>
        <v>0</v>
      </c>
      <c r="BZ17" s="63">
        <f t="shared" ref="BZ17:BZ22" si="31">AY17-BY17</f>
        <v>0</v>
      </c>
      <c r="CA17" s="64">
        <v>1372.82</v>
      </c>
      <c r="CB17" s="63">
        <f t="shared" si="22"/>
        <v>1372.82</v>
      </c>
      <c r="CC17" s="63">
        <f t="shared" si="1"/>
        <v>16471.920000000002</v>
      </c>
      <c r="CD17" s="64">
        <v>1606.03</v>
      </c>
      <c r="CE17" s="63">
        <f t="shared" si="2"/>
        <v>2978.85</v>
      </c>
      <c r="CF17" s="63">
        <f t="shared" si="3"/>
        <v>14865.890000000001</v>
      </c>
      <c r="CG17" s="64">
        <v>1606.03</v>
      </c>
      <c r="CH17" s="63">
        <f t="shared" si="4"/>
        <v>4584.88</v>
      </c>
      <c r="CI17" s="63">
        <f t="shared" si="5"/>
        <v>13259.86</v>
      </c>
      <c r="CJ17" s="64">
        <v>1606.03</v>
      </c>
      <c r="CK17" s="63">
        <f t="shared" si="25"/>
        <v>6190.91</v>
      </c>
      <c r="CL17" s="63">
        <f t="shared" si="6"/>
        <v>11653.830000000002</v>
      </c>
      <c r="CM17" s="64">
        <v>1606.03</v>
      </c>
      <c r="CN17" s="63">
        <f t="shared" si="26"/>
        <v>7796.94</v>
      </c>
      <c r="CO17" s="63">
        <f t="shared" si="7"/>
        <v>10047.800000000003</v>
      </c>
      <c r="CP17" s="64">
        <v>1606.03</v>
      </c>
      <c r="CQ17" s="63">
        <f t="shared" si="27"/>
        <v>9402.9699999999993</v>
      </c>
      <c r="CR17" s="332">
        <f t="shared" si="8"/>
        <v>8441.7700000000023</v>
      </c>
      <c r="CS17" s="333">
        <v>1606.03</v>
      </c>
      <c r="CT17" s="394">
        <f t="shared" si="29"/>
        <v>11009</v>
      </c>
      <c r="CU17" s="394">
        <f t="shared" si="30"/>
        <v>6835.7400000000016</v>
      </c>
    </row>
    <row r="18" spans="1:179" s="163" customFormat="1" ht="25.5" customHeight="1" thickBot="1" x14ac:dyDescent="0.3">
      <c r="A18" s="229">
        <v>24</v>
      </c>
      <c r="B18" s="91">
        <v>1309</v>
      </c>
      <c r="C18" s="230"/>
      <c r="D18" s="231">
        <v>9</v>
      </c>
      <c r="E18" s="246">
        <v>2015120102</v>
      </c>
      <c r="F18" s="196">
        <v>42058</v>
      </c>
      <c r="G18" s="233" t="s">
        <v>173</v>
      </c>
      <c r="H18" s="233">
        <v>2014</v>
      </c>
      <c r="I18" s="233" t="s">
        <v>174</v>
      </c>
      <c r="J18" s="247" t="s">
        <v>168</v>
      </c>
      <c r="K18" s="233" t="s">
        <v>148</v>
      </c>
      <c r="L18" s="233" t="s">
        <v>175</v>
      </c>
      <c r="M18" s="248" t="s">
        <v>176</v>
      </c>
      <c r="N18" s="408" t="s">
        <v>177</v>
      </c>
      <c r="O18" s="249">
        <v>18835.96</v>
      </c>
      <c r="P18" s="236">
        <f t="shared" si="9"/>
        <v>1883.596</v>
      </c>
      <c r="Q18" s="236">
        <f>O18-P18</f>
        <v>16952.363999999998</v>
      </c>
      <c r="R18" s="237">
        <f t="shared" si="10"/>
        <v>1695.2363999999998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89">
        <v>0</v>
      </c>
      <c r="AT18" s="89">
        <v>0</v>
      </c>
      <c r="AU18" s="89">
        <v>0</v>
      </c>
      <c r="AV18" s="89">
        <v>0</v>
      </c>
      <c r="AW18" s="238">
        <v>0</v>
      </c>
      <c r="AX18" s="63">
        <f t="shared" si="11"/>
        <v>0</v>
      </c>
      <c r="AY18" s="63">
        <v>0</v>
      </c>
      <c r="AZ18" s="64">
        <v>0</v>
      </c>
      <c r="BA18" s="63">
        <f t="shared" si="12"/>
        <v>0</v>
      </c>
      <c r="BB18" s="63">
        <v>0</v>
      </c>
      <c r="BC18" s="64">
        <v>0</v>
      </c>
      <c r="BD18" s="63">
        <f t="shared" si="13"/>
        <v>0</v>
      </c>
      <c r="BE18" s="63">
        <v>0</v>
      </c>
      <c r="BF18" s="64">
        <v>0</v>
      </c>
      <c r="BG18" s="63">
        <f t="shared" si="14"/>
        <v>0</v>
      </c>
      <c r="BH18" s="63">
        <v>0</v>
      </c>
      <c r="BI18" s="64">
        <v>0</v>
      </c>
      <c r="BJ18" s="63">
        <v>0</v>
      </c>
      <c r="BK18" s="63">
        <v>0</v>
      </c>
      <c r="BL18" s="64">
        <v>0</v>
      </c>
      <c r="BM18" s="63">
        <f t="shared" si="16"/>
        <v>0</v>
      </c>
      <c r="BN18" s="63">
        <v>0</v>
      </c>
      <c r="BO18" s="64">
        <v>0</v>
      </c>
      <c r="BP18" s="63">
        <f t="shared" si="17"/>
        <v>0</v>
      </c>
      <c r="BQ18" s="63">
        <v>0</v>
      </c>
      <c r="BR18" s="64">
        <v>0</v>
      </c>
      <c r="BS18" s="63">
        <f t="shared" si="18"/>
        <v>0</v>
      </c>
      <c r="BT18" s="63">
        <v>0</v>
      </c>
      <c r="BU18" s="64">
        <v>0</v>
      </c>
      <c r="BV18" s="63">
        <f t="shared" si="19"/>
        <v>0</v>
      </c>
      <c r="BW18" s="63">
        <v>0</v>
      </c>
      <c r="BX18" s="64">
        <v>0</v>
      </c>
      <c r="BY18" s="63">
        <f t="shared" si="20"/>
        <v>0</v>
      </c>
      <c r="BZ18" s="63">
        <f t="shared" si="31"/>
        <v>0</v>
      </c>
      <c r="CA18" s="64">
        <v>1449.08</v>
      </c>
      <c r="CB18" s="63">
        <f t="shared" si="22"/>
        <v>1449.08</v>
      </c>
      <c r="CC18" s="63">
        <f t="shared" si="1"/>
        <v>17386.879999999997</v>
      </c>
      <c r="CD18" s="64">
        <v>1695.24</v>
      </c>
      <c r="CE18" s="63">
        <f t="shared" si="2"/>
        <v>3144.3199999999997</v>
      </c>
      <c r="CF18" s="63">
        <f t="shared" si="3"/>
        <v>15691.64</v>
      </c>
      <c r="CG18" s="64">
        <v>1695.24</v>
      </c>
      <c r="CH18" s="63">
        <f t="shared" si="4"/>
        <v>4839.5599999999995</v>
      </c>
      <c r="CI18" s="63">
        <f t="shared" si="5"/>
        <v>13996.4</v>
      </c>
      <c r="CJ18" s="64">
        <v>1695.24</v>
      </c>
      <c r="CK18" s="63">
        <f t="shared" si="25"/>
        <v>6534.7999999999993</v>
      </c>
      <c r="CL18" s="63">
        <f t="shared" si="6"/>
        <v>12301.16</v>
      </c>
      <c r="CM18" s="64">
        <v>1695.24</v>
      </c>
      <c r="CN18" s="63">
        <f t="shared" si="26"/>
        <v>8230.0399999999991</v>
      </c>
      <c r="CO18" s="63">
        <f t="shared" si="7"/>
        <v>10605.92</v>
      </c>
      <c r="CP18" s="64">
        <v>1695.24</v>
      </c>
      <c r="CQ18" s="63">
        <f t="shared" si="27"/>
        <v>9925.2799999999988</v>
      </c>
      <c r="CR18" s="332">
        <f t="shared" si="8"/>
        <v>8910.68</v>
      </c>
      <c r="CS18" s="333">
        <v>1695.24</v>
      </c>
      <c r="CT18" s="395">
        <f t="shared" si="29"/>
        <v>11620.519999999999</v>
      </c>
      <c r="CU18" s="395">
        <f t="shared" si="30"/>
        <v>7215.4400000000005</v>
      </c>
    </row>
    <row r="19" spans="1:179" s="163" customFormat="1" ht="25.5" customHeight="1" thickBot="1" x14ac:dyDescent="0.3">
      <c r="A19" s="229">
        <v>22</v>
      </c>
      <c r="B19" s="91">
        <v>1307</v>
      </c>
      <c r="C19" s="230"/>
      <c r="D19" s="231">
        <v>10</v>
      </c>
      <c r="E19" s="239">
        <v>2015120103</v>
      </c>
      <c r="F19" s="250">
        <v>42058</v>
      </c>
      <c r="G19" s="233" t="s">
        <v>178</v>
      </c>
      <c r="H19" s="233">
        <v>2015</v>
      </c>
      <c r="I19" s="233" t="s">
        <v>179</v>
      </c>
      <c r="J19" s="234" t="s">
        <v>168</v>
      </c>
      <c r="K19" s="233" t="s">
        <v>148</v>
      </c>
      <c r="L19" s="233" t="s">
        <v>180</v>
      </c>
      <c r="M19" s="410" t="s">
        <v>181</v>
      </c>
      <c r="N19" s="408" t="s">
        <v>182</v>
      </c>
      <c r="O19" s="251">
        <v>10534.19</v>
      </c>
      <c r="P19" s="236">
        <f t="shared" si="9"/>
        <v>1053.4190000000001</v>
      </c>
      <c r="Q19" s="236">
        <f t="shared" si="28"/>
        <v>9480.7710000000006</v>
      </c>
      <c r="R19" s="237">
        <f t="shared" si="10"/>
        <v>948.07710000000009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238">
        <v>0</v>
      </c>
      <c r="AX19" s="63">
        <f t="shared" si="11"/>
        <v>0</v>
      </c>
      <c r="AY19" s="63">
        <v>0</v>
      </c>
      <c r="AZ19" s="64">
        <v>0</v>
      </c>
      <c r="BA19" s="63">
        <f t="shared" si="12"/>
        <v>0</v>
      </c>
      <c r="BB19" s="63">
        <v>0</v>
      </c>
      <c r="BC19" s="64">
        <v>0</v>
      </c>
      <c r="BD19" s="63">
        <f t="shared" si="13"/>
        <v>0</v>
      </c>
      <c r="BE19" s="63">
        <v>0</v>
      </c>
      <c r="BF19" s="64">
        <v>0</v>
      </c>
      <c r="BG19" s="63">
        <v>0</v>
      </c>
      <c r="BH19" s="63">
        <v>0</v>
      </c>
      <c r="BI19" s="64">
        <v>0</v>
      </c>
      <c r="BJ19" s="63">
        <f t="shared" si="15"/>
        <v>0</v>
      </c>
      <c r="BK19" s="63">
        <v>0</v>
      </c>
      <c r="BL19" s="64">
        <v>0</v>
      </c>
      <c r="BM19" s="63">
        <f t="shared" si="16"/>
        <v>0</v>
      </c>
      <c r="BN19" s="63">
        <v>0</v>
      </c>
      <c r="BO19" s="64">
        <v>0</v>
      </c>
      <c r="BP19" s="63">
        <f t="shared" si="17"/>
        <v>0</v>
      </c>
      <c r="BQ19" s="63">
        <v>0</v>
      </c>
      <c r="BR19" s="64">
        <v>0</v>
      </c>
      <c r="BS19" s="63">
        <v>0</v>
      </c>
      <c r="BT19" s="63">
        <v>0</v>
      </c>
      <c r="BU19" s="64">
        <v>0</v>
      </c>
      <c r="BV19" s="63">
        <f t="shared" si="19"/>
        <v>0</v>
      </c>
      <c r="BW19" s="63">
        <v>0</v>
      </c>
      <c r="BX19" s="64">
        <v>0</v>
      </c>
      <c r="BY19" s="63">
        <v>0</v>
      </c>
      <c r="BZ19" s="63">
        <v>0</v>
      </c>
      <c r="CA19" s="64">
        <v>810.41</v>
      </c>
      <c r="CB19" s="63">
        <f t="shared" si="22"/>
        <v>810.41</v>
      </c>
      <c r="CC19" s="63">
        <f t="shared" si="1"/>
        <v>9723.7800000000007</v>
      </c>
      <c r="CD19" s="64">
        <v>948.08</v>
      </c>
      <c r="CE19" s="63">
        <f t="shared" si="2"/>
        <v>1758.49</v>
      </c>
      <c r="CF19" s="63">
        <f t="shared" si="3"/>
        <v>8775.7000000000007</v>
      </c>
      <c r="CG19" s="64">
        <v>948.08</v>
      </c>
      <c r="CH19" s="63">
        <f t="shared" si="4"/>
        <v>2706.57</v>
      </c>
      <c r="CI19" s="63">
        <f t="shared" si="5"/>
        <v>7827.6200000000008</v>
      </c>
      <c r="CJ19" s="64">
        <v>948.08</v>
      </c>
      <c r="CK19" s="63">
        <f t="shared" si="25"/>
        <v>3654.65</v>
      </c>
      <c r="CL19" s="63">
        <f t="shared" si="6"/>
        <v>6879.5400000000009</v>
      </c>
      <c r="CM19" s="64">
        <v>948.08</v>
      </c>
      <c r="CN19" s="63">
        <f t="shared" si="26"/>
        <v>4602.7300000000005</v>
      </c>
      <c r="CO19" s="63">
        <f t="shared" si="7"/>
        <v>5931.46</v>
      </c>
      <c r="CP19" s="64">
        <v>948.08</v>
      </c>
      <c r="CQ19" s="63">
        <f t="shared" si="27"/>
        <v>5550.81</v>
      </c>
      <c r="CR19" s="332">
        <f t="shared" si="8"/>
        <v>4983.38</v>
      </c>
      <c r="CS19" s="333">
        <v>948.08</v>
      </c>
      <c r="CT19" s="395">
        <f t="shared" si="29"/>
        <v>6498.89</v>
      </c>
      <c r="CU19" s="395">
        <f t="shared" si="30"/>
        <v>4035.3</v>
      </c>
    </row>
    <row r="20" spans="1:179" s="163" customFormat="1" ht="25.5" customHeight="1" x14ac:dyDescent="0.25">
      <c r="A20" s="74">
        <v>25</v>
      </c>
      <c r="B20" s="23">
        <v>47500</v>
      </c>
      <c r="C20" s="22"/>
      <c r="D20" s="231">
        <v>11</v>
      </c>
      <c r="E20" s="246" t="s">
        <v>183</v>
      </c>
      <c r="F20" s="196">
        <v>44183</v>
      </c>
      <c r="G20" s="192" t="s">
        <v>184</v>
      </c>
      <c r="H20" s="192">
        <v>2021</v>
      </c>
      <c r="I20" s="192" t="s">
        <v>185</v>
      </c>
      <c r="J20" s="252" t="s">
        <v>186</v>
      </c>
      <c r="K20" s="192" t="s">
        <v>118</v>
      </c>
      <c r="L20" s="319" t="s">
        <v>187</v>
      </c>
      <c r="M20" s="248" t="s">
        <v>188</v>
      </c>
      <c r="N20" s="192" t="s">
        <v>189</v>
      </c>
      <c r="O20" s="249">
        <v>24621.62</v>
      </c>
      <c r="P20" s="236">
        <f t="shared" si="9"/>
        <v>2462.1620000000003</v>
      </c>
      <c r="Q20" s="236">
        <f t="shared" si="28"/>
        <v>22159.457999999999</v>
      </c>
      <c r="R20" s="237">
        <f t="shared" si="10"/>
        <v>2215.9458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0</v>
      </c>
      <c r="AV20" s="89">
        <v>0</v>
      </c>
      <c r="AW20" s="238">
        <v>0</v>
      </c>
      <c r="AX20" s="63">
        <f t="shared" si="11"/>
        <v>0</v>
      </c>
      <c r="AY20" s="63">
        <v>0</v>
      </c>
      <c r="AZ20" s="64">
        <v>0</v>
      </c>
      <c r="BA20" s="63">
        <f t="shared" si="12"/>
        <v>0</v>
      </c>
      <c r="BB20" s="63">
        <v>0</v>
      </c>
      <c r="BC20" s="64">
        <v>0</v>
      </c>
      <c r="BD20" s="63">
        <f t="shared" si="13"/>
        <v>0</v>
      </c>
      <c r="BE20" s="63">
        <v>0</v>
      </c>
      <c r="BF20" s="64">
        <v>0</v>
      </c>
      <c r="BG20" s="63">
        <f t="shared" si="14"/>
        <v>0</v>
      </c>
      <c r="BH20" s="63">
        <v>0</v>
      </c>
      <c r="BI20" s="64">
        <v>0</v>
      </c>
      <c r="BJ20" s="63">
        <f t="shared" si="15"/>
        <v>0</v>
      </c>
      <c r="BK20" s="63">
        <v>0</v>
      </c>
      <c r="BL20" s="64">
        <v>0</v>
      </c>
      <c r="BM20" s="63">
        <f t="shared" si="16"/>
        <v>0</v>
      </c>
      <c r="BN20" s="63">
        <v>0</v>
      </c>
      <c r="BO20" s="64">
        <v>0</v>
      </c>
      <c r="BP20" s="63">
        <f t="shared" si="17"/>
        <v>0</v>
      </c>
      <c r="BQ20" s="63">
        <v>0</v>
      </c>
      <c r="BR20" s="64">
        <v>0</v>
      </c>
      <c r="BS20" s="63">
        <f t="shared" si="18"/>
        <v>0</v>
      </c>
      <c r="BT20" s="63">
        <v>0</v>
      </c>
      <c r="BU20" s="64">
        <v>0</v>
      </c>
      <c r="BV20" s="63">
        <f t="shared" si="19"/>
        <v>0</v>
      </c>
      <c r="BW20" s="63">
        <v>0</v>
      </c>
      <c r="BX20" s="64">
        <v>0</v>
      </c>
      <c r="BY20" s="63">
        <f t="shared" si="20"/>
        <v>0</v>
      </c>
      <c r="BZ20" s="63">
        <f t="shared" si="31"/>
        <v>0</v>
      </c>
      <c r="CA20" s="64">
        <v>0</v>
      </c>
      <c r="CB20" s="63">
        <f t="shared" si="22"/>
        <v>0</v>
      </c>
      <c r="CC20" s="63">
        <v>0</v>
      </c>
      <c r="CD20" s="64">
        <v>0</v>
      </c>
      <c r="CE20" s="63">
        <f t="shared" si="2"/>
        <v>0</v>
      </c>
      <c r="CF20" s="63">
        <v>0</v>
      </c>
      <c r="CG20" s="64">
        <v>0</v>
      </c>
      <c r="CH20" s="63">
        <f t="shared" si="4"/>
        <v>0</v>
      </c>
      <c r="CI20" s="63">
        <f>AY20-CH20</f>
        <v>0</v>
      </c>
      <c r="CJ20" s="64">
        <v>0</v>
      </c>
      <c r="CK20" s="63">
        <f t="shared" si="25"/>
        <v>0</v>
      </c>
      <c r="CL20" s="63">
        <f>BB20-CK20</f>
        <v>0</v>
      </c>
      <c r="CM20" s="64">
        <v>0</v>
      </c>
      <c r="CN20" s="63">
        <f t="shared" si="26"/>
        <v>0</v>
      </c>
      <c r="CO20" s="63">
        <f>BE20-CN20</f>
        <v>0</v>
      </c>
      <c r="CP20" s="64">
        <v>85</v>
      </c>
      <c r="CQ20" s="63">
        <f t="shared" si="27"/>
        <v>85</v>
      </c>
      <c r="CR20" s="332">
        <f t="shared" si="8"/>
        <v>24536.62</v>
      </c>
      <c r="CS20" s="333">
        <v>2215.9499999999998</v>
      </c>
      <c r="CT20" s="395">
        <f t="shared" si="29"/>
        <v>2300.9499999999998</v>
      </c>
      <c r="CU20" s="395">
        <f t="shared" si="30"/>
        <v>22320.67</v>
      </c>
    </row>
    <row r="21" spans="1:179" s="163" customFormat="1" ht="25.5" customHeight="1" x14ac:dyDescent="0.25">
      <c r="A21" s="74">
        <v>26</v>
      </c>
      <c r="B21" s="23">
        <v>47501</v>
      </c>
      <c r="C21" s="22"/>
      <c r="D21" s="231">
        <v>12</v>
      </c>
      <c r="E21" s="246" t="s">
        <v>190</v>
      </c>
      <c r="F21" s="196">
        <v>44183</v>
      </c>
      <c r="G21" s="192" t="s">
        <v>191</v>
      </c>
      <c r="H21" s="192">
        <v>2021</v>
      </c>
      <c r="I21" s="192" t="s">
        <v>192</v>
      </c>
      <c r="J21" s="252" t="s">
        <v>186</v>
      </c>
      <c r="K21" s="192" t="s">
        <v>118</v>
      </c>
      <c r="L21" s="192" t="s">
        <v>193</v>
      </c>
      <c r="M21" s="248" t="s">
        <v>194</v>
      </c>
      <c r="N21" s="192" t="s">
        <v>195</v>
      </c>
      <c r="O21" s="249">
        <v>26989.66</v>
      </c>
      <c r="P21" s="236">
        <f t="shared" si="9"/>
        <v>2698.9660000000003</v>
      </c>
      <c r="Q21" s="236">
        <f t="shared" si="28"/>
        <v>24290.694</v>
      </c>
      <c r="R21" s="237">
        <f t="shared" si="10"/>
        <v>2429.0693999999999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238">
        <v>0</v>
      </c>
      <c r="AX21" s="63">
        <f t="shared" si="11"/>
        <v>0</v>
      </c>
      <c r="AY21" s="63">
        <v>0</v>
      </c>
      <c r="AZ21" s="64">
        <v>0</v>
      </c>
      <c r="BA21" s="63">
        <f t="shared" si="12"/>
        <v>0</v>
      </c>
      <c r="BB21" s="63">
        <v>0</v>
      </c>
      <c r="BC21" s="64">
        <v>0</v>
      </c>
      <c r="BD21" s="63">
        <f t="shared" si="13"/>
        <v>0</v>
      </c>
      <c r="BE21" s="63">
        <v>0</v>
      </c>
      <c r="BF21" s="64">
        <v>0</v>
      </c>
      <c r="BG21" s="63">
        <f t="shared" si="14"/>
        <v>0</v>
      </c>
      <c r="BH21" s="63">
        <v>0</v>
      </c>
      <c r="BI21" s="64">
        <v>0</v>
      </c>
      <c r="BJ21" s="63">
        <f t="shared" si="15"/>
        <v>0</v>
      </c>
      <c r="BK21" s="63">
        <v>0</v>
      </c>
      <c r="BL21" s="64">
        <v>0</v>
      </c>
      <c r="BM21" s="63">
        <f t="shared" si="16"/>
        <v>0</v>
      </c>
      <c r="BN21" s="63">
        <v>0</v>
      </c>
      <c r="BO21" s="64">
        <v>0</v>
      </c>
      <c r="BP21" s="63">
        <f t="shared" si="17"/>
        <v>0</v>
      </c>
      <c r="BQ21" s="63">
        <v>0</v>
      </c>
      <c r="BR21" s="64">
        <v>0</v>
      </c>
      <c r="BS21" s="63">
        <f t="shared" si="18"/>
        <v>0</v>
      </c>
      <c r="BT21" s="63">
        <v>0</v>
      </c>
      <c r="BU21" s="64">
        <v>0</v>
      </c>
      <c r="BV21" s="63">
        <f t="shared" si="19"/>
        <v>0</v>
      </c>
      <c r="BW21" s="63">
        <v>0</v>
      </c>
      <c r="BX21" s="64">
        <v>0</v>
      </c>
      <c r="BY21" s="63">
        <f t="shared" si="20"/>
        <v>0</v>
      </c>
      <c r="BZ21" s="63">
        <f t="shared" si="31"/>
        <v>0</v>
      </c>
      <c r="CA21" s="64">
        <v>0</v>
      </c>
      <c r="CB21" s="63">
        <f t="shared" si="22"/>
        <v>0</v>
      </c>
      <c r="CC21" s="63">
        <v>0</v>
      </c>
      <c r="CD21" s="64">
        <v>0</v>
      </c>
      <c r="CE21" s="63">
        <f t="shared" si="2"/>
        <v>0</v>
      </c>
      <c r="CF21" s="63">
        <v>0</v>
      </c>
      <c r="CG21" s="64">
        <v>0</v>
      </c>
      <c r="CH21" s="63">
        <f t="shared" si="4"/>
        <v>0</v>
      </c>
      <c r="CI21" s="63">
        <f>AY21-CH21</f>
        <v>0</v>
      </c>
      <c r="CJ21" s="64">
        <v>0</v>
      </c>
      <c r="CK21" s="63">
        <f t="shared" si="25"/>
        <v>0</v>
      </c>
      <c r="CL21" s="63">
        <f>BB21-CK21</f>
        <v>0</v>
      </c>
      <c r="CM21" s="64">
        <v>0</v>
      </c>
      <c r="CN21" s="63">
        <f t="shared" si="26"/>
        <v>0</v>
      </c>
      <c r="CO21" s="63">
        <f>BE21-CN21</f>
        <v>0</v>
      </c>
      <c r="CP21" s="64">
        <v>93.17</v>
      </c>
      <c r="CQ21" s="63">
        <f t="shared" si="27"/>
        <v>93.17</v>
      </c>
      <c r="CR21" s="332">
        <f t="shared" si="8"/>
        <v>26896.49</v>
      </c>
      <c r="CS21" s="333">
        <v>2429.0700000000002</v>
      </c>
      <c r="CT21" s="395">
        <f t="shared" si="29"/>
        <v>2522.2400000000002</v>
      </c>
      <c r="CU21" s="395">
        <f t="shared" si="30"/>
        <v>24467.42</v>
      </c>
    </row>
    <row r="22" spans="1:179" s="163" customFormat="1" ht="25.5" customHeight="1" thickBot="1" x14ac:dyDescent="0.3">
      <c r="A22" s="74">
        <v>27</v>
      </c>
      <c r="B22" s="23">
        <v>47502</v>
      </c>
      <c r="C22" s="22"/>
      <c r="D22" s="253">
        <v>13</v>
      </c>
      <c r="E22" s="254" t="s">
        <v>196</v>
      </c>
      <c r="F22" s="255">
        <v>44183</v>
      </c>
      <c r="G22" s="256" t="s">
        <v>191</v>
      </c>
      <c r="H22" s="256">
        <v>2021</v>
      </c>
      <c r="I22" s="256" t="s">
        <v>197</v>
      </c>
      <c r="J22" s="257" t="s">
        <v>186</v>
      </c>
      <c r="K22" s="256" t="s">
        <v>118</v>
      </c>
      <c r="L22" s="256" t="s">
        <v>198</v>
      </c>
      <c r="M22" s="258" t="s">
        <v>199</v>
      </c>
      <c r="N22" s="192" t="s">
        <v>195</v>
      </c>
      <c r="O22" s="259">
        <v>26989.66</v>
      </c>
      <c r="P22" s="245">
        <f t="shared" si="9"/>
        <v>2698.9660000000003</v>
      </c>
      <c r="Q22" s="245">
        <f t="shared" si="28"/>
        <v>24290.694</v>
      </c>
      <c r="R22" s="260">
        <f t="shared" si="10"/>
        <v>2429.0693999999999</v>
      </c>
      <c r="S22" s="261">
        <v>0</v>
      </c>
      <c r="T22" s="261">
        <v>0</v>
      </c>
      <c r="U22" s="261">
        <v>0</v>
      </c>
      <c r="V22" s="261">
        <v>0</v>
      </c>
      <c r="W22" s="261">
        <v>0</v>
      </c>
      <c r="X22" s="261">
        <v>0</v>
      </c>
      <c r="Y22" s="261">
        <v>0</v>
      </c>
      <c r="Z22" s="261">
        <v>0</v>
      </c>
      <c r="AA22" s="261">
        <v>0</v>
      </c>
      <c r="AB22" s="261">
        <v>0</v>
      </c>
      <c r="AC22" s="261">
        <v>0</v>
      </c>
      <c r="AD22" s="261">
        <v>0</v>
      </c>
      <c r="AE22" s="261">
        <v>0</v>
      </c>
      <c r="AF22" s="261">
        <v>0</v>
      </c>
      <c r="AG22" s="261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262">
        <v>0</v>
      </c>
      <c r="AX22" s="96">
        <f t="shared" si="11"/>
        <v>0</v>
      </c>
      <c r="AY22" s="96">
        <v>0</v>
      </c>
      <c r="AZ22" s="95">
        <v>0</v>
      </c>
      <c r="BA22" s="96">
        <f t="shared" si="12"/>
        <v>0</v>
      </c>
      <c r="BB22" s="96">
        <v>0</v>
      </c>
      <c r="BC22" s="95">
        <v>0</v>
      </c>
      <c r="BD22" s="96">
        <f t="shared" si="13"/>
        <v>0</v>
      </c>
      <c r="BE22" s="96">
        <v>0</v>
      </c>
      <c r="BF22" s="95">
        <v>0</v>
      </c>
      <c r="BG22" s="96">
        <f t="shared" si="14"/>
        <v>0</v>
      </c>
      <c r="BH22" s="96">
        <v>0</v>
      </c>
      <c r="BI22" s="95">
        <v>0</v>
      </c>
      <c r="BJ22" s="96">
        <f t="shared" si="15"/>
        <v>0</v>
      </c>
      <c r="BK22" s="96">
        <v>0</v>
      </c>
      <c r="BL22" s="95">
        <v>0</v>
      </c>
      <c r="BM22" s="96">
        <f t="shared" si="16"/>
        <v>0</v>
      </c>
      <c r="BN22" s="96">
        <v>0</v>
      </c>
      <c r="BO22" s="95">
        <v>0</v>
      </c>
      <c r="BP22" s="96">
        <f t="shared" si="17"/>
        <v>0</v>
      </c>
      <c r="BQ22" s="96">
        <v>0</v>
      </c>
      <c r="BR22" s="95">
        <v>0</v>
      </c>
      <c r="BS22" s="96">
        <f t="shared" si="18"/>
        <v>0</v>
      </c>
      <c r="BT22" s="96">
        <v>0</v>
      </c>
      <c r="BU22" s="95">
        <v>0</v>
      </c>
      <c r="BV22" s="96">
        <f t="shared" si="19"/>
        <v>0</v>
      </c>
      <c r="BW22" s="96">
        <v>0</v>
      </c>
      <c r="BX22" s="95">
        <v>0</v>
      </c>
      <c r="BY22" s="96">
        <f t="shared" si="20"/>
        <v>0</v>
      </c>
      <c r="BZ22" s="96">
        <f t="shared" si="31"/>
        <v>0</v>
      </c>
      <c r="CA22" s="95">
        <v>0</v>
      </c>
      <c r="CB22" s="96">
        <f t="shared" si="22"/>
        <v>0</v>
      </c>
      <c r="CC22" s="96">
        <v>0</v>
      </c>
      <c r="CD22" s="95">
        <v>0</v>
      </c>
      <c r="CE22" s="96">
        <f t="shared" si="2"/>
        <v>0</v>
      </c>
      <c r="CF22" s="96">
        <v>0</v>
      </c>
      <c r="CG22" s="95">
        <v>0</v>
      </c>
      <c r="CH22" s="96">
        <f t="shared" si="4"/>
        <v>0</v>
      </c>
      <c r="CI22" s="96">
        <f>AY22-CH22</f>
        <v>0</v>
      </c>
      <c r="CJ22" s="95">
        <v>0</v>
      </c>
      <c r="CK22" s="96">
        <f t="shared" si="25"/>
        <v>0</v>
      </c>
      <c r="CL22" s="96">
        <f>BB22-CK22</f>
        <v>0</v>
      </c>
      <c r="CM22" s="95">
        <v>0</v>
      </c>
      <c r="CN22" s="96">
        <f t="shared" si="26"/>
        <v>0</v>
      </c>
      <c r="CO22" s="96">
        <f>BE22-CN22</f>
        <v>0</v>
      </c>
      <c r="CP22" s="95">
        <v>93.17</v>
      </c>
      <c r="CQ22" s="96">
        <f t="shared" si="27"/>
        <v>93.17</v>
      </c>
      <c r="CR22" s="334">
        <f t="shared" si="8"/>
        <v>26896.49</v>
      </c>
      <c r="CS22" s="335">
        <v>2429.0700000000002</v>
      </c>
      <c r="CT22" s="396">
        <f t="shared" si="29"/>
        <v>2522.2400000000002</v>
      </c>
      <c r="CU22" s="396">
        <f t="shared" si="30"/>
        <v>24467.42</v>
      </c>
    </row>
    <row r="23" spans="1:179" ht="18" customHeight="1" thickBot="1" x14ac:dyDescent="0.25">
      <c r="A23" s="263"/>
      <c r="B23" s="264"/>
      <c r="C23" s="265"/>
      <c r="D23" s="485" t="s">
        <v>1079</v>
      </c>
      <c r="E23" s="486"/>
      <c r="F23" s="486"/>
      <c r="G23" s="486"/>
      <c r="H23" s="486"/>
      <c r="I23" s="486"/>
      <c r="J23" s="486"/>
      <c r="K23" s="486"/>
      <c r="L23" s="486"/>
      <c r="M23" s="486"/>
      <c r="N23" s="487"/>
      <c r="O23" s="266">
        <f>SUM(O10:O22)</f>
        <v>233914.52000000002</v>
      </c>
      <c r="P23" s="267">
        <f>SUM(P10:P22)</f>
        <v>23391.452000000005</v>
      </c>
      <c r="Q23" s="267">
        <f>SUM(Q10:Q22)</f>
        <v>210523.06799999997</v>
      </c>
      <c r="R23" s="268">
        <f>SUM(R10:R22)</f>
        <v>21052.306799999998</v>
      </c>
      <c r="S23" s="268">
        <f t="shared" ref="S23:BZ23" si="32">SUM(S10:S22)</f>
        <v>0</v>
      </c>
      <c r="T23" s="268">
        <f t="shared" si="32"/>
        <v>0</v>
      </c>
      <c r="U23" s="268">
        <f t="shared" si="32"/>
        <v>0</v>
      </c>
      <c r="V23" s="268">
        <f t="shared" si="32"/>
        <v>0</v>
      </c>
      <c r="W23" s="268">
        <f t="shared" si="32"/>
        <v>0</v>
      </c>
      <c r="X23" s="268">
        <f t="shared" si="32"/>
        <v>0</v>
      </c>
      <c r="Y23" s="268">
        <f t="shared" si="32"/>
        <v>0</v>
      </c>
      <c r="Z23" s="268">
        <f t="shared" si="32"/>
        <v>0</v>
      </c>
      <c r="AA23" s="268">
        <f t="shared" si="32"/>
        <v>0</v>
      </c>
      <c r="AB23" s="268">
        <f t="shared" si="32"/>
        <v>0</v>
      </c>
      <c r="AC23" s="268">
        <f t="shared" si="32"/>
        <v>0</v>
      </c>
      <c r="AD23" s="268">
        <f t="shared" si="32"/>
        <v>0</v>
      </c>
      <c r="AE23" s="268">
        <f t="shared" si="32"/>
        <v>0</v>
      </c>
      <c r="AF23" s="268">
        <f t="shared" si="32"/>
        <v>0</v>
      </c>
      <c r="AG23" s="268">
        <f t="shared" si="32"/>
        <v>0</v>
      </c>
      <c r="AH23" s="268">
        <f t="shared" si="32"/>
        <v>0</v>
      </c>
      <c r="AI23" s="268">
        <f t="shared" si="32"/>
        <v>0</v>
      </c>
      <c r="AJ23" s="268">
        <f t="shared" si="32"/>
        <v>0</v>
      </c>
      <c r="AK23" s="268">
        <f t="shared" si="32"/>
        <v>0</v>
      </c>
      <c r="AL23" s="268">
        <f t="shared" si="32"/>
        <v>0</v>
      </c>
      <c r="AM23" s="268">
        <f t="shared" si="32"/>
        <v>0</v>
      </c>
      <c r="AN23" s="268">
        <f t="shared" si="32"/>
        <v>0</v>
      </c>
      <c r="AO23" s="268">
        <f t="shared" si="32"/>
        <v>0</v>
      </c>
      <c r="AP23" s="268">
        <f t="shared" si="32"/>
        <v>0</v>
      </c>
      <c r="AQ23" s="268">
        <f t="shared" si="32"/>
        <v>0</v>
      </c>
      <c r="AR23" s="268">
        <f t="shared" si="32"/>
        <v>0</v>
      </c>
      <c r="AS23" s="268">
        <f t="shared" si="32"/>
        <v>0</v>
      </c>
      <c r="AT23" s="268">
        <f t="shared" si="32"/>
        <v>0</v>
      </c>
      <c r="AU23" s="268">
        <f t="shared" si="32"/>
        <v>0</v>
      </c>
      <c r="AV23" s="268">
        <f t="shared" si="32"/>
        <v>0</v>
      </c>
      <c r="AW23" s="266">
        <f t="shared" si="32"/>
        <v>137.91</v>
      </c>
      <c r="AX23" s="267">
        <f t="shared" si="32"/>
        <v>137.91</v>
      </c>
      <c r="AY23" s="267">
        <f t="shared" si="32"/>
        <v>14983.26</v>
      </c>
      <c r="AZ23" s="267">
        <f t="shared" si="32"/>
        <v>1360.91</v>
      </c>
      <c r="BA23" s="267">
        <f t="shared" si="32"/>
        <v>1498.8200000000002</v>
      </c>
      <c r="BB23" s="267">
        <f t="shared" si="32"/>
        <v>13622.35</v>
      </c>
      <c r="BC23" s="267">
        <f t="shared" si="32"/>
        <v>4044.8500000000004</v>
      </c>
      <c r="BD23" s="267">
        <f t="shared" si="32"/>
        <v>5543.67</v>
      </c>
      <c r="BE23" s="267">
        <f t="shared" si="32"/>
        <v>51121.02</v>
      </c>
      <c r="BF23" s="267">
        <f t="shared" si="32"/>
        <v>5099.83</v>
      </c>
      <c r="BG23" s="267">
        <f t="shared" si="32"/>
        <v>10643.5</v>
      </c>
      <c r="BH23" s="267">
        <f t="shared" si="32"/>
        <v>46021.19</v>
      </c>
      <c r="BI23" s="267">
        <f t="shared" si="32"/>
        <v>6396.69</v>
      </c>
      <c r="BJ23" s="267">
        <f t="shared" si="32"/>
        <v>17040.189999999999</v>
      </c>
      <c r="BK23" s="267">
        <f t="shared" si="32"/>
        <v>62794</v>
      </c>
      <c r="BL23" s="267">
        <f t="shared" si="32"/>
        <v>7185.09</v>
      </c>
      <c r="BM23" s="267">
        <f t="shared" si="32"/>
        <v>24225.279999999999</v>
      </c>
      <c r="BN23" s="267">
        <f t="shared" si="32"/>
        <v>55608.91</v>
      </c>
      <c r="BO23" s="267">
        <f t="shared" si="32"/>
        <v>7977.7800000000007</v>
      </c>
      <c r="BP23" s="267">
        <f t="shared" si="32"/>
        <v>32203.06</v>
      </c>
      <c r="BQ23" s="267">
        <f t="shared" si="32"/>
        <v>57031.12999999999</v>
      </c>
      <c r="BR23" s="267">
        <f t="shared" si="32"/>
        <v>8031.09</v>
      </c>
      <c r="BS23" s="267">
        <f t="shared" si="32"/>
        <v>40234.150000000009</v>
      </c>
      <c r="BT23" s="267">
        <f t="shared" si="32"/>
        <v>49000.039999999994</v>
      </c>
      <c r="BU23" s="267">
        <f t="shared" si="32"/>
        <v>8153.4100000000008</v>
      </c>
      <c r="BV23" s="267">
        <f t="shared" si="32"/>
        <v>48387.560000000005</v>
      </c>
      <c r="BW23" s="267">
        <f t="shared" si="32"/>
        <v>59711.12999999999</v>
      </c>
      <c r="BX23" s="267">
        <f t="shared" si="32"/>
        <v>9728.9000000000015</v>
      </c>
      <c r="BY23" s="267">
        <f t="shared" si="32"/>
        <v>58116.460000000006</v>
      </c>
      <c r="BZ23" s="267">
        <f t="shared" si="32"/>
        <v>49844.319999999992</v>
      </c>
      <c r="CA23" s="267">
        <f t="shared" ref="CA23:CL23" si="33">SUM(CA10:CA22)</f>
        <v>13223.25</v>
      </c>
      <c r="CB23" s="267">
        <f t="shared" si="33"/>
        <v>71339.710000000021</v>
      </c>
      <c r="CC23" s="267">
        <f t="shared" si="33"/>
        <v>83973.87</v>
      </c>
      <c r="CD23" s="267">
        <f t="shared" si="33"/>
        <v>12617.340000000002</v>
      </c>
      <c r="CE23" s="267">
        <f t="shared" si="33"/>
        <v>83957.05</v>
      </c>
      <c r="CF23" s="267">
        <f t="shared" si="33"/>
        <v>71356.53</v>
      </c>
      <c r="CG23" s="267">
        <f t="shared" si="33"/>
        <v>9933.3700000000008</v>
      </c>
      <c r="CH23" s="267">
        <f t="shared" si="33"/>
        <v>93890.420000000013</v>
      </c>
      <c r="CI23" s="267">
        <f t="shared" si="33"/>
        <v>61423.16</v>
      </c>
      <c r="CJ23" s="267">
        <f t="shared" si="33"/>
        <v>8878.42</v>
      </c>
      <c r="CK23" s="267">
        <f t="shared" si="33"/>
        <v>102768.84000000001</v>
      </c>
      <c r="CL23" s="267">
        <f t="shared" si="33"/>
        <v>52544.74</v>
      </c>
      <c r="CM23" s="267">
        <f t="shared" ref="CM23:CU23" si="34">SUM(CM10:CM22)</f>
        <v>7581.5099999999993</v>
      </c>
      <c r="CN23" s="267">
        <f t="shared" si="34"/>
        <v>110350.35</v>
      </c>
      <c r="CO23" s="267">
        <f t="shared" si="34"/>
        <v>44963.229999999996</v>
      </c>
      <c r="CP23" s="267">
        <f t="shared" si="34"/>
        <v>7064.5</v>
      </c>
      <c r="CQ23" s="267">
        <f t="shared" si="34"/>
        <v>117414.85</v>
      </c>
      <c r="CR23" s="268">
        <f t="shared" si="34"/>
        <v>116499.67000000001</v>
      </c>
      <c r="CS23" s="267">
        <f t="shared" si="34"/>
        <v>13074.56</v>
      </c>
      <c r="CT23" s="267">
        <f t="shared" si="34"/>
        <v>130489.41000000002</v>
      </c>
      <c r="CU23" s="267">
        <f t="shared" si="34"/>
        <v>103425.11</v>
      </c>
    </row>
    <row r="24" spans="1:179" s="270" customFormat="1" ht="16.5" customHeight="1" x14ac:dyDescent="0.2">
      <c r="A24" s="269"/>
      <c r="B24" s="224"/>
      <c r="D24" s="269"/>
      <c r="E24" s="224"/>
      <c r="I24" s="230"/>
      <c r="M24" s="230"/>
      <c r="N24" s="230"/>
      <c r="BK24" s="271"/>
      <c r="BL24" s="271"/>
      <c r="BM24" s="271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</row>
    <row r="25" spans="1:179" x14ac:dyDescent="0.2">
      <c r="B25" s="224"/>
      <c r="C25" s="224"/>
      <c r="E25" s="269"/>
      <c r="F25" s="269"/>
      <c r="G25" s="269"/>
      <c r="H25" s="224"/>
      <c r="I25" s="270"/>
      <c r="L25" s="230"/>
      <c r="M25" s="270"/>
      <c r="N25" s="270"/>
      <c r="BN25" s="270"/>
    </row>
    <row r="26" spans="1:179" x14ac:dyDescent="0.2">
      <c r="BN26" s="270"/>
    </row>
    <row r="27" spans="1:179" x14ac:dyDescent="0.2">
      <c r="BN27" s="270"/>
    </row>
    <row r="28" spans="1:179" x14ac:dyDescent="0.2">
      <c r="P28" s="230"/>
      <c r="Q28" s="230"/>
      <c r="BN28" s="270"/>
      <c r="BO28" s="270"/>
      <c r="BP28" s="270"/>
    </row>
    <row r="32" spans="1:179" x14ac:dyDescent="0.2">
      <c r="J32" s="398"/>
      <c r="K32" s="399"/>
      <c r="L32" s="398"/>
    </row>
    <row r="33" spans="10:12" ht="15" customHeight="1" x14ac:dyDescent="0.25">
      <c r="J33" s="484" t="s">
        <v>1</v>
      </c>
      <c r="K33" s="484"/>
      <c r="L33" s="484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L204"/>
  <sheetViews>
    <sheetView showGridLines="0" view="pageBreakPreview" topLeftCell="C1" zoomScaleNormal="100" zoomScaleSheetLayoutView="100" workbookViewId="0">
      <pane ySplit="8" topLeftCell="A22" activePane="bottomLeft" state="frozen"/>
      <selection activeCell="C1" sqref="C1"/>
      <selection pane="bottomLeft" activeCell="D25" sqref="D2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3" hidden="1" customWidth="1" outlineLevel="1"/>
    <col min="3" max="3" width="1.85546875" style="83" customWidth="1" outlineLevel="1"/>
    <col min="4" max="4" width="3.5703125" style="83" bestFit="1" customWidth="1" outlineLevel="1"/>
    <col min="5" max="5" width="14.5703125" style="84" customWidth="1"/>
    <col min="6" max="6" width="16.42578125" style="83" customWidth="1"/>
    <col min="7" max="7" width="25.5703125" style="25" customWidth="1"/>
    <col min="8" max="8" width="13.28515625" style="24" customWidth="1"/>
    <col min="9" max="10" width="13.28515625" style="84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16384" width="9.140625" style="24"/>
  </cols>
  <sheetData>
    <row r="1" spans="1:9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0" ht="18" customHeight="1" x14ac:dyDescent="0.2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  <c r="BX2" s="478"/>
      <c r="BY2" s="478"/>
      <c r="BZ2" s="478"/>
      <c r="CA2" s="478"/>
      <c r="CB2" s="478"/>
      <c r="CC2" s="478"/>
      <c r="CD2" s="478"/>
      <c r="CE2" s="478"/>
      <c r="CF2" s="478"/>
      <c r="CG2" s="478"/>
      <c r="CH2" s="478"/>
      <c r="CI2" s="478"/>
      <c r="CJ2" s="478"/>
      <c r="CK2" s="478"/>
      <c r="CL2" s="478"/>
    </row>
    <row r="3" spans="1:90" ht="18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  <c r="BX3" s="478"/>
      <c r="BY3" s="478"/>
      <c r="BZ3" s="478"/>
      <c r="CA3" s="478"/>
      <c r="CB3" s="478"/>
      <c r="CC3" s="478"/>
      <c r="CD3" s="478"/>
      <c r="CE3" s="478"/>
      <c r="CF3" s="478"/>
      <c r="CG3" s="478"/>
      <c r="CH3" s="478"/>
      <c r="CI3" s="478"/>
      <c r="CJ3" s="478"/>
      <c r="CK3" s="478"/>
      <c r="CL3" s="478"/>
    </row>
    <row r="4" spans="1:90" ht="18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  <c r="BU4" s="478"/>
      <c r="BV4" s="478"/>
      <c r="BW4" s="478"/>
      <c r="BX4" s="478"/>
      <c r="BY4" s="478"/>
      <c r="BZ4" s="478"/>
      <c r="CA4" s="478"/>
      <c r="CB4" s="478"/>
      <c r="CC4" s="478"/>
      <c r="CD4" s="478"/>
      <c r="CE4" s="478"/>
      <c r="CF4" s="478"/>
      <c r="CG4" s="478"/>
      <c r="CH4" s="478"/>
      <c r="CI4" s="478"/>
      <c r="CJ4" s="478"/>
      <c r="CK4" s="478"/>
      <c r="CL4" s="478"/>
    </row>
    <row r="5" spans="1:90" ht="18" customHeight="1" x14ac:dyDescent="0.2">
      <c r="A5" s="3"/>
      <c r="B5" s="3"/>
      <c r="C5" s="3"/>
      <c r="D5" s="478" t="s">
        <v>200</v>
      </c>
      <c r="E5" s="478" t="s">
        <v>201</v>
      </c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478"/>
      <c r="BK5" s="478"/>
      <c r="BL5" s="478"/>
      <c r="BM5" s="478"/>
      <c r="BN5" s="478"/>
      <c r="BO5" s="478"/>
      <c r="BP5" s="478"/>
      <c r="BQ5" s="478"/>
      <c r="BR5" s="478"/>
      <c r="BS5" s="478"/>
      <c r="BT5" s="478"/>
      <c r="BU5" s="478"/>
      <c r="BV5" s="478"/>
      <c r="BW5" s="478"/>
      <c r="BX5" s="478"/>
      <c r="BY5" s="478"/>
      <c r="BZ5" s="478"/>
      <c r="CA5" s="478"/>
      <c r="CB5" s="478"/>
      <c r="CC5" s="478"/>
      <c r="CD5" s="478"/>
      <c r="CE5" s="478"/>
      <c r="CF5" s="478"/>
      <c r="CG5" s="478"/>
      <c r="CH5" s="478"/>
      <c r="CI5" s="478"/>
      <c r="CJ5" s="478"/>
      <c r="CK5" s="478"/>
      <c r="CL5" s="478"/>
    </row>
    <row r="6" spans="1:90" ht="18" customHeight="1" x14ac:dyDescent="0.2">
      <c r="A6" s="3"/>
      <c r="B6" s="3"/>
      <c r="C6" s="3"/>
      <c r="D6" s="478" t="s">
        <v>1070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  <c r="BU6" s="478"/>
      <c r="BV6" s="478"/>
      <c r="BW6" s="478"/>
      <c r="BX6" s="478"/>
      <c r="BY6" s="478"/>
      <c r="BZ6" s="478"/>
      <c r="CA6" s="478"/>
      <c r="CB6" s="478"/>
      <c r="CC6" s="478"/>
      <c r="CD6" s="478"/>
      <c r="CE6" s="478"/>
      <c r="CF6" s="478"/>
      <c r="CG6" s="478"/>
      <c r="CH6" s="478"/>
      <c r="CI6" s="478"/>
      <c r="CJ6" s="478"/>
      <c r="CK6" s="478"/>
      <c r="CL6" s="478"/>
    </row>
    <row r="7" spans="1:90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0" s="82" customFormat="1" ht="39.75" customHeight="1" thickBot="1" x14ac:dyDescent="0.25">
      <c r="A8" s="110" t="s">
        <v>21</v>
      </c>
      <c r="B8" s="126" t="s">
        <v>22</v>
      </c>
      <c r="C8" s="77"/>
      <c r="D8" s="41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202</v>
      </c>
      <c r="Q8" s="13" t="s">
        <v>203</v>
      </c>
      <c r="R8" s="13" t="s">
        <v>12</v>
      </c>
      <c r="S8" s="12" t="s">
        <v>76</v>
      </c>
      <c r="T8" s="13" t="s">
        <v>77</v>
      </c>
      <c r="U8" s="13" t="s">
        <v>12</v>
      </c>
      <c r="V8" s="12" t="s">
        <v>204</v>
      </c>
      <c r="W8" s="13" t="s">
        <v>79</v>
      </c>
      <c r="X8" s="13" t="s">
        <v>12</v>
      </c>
      <c r="Y8" s="12" t="s">
        <v>205</v>
      </c>
      <c r="Z8" s="13" t="s">
        <v>81</v>
      </c>
      <c r="AA8" s="13" t="s">
        <v>12</v>
      </c>
      <c r="AB8" s="12" t="s">
        <v>206</v>
      </c>
      <c r="AC8" s="13" t="s">
        <v>83</v>
      </c>
      <c r="AD8" s="13" t="s">
        <v>12</v>
      </c>
      <c r="AE8" s="12" t="s">
        <v>207</v>
      </c>
      <c r="AF8" s="13" t="s">
        <v>85</v>
      </c>
      <c r="AG8" s="13" t="s">
        <v>12</v>
      </c>
      <c r="AH8" s="14" t="s">
        <v>208</v>
      </c>
      <c r="AI8" s="13" t="s">
        <v>87</v>
      </c>
      <c r="AJ8" s="13" t="s">
        <v>12</v>
      </c>
      <c r="AK8" s="12" t="s">
        <v>209</v>
      </c>
      <c r="AL8" s="13" t="s">
        <v>89</v>
      </c>
      <c r="AM8" s="13" t="s">
        <v>12</v>
      </c>
      <c r="AN8" s="12" t="s">
        <v>210</v>
      </c>
      <c r="AO8" s="9" t="s">
        <v>91</v>
      </c>
      <c r="AP8" s="13" t="s">
        <v>12</v>
      </c>
      <c r="AQ8" s="12" t="s">
        <v>92</v>
      </c>
      <c r="AR8" s="9" t="s">
        <v>211</v>
      </c>
      <c r="AS8" s="13" t="s">
        <v>12</v>
      </c>
      <c r="AT8" s="12" t="s">
        <v>212</v>
      </c>
      <c r="AU8" s="9" t="s">
        <v>94</v>
      </c>
      <c r="AV8" s="13" t="s">
        <v>12</v>
      </c>
      <c r="AW8" s="12" t="s">
        <v>95</v>
      </c>
      <c r="AX8" s="9" t="s">
        <v>96</v>
      </c>
      <c r="AY8" s="13" t="s">
        <v>12</v>
      </c>
      <c r="AZ8" s="12" t="s">
        <v>97</v>
      </c>
      <c r="BA8" s="9" t="s">
        <v>98</v>
      </c>
      <c r="BB8" s="13" t="s">
        <v>12</v>
      </c>
      <c r="BC8" s="12" t="s">
        <v>99</v>
      </c>
      <c r="BD8" s="9" t="s">
        <v>100</v>
      </c>
      <c r="BE8" s="13" t="s">
        <v>12</v>
      </c>
      <c r="BF8" s="12" t="s">
        <v>213</v>
      </c>
      <c r="BG8" s="9" t="s">
        <v>102</v>
      </c>
      <c r="BH8" s="13" t="s">
        <v>12</v>
      </c>
      <c r="BI8" s="12" t="s">
        <v>214</v>
      </c>
      <c r="BJ8" s="9" t="s">
        <v>104</v>
      </c>
      <c r="BK8" s="13" t="s">
        <v>12</v>
      </c>
      <c r="BL8" s="12" t="s">
        <v>105</v>
      </c>
      <c r="BM8" s="9" t="s">
        <v>106</v>
      </c>
      <c r="BN8" s="13" t="s">
        <v>12</v>
      </c>
      <c r="BO8" s="12" t="s">
        <v>215</v>
      </c>
      <c r="BP8" s="9" t="s">
        <v>36</v>
      </c>
      <c r="BQ8" s="13" t="s">
        <v>12</v>
      </c>
      <c r="BR8" s="12" t="s">
        <v>216</v>
      </c>
      <c r="BS8" s="9" t="s">
        <v>38</v>
      </c>
      <c r="BT8" s="13" t="s">
        <v>12</v>
      </c>
      <c r="BU8" s="12" t="s">
        <v>217</v>
      </c>
      <c r="BV8" s="9" t="s">
        <v>40</v>
      </c>
      <c r="BW8" s="13" t="s">
        <v>12</v>
      </c>
      <c r="BX8" s="12" t="s">
        <v>41</v>
      </c>
      <c r="BY8" s="9" t="s">
        <v>42</v>
      </c>
      <c r="BZ8" s="13" t="s">
        <v>12</v>
      </c>
      <c r="CA8" s="12" t="s">
        <v>43</v>
      </c>
      <c r="CB8" s="9" t="s">
        <v>44</v>
      </c>
      <c r="CC8" s="13" t="s">
        <v>12</v>
      </c>
      <c r="CD8" s="13" t="s">
        <v>218</v>
      </c>
      <c r="CE8" s="9" t="s">
        <v>46</v>
      </c>
      <c r="CF8" s="13" t="s">
        <v>12</v>
      </c>
      <c r="CG8" s="13" t="s">
        <v>47</v>
      </c>
      <c r="CH8" s="9" t="s">
        <v>48</v>
      </c>
      <c r="CI8" s="13" t="s">
        <v>12</v>
      </c>
      <c r="CJ8" s="363" t="s">
        <v>49</v>
      </c>
      <c r="CK8" s="364" t="s">
        <v>50</v>
      </c>
      <c r="CL8" s="363" t="s">
        <v>12</v>
      </c>
    </row>
    <row r="9" spans="1:90" s="39" customFormat="1" ht="26.25" customHeight="1" x14ac:dyDescent="0.25">
      <c r="A9" s="27">
        <v>2</v>
      </c>
      <c r="B9" s="40" t="s">
        <v>219</v>
      </c>
      <c r="C9" s="125"/>
      <c r="D9" s="419">
        <v>1</v>
      </c>
      <c r="E9" s="28" t="s">
        <v>220</v>
      </c>
      <c r="F9" s="15">
        <v>35235</v>
      </c>
      <c r="G9" s="29" t="s">
        <v>221</v>
      </c>
      <c r="H9" s="30" t="s">
        <v>222</v>
      </c>
      <c r="I9" s="30">
        <v>505</v>
      </c>
      <c r="J9" s="30">
        <v>3937</v>
      </c>
      <c r="K9" s="31" t="s">
        <v>223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361">
        <f>L9-CH9</f>
        <v>142.05999999999972</v>
      </c>
      <c r="CJ9" s="37">
        <v>0</v>
      </c>
      <c r="CK9" s="36">
        <f>CH9+CJ9</f>
        <v>1278.5100000000002</v>
      </c>
      <c r="CL9" s="36">
        <f>L9-CK9</f>
        <v>142.05999999999972</v>
      </c>
    </row>
    <row r="10" spans="1:90" s="39" customFormat="1" ht="26.25" customHeight="1" x14ac:dyDescent="0.25">
      <c r="A10" s="27">
        <v>3</v>
      </c>
      <c r="B10" s="40" t="s">
        <v>219</v>
      </c>
      <c r="C10" s="125"/>
      <c r="D10" s="419">
        <v>2</v>
      </c>
      <c r="E10" s="40" t="s">
        <v>224</v>
      </c>
      <c r="F10" s="17">
        <v>35235</v>
      </c>
      <c r="G10" s="41" t="s">
        <v>221</v>
      </c>
      <c r="H10" s="23" t="s">
        <v>222</v>
      </c>
      <c r="I10" s="23">
        <v>505</v>
      </c>
      <c r="J10" s="23">
        <v>3841</v>
      </c>
      <c r="K10" s="42" t="s">
        <v>225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2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361">
        <f t="shared" ref="CI10:CI23" si="48">L10-CH10</f>
        <v>142.05999999999972</v>
      </c>
      <c r="CJ10" s="37">
        <v>0</v>
      </c>
      <c r="CK10" s="36">
        <f t="shared" ref="CK10:CK22" si="49">CH10+CJ10</f>
        <v>1278.5100000000002</v>
      </c>
      <c r="CL10" s="36">
        <f t="shared" ref="CL10:CL22" si="50">L10-CK10</f>
        <v>142.05999999999972</v>
      </c>
    </row>
    <row r="11" spans="1:90" s="39" customFormat="1" ht="26.25" customHeight="1" x14ac:dyDescent="0.25">
      <c r="A11" s="27" t="s">
        <v>226</v>
      </c>
      <c r="B11" s="40" t="s">
        <v>227</v>
      </c>
      <c r="C11" s="125"/>
      <c r="D11" s="419">
        <v>3</v>
      </c>
      <c r="E11" s="40" t="s">
        <v>228</v>
      </c>
      <c r="F11" s="17">
        <v>35475</v>
      </c>
      <c r="G11" s="41" t="s">
        <v>229</v>
      </c>
      <c r="H11" s="23" t="s">
        <v>230</v>
      </c>
      <c r="I11" s="43" t="s">
        <v>231</v>
      </c>
      <c r="J11" s="42" t="s">
        <v>232</v>
      </c>
      <c r="K11" s="41" t="s">
        <v>233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361">
        <f t="shared" si="48"/>
        <v>83.980000000000132</v>
      </c>
      <c r="CJ11" s="37">
        <v>0</v>
      </c>
      <c r="CK11" s="36">
        <f t="shared" si="49"/>
        <v>755.83999999999992</v>
      </c>
      <c r="CL11" s="36">
        <f t="shared" si="50"/>
        <v>83.980000000000132</v>
      </c>
    </row>
    <row r="12" spans="1:90" s="39" customFormat="1" ht="26.25" customHeight="1" x14ac:dyDescent="0.25">
      <c r="A12" s="27" t="s">
        <v>234</v>
      </c>
      <c r="B12" s="40" t="s">
        <v>227</v>
      </c>
      <c r="C12" s="125"/>
      <c r="D12" s="419">
        <v>4</v>
      </c>
      <c r="E12" s="40" t="s">
        <v>235</v>
      </c>
      <c r="F12" s="17">
        <v>35475</v>
      </c>
      <c r="G12" s="44" t="s">
        <v>229</v>
      </c>
      <c r="H12" s="23" t="s">
        <v>230</v>
      </c>
      <c r="I12" s="43" t="s">
        <v>236</v>
      </c>
      <c r="J12" s="42" t="s">
        <v>232</v>
      </c>
      <c r="K12" s="42" t="s">
        <v>237</v>
      </c>
      <c r="L12" s="19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361">
        <f t="shared" si="48"/>
        <v>91.029999999999973</v>
      </c>
      <c r="CJ12" s="37">
        <v>0</v>
      </c>
      <c r="CK12" s="36">
        <f t="shared" si="49"/>
        <v>819.25</v>
      </c>
      <c r="CL12" s="36">
        <f t="shared" si="50"/>
        <v>91.029999999999973</v>
      </c>
    </row>
    <row r="13" spans="1:90" s="39" customFormat="1" ht="26.25" customHeight="1" x14ac:dyDescent="0.25">
      <c r="A13" s="27" t="s">
        <v>238</v>
      </c>
      <c r="B13" s="40" t="s">
        <v>239</v>
      </c>
      <c r="C13" s="125"/>
      <c r="D13" s="419">
        <v>5</v>
      </c>
      <c r="E13" s="40" t="s">
        <v>240</v>
      </c>
      <c r="F13" s="17">
        <v>35524</v>
      </c>
      <c r="G13" s="44" t="s">
        <v>241</v>
      </c>
      <c r="H13" s="23" t="s">
        <v>242</v>
      </c>
      <c r="I13" s="23" t="s">
        <v>242</v>
      </c>
      <c r="J13" s="42" t="s">
        <v>232</v>
      </c>
      <c r="K13" s="42" t="s">
        <v>243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361">
        <f t="shared" si="48"/>
        <v>123.03000099999986</v>
      </c>
      <c r="CJ13" s="37">
        <v>0</v>
      </c>
      <c r="CK13" s="36">
        <f t="shared" si="49"/>
        <v>1107.2599990000001</v>
      </c>
      <c r="CL13" s="36">
        <f t="shared" si="50"/>
        <v>123.03000099999986</v>
      </c>
    </row>
    <row r="14" spans="1:90" s="39" customFormat="1" ht="26.25" customHeight="1" x14ac:dyDescent="0.25">
      <c r="A14" s="27" t="s">
        <v>244</v>
      </c>
      <c r="B14" s="40" t="s">
        <v>239</v>
      </c>
      <c r="C14" s="125"/>
      <c r="D14" s="419">
        <v>6</v>
      </c>
      <c r="E14" s="45" t="s">
        <v>245</v>
      </c>
      <c r="F14" s="17">
        <v>35500</v>
      </c>
      <c r="G14" s="44" t="s">
        <v>241</v>
      </c>
      <c r="H14" s="41" t="s">
        <v>242</v>
      </c>
      <c r="I14" s="43" t="s">
        <v>242</v>
      </c>
      <c r="J14" s="42" t="s">
        <v>232</v>
      </c>
      <c r="K14" s="46" t="s">
        <v>246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361">
        <f t="shared" si="48"/>
        <v>91.350000000000023</v>
      </c>
      <c r="CJ14" s="37">
        <v>0</v>
      </c>
      <c r="CK14" s="36">
        <f t="shared" si="49"/>
        <v>822.14</v>
      </c>
      <c r="CL14" s="36">
        <f t="shared" si="50"/>
        <v>91.350000000000023</v>
      </c>
    </row>
    <row r="15" spans="1:90" s="39" customFormat="1" ht="26.25" customHeight="1" x14ac:dyDescent="0.25">
      <c r="A15" s="27" t="s">
        <v>247</v>
      </c>
      <c r="B15" s="40" t="s">
        <v>248</v>
      </c>
      <c r="C15" s="125"/>
      <c r="D15" s="419">
        <v>7</v>
      </c>
      <c r="E15" s="45" t="s">
        <v>249</v>
      </c>
      <c r="F15" s="17">
        <v>35524</v>
      </c>
      <c r="G15" s="41" t="s">
        <v>250</v>
      </c>
      <c r="H15" s="41" t="s">
        <v>242</v>
      </c>
      <c r="I15" s="43" t="s">
        <v>242</v>
      </c>
      <c r="J15" s="42" t="s">
        <v>232</v>
      </c>
      <c r="K15" s="42" t="s">
        <v>233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361">
        <f t="shared" si="48"/>
        <v>106.57000000000028</v>
      </c>
      <c r="CJ15" s="37">
        <v>0</v>
      </c>
      <c r="CK15" s="36">
        <f t="shared" si="49"/>
        <v>959.11999999999978</v>
      </c>
      <c r="CL15" s="36">
        <f t="shared" si="50"/>
        <v>106.57000000000028</v>
      </c>
    </row>
    <row r="16" spans="1:90" s="39" customFormat="1" ht="26.25" customHeight="1" x14ac:dyDescent="0.25">
      <c r="A16" s="27" t="s">
        <v>251</v>
      </c>
      <c r="B16" s="40" t="s">
        <v>252</v>
      </c>
      <c r="C16" s="125"/>
      <c r="D16" s="419">
        <v>8</v>
      </c>
      <c r="E16" s="45" t="s">
        <v>253</v>
      </c>
      <c r="F16" s="17">
        <v>35555</v>
      </c>
      <c r="G16" s="41" t="s">
        <v>254</v>
      </c>
      <c r="H16" s="41" t="s">
        <v>255</v>
      </c>
      <c r="I16" s="43" t="s">
        <v>242</v>
      </c>
      <c r="J16" s="42" t="s">
        <v>232</v>
      </c>
      <c r="K16" s="42" t="s">
        <v>256</v>
      </c>
      <c r="L16" s="72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361">
        <f t="shared" si="48"/>
        <v>114.74000000000024</v>
      </c>
      <c r="CJ16" s="37">
        <v>0</v>
      </c>
      <c r="CK16" s="36">
        <f t="shared" si="49"/>
        <v>1032.6999999999998</v>
      </c>
      <c r="CL16" s="36">
        <f t="shared" si="50"/>
        <v>114.74000000000024</v>
      </c>
    </row>
    <row r="17" spans="1:90" s="39" customFormat="1" ht="26.25" customHeight="1" x14ac:dyDescent="0.25">
      <c r="A17" s="27" t="s">
        <v>257</v>
      </c>
      <c r="B17" s="40" t="s">
        <v>239</v>
      </c>
      <c r="C17" s="125"/>
      <c r="D17" s="419">
        <v>9</v>
      </c>
      <c r="E17" s="45" t="s">
        <v>258</v>
      </c>
      <c r="F17" s="17">
        <v>36389</v>
      </c>
      <c r="G17" s="44" t="s">
        <v>259</v>
      </c>
      <c r="H17" s="45" t="s">
        <v>242</v>
      </c>
      <c r="I17" s="43" t="s">
        <v>242</v>
      </c>
      <c r="J17" s="42" t="s">
        <v>232</v>
      </c>
      <c r="K17" s="42" t="s">
        <v>260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361">
        <f t="shared" si="48"/>
        <v>68.869999999999891</v>
      </c>
      <c r="CJ17" s="37">
        <v>0</v>
      </c>
      <c r="CK17" s="36">
        <f t="shared" si="49"/>
        <v>619.84000000000015</v>
      </c>
      <c r="CL17" s="36">
        <f t="shared" si="50"/>
        <v>68.869999999999891</v>
      </c>
    </row>
    <row r="18" spans="1:90" s="39" customFormat="1" ht="26.25" customHeight="1" x14ac:dyDescent="0.25">
      <c r="A18" s="27" t="s">
        <v>261</v>
      </c>
      <c r="B18" s="40" t="s">
        <v>248</v>
      </c>
      <c r="C18" s="125"/>
      <c r="D18" s="419">
        <v>10</v>
      </c>
      <c r="E18" s="45" t="s">
        <v>262</v>
      </c>
      <c r="F18" s="17">
        <v>38344</v>
      </c>
      <c r="G18" s="41" t="s">
        <v>263</v>
      </c>
      <c r="H18" s="41" t="s">
        <v>242</v>
      </c>
      <c r="I18" s="43" t="s">
        <v>242</v>
      </c>
      <c r="J18" s="42" t="s">
        <v>232</v>
      </c>
      <c r="K18" s="42" t="s">
        <v>264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361">
        <f t="shared" si="48"/>
        <v>67.590000000000032</v>
      </c>
      <c r="CJ18" s="37">
        <v>0</v>
      </c>
      <c r="CK18" s="36">
        <f t="shared" si="49"/>
        <v>608.30999999999995</v>
      </c>
      <c r="CL18" s="36">
        <f t="shared" si="50"/>
        <v>67.590000000000032</v>
      </c>
    </row>
    <row r="19" spans="1:90" s="39" customFormat="1" ht="26.25" customHeight="1" x14ac:dyDescent="0.25">
      <c r="A19" s="27" t="s">
        <v>265</v>
      </c>
      <c r="B19" s="40" t="s">
        <v>248</v>
      </c>
      <c r="C19" s="125"/>
      <c r="D19" s="419">
        <v>11</v>
      </c>
      <c r="E19" s="45" t="s">
        <v>266</v>
      </c>
      <c r="F19" s="17">
        <v>38344</v>
      </c>
      <c r="G19" s="41" t="s">
        <v>267</v>
      </c>
      <c r="H19" s="41" t="s">
        <v>242</v>
      </c>
      <c r="I19" s="43" t="s">
        <v>242</v>
      </c>
      <c r="J19" s="42" t="s">
        <v>232</v>
      </c>
      <c r="K19" s="42" t="s">
        <v>237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361">
        <f t="shared" si="48"/>
        <v>198.76</v>
      </c>
      <c r="CJ19" s="37">
        <v>0</v>
      </c>
      <c r="CK19" s="36">
        <f t="shared" si="49"/>
        <v>1788.84</v>
      </c>
      <c r="CL19" s="36">
        <f t="shared" si="50"/>
        <v>198.76</v>
      </c>
    </row>
    <row r="20" spans="1:90" s="39" customFormat="1" ht="26.25" customHeight="1" x14ac:dyDescent="0.25">
      <c r="A20" s="27" t="s">
        <v>268</v>
      </c>
      <c r="B20" s="40" t="s">
        <v>239</v>
      </c>
      <c r="C20" s="125"/>
      <c r="D20" s="419">
        <v>12</v>
      </c>
      <c r="E20" s="45" t="s">
        <v>269</v>
      </c>
      <c r="F20" s="17">
        <v>38684</v>
      </c>
      <c r="G20" s="44" t="s">
        <v>270</v>
      </c>
      <c r="H20" s="41" t="s">
        <v>242</v>
      </c>
      <c r="I20" s="43" t="s">
        <v>242</v>
      </c>
      <c r="J20" s="42" t="s">
        <v>232</v>
      </c>
      <c r="K20" s="46" t="s">
        <v>271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361">
        <f t="shared" si="48"/>
        <v>60.199999999999932</v>
      </c>
      <c r="CJ20" s="37">
        <v>0</v>
      </c>
      <c r="CK20" s="36">
        <f t="shared" si="49"/>
        <v>541.80000000000007</v>
      </c>
      <c r="CL20" s="36">
        <f t="shared" si="50"/>
        <v>60.199999999999932</v>
      </c>
    </row>
    <row r="21" spans="1:90" s="39" customFormat="1" ht="26.25" customHeight="1" x14ac:dyDescent="0.25">
      <c r="A21" s="27" t="s">
        <v>272</v>
      </c>
      <c r="B21" s="40" t="s">
        <v>239</v>
      </c>
      <c r="C21" s="125"/>
      <c r="D21" s="419">
        <v>13</v>
      </c>
      <c r="E21" s="45" t="s">
        <v>273</v>
      </c>
      <c r="F21" s="17">
        <v>39155</v>
      </c>
      <c r="G21" s="44" t="s">
        <v>274</v>
      </c>
      <c r="H21" s="41" t="s">
        <v>242</v>
      </c>
      <c r="I21" s="43" t="s">
        <v>242</v>
      </c>
      <c r="J21" s="42" t="s">
        <v>232</v>
      </c>
      <c r="K21" s="42" t="s">
        <v>275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361">
        <f>L21-CH21</f>
        <v>60</v>
      </c>
      <c r="CJ21" s="37">
        <v>0</v>
      </c>
      <c r="CK21" s="36">
        <f t="shared" si="49"/>
        <v>540</v>
      </c>
      <c r="CL21" s="36">
        <f t="shared" si="50"/>
        <v>60</v>
      </c>
    </row>
    <row r="22" spans="1:90" s="39" customFormat="1" ht="26.25" customHeight="1" x14ac:dyDescent="0.25">
      <c r="A22" s="27" t="s">
        <v>276</v>
      </c>
      <c r="B22" s="40" t="s">
        <v>277</v>
      </c>
      <c r="C22" s="125"/>
      <c r="D22" s="419">
        <v>14</v>
      </c>
      <c r="E22" s="45" t="s">
        <v>278</v>
      </c>
      <c r="F22" s="17">
        <v>41801</v>
      </c>
      <c r="G22" s="44" t="s">
        <v>279</v>
      </c>
      <c r="H22" s="41" t="s">
        <v>280</v>
      </c>
      <c r="I22" s="43" t="s">
        <v>242</v>
      </c>
      <c r="J22" s="42" t="s">
        <v>232</v>
      </c>
      <c r="K22" s="46" t="s">
        <v>281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361">
        <f>L22-CH22</f>
        <v>69.899999999999977</v>
      </c>
      <c r="CJ22" s="37">
        <v>0</v>
      </c>
      <c r="CK22" s="36">
        <f t="shared" si="49"/>
        <v>629.1</v>
      </c>
      <c r="CL22" s="36">
        <f t="shared" si="50"/>
        <v>69.899999999999977</v>
      </c>
    </row>
    <row r="23" spans="1:90" s="39" customFormat="1" ht="26.25" customHeight="1" thickBot="1" x14ac:dyDescent="0.3">
      <c r="A23" s="27" t="s">
        <v>282</v>
      </c>
      <c r="B23" s="40" t="s">
        <v>283</v>
      </c>
      <c r="C23" s="125"/>
      <c r="D23" s="420">
        <v>15</v>
      </c>
      <c r="E23" s="49" t="s">
        <v>284</v>
      </c>
      <c r="F23" s="50">
        <v>42723</v>
      </c>
      <c r="G23" s="51" t="s">
        <v>285</v>
      </c>
      <c r="H23" s="52" t="s">
        <v>242</v>
      </c>
      <c r="I23" s="53" t="s">
        <v>242</v>
      </c>
      <c r="J23" s="54" t="s">
        <v>232</v>
      </c>
      <c r="K23" s="54" t="s">
        <v>286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421">
        <v>0</v>
      </c>
      <c r="AH23" s="56">
        <v>0</v>
      </c>
      <c r="AI23" s="47">
        <v>0</v>
      </c>
      <c r="AJ23" s="421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>BS23+BU23</f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362">
        <f t="shared" si="48"/>
        <v>582.75</v>
      </c>
      <c r="CJ23" s="365">
        <f>383.41-13.66</f>
        <v>369.75</v>
      </c>
      <c r="CK23" s="34">
        <f>CJ23+CH23</f>
        <v>1917.0500000000002</v>
      </c>
      <c r="CL23" s="422">
        <f>L23-CK23</f>
        <v>213</v>
      </c>
    </row>
    <row r="24" spans="1:90" s="20" customFormat="1" ht="30" customHeight="1" thickBot="1" x14ac:dyDescent="0.3">
      <c r="A24" s="111"/>
      <c r="B24" s="111"/>
      <c r="C24" s="108"/>
      <c r="D24" s="488" t="s">
        <v>1078</v>
      </c>
      <c r="E24" s="489"/>
      <c r="F24" s="489"/>
      <c r="G24" s="489"/>
      <c r="H24" s="489"/>
      <c r="I24" s="489"/>
      <c r="J24" s="489"/>
      <c r="K24" s="490"/>
      <c r="L24" s="127">
        <f>SUM(L9:L23)</f>
        <v>16331.41</v>
      </c>
      <c r="M24" s="61">
        <f t="shared" ref="M24:BX24" si="51">SUM(M9:M23)</f>
        <v>1633.1410000000003</v>
      </c>
      <c r="N24" s="61">
        <f t="shared" si="51"/>
        <v>14698.269</v>
      </c>
      <c r="O24" s="61">
        <f t="shared" si="51"/>
        <v>2939.6538</v>
      </c>
      <c r="P24" s="61">
        <f t="shared" si="51"/>
        <v>274.64</v>
      </c>
      <c r="Q24" s="61">
        <f t="shared" si="51"/>
        <v>274.64</v>
      </c>
      <c r="R24" s="61">
        <f t="shared" si="51"/>
        <v>2566.5</v>
      </c>
      <c r="S24" s="61">
        <f t="shared" si="51"/>
        <v>1366.1399999999999</v>
      </c>
      <c r="T24" s="61">
        <f t="shared" si="51"/>
        <v>1640.7799999999997</v>
      </c>
      <c r="U24" s="61">
        <f t="shared" si="51"/>
        <v>7307.369999999999</v>
      </c>
      <c r="V24" s="61">
        <f t="shared" si="51"/>
        <v>1610.6599999999999</v>
      </c>
      <c r="W24" s="61">
        <f t="shared" si="51"/>
        <v>3251.4400000000005</v>
      </c>
      <c r="X24" s="61">
        <f t="shared" si="51"/>
        <v>5696.7099999999991</v>
      </c>
      <c r="Y24" s="61">
        <f t="shared" si="51"/>
        <v>1657.1799999999998</v>
      </c>
      <c r="Z24" s="61">
        <f t="shared" si="51"/>
        <v>4908.62</v>
      </c>
      <c r="AA24" s="61">
        <f t="shared" si="51"/>
        <v>4728.24</v>
      </c>
      <c r="AB24" s="61">
        <f t="shared" si="51"/>
        <v>1734.6299999999999</v>
      </c>
      <c r="AC24" s="61">
        <f t="shared" si="51"/>
        <v>6643.25</v>
      </c>
      <c r="AD24" s="61">
        <f t="shared" si="51"/>
        <v>2993.6099999999997</v>
      </c>
      <c r="AE24" s="61">
        <f t="shared" si="51"/>
        <v>1460.0199989999999</v>
      </c>
      <c r="AF24" s="61">
        <f t="shared" si="51"/>
        <v>8103.2699990000001</v>
      </c>
      <c r="AG24" s="61">
        <f t="shared" si="51"/>
        <v>1533.590001</v>
      </c>
      <c r="AH24" s="61">
        <f t="shared" si="51"/>
        <v>368.49</v>
      </c>
      <c r="AI24" s="61">
        <f t="shared" si="51"/>
        <v>8471.7599989999999</v>
      </c>
      <c r="AJ24" s="61">
        <f t="shared" si="51"/>
        <v>1165.1000009999998</v>
      </c>
      <c r="AK24" s="61">
        <f t="shared" si="51"/>
        <v>123.97</v>
      </c>
      <c r="AL24" s="61">
        <f t="shared" si="51"/>
        <v>8595.729999000001</v>
      </c>
      <c r="AM24" s="61">
        <f t="shared" si="51"/>
        <v>1765.1000009999998</v>
      </c>
      <c r="AN24" s="61">
        <f t="shared" si="51"/>
        <v>89.26</v>
      </c>
      <c r="AO24" s="61">
        <f t="shared" si="51"/>
        <v>8684.9899990000013</v>
      </c>
      <c r="AP24" s="61">
        <f t="shared" si="51"/>
        <v>4215.3700009999993</v>
      </c>
      <c r="AQ24" s="61">
        <f t="shared" si="51"/>
        <v>489.51999999999992</v>
      </c>
      <c r="AR24" s="61">
        <f t="shared" si="51"/>
        <v>9174.5099990000017</v>
      </c>
      <c r="AS24" s="61">
        <f t="shared" si="51"/>
        <v>4327.8500009999998</v>
      </c>
      <c r="AT24" s="61">
        <f t="shared" si="51"/>
        <v>587.79</v>
      </c>
      <c r="AU24" s="61">
        <f t="shared" si="51"/>
        <v>9762.2999990000026</v>
      </c>
      <c r="AV24" s="61">
        <f t="shared" si="51"/>
        <v>3740.0600009999998</v>
      </c>
      <c r="AW24" s="61">
        <f t="shared" si="51"/>
        <v>673.89</v>
      </c>
      <c r="AX24" s="61">
        <f t="shared" si="51"/>
        <v>10436.189999000002</v>
      </c>
      <c r="AY24" s="61">
        <f t="shared" si="51"/>
        <v>3066.170001</v>
      </c>
      <c r="AZ24" s="61">
        <f t="shared" si="51"/>
        <v>695.79</v>
      </c>
      <c r="BA24" s="61">
        <f t="shared" si="51"/>
        <v>11131.979999000001</v>
      </c>
      <c r="BB24" s="61">
        <f t="shared" si="51"/>
        <v>2370.380001</v>
      </c>
      <c r="BC24" s="61">
        <f t="shared" si="51"/>
        <v>683.97</v>
      </c>
      <c r="BD24" s="61">
        <f t="shared" si="51"/>
        <v>11815.949999000002</v>
      </c>
      <c r="BE24" s="61">
        <f t="shared" si="51"/>
        <v>1686.4100009999997</v>
      </c>
      <c r="BF24" s="61">
        <f t="shared" si="51"/>
        <v>206.26999999999998</v>
      </c>
      <c r="BG24" s="61">
        <f t="shared" si="51"/>
        <v>12022.219999000001</v>
      </c>
      <c r="BH24" s="61">
        <f t="shared" si="51"/>
        <v>1480.1400009999998</v>
      </c>
      <c r="BI24" s="61">
        <f t="shared" si="51"/>
        <v>108</v>
      </c>
      <c r="BJ24" s="61">
        <f t="shared" si="51"/>
        <v>12130.219999000001</v>
      </c>
      <c r="BK24" s="61">
        <f t="shared" si="51"/>
        <v>1372.1400009999998</v>
      </c>
      <c r="BL24" s="61">
        <f t="shared" si="51"/>
        <v>21.9</v>
      </c>
      <c r="BM24" s="61">
        <f t="shared" si="51"/>
        <v>12152.119999</v>
      </c>
      <c r="BN24" s="61">
        <f t="shared" si="51"/>
        <v>1350.2400009999997</v>
      </c>
      <c r="BO24" s="61">
        <f t="shared" si="51"/>
        <v>70.67</v>
      </c>
      <c r="BP24" s="61">
        <f t="shared" si="51"/>
        <v>12222.789999000001</v>
      </c>
      <c r="BQ24" s="61">
        <f t="shared" si="51"/>
        <v>1978.5700009999996</v>
      </c>
      <c r="BR24" s="61">
        <f t="shared" si="51"/>
        <v>125.82</v>
      </c>
      <c r="BS24" s="61">
        <f t="shared" si="51"/>
        <v>12348.609999</v>
      </c>
      <c r="BT24" s="61">
        <f t="shared" si="51"/>
        <v>1852.7500009999997</v>
      </c>
      <c r="BU24" s="61">
        <f t="shared" si="51"/>
        <v>139.47999999999999</v>
      </c>
      <c r="BV24" s="61">
        <f t="shared" si="51"/>
        <v>12488.089999</v>
      </c>
      <c r="BW24" s="61">
        <f t="shared" si="51"/>
        <v>3843.320001</v>
      </c>
      <c r="BX24" s="61">
        <f t="shared" si="51"/>
        <v>509.23</v>
      </c>
      <c r="BY24" s="61">
        <f t="shared" ref="BY24:CL24" si="52">SUM(BY9:BY23)</f>
        <v>12997.319998999999</v>
      </c>
      <c r="BZ24" s="61">
        <f t="shared" si="52"/>
        <v>3334.0900009999996</v>
      </c>
      <c r="CA24" s="61">
        <f t="shared" si="52"/>
        <v>509.23</v>
      </c>
      <c r="CB24" s="61">
        <f t="shared" si="52"/>
        <v>13506.549999000001</v>
      </c>
      <c r="CC24" s="61">
        <f t="shared" si="52"/>
        <v>2824.860001</v>
      </c>
      <c r="CD24" s="61">
        <f t="shared" si="52"/>
        <v>438.56</v>
      </c>
      <c r="CE24" s="61">
        <f t="shared" si="52"/>
        <v>13945.109999</v>
      </c>
      <c r="CF24" s="61">
        <f t="shared" si="52"/>
        <v>2386.3000009999996</v>
      </c>
      <c r="CG24" s="61">
        <f t="shared" si="52"/>
        <v>383.41</v>
      </c>
      <c r="CH24" s="61">
        <f t="shared" si="52"/>
        <v>14328.519999</v>
      </c>
      <c r="CI24" s="97">
        <f t="shared" si="52"/>
        <v>2002.8900009999998</v>
      </c>
      <c r="CJ24" s="61">
        <f t="shared" si="52"/>
        <v>369.75</v>
      </c>
      <c r="CK24" s="61">
        <f t="shared" si="52"/>
        <v>14698.269999</v>
      </c>
      <c r="CL24" s="60">
        <f t="shared" si="52"/>
        <v>1633.1400009999998</v>
      </c>
    </row>
    <row r="25" spans="1:90" s="25" customFormat="1" ht="29.25" customHeight="1" x14ac:dyDescent="0.2">
      <c r="A25" s="2"/>
      <c r="B25" s="83"/>
      <c r="C25" s="83"/>
      <c r="D25" s="83"/>
      <c r="E25" s="84"/>
      <c r="F25" s="83"/>
      <c r="H25" s="24"/>
      <c r="I25" s="84"/>
      <c r="J25" s="84"/>
      <c r="K25" s="24"/>
      <c r="L25" s="24"/>
    </row>
    <row r="26" spans="1:90" s="25" customFormat="1" ht="14.25" customHeight="1" x14ac:dyDescent="0.2">
      <c r="A26" s="2"/>
      <c r="B26" s="83"/>
      <c r="C26" s="83"/>
      <c r="D26" s="83"/>
      <c r="E26" s="84"/>
      <c r="F26" s="83"/>
      <c r="H26" s="24"/>
      <c r="I26" s="84"/>
      <c r="J26" s="84"/>
      <c r="K26" s="24"/>
      <c r="L26" s="24"/>
    </row>
    <row r="27" spans="1:90" s="25" customFormat="1" ht="14.25" customHeight="1" x14ac:dyDescent="0.2">
      <c r="A27" s="2"/>
      <c r="B27" s="83"/>
      <c r="C27" s="83"/>
      <c r="D27" s="83"/>
      <c r="E27" s="84"/>
      <c r="F27" s="83"/>
      <c r="H27" s="24"/>
      <c r="I27" s="84"/>
      <c r="J27" s="84"/>
      <c r="K27" s="24"/>
      <c r="L27" s="24"/>
    </row>
    <row r="28" spans="1:90" s="25" customFormat="1" ht="14.25" customHeight="1" x14ac:dyDescent="0.2">
      <c r="A28" s="2"/>
      <c r="B28" s="83"/>
      <c r="C28" s="83"/>
      <c r="D28" s="83"/>
      <c r="E28" s="84"/>
      <c r="F28" s="83"/>
      <c r="H28" s="24"/>
      <c r="I28" s="84"/>
      <c r="J28" s="84"/>
      <c r="K28" s="24"/>
      <c r="L28" s="24"/>
    </row>
    <row r="29" spans="1:90" s="25" customFormat="1" ht="17.25" customHeight="1" thickBot="1" x14ac:dyDescent="0.25">
      <c r="A29" s="2"/>
      <c r="B29" s="83"/>
      <c r="C29" s="83"/>
      <c r="D29" s="83"/>
      <c r="E29" s="84"/>
      <c r="F29" s="83"/>
      <c r="H29" s="24"/>
      <c r="I29" s="84"/>
      <c r="J29" s="84"/>
      <c r="K29" s="85"/>
      <c r="L29" s="24"/>
    </row>
    <row r="30" spans="1:90" s="25" customFormat="1" ht="17.25" customHeight="1" x14ac:dyDescent="0.25">
      <c r="A30" s="2"/>
      <c r="B30" s="83"/>
      <c r="C30" s="83"/>
      <c r="D30" s="83"/>
      <c r="E30" s="84"/>
      <c r="F30" s="83"/>
      <c r="H30" s="24"/>
      <c r="I30" s="84"/>
      <c r="J30" s="84"/>
      <c r="K30" s="117" t="s">
        <v>1</v>
      </c>
      <c r="L30" s="24"/>
    </row>
    <row r="31" spans="1:90" s="25" customFormat="1" ht="14.25" customHeight="1" x14ac:dyDescent="0.2">
      <c r="A31" s="2"/>
      <c r="B31" s="83"/>
      <c r="C31" s="83"/>
      <c r="D31" s="83"/>
      <c r="E31" s="84"/>
      <c r="F31" s="83"/>
      <c r="H31" s="24"/>
      <c r="I31" s="84"/>
      <c r="J31" s="84"/>
      <c r="K31" s="24"/>
      <c r="L31" s="24"/>
    </row>
    <row r="32" spans="1:90" s="25" customFormat="1" ht="14.25" customHeight="1" x14ac:dyDescent="0.2">
      <c r="A32" s="2"/>
      <c r="B32" s="83"/>
      <c r="C32" s="83"/>
      <c r="D32" s="83"/>
      <c r="E32" s="84"/>
      <c r="F32" s="83"/>
      <c r="H32" s="24"/>
      <c r="I32" s="84"/>
      <c r="J32" s="8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84"/>
      <c r="J33" s="22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84"/>
      <c r="J34" s="8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84"/>
      <c r="J35" s="8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84"/>
      <c r="J36" s="8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84"/>
      <c r="J37" s="8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84"/>
      <c r="J38" s="8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84"/>
      <c r="J39" s="8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84"/>
      <c r="J40" s="8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84"/>
      <c r="J41" s="8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84"/>
      <c r="J42" s="8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84"/>
      <c r="J43" s="8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84"/>
      <c r="J44" s="8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84"/>
      <c r="J45" s="8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84"/>
      <c r="J46" s="8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84"/>
      <c r="J47" s="8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84"/>
      <c r="J48" s="8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84"/>
      <c r="J49" s="8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84"/>
      <c r="J50" s="8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84"/>
      <c r="J51" s="8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84"/>
      <c r="J52" s="8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84"/>
      <c r="J53" s="8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84"/>
      <c r="J54" s="8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84"/>
      <c r="J55" s="8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84"/>
      <c r="J56" s="8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84"/>
      <c r="J57" s="8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84"/>
      <c r="J58" s="8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84"/>
      <c r="J59" s="8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84"/>
      <c r="J60" s="8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84"/>
      <c r="J61" s="8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84"/>
      <c r="J62" s="8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84"/>
      <c r="J63" s="8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84"/>
      <c r="J64" s="8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84"/>
      <c r="J66" s="8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3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4"/>
  <sheetViews>
    <sheetView showGridLines="0" topLeftCell="C61" zoomScale="85" zoomScaleNormal="85" zoomScaleSheetLayoutView="93" workbookViewId="0">
      <selection activeCell="D63" sqref="D6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3" hidden="1" customWidth="1" outlineLevel="1"/>
    <col min="3" max="3" width="2.42578125" style="83" customWidth="1" outlineLevel="1"/>
    <col min="4" max="4" width="3.5703125" style="83" customWidth="1" outlineLevel="1"/>
    <col min="5" max="5" width="15.28515625" style="84" customWidth="1"/>
    <col min="6" max="6" width="12.42578125" style="83" customWidth="1"/>
    <col min="7" max="7" width="21.7109375" style="25" customWidth="1"/>
    <col min="8" max="8" width="12.7109375" style="24" customWidth="1"/>
    <col min="9" max="9" width="12.7109375" style="84" customWidth="1"/>
    <col min="10" max="10" width="19.140625" style="84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</row>
    <row r="3" spans="1:75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9"/>
      <c r="BU3" s="479"/>
      <c r="BV3" s="479"/>
      <c r="BW3" s="479"/>
    </row>
    <row r="4" spans="1:75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  <c r="BU4" s="479"/>
      <c r="BV4" s="479"/>
      <c r="BW4" s="479"/>
    </row>
    <row r="5" spans="1:75" ht="14.25" customHeight="1" x14ac:dyDescent="0.2">
      <c r="A5" s="3"/>
      <c r="B5" s="3"/>
      <c r="C5" s="3"/>
      <c r="D5" s="479" t="s">
        <v>287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  <c r="BU5" s="479"/>
      <c r="BV5" s="479"/>
      <c r="BW5" s="479"/>
    </row>
    <row r="6" spans="1:75" ht="14.25" customHeight="1" x14ac:dyDescent="0.2">
      <c r="A6" s="3"/>
      <c r="B6" s="3"/>
      <c r="C6" s="3"/>
      <c r="D6" s="479" t="s">
        <v>1072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</row>
    <row r="7" spans="1:75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52" customFormat="1" ht="57" customHeight="1" thickBot="1" x14ac:dyDescent="0.3">
      <c r="A8" s="144" t="s">
        <v>21</v>
      </c>
      <c r="B8" s="144" t="s">
        <v>22</v>
      </c>
      <c r="C8" s="145"/>
      <c r="D8" s="42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429" t="s">
        <v>34</v>
      </c>
      <c r="P8" s="430" t="s">
        <v>76</v>
      </c>
      <c r="Q8" s="148" t="s">
        <v>77</v>
      </c>
      <c r="R8" s="148" t="s">
        <v>12</v>
      </c>
      <c r="S8" s="147" t="s">
        <v>204</v>
      </c>
      <c r="T8" s="148" t="s">
        <v>79</v>
      </c>
      <c r="U8" s="148" t="s">
        <v>12</v>
      </c>
      <c r="V8" s="147" t="s">
        <v>205</v>
      </c>
      <c r="W8" s="148" t="s">
        <v>81</v>
      </c>
      <c r="X8" s="148" t="s">
        <v>12</v>
      </c>
      <c r="Y8" s="147" t="s">
        <v>206</v>
      </c>
      <c r="Z8" s="148" t="s">
        <v>83</v>
      </c>
      <c r="AA8" s="148" t="s">
        <v>12</v>
      </c>
      <c r="AB8" s="147" t="s">
        <v>207</v>
      </c>
      <c r="AC8" s="148" t="s">
        <v>85</v>
      </c>
      <c r="AD8" s="148" t="s">
        <v>12</v>
      </c>
      <c r="AE8" s="149" t="s">
        <v>208</v>
      </c>
      <c r="AF8" s="148" t="s">
        <v>87</v>
      </c>
      <c r="AG8" s="148" t="s">
        <v>12</v>
      </c>
      <c r="AH8" s="147" t="s">
        <v>288</v>
      </c>
      <c r="AI8" s="148" t="s">
        <v>98</v>
      </c>
      <c r="AJ8" s="148" t="s">
        <v>12</v>
      </c>
      <c r="AK8" s="147" t="s">
        <v>289</v>
      </c>
      <c r="AL8" s="146" t="s">
        <v>100</v>
      </c>
      <c r="AM8" s="148" t="s">
        <v>12</v>
      </c>
      <c r="AN8" s="147" t="s">
        <v>213</v>
      </c>
      <c r="AO8" s="146" t="s">
        <v>102</v>
      </c>
      <c r="AP8" s="148" t="s">
        <v>12</v>
      </c>
      <c r="AQ8" s="147" t="s">
        <v>214</v>
      </c>
      <c r="AR8" s="146" t="s">
        <v>104</v>
      </c>
      <c r="AS8" s="148" t="s">
        <v>12</v>
      </c>
      <c r="AT8" s="147" t="s">
        <v>105</v>
      </c>
      <c r="AU8" s="146" t="s">
        <v>106</v>
      </c>
      <c r="AV8" s="148" t="s">
        <v>12</v>
      </c>
      <c r="AW8" s="150" t="s">
        <v>107</v>
      </c>
      <c r="AX8" s="146" t="s">
        <v>108</v>
      </c>
      <c r="AY8" s="148" t="s">
        <v>12</v>
      </c>
      <c r="AZ8" s="147" t="s">
        <v>109</v>
      </c>
      <c r="BA8" s="146" t="s">
        <v>36</v>
      </c>
      <c r="BB8" s="148" t="s">
        <v>12</v>
      </c>
      <c r="BC8" s="151" t="s">
        <v>216</v>
      </c>
      <c r="BD8" s="146" t="s">
        <v>38</v>
      </c>
      <c r="BE8" s="148" t="s">
        <v>12</v>
      </c>
      <c r="BF8" s="147" t="s">
        <v>217</v>
      </c>
      <c r="BG8" s="146" t="s">
        <v>40</v>
      </c>
      <c r="BH8" s="148" t="s">
        <v>12</v>
      </c>
      <c r="BI8" s="147" t="s">
        <v>110</v>
      </c>
      <c r="BJ8" s="146" t="s">
        <v>42</v>
      </c>
      <c r="BK8" s="148" t="s">
        <v>12</v>
      </c>
      <c r="BL8" s="147" t="s">
        <v>43</v>
      </c>
      <c r="BM8" s="146" t="s">
        <v>44</v>
      </c>
      <c r="BN8" s="148" t="s">
        <v>12</v>
      </c>
      <c r="BO8" s="13" t="s">
        <v>218</v>
      </c>
      <c r="BP8" s="146" t="s">
        <v>46</v>
      </c>
      <c r="BQ8" s="13" t="s">
        <v>12</v>
      </c>
      <c r="BR8" s="13" t="s">
        <v>47</v>
      </c>
      <c r="BS8" s="9" t="s">
        <v>48</v>
      </c>
      <c r="BT8" s="424" t="s">
        <v>12</v>
      </c>
      <c r="BU8" s="13" t="s">
        <v>49</v>
      </c>
      <c r="BV8" s="9" t="s">
        <v>50</v>
      </c>
      <c r="BW8" s="13" t="s">
        <v>12</v>
      </c>
    </row>
    <row r="9" spans="1:75" s="25" customFormat="1" ht="25.5" x14ac:dyDescent="0.25">
      <c r="A9" s="98">
        <v>1</v>
      </c>
      <c r="B9" s="99" t="s">
        <v>248</v>
      </c>
      <c r="C9" s="128"/>
      <c r="D9" s="431">
        <v>1</v>
      </c>
      <c r="E9" s="425" t="s">
        <v>290</v>
      </c>
      <c r="F9" s="426">
        <v>35613</v>
      </c>
      <c r="G9" s="427" t="s">
        <v>291</v>
      </c>
      <c r="H9" s="423" t="s">
        <v>292</v>
      </c>
      <c r="I9" s="423" t="s">
        <v>293</v>
      </c>
      <c r="J9" s="423" t="s">
        <v>294</v>
      </c>
      <c r="K9" s="423" t="s">
        <v>295</v>
      </c>
      <c r="L9" s="377">
        <v>868.49</v>
      </c>
      <c r="M9" s="377">
        <f t="shared" ref="M9:M40" si="0">L9*10%</f>
        <v>86.849000000000004</v>
      </c>
      <c r="N9" s="377">
        <f t="shared" ref="N9:N40" si="1">L9-M9</f>
        <v>781.64099999999996</v>
      </c>
      <c r="O9" s="436">
        <f t="shared" ref="O9:O40" si="2">N9/5</f>
        <v>156.32819999999998</v>
      </c>
      <c r="P9" s="238">
        <v>78.37</v>
      </c>
      <c r="Q9" s="63">
        <f>P9</f>
        <v>78.37</v>
      </c>
      <c r="R9" s="63">
        <f>L9-Q9</f>
        <v>790.12</v>
      </c>
      <c r="S9" s="64">
        <v>156.33000000000001</v>
      </c>
      <c r="T9" s="63">
        <f>Q9+S9</f>
        <v>234.70000000000002</v>
      </c>
      <c r="U9" s="63">
        <f>L9-T9</f>
        <v>633.79</v>
      </c>
      <c r="V9" s="64">
        <v>156.33000000000001</v>
      </c>
      <c r="W9" s="63">
        <f>T9+V9</f>
        <v>391.03000000000003</v>
      </c>
      <c r="X9" s="63">
        <f>L9-W9</f>
        <v>477.46</v>
      </c>
      <c r="Y9" s="64">
        <v>156.33000000000001</v>
      </c>
      <c r="Z9" s="63">
        <f>W9+Y9</f>
        <v>547.36</v>
      </c>
      <c r="AA9" s="63">
        <f>L9-Z9</f>
        <v>321.13</v>
      </c>
      <c r="AB9" s="64">
        <v>156.33000000000001</v>
      </c>
      <c r="AC9" s="63">
        <f>Z9+AB9</f>
        <v>703.69</v>
      </c>
      <c r="AD9" s="65">
        <f>L9-AC9</f>
        <v>164.79999999999995</v>
      </c>
      <c r="AE9" s="62">
        <v>77.95</v>
      </c>
      <c r="AF9" s="63">
        <f>AC9+AE9</f>
        <v>781.6400000000001</v>
      </c>
      <c r="AG9" s="65">
        <f>L9-AF9</f>
        <v>86.849999999999909</v>
      </c>
      <c r="AH9" s="64">
        <v>0</v>
      </c>
      <c r="AI9" s="63">
        <f t="shared" ref="AI9:AI15" si="3">AF9+AH9</f>
        <v>781.6400000000001</v>
      </c>
      <c r="AJ9" s="63">
        <f>L9-AF9</f>
        <v>86.849999999999909</v>
      </c>
      <c r="AK9" s="64">
        <v>0</v>
      </c>
      <c r="AL9" s="63">
        <f t="shared" ref="AL9:AL15" si="4">AI9+AK9</f>
        <v>781.6400000000001</v>
      </c>
      <c r="AM9" s="63">
        <f>L9-AL9</f>
        <v>86.849999999999909</v>
      </c>
      <c r="AN9" s="64">
        <v>0</v>
      </c>
      <c r="AO9" s="63">
        <f t="shared" ref="AO9:AO15" si="5">AL9+AN9</f>
        <v>781.6400000000001</v>
      </c>
      <c r="AP9" s="63">
        <f>L9-AO9</f>
        <v>86.849999999999909</v>
      </c>
      <c r="AQ9" s="64">
        <v>0</v>
      </c>
      <c r="AR9" s="63">
        <f t="shared" ref="AR9:AR15" si="6">AO9+AQ9</f>
        <v>781.6400000000001</v>
      </c>
      <c r="AS9" s="63">
        <f>L9-AR9</f>
        <v>86.849999999999909</v>
      </c>
      <c r="AT9" s="64">
        <v>0</v>
      </c>
      <c r="AU9" s="63">
        <f t="shared" ref="AU9:AU15" si="7">AR9+AT9</f>
        <v>781.6400000000001</v>
      </c>
      <c r="AV9" s="63">
        <f>L9-AU9</f>
        <v>86.849999999999909</v>
      </c>
      <c r="AW9" s="64">
        <v>0</v>
      </c>
      <c r="AX9" s="63">
        <f t="shared" ref="AX9:AX15" si="8">AU9+AW9</f>
        <v>781.6400000000001</v>
      </c>
      <c r="AY9" s="63">
        <f t="shared" ref="AY9:AY15" si="9">L9-AX9</f>
        <v>86.849999999999909</v>
      </c>
      <c r="AZ9" s="64">
        <v>0</v>
      </c>
      <c r="BA9" s="63">
        <f t="shared" ref="BA9:BA15" si="10">AX9+AZ9</f>
        <v>781.6400000000001</v>
      </c>
      <c r="BB9" s="63">
        <f t="shared" ref="BB9:BB16" si="11">L9-BA9</f>
        <v>86.849999999999909</v>
      </c>
      <c r="BC9" s="64">
        <v>0</v>
      </c>
      <c r="BD9" s="63">
        <f t="shared" ref="BD9:BD19" si="12">BA9+BC9</f>
        <v>781.6400000000001</v>
      </c>
      <c r="BE9" s="63">
        <f t="shared" ref="BE9:BE17" si="13">L9-BD9</f>
        <v>86.849999999999909</v>
      </c>
      <c r="BF9" s="64">
        <v>0</v>
      </c>
      <c r="BG9" s="63">
        <f t="shared" ref="BG9:BG19" si="14">BD9+BF9</f>
        <v>781.6400000000001</v>
      </c>
      <c r="BH9" s="63">
        <f t="shared" ref="BH9:BH18" si="15">L9-BG9</f>
        <v>86.849999999999909</v>
      </c>
      <c r="BI9" s="64">
        <v>0</v>
      </c>
      <c r="BJ9" s="63">
        <f t="shared" ref="BJ9:BJ51" si="16">BG9+BI9</f>
        <v>781.6400000000001</v>
      </c>
      <c r="BK9" s="63">
        <f t="shared" ref="BK9:BK51" si="17">L9-BJ9</f>
        <v>86.849999999999909</v>
      </c>
      <c r="BL9" s="64">
        <v>0</v>
      </c>
      <c r="BM9" s="63">
        <f t="shared" ref="BM9:BM23" si="18">BJ9+BL9</f>
        <v>781.6400000000001</v>
      </c>
      <c r="BN9" s="63">
        <f t="shared" ref="BN9:BN53" si="19">L9-BM9</f>
        <v>86.849999999999909</v>
      </c>
      <c r="BO9" s="64">
        <v>0</v>
      </c>
      <c r="BP9" s="63">
        <f t="shared" ref="BP9:BP54" si="20">BM9+BO9</f>
        <v>781.6400000000001</v>
      </c>
      <c r="BQ9" s="63">
        <f t="shared" ref="BQ9:BQ54" si="21">L9-BP9</f>
        <v>86.849999999999909</v>
      </c>
      <c r="BR9" s="64">
        <v>0</v>
      </c>
      <c r="BS9" s="63">
        <f t="shared" ref="BS9:BS40" si="22">BP9+BR9</f>
        <v>781.6400000000001</v>
      </c>
      <c r="BT9" s="332">
        <f t="shared" ref="BT9:BT51" si="23">L9-BS9</f>
        <v>86.849999999999909</v>
      </c>
      <c r="BU9" s="439">
        <v>0</v>
      </c>
      <c r="BV9" s="439">
        <f>BS9+BU9</f>
        <v>781.6400000000001</v>
      </c>
      <c r="BW9" s="379">
        <f>L9-BV9</f>
        <v>86.849999999999909</v>
      </c>
    </row>
    <row r="10" spans="1:75" s="25" customFormat="1" ht="25.5" x14ac:dyDescent="0.25">
      <c r="A10" s="98">
        <v>3</v>
      </c>
      <c r="B10" s="99">
        <v>26181</v>
      </c>
      <c r="C10" s="128"/>
      <c r="D10" s="432">
        <v>2</v>
      </c>
      <c r="E10" s="68" t="s">
        <v>296</v>
      </c>
      <c r="F10" s="66">
        <v>39749</v>
      </c>
      <c r="G10" s="69" t="s">
        <v>297</v>
      </c>
      <c r="H10" s="70" t="s">
        <v>298</v>
      </c>
      <c r="I10" s="70" t="s">
        <v>299</v>
      </c>
      <c r="J10" s="70" t="s">
        <v>300</v>
      </c>
      <c r="K10" s="70" t="s">
        <v>301</v>
      </c>
      <c r="L10" s="67">
        <v>1685</v>
      </c>
      <c r="M10" s="67">
        <f t="shared" si="0"/>
        <v>168.5</v>
      </c>
      <c r="N10" s="67">
        <f t="shared" si="1"/>
        <v>1516.5</v>
      </c>
      <c r="O10" s="67">
        <f t="shared" si="2"/>
        <v>303.3</v>
      </c>
      <c r="P10" s="238">
        <v>0</v>
      </c>
      <c r="Q10" s="63">
        <v>0</v>
      </c>
      <c r="R10" s="63">
        <v>0</v>
      </c>
      <c r="S10" s="64">
        <v>0</v>
      </c>
      <c r="T10" s="63">
        <f>Q10+S10</f>
        <v>0</v>
      </c>
      <c r="U10" s="63">
        <v>0</v>
      </c>
      <c r="V10" s="64">
        <v>0</v>
      </c>
      <c r="W10" s="63">
        <f>T10+V10</f>
        <v>0</v>
      </c>
      <c r="X10" s="63">
        <v>0</v>
      </c>
      <c r="Y10" s="64">
        <v>0</v>
      </c>
      <c r="Z10" s="63">
        <v>0</v>
      </c>
      <c r="AA10" s="63">
        <v>0</v>
      </c>
      <c r="AB10" s="64">
        <v>0</v>
      </c>
      <c r="AC10" s="63">
        <v>0</v>
      </c>
      <c r="AD10" s="65">
        <v>0</v>
      </c>
      <c r="AE10" s="62"/>
      <c r="AF10" s="63">
        <f>AC10+AE10</f>
        <v>0</v>
      </c>
      <c r="AG10" s="65">
        <v>0</v>
      </c>
      <c r="AH10" s="64">
        <v>54.01</v>
      </c>
      <c r="AI10" s="63">
        <f t="shared" si="3"/>
        <v>54.01</v>
      </c>
      <c r="AJ10" s="63">
        <f>L10-AF10</f>
        <v>1685</v>
      </c>
      <c r="AK10" s="64">
        <v>303.3</v>
      </c>
      <c r="AL10" s="63">
        <f t="shared" si="4"/>
        <v>357.31</v>
      </c>
      <c r="AM10" s="63">
        <f>L10-AL10</f>
        <v>1327.69</v>
      </c>
      <c r="AN10" s="64">
        <v>303.3</v>
      </c>
      <c r="AO10" s="63">
        <f t="shared" si="5"/>
        <v>660.61</v>
      </c>
      <c r="AP10" s="63">
        <f>L10-AO10</f>
        <v>1024.3899999999999</v>
      </c>
      <c r="AQ10" s="64">
        <v>303.3</v>
      </c>
      <c r="AR10" s="63">
        <f t="shared" si="6"/>
        <v>963.91000000000008</v>
      </c>
      <c r="AS10" s="63">
        <f>L10-AR10</f>
        <v>721.08999999999992</v>
      </c>
      <c r="AT10" s="64">
        <v>303.3</v>
      </c>
      <c r="AU10" s="63">
        <f t="shared" si="7"/>
        <v>1267.21</v>
      </c>
      <c r="AV10" s="63">
        <f>L10-AU10</f>
        <v>417.78999999999996</v>
      </c>
      <c r="AW10" s="64">
        <v>249.29</v>
      </c>
      <c r="AX10" s="63">
        <f t="shared" si="8"/>
        <v>1516.5</v>
      </c>
      <c r="AY10" s="63">
        <f t="shared" si="9"/>
        <v>168.5</v>
      </c>
      <c r="AZ10" s="64">
        <v>0</v>
      </c>
      <c r="BA10" s="63">
        <f t="shared" si="10"/>
        <v>1516.5</v>
      </c>
      <c r="BB10" s="63">
        <f t="shared" si="11"/>
        <v>168.5</v>
      </c>
      <c r="BC10" s="64">
        <v>0</v>
      </c>
      <c r="BD10" s="63">
        <f t="shared" si="12"/>
        <v>1516.5</v>
      </c>
      <c r="BE10" s="63">
        <f t="shared" si="13"/>
        <v>168.5</v>
      </c>
      <c r="BF10" s="64">
        <v>0</v>
      </c>
      <c r="BG10" s="63">
        <f t="shared" si="14"/>
        <v>1516.5</v>
      </c>
      <c r="BH10" s="63">
        <f t="shared" si="15"/>
        <v>168.5</v>
      </c>
      <c r="BI10" s="64">
        <v>0</v>
      </c>
      <c r="BJ10" s="63">
        <f t="shared" si="16"/>
        <v>1516.5</v>
      </c>
      <c r="BK10" s="63">
        <f t="shared" si="17"/>
        <v>168.5</v>
      </c>
      <c r="BL10" s="64">
        <v>0</v>
      </c>
      <c r="BM10" s="63">
        <f t="shared" si="18"/>
        <v>1516.5</v>
      </c>
      <c r="BN10" s="63">
        <f t="shared" si="19"/>
        <v>168.5</v>
      </c>
      <c r="BO10" s="64">
        <v>0</v>
      </c>
      <c r="BP10" s="63">
        <f t="shared" si="20"/>
        <v>1516.5</v>
      </c>
      <c r="BQ10" s="63">
        <f t="shared" si="21"/>
        <v>168.5</v>
      </c>
      <c r="BR10" s="64">
        <v>0</v>
      </c>
      <c r="BS10" s="63">
        <f t="shared" si="22"/>
        <v>1516.5</v>
      </c>
      <c r="BT10" s="332">
        <f t="shared" si="23"/>
        <v>168.5</v>
      </c>
      <c r="BU10" s="417">
        <v>0</v>
      </c>
      <c r="BV10" s="417">
        <f t="shared" ref="BV10:BV17" si="24">BS10+BU10</f>
        <v>1516.5</v>
      </c>
      <c r="BW10" s="379">
        <f t="shared" ref="BW10:BW17" si="25">L10-BV10</f>
        <v>168.5</v>
      </c>
    </row>
    <row r="11" spans="1:75" s="25" customFormat="1" ht="12.75" x14ac:dyDescent="0.25">
      <c r="A11" s="98">
        <v>4</v>
      </c>
      <c r="B11" s="99">
        <v>39255</v>
      </c>
      <c r="C11" s="128"/>
      <c r="D11" s="432">
        <v>3</v>
      </c>
      <c r="E11" s="68" t="s">
        <v>302</v>
      </c>
      <c r="F11" s="66">
        <v>39765</v>
      </c>
      <c r="G11" s="69" t="s">
        <v>303</v>
      </c>
      <c r="H11" s="70" t="s">
        <v>304</v>
      </c>
      <c r="I11" s="70" t="s">
        <v>305</v>
      </c>
      <c r="J11" s="70" t="s">
        <v>232</v>
      </c>
      <c r="K11" s="70" t="s">
        <v>306</v>
      </c>
      <c r="L11" s="67">
        <v>1199</v>
      </c>
      <c r="M11" s="67">
        <f t="shared" si="0"/>
        <v>119.9</v>
      </c>
      <c r="N11" s="67">
        <f t="shared" si="1"/>
        <v>1079.0999999999999</v>
      </c>
      <c r="O11" s="67">
        <f t="shared" si="2"/>
        <v>215.82</v>
      </c>
      <c r="P11" s="238">
        <v>0</v>
      </c>
      <c r="Q11" s="63">
        <v>0</v>
      </c>
      <c r="R11" s="63">
        <v>0</v>
      </c>
      <c r="S11" s="64">
        <v>0</v>
      </c>
      <c r="T11" s="63">
        <v>0</v>
      </c>
      <c r="U11" s="63">
        <v>0</v>
      </c>
      <c r="V11" s="64">
        <v>0</v>
      </c>
      <c r="W11" s="63">
        <v>0</v>
      </c>
      <c r="X11" s="63">
        <v>0</v>
      </c>
      <c r="Y11" s="64">
        <v>0</v>
      </c>
      <c r="Z11" s="63">
        <f>W11+Y11</f>
        <v>0</v>
      </c>
      <c r="AA11" s="63">
        <v>0</v>
      </c>
      <c r="AB11" s="64">
        <v>0</v>
      </c>
      <c r="AC11" s="63">
        <f>Z11+AB11</f>
        <v>0</v>
      </c>
      <c r="AD11" s="65">
        <v>0</v>
      </c>
      <c r="AE11" s="62">
        <v>0</v>
      </c>
      <c r="AF11" s="63">
        <f>AC11+AE11</f>
        <v>0</v>
      </c>
      <c r="AG11" s="65">
        <v>0</v>
      </c>
      <c r="AH11" s="64">
        <v>28.97</v>
      </c>
      <c r="AI11" s="63">
        <f t="shared" si="3"/>
        <v>28.97</v>
      </c>
      <c r="AJ11" s="63">
        <f>L11-AI11</f>
        <v>1170.03</v>
      </c>
      <c r="AK11" s="64">
        <v>215.82</v>
      </c>
      <c r="AL11" s="63">
        <f t="shared" si="4"/>
        <v>244.79</v>
      </c>
      <c r="AM11" s="63">
        <f>L11-AL11</f>
        <v>954.21</v>
      </c>
      <c r="AN11" s="64">
        <v>215.82</v>
      </c>
      <c r="AO11" s="63">
        <f t="shared" si="5"/>
        <v>460.61</v>
      </c>
      <c r="AP11" s="63">
        <f>L11-AO11</f>
        <v>738.39</v>
      </c>
      <c r="AQ11" s="64">
        <v>215.82</v>
      </c>
      <c r="AR11" s="63">
        <f t="shared" si="6"/>
        <v>676.43000000000006</v>
      </c>
      <c r="AS11" s="63">
        <f>L11-AR11</f>
        <v>522.56999999999994</v>
      </c>
      <c r="AT11" s="64">
        <v>215.82</v>
      </c>
      <c r="AU11" s="63">
        <f t="shared" si="7"/>
        <v>892.25</v>
      </c>
      <c r="AV11" s="63">
        <f>L11-AU11</f>
        <v>306.75</v>
      </c>
      <c r="AW11" s="64">
        <v>186.85</v>
      </c>
      <c r="AX11" s="63">
        <f t="shared" si="8"/>
        <v>1079.0999999999999</v>
      </c>
      <c r="AY11" s="63">
        <f t="shared" si="9"/>
        <v>119.90000000000009</v>
      </c>
      <c r="AZ11" s="64">
        <v>0</v>
      </c>
      <c r="BA11" s="63">
        <f t="shared" si="10"/>
        <v>1079.0999999999999</v>
      </c>
      <c r="BB11" s="63">
        <f t="shared" si="11"/>
        <v>119.90000000000009</v>
      </c>
      <c r="BC11" s="64">
        <v>0</v>
      </c>
      <c r="BD11" s="63">
        <f t="shared" si="12"/>
        <v>1079.0999999999999</v>
      </c>
      <c r="BE11" s="63">
        <f t="shared" si="13"/>
        <v>119.90000000000009</v>
      </c>
      <c r="BF11" s="64">
        <v>0</v>
      </c>
      <c r="BG11" s="63">
        <f t="shared" si="14"/>
        <v>1079.0999999999999</v>
      </c>
      <c r="BH11" s="63">
        <f t="shared" si="15"/>
        <v>119.90000000000009</v>
      </c>
      <c r="BI11" s="64">
        <v>0</v>
      </c>
      <c r="BJ11" s="63">
        <f t="shared" si="16"/>
        <v>1079.0999999999999</v>
      </c>
      <c r="BK11" s="63">
        <f t="shared" si="17"/>
        <v>119.90000000000009</v>
      </c>
      <c r="BL11" s="64">
        <v>0</v>
      </c>
      <c r="BM11" s="63">
        <f t="shared" si="18"/>
        <v>1079.0999999999999</v>
      </c>
      <c r="BN11" s="63">
        <f t="shared" si="19"/>
        <v>119.90000000000009</v>
      </c>
      <c r="BO11" s="64">
        <v>0</v>
      </c>
      <c r="BP11" s="63">
        <f t="shared" si="20"/>
        <v>1079.0999999999999</v>
      </c>
      <c r="BQ11" s="63">
        <f t="shared" si="21"/>
        <v>119.90000000000009</v>
      </c>
      <c r="BR11" s="64">
        <v>0</v>
      </c>
      <c r="BS11" s="63">
        <f t="shared" si="22"/>
        <v>1079.0999999999999</v>
      </c>
      <c r="BT11" s="332">
        <f t="shared" si="23"/>
        <v>119.90000000000009</v>
      </c>
      <c r="BU11" s="417">
        <v>0</v>
      </c>
      <c r="BV11" s="417">
        <f t="shared" si="24"/>
        <v>1079.0999999999999</v>
      </c>
      <c r="BW11" s="379">
        <f t="shared" si="25"/>
        <v>119.90000000000009</v>
      </c>
    </row>
    <row r="12" spans="1:75" s="25" customFormat="1" ht="25.5" x14ac:dyDescent="0.25">
      <c r="A12" s="98">
        <v>5</v>
      </c>
      <c r="B12" s="99">
        <v>119</v>
      </c>
      <c r="C12" s="128"/>
      <c r="D12" s="432">
        <v>4</v>
      </c>
      <c r="E12" s="68" t="s">
        <v>307</v>
      </c>
      <c r="F12" s="66">
        <v>40121</v>
      </c>
      <c r="G12" s="69" t="s">
        <v>308</v>
      </c>
      <c r="H12" s="70" t="s">
        <v>309</v>
      </c>
      <c r="I12" s="70" t="s">
        <v>310</v>
      </c>
      <c r="J12" s="70">
        <v>6126132339</v>
      </c>
      <c r="K12" s="70" t="s">
        <v>301</v>
      </c>
      <c r="L12" s="67">
        <v>621.5</v>
      </c>
      <c r="M12" s="67">
        <f t="shared" si="0"/>
        <v>62.150000000000006</v>
      </c>
      <c r="N12" s="67">
        <f t="shared" si="1"/>
        <v>559.35</v>
      </c>
      <c r="O12" s="67">
        <f t="shared" si="2"/>
        <v>111.87</v>
      </c>
      <c r="P12" s="238">
        <v>0</v>
      </c>
      <c r="Q12" s="63">
        <v>0</v>
      </c>
      <c r="R12" s="63">
        <v>0</v>
      </c>
      <c r="S12" s="64">
        <v>0</v>
      </c>
      <c r="T12" s="63">
        <v>0</v>
      </c>
      <c r="U12" s="63">
        <v>0</v>
      </c>
      <c r="V12" s="64">
        <v>0</v>
      </c>
      <c r="W12" s="63">
        <v>0</v>
      </c>
      <c r="X12" s="63">
        <v>0</v>
      </c>
      <c r="Y12" s="64">
        <v>0</v>
      </c>
      <c r="Z12" s="63">
        <f>W12+Y12</f>
        <v>0</v>
      </c>
      <c r="AA12" s="63">
        <v>0</v>
      </c>
      <c r="AB12" s="64">
        <v>0</v>
      </c>
      <c r="AC12" s="63">
        <f>Z12+AB12</f>
        <v>0</v>
      </c>
      <c r="AD12" s="65">
        <v>0</v>
      </c>
      <c r="AE12" s="62">
        <v>0</v>
      </c>
      <c r="AF12" s="63">
        <v>0</v>
      </c>
      <c r="AG12" s="65">
        <v>0</v>
      </c>
      <c r="AH12" s="64">
        <v>0</v>
      </c>
      <c r="AI12" s="63">
        <f t="shared" si="3"/>
        <v>0</v>
      </c>
      <c r="AJ12" s="63">
        <v>0</v>
      </c>
      <c r="AK12" s="64">
        <v>17.78</v>
      </c>
      <c r="AL12" s="63">
        <f t="shared" si="4"/>
        <v>17.78</v>
      </c>
      <c r="AM12" s="63">
        <f>L12-AL12</f>
        <v>603.72</v>
      </c>
      <c r="AN12" s="64">
        <v>111.87</v>
      </c>
      <c r="AO12" s="63">
        <f t="shared" si="5"/>
        <v>129.65</v>
      </c>
      <c r="AP12" s="63">
        <f>L12-AO12</f>
        <v>491.85</v>
      </c>
      <c r="AQ12" s="64">
        <v>111.87</v>
      </c>
      <c r="AR12" s="63">
        <f t="shared" si="6"/>
        <v>241.52</v>
      </c>
      <c r="AS12" s="63">
        <f>L12-AR12</f>
        <v>379.98</v>
      </c>
      <c r="AT12" s="64">
        <v>111.87</v>
      </c>
      <c r="AU12" s="63">
        <f t="shared" si="7"/>
        <v>353.39</v>
      </c>
      <c r="AV12" s="63">
        <f>L12-AU12</f>
        <v>268.11</v>
      </c>
      <c r="AW12" s="64">
        <v>111.87</v>
      </c>
      <c r="AX12" s="63">
        <f t="shared" si="8"/>
        <v>465.26</v>
      </c>
      <c r="AY12" s="63">
        <f t="shared" si="9"/>
        <v>156.24</v>
      </c>
      <c r="AZ12" s="64">
        <v>94.09</v>
      </c>
      <c r="BA12" s="63">
        <f t="shared" si="10"/>
        <v>559.35</v>
      </c>
      <c r="BB12" s="63">
        <f t="shared" si="11"/>
        <v>62.149999999999977</v>
      </c>
      <c r="BC12" s="64">
        <v>0</v>
      </c>
      <c r="BD12" s="63">
        <f t="shared" si="12"/>
        <v>559.35</v>
      </c>
      <c r="BE12" s="63">
        <f t="shared" si="13"/>
        <v>62.149999999999977</v>
      </c>
      <c r="BF12" s="64">
        <v>0</v>
      </c>
      <c r="BG12" s="63">
        <f t="shared" si="14"/>
        <v>559.35</v>
      </c>
      <c r="BH12" s="63">
        <f t="shared" si="15"/>
        <v>62.149999999999977</v>
      </c>
      <c r="BI12" s="64">
        <v>0</v>
      </c>
      <c r="BJ12" s="63">
        <f t="shared" si="16"/>
        <v>559.35</v>
      </c>
      <c r="BK12" s="63">
        <f t="shared" si="17"/>
        <v>62.149999999999977</v>
      </c>
      <c r="BL12" s="64">
        <v>0</v>
      </c>
      <c r="BM12" s="63">
        <f t="shared" si="18"/>
        <v>559.35</v>
      </c>
      <c r="BN12" s="63">
        <f t="shared" si="19"/>
        <v>62.149999999999977</v>
      </c>
      <c r="BO12" s="64">
        <v>0</v>
      </c>
      <c r="BP12" s="63">
        <f t="shared" si="20"/>
        <v>559.35</v>
      </c>
      <c r="BQ12" s="63">
        <f t="shared" si="21"/>
        <v>62.149999999999977</v>
      </c>
      <c r="BR12" s="64">
        <v>0</v>
      </c>
      <c r="BS12" s="63">
        <f t="shared" si="22"/>
        <v>559.35</v>
      </c>
      <c r="BT12" s="332">
        <f t="shared" si="23"/>
        <v>62.149999999999977</v>
      </c>
      <c r="BU12" s="417">
        <v>0</v>
      </c>
      <c r="BV12" s="417">
        <f t="shared" si="24"/>
        <v>559.35</v>
      </c>
      <c r="BW12" s="379">
        <f t="shared" si="25"/>
        <v>62.149999999999977</v>
      </c>
    </row>
    <row r="13" spans="1:75" s="25" customFormat="1" ht="25.5" x14ac:dyDescent="0.25">
      <c r="A13" s="98">
        <v>8</v>
      </c>
      <c r="B13" s="99">
        <v>736</v>
      </c>
      <c r="C13" s="128"/>
      <c r="D13" s="432">
        <v>6</v>
      </c>
      <c r="E13" s="68" t="s">
        <v>311</v>
      </c>
      <c r="F13" s="66">
        <v>41621</v>
      </c>
      <c r="G13" s="69" t="s">
        <v>312</v>
      </c>
      <c r="H13" s="70" t="s">
        <v>313</v>
      </c>
      <c r="I13" s="70" t="s">
        <v>314</v>
      </c>
      <c r="J13" s="70" t="s">
        <v>315</v>
      </c>
      <c r="K13" s="70" t="s">
        <v>316</v>
      </c>
      <c r="L13" s="67">
        <v>654.95000000000005</v>
      </c>
      <c r="M13" s="67">
        <f t="shared" si="0"/>
        <v>65.495000000000005</v>
      </c>
      <c r="N13" s="67">
        <f t="shared" si="1"/>
        <v>589.45500000000004</v>
      </c>
      <c r="O13" s="67">
        <f t="shared" si="2"/>
        <v>117.89100000000001</v>
      </c>
      <c r="P13" s="238">
        <v>0</v>
      </c>
      <c r="Q13" s="63">
        <v>0</v>
      </c>
      <c r="R13" s="63">
        <v>0</v>
      </c>
      <c r="S13" s="64">
        <v>0</v>
      </c>
      <c r="T13" s="63">
        <f>Q13+S13</f>
        <v>0</v>
      </c>
      <c r="U13" s="63">
        <v>0</v>
      </c>
      <c r="V13" s="64">
        <v>0</v>
      </c>
      <c r="W13" s="63">
        <f>T13+V13</f>
        <v>0</v>
      </c>
      <c r="X13" s="63">
        <v>0</v>
      </c>
      <c r="Y13" s="64">
        <v>0</v>
      </c>
      <c r="Z13" s="63">
        <f>W13+Y13</f>
        <v>0</v>
      </c>
      <c r="AA13" s="63">
        <v>0</v>
      </c>
      <c r="AB13" s="64">
        <v>0</v>
      </c>
      <c r="AC13" s="63">
        <f>Z13+AB13</f>
        <v>0</v>
      </c>
      <c r="AD13" s="65">
        <v>0</v>
      </c>
      <c r="AE13" s="62">
        <v>0</v>
      </c>
      <c r="AF13" s="63">
        <f>AC13+AE13</f>
        <v>0</v>
      </c>
      <c r="AG13" s="65">
        <v>0</v>
      </c>
      <c r="AH13" s="64">
        <v>0</v>
      </c>
      <c r="AI13" s="63">
        <f t="shared" si="3"/>
        <v>0</v>
      </c>
      <c r="AJ13" s="63">
        <v>0</v>
      </c>
      <c r="AK13" s="64">
        <v>0</v>
      </c>
      <c r="AL13" s="63">
        <f t="shared" si="4"/>
        <v>0</v>
      </c>
      <c r="AM13" s="63">
        <v>0</v>
      </c>
      <c r="AN13" s="64">
        <v>0</v>
      </c>
      <c r="AO13" s="63">
        <f t="shared" si="5"/>
        <v>0</v>
      </c>
      <c r="AP13" s="63">
        <v>0</v>
      </c>
      <c r="AQ13" s="64">
        <v>0</v>
      </c>
      <c r="AR13" s="63">
        <f t="shared" si="6"/>
        <v>0</v>
      </c>
      <c r="AS13" s="63">
        <v>0</v>
      </c>
      <c r="AT13" s="64">
        <v>0</v>
      </c>
      <c r="AU13" s="63">
        <f t="shared" si="7"/>
        <v>0</v>
      </c>
      <c r="AV13" s="63">
        <v>0</v>
      </c>
      <c r="AW13" s="64">
        <v>6.14</v>
      </c>
      <c r="AX13" s="63">
        <f t="shared" si="8"/>
        <v>6.14</v>
      </c>
      <c r="AY13" s="63">
        <f t="shared" si="9"/>
        <v>648.81000000000006</v>
      </c>
      <c r="AZ13" s="64">
        <v>117.89</v>
      </c>
      <c r="BA13" s="63">
        <f t="shared" si="10"/>
        <v>124.03</v>
      </c>
      <c r="BB13" s="63">
        <f t="shared" si="11"/>
        <v>530.92000000000007</v>
      </c>
      <c r="BC13" s="64">
        <v>117.89</v>
      </c>
      <c r="BD13" s="63">
        <f t="shared" si="12"/>
        <v>241.92000000000002</v>
      </c>
      <c r="BE13" s="63">
        <f t="shared" si="13"/>
        <v>413.03000000000003</v>
      </c>
      <c r="BF13" s="64">
        <v>117.89</v>
      </c>
      <c r="BG13" s="63">
        <f t="shared" si="14"/>
        <v>359.81</v>
      </c>
      <c r="BH13" s="63">
        <f t="shared" si="15"/>
        <v>295.14000000000004</v>
      </c>
      <c r="BI13" s="64">
        <v>117.89</v>
      </c>
      <c r="BJ13" s="63">
        <f t="shared" si="16"/>
        <v>477.7</v>
      </c>
      <c r="BK13" s="63">
        <f t="shared" si="17"/>
        <v>177.25000000000006</v>
      </c>
      <c r="BL13" s="64">
        <v>111.75</v>
      </c>
      <c r="BM13" s="63">
        <f t="shared" si="18"/>
        <v>589.45000000000005</v>
      </c>
      <c r="BN13" s="63">
        <f t="shared" si="19"/>
        <v>65.5</v>
      </c>
      <c r="BO13" s="64">
        <v>0</v>
      </c>
      <c r="BP13" s="63">
        <f t="shared" si="20"/>
        <v>589.45000000000005</v>
      </c>
      <c r="BQ13" s="63">
        <f t="shared" si="21"/>
        <v>65.5</v>
      </c>
      <c r="BR13" s="64">
        <v>0</v>
      </c>
      <c r="BS13" s="63">
        <f t="shared" si="22"/>
        <v>589.45000000000005</v>
      </c>
      <c r="BT13" s="332">
        <f t="shared" si="23"/>
        <v>65.5</v>
      </c>
      <c r="BU13" s="417">
        <v>0</v>
      </c>
      <c r="BV13" s="417">
        <f t="shared" si="24"/>
        <v>589.45000000000005</v>
      </c>
      <c r="BW13" s="379">
        <f t="shared" si="25"/>
        <v>65.5</v>
      </c>
    </row>
    <row r="14" spans="1:75" s="25" customFormat="1" ht="25.5" x14ac:dyDescent="0.25">
      <c r="A14" s="98">
        <v>9</v>
      </c>
      <c r="B14" s="99">
        <v>736</v>
      </c>
      <c r="C14" s="128"/>
      <c r="D14" s="432">
        <v>7</v>
      </c>
      <c r="E14" s="68" t="s">
        <v>317</v>
      </c>
      <c r="F14" s="66">
        <v>41621</v>
      </c>
      <c r="G14" s="69" t="s">
        <v>312</v>
      </c>
      <c r="H14" s="70" t="s">
        <v>313</v>
      </c>
      <c r="I14" s="70" t="s">
        <v>314</v>
      </c>
      <c r="J14" s="70" t="s">
        <v>318</v>
      </c>
      <c r="K14" s="70" t="s">
        <v>319</v>
      </c>
      <c r="L14" s="67">
        <v>654.95000000000005</v>
      </c>
      <c r="M14" s="67">
        <f t="shared" si="0"/>
        <v>65.495000000000005</v>
      </c>
      <c r="N14" s="67">
        <f t="shared" si="1"/>
        <v>589.45500000000004</v>
      </c>
      <c r="O14" s="67">
        <f t="shared" si="2"/>
        <v>117.89100000000001</v>
      </c>
      <c r="P14" s="238">
        <v>0</v>
      </c>
      <c r="Q14" s="63">
        <v>0</v>
      </c>
      <c r="R14" s="63">
        <v>0</v>
      </c>
      <c r="S14" s="64">
        <v>0</v>
      </c>
      <c r="T14" s="63">
        <f>Q14+S14</f>
        <v>0</v>
      </c>
      <c r="U14" s="63">
        <v>0</v>
      </c>
      <c r="V14" s="64">
        <v>0</v>
      </c>
      <c r="W14" s="63">
        <f>T14+V14</f>
        <v>0</v>
      </c>
      <c r="X14" s="63">
        <v>0</v>
      </c>
      <c r="Y14" s="64">
        <v>0</v>
      </c>
      <c r="Z14" s="63">
        <f>W14+Y14</f>
        <v>0</v>
      </c>
      <c r="AA14" s="63">
        <v>0</v>
      </c>
      <c r="AB14" s="64">
        <v>0</v>
      </c>
      <c r="AC14" s="63">
        <f>Z14+AB14</f>
        <v>0</v>
      </c>
      <c r="AD14" s="65">
        <v>0</v>
      </c>
      <c r="AE14" s="62">
        <v>0</v>
      </c>
      <c r="AF14" s="63">
        <f>AC14+AE14</f>
        <v>0</v>
      </c>
      <c r="AG14" s="65">
        <v>0</v>
      </c>
      <c r="AH14" s="64">
        <v>0</v>
      </c>
      <c r="AI14" s="63">
        <f t="shared" si="3"/>
        <v>0</v>
      </c>
      <c r="AJ14" s="63">
        <v>0</v>
      </c>
      <c r="AK14" s="64">
        <v>0</v>
      </c>
      <c r="AL14" s="63">
        <f t="shared" si="4"/>
        <v>0</v>
      </c>
      <c r="AM14" s="63">
        <v>0</v>
      </c>
      <c r="AN14" s="64">
        <v>0</v>
      </c>
      <c r="AO14" s="63">
        <f t="shared" si="5"/>
        <v>0</v>
      </c>
      <c r="AP14" s="63">
        <v>0</v>
      </c>
      <c r="AQ14" s="64">
        <v>0</v>
      </c>
      <c r="AR14" s="63">
        <f t="shared" si="6"/>
        <v>0</v>
      </c>
      <c r="AS14" s="63">
        <v>0</v>
      </c>
      <c r="AT14" s="64">
        <v>0</v>
      </c>
      <c r="AU14" s="63">
        <f t="shared" si="7"/>
        <v>0</v>
      </c>
      <c r="AV14" s="63">
        <v>0</v>
      </c>
      <c r="AW14" s="64">
        <v>6.14</v>
      </c>
      <c r="AX14" s="63">
        <f t="shared" si="8"/>
        <v>6.14</v>
      </c>
      <c r="AY14" s="63">
        <f t="shared" si="9"/>
        <v>648.81000000000006</v>
      </c>
      <c r="AZ14" s="64">
        <v>117.89</v>
      </c>
      <c r="BA14" s="63">
        <f t="shared" si="10"/>
        <v>124.03</v>
      </c>
      <c r="BB14" s="63">
        <f t="shared" si="11"/>
        <v>530.92000000000007</v>
      </c>
      <c r="BC14" s="64">
        <v>117.89</v>
      </c>
      <c r="BD14" s="63">
        <f t="shared" si="12"/>
        <v>241.92000000000002</v>
      </c>
      <c r="BE14" s="63">
        <f t="shared" si="13"/>
        <v>413.03000000000003</v>
      </c>
      <c r="BF14" s="64">
        <v>117.89</v>
      </c>
      <c r="BG14" s="63">
        <f t="shared" si="14"/>
        <v>359.81</v>
      </c>
      <c r="BH14" s="63">
        <f t="shared" si="15"/>
        <v>295.14000000000004</v>
      </c>
      <c r="BI14" s="64">
        <v>117.89</v>
      </c>
      <c r="BJ14" s="63">
        <f t="shared" si="16"/>
        <v>477.7</v>
      </c>
      <c r="BK14" s="63">
        <f t="shared" si="17"/>
        <v>177.25000000000006</v>
      </c>
      <c r="BL14" s="64">
        <v>111.75</v>
      </c>
      <c r="BM14" s="63">
        <f t="shared" si="18"/>
        <v>589.45000000000005</v>
      </c>
      <c r="BN14" s="63">
        <f t="shared" si="19"/>
        <v>65.5</v>
      </c>
      <c r="BO14" s="64">
        <v>0</v>
      </c>
      <c r="BP14" s="63">
        <f t="shared" si="20"/>
        <v>589.45000000000005</v>
      </c>
      <c r="BQ14" s="63">
        <f t="shared" si="21"/>
        <v>65.5</v>
      </c>
      <c r="BR14" s="64">
        <v>0</v>
      </c>
      <c r="BS14" s="63">
        <f t="shared" si="22"/>
        <v>589.45000000000005</v>
      </c>
      <c r="BT14" s="332">
        <f t="shared" si="23"/>
        <v>65.5</v>
      </c>
      <c r="BU14" s="417">
        <v>0</v>
      </c>
      <c r="BV14" s="417">
        <f t="shared" si="24"/>
        <v>589.45000000000005</v>
      </c>
      <c r="BW14" s="379">
        <f t="shared" si="25"/>
        <v>65.5</v>
      </c>
    </row>
    <row r="15" spans="1:75" s="25" customFormat="1" ht="89.25" x14ac:dyDescent="0.25">
      <c r="A15" s="98">
        <v>10</v>
      </c>
      <c r="B15" s="100">
        <v>453285</v>
      </c>
      <c r="C15" s="129"/>
      <c r="D15" s="432">
        <v>8</v>
      </c>
      <c r="E15" s="76" t="s">
        <v>320</v>
      </c>
      <c r="F15" s="66">
        <v>41320</v>
      </c>
      <c r="G15" s="69" t="s">
        <v>321</v>
      </c>
      <c r="H15" s="70" t="s">
        <v>309</v>
      </c>
      <c r="I15" s="70" t="s">
        <v>322</v>
      </c>
      <c r="J15" s="68" t="s">
        <v>323</v>
      </c>
      <c r="K15" s="68" t="s">
        <v>324</v>
      </c>
      <c r="L15" s="67">
        <v>658</v>
      </c>
      <c r="M15" s="67">
        <f t="shared" si="0"/>
        <v>65.8</v>
      </c>
      <c r="N15" s="67">
        <f t="shared" si="1"/>
        <v>592.20000000000005</v>
      </c>
      <c r="O15" s="376">
        <f t="shared" si="2"/>
        <v>118.44000000000001</v>
      </c>
      <c r="P15" s="262">
        <v>0</v>
      </c>
      <c r="Q15" s="96">
        <v>0</v>
      </c>
      <c r="R15" s="96">
        <v>0</v>
      </c>
      <c r="S15" s="95">
        <v>0</v>
      </c>
      <c r="T15" s="96">
        <f>Q15+S15</f>
        <v>0</v>
      </c>
      <c r="U15" s="96">
        <v>0</v>
      </c>
      <c r="V15" s="95">
        <v>0</v>
      </c>
      <c r="W15" s="96">
        <f>T15+V15</f>
        <v>0</v>
      </c>
      <c r="X15" s="96">
        <v>0</v>
      </c>
      <c r="Y15" s="95">
        <v>0</v>
      </c>
      <c r="Z15" s="96">
        <f>W15+Y15</f>
        <v>0</v>
      </c>
      <c r="AA15" s="96">
        <v>0</v>
      </c>
      <c r="AB15" s="95">
        <v>0</v>
      </c>
      <c r="AC15" s="96">
        <f>Z15+AB15</f>
        <v>0</v>
      </c>
      <c r="AD15" s="374">
        <v>0</v>
      </c>
      <c r="AE15" s="92">
        <v>0</v>
      </c>
      <c r="AF15" s="96">
        <f>AC15+AE15</f>
        <v>0</v>
      </c>
      <c r="AG15" s="374">
        <v>0</v>
      </c>
      <c r="AH15" s="95">
        <v>0</v>
      </c>
      <c r="AI15" s="96">
        <f t="shared" si="3"/>
        <v>0</v>
      </c>
      <c r="AJ15" s="96">
        <v>0</v>
      </c>
      <c r="AK15" s="95">
        <v>0</v>
      </c>
      <c r="AL15" s="96">
        <f t="shared" si="4"/>
        <v>0</v>
      </c>
      <c r="AM15" s="96">
        <v>0</v>
      </c>
      <c r="AN15" s="95">
        <v>0</v>
      </c>
      <c r="AO15" s="96">
        <f t="shared" si="5"/>
        <v>0</v>
      </c>
      <c r="AP15" s="96">
        <v>0</v>
      </c>
      <c r="AQ15" s="95">
        <v>0</v>
      </c>
      <c r="AR15" s="96">
        <f t="shared" si="6"/>
        <v>0</v>
      </c>
      <c r="AS15" s="96">
        <v>0</v>
      </c>
      <c r="AT15" s="95">
        <v>0</v>
      </c>
      <c r="AU15" s="96">
        <f t="shared" si="7"/>
        <v>0</v>
      </c>
      <c r="AV15" s="96">
        <v>0</v>
      </c>
      <c r="AW15" s="95">
        <v>103.84</v>
      </c>
      <c r="AX15" s="96">
        <f t="shared" si="8"/>
        <v>103.84</v>
      </c>
      <c r="AY15" s="96">
        <f t="shared" si="9"/>
        <v>554.16</v>
      </c>
      <c r="AZ15" s="95">
        <v>118.44</v>
      </c>
      <c r="BA15" s="63">
        <f t="shared" si="10"/>
        <v>222.28</v>
      </c>
      <c r="BB15" s="63">
        <f t="shared" si="11"/>
        <v>435.72</v>
      </c>
      <c r="BC15" s="64">
        <v>118.44</v>
      </c>
      <c r="BD15" s="63">
        <f t="shared" si="12"/>
        <v>340.72</v>
      </c>
      <c r="BE15" s="63">
        <f t="shared" si="13"/>
        <v>317.27999999999997</v>
      </c>
      <c r="BF15" s="64">
        <v>118.44</v>
      </c>
      <c r="BG15" s="63">
        <f t="shared" si="14"/>
        <v>459.16</v>
      </c>
      <c r="BH15" s="63">
        <f t="shared" si="15"/>
        <v>198.83999999999997</v>
      </c>
      <c r="BI15" s="64">
        <v>118.44</v>
      </c>
      <c r="BJ15" s="63">
        <f t="shared" si="16"/>
        <v>577.6</v>
      </c>
      <c r="BK15" s="63">
        <f t="shared" si="17"/>
        <v>80.399999999999977</v>
      </c>
      <c r="BL15" s="64">
        <v>14.6</v>
      </c>
      <c r="BM15" s="63">
        <f t="shared" si="18"/>
        <v>592.20000000000005</v>
      </c>
      <c r="BN15" s="63">
        <f t="shared" si="19"/>
        <v>65.799999999999955</v>
      </c>
      <c r="BO15" s="64">
        <v>0</v>
      </c>
      <c r="BP15" s="63">
        <f t="shared" si="20"/>
        <v>592.20000000000005</v>
      </c>
      <c r="BQ15" s="63">
        <f t="shared" si="21"/>
        <v>65.799999999999955</v>
      </c>
      <c r="BR15" s="95">
        <v>0</v>
      </c>
      <c r="BS15" s="96">
        <f t="shared" si="22"/>
        <v>592.20000000000005</v>
      </c>
      <c r="BT15" s="334">
        <f t="shared" si="23"/>
        <v>65.799999999999955</v>
      </c>
      <c r="BU15" s="417">
        <v>0</v>
      </c>
      <c r="BV15" s="417">
        <f t="shared" si="24"/>
        <v>592.20000000000005</v>
      </c>
      <c r="BW15" s="379">
        <f t="shared" si="25"/>
        <v>65.799999999999955</v>
      </c>
    </row>
    <row r="16" spans="1:75" s="25" customFormat="1" ht="38.25" x14ac:dyDescent="0.25">
      <c r="A16" s="138" t="s">
        <v>325</v>
      </c>
      <c r="B16" s="139" t="s">
        <v>326</v>
      </c>
      <c r="C16" s="134"/>
      <c r="D16" s="435">
        <v>9</v>
      </c>
      <c r="E16" s="123" t="s">
        <v>327</v>
      </c>
      <c r="F16" s="15">
        <v>41982</v>
      </c>
      <c r="G16" s="302" t="s">
        <v>328</v>
      </c>
      <c r="H16" s="86" t="s">
        <v>329</v>
      </c>
      <c r="I16" s="86" t="s">
        <v>330</v>
      </c>
      <c r="J16" s="87">
        <v>3069782</v>
      </c>
      <c r="K16" s="31" t="s">
        <v>331</v>
      </c>
      <c r="L16" s="440">
        <v>1168.77</v>
      </c>
      <c r="M16" s="417">
        <f t="shared" si="0"/>
        <v>116.87700000000001</v>
      </c>
      <c r="N16" s="441">
        <f t="shared" si="1"/>
        <v>1051.893</v>
      </c>
      <c r="O16" s="442">
        <f t="shared" si="2"/>
        <v>210.37860000000001</v>
      </c>
      <c r="P16" s="375"/>
      <c r="Q16" s="372"/>
      <c r="R16" s="372"/>
      <c r="S16" s="371"/>
      <c r="T16" s="372"/>
      <c r="U16" s="372"/>
      <c r="V16" s="371"/>
      <c r="W16" s="372"/>
      <c r="X16" s="372"/>
      <c r="Y16" s="371"/>
      <c r="Z16" s="371"/>
      <c r="AA16" s="372"/>
      <c r="AB16" s="372"/>
      <c r="AC16" s="371"/>
      <c r="AD16" s="372"/>
      <c r="AE16" s="372"/>
      <c r="AF16" s="371"/>
      <c r="AG16" s="372"/>
      <c r="AH16" s="371">
        <v>0</v>
      </c>
      <c r="AI16" s="372"/>
      <c r="AJ16" s="372"/>
      <c r="AK16" s="371">
        <v>0</v>
      </c>
      <c r="AL16" s="371">
        <v>0</v>
      </c>
      <c r="AM16" s="371">
        <v>0</v>
      </c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8"/>
      <c r="AZ16" s="371">
        <v>13.26</v>
      </c>
      <c r="BA16" s="379">
        <f>AZ16</f>
        <v>13.26</v>
      </c>
      <c r="BB16" s="63">
        <f t="shared" si="11"/>
        <v>1155.51</v>
      </c>
      <c r="BC16" s="64">
        <v>210.38</v>
      </c>
      <c r="BD16" s="63">
        <f t="shared" si="12"/>
        <v>223.64</v>
      </c>
      <c r="BE16" s="63">
        <f t="shared" si="13"/>
        <v>945.13</v>
      </c>
      <c r="BF16" s="64">
        <v>210.38</v>
      </c>
      <c r="BG16" s="63">
        <f t="shared" si="14"/>
        <v>434.02</v>
      </c>
      <c r="BH16" s="63">
        <f t="shared" si="15"/>
        <v>734.75</v>
      </c>
      <c r="BI16" s="64">
        <v>210.38</v>
      </c>
      <c r="BJ16" s="63">
        <f t="shared" si="16"/>
        <v>644.4</v>
      </c>
      <c r="BK16" s="63">
        <f t="shared" si="17"/>
        <v>524.37</v>
      </c>
      <c r="BL16" s="64">
        <v>210.38</v>
      </c>
      <c r="BM16" s="63">
        <f t="shared" si="18"/>
        <v>854.78</v>
      </c>
      <c r="BN16" s="63">
        <f t="shared" si="19"/>
        <v>313.99</v>
      </c>
      <c r="BO16" s="64">
        <v>197.12</v>
      </c>
      <c r="BP16" s="63">
        <f t="shared" si="20"/>
        <v>1051.9000000000001</v>
      </c>
      <c r="BQ16" s="332">
        <f t="shared" si="21"/>
        <v>116.86999999999989</v>
      </c>
      <c r="BR16" s="397">
        <v>0</v>
      </c>
      <c r="BS16" s="372">
        <f t="shared" si="22"/>
        <v>1051.9000000000001</v>
      </c>
      <c r="BT16" s="438">
        <f t="shared" si="23"/>
        <v>116.86999999999989</v>
      </c>
      <c r="BU16" s="417">
        <v>0</v>
      </c>
      <c r="BV16" s="417">
        <f t="shared" si="24"/>
        <v>1051.9000000000001</v>
      </c>
      <c r="BW16" s="379">
        <f t="shared" si="25"/>
        <v>116.86999999999989</v>
      </c>
    </row>
    <row r="17" spans="1:75" s="25" customFormat="1" ht="38.25" x14ac:dyDescent="0.25">
      <c r="A17" s="98">
        <v>11</v>
      </c>
      <c r="B17" s="99">
        <v>23</v>
      </c>
      <c r="C17" s="128"/>
      <c r="D17" s="432">
        <v>10</v>
      </c>
      <c r="E17" s="68" t="s">
        <v>332</v>
      </c>
      <c r="F17" s="66">
        <v>42348</v>
      </c>
      <c r="G17" s="69" t="s">
        <v>333</v>
      </c>
      <c r="H17" s="70" t="s">
        <v>334</v>
      </c>
      <c r="I17" s="70" t="s">
        <v>335</v>
      </c>
      <c r="J17" s="69" t="s">
        <v>336</v>
      </c>
      <c r="K17" s="70" t="s">
        <v>337</v>
      </c>
      <c r="L17" s="67">
        <v>700</v>
      </c>
      <c r="M17" s="67">
        <f t="shared" si="0"/>
        <v>70</v>
      </c>
      <c r="N17" s="67">
        <f t="shared" si="1"/>
        <v>630</v>
      </c>
      <c r="O17" s="377">
        <f t="shared" si="2"/>
        <v>126</v>
      </c>
      <c r="P17" s="238">
        <v>0</v>
      </c>
      <c r="Q17" s="63">
        <v>0</v>
      </c>
      <c r="R17" s="63">
        <v>0</v>
      </c>
      <c r="S17" s="64">
        <v>0</v>
      </c>
      <c r="T17" s="63">
        <v>0</v>
      </c>
      <c r="U17" s="63">
        <v>0</v>
      </c>
      <c r="V17" s="64">
        <v>0</v>
      </c>
      <c r="W17" s="63">
        <f>T17+V17</f>
        <v>0</v>
      </c>
      <c r="X17" s="63">
        <v>0</v>
      </c>
      <c r="Y17" s="64">
        <v>0</v>
      </c>
      <c r="Z17" s="63">
        <f>W17+Y17</f>
        <v>0</v>
      </c>
      <c r="AA17" s="63">
        <v>0</v>
      </c>
      <c r="AB17" s="64">
        <v>0</v>
      </c>
      <c r="AC17" s="63">
        <f>Z17+AB17</f>
        <v>0</v>
      </c>
      <c r="AD17" s="65">
        <v>0</v>
      </c>
      <c r="AE17" s="62">
        <v>0</v>
      </c>
      <c r="AF17" s="63">
        <f>AC17+AE17</f>
        <v>0</v>
      </c>
      <c r="AG17" s="65">
        <v>0</v>
      </c>
      <c r="AH17" s="64">
        <v>0</v>
      </c>
      <c r="AI17" s="63">
        <f>AF17+AH17</f>
        <v>0</v>
      </c>
      <c r="AJ17" s="63">
        <v>0</v>
      </c>
      <c r="AK17" s="64">
        <v>0</v>
      </c>
      <c r="AL17" s="63">
        <f>AI17+AK17</f>
        <v>0</v>
      </c>
      <c r="AM17" s="63">
        <v>0</v>
      </c>
      <c r="AN17" s="64">
        <v>0</v>
      </c>
      <c r="AO17" s="63">
        <f>AL17+AN17</f>
        <v>0</v>
      </c>
      <c r="AP17" s="63">
        <v>0</v>
      </c>
      <c r="AQ17" s="64">
        <v>0</v>
      </c>
      <c r="AR17" s="63">
        <f>AO17+AQ17</f>
        <v>0</v>
      </c>
      <c r="AS17" s="63">
        <v>0</v>
      </c>
      <c r="AT17" s="64">
        <v>0</v>
      </c>
      <c r="AU17" s="63">
        <f>AR17+AT17</f>
        <v>0</v>
      </c>
      <c r="AV17" s="63">
        <v>0</v>
      </c>
      <c r="AW17" s="64">
        <v>0</v>
      </c>
      <c r="AX17" s="63">
        <f>AU17+AW17</f>
        <v>0</v>
      </c>
      <c r="AY17" s="63">
        <v>0</v>
      </c>
      <c r="AZ17" s="64">
        <v>0</v>
      </c>
      <c r="BA17" s="63">
        <v>0</v>
      </c>
      <c r="BB17" s="63">
        <v>0</v>
      </c>
      <c r="BC17" s="64">
        <v>7.59</v>
      </c>
      <c r="BD17" s="63">
        <f t="shared" si="12"/>
        <v>7.59</v>
      </c>
      <c r="BE17" s="63">
        <f t="shared" si="13"/>
        <v>692.41</v>
      </c>
      <c r="BF17" s="64">
        <v>126</v>
      </c>
      <c r="BG17" s="63">
        <f t="shared" si="14"/>
        <v>133.59</v>
      </c>
      <c r="BH17" s="63">
        <f t="shared" si="15"/>
        <v>566.41</v>
      </c>
      <c r="BI17" s="64">
        <v>126</v>
      </c>
      <c r="BJ17" s="63">
        <f t="shared" si="16"/>
        <v>259.59000000000003</v>
      </c>
      <c r="BK17" s="63">
        <f t="shared" si="17"/>
        <v>440.40999999999997</v>
      </c>
      <c r="BL17" s="64">
        <v>126</v>
      </c>
      <c r="BM17" s="63">
        <f t="shared" si="18"/>
        <v>385.59000000000003</v>
      </c>
      <c r="BN17" s="63">
        <f t="shared" si="19"/>
        <v>314.40999999999997</v>
      </c>
      <c r="BO17" s="64">
        <v>126</v>
      </c>
      <c r="BP17" s="63">
        <f t="shared" si="20"/>
        <v>511.59000000000003</v>
      </c>
      <c r="BQ17" s="63">
        <f t="shared" si="21"/>
        <v>188.40999999999997</v>
      </c>
      <c r="BR17" s="64">
        <v>118.41</v>
      </c>
      <c r="BS17" s="63">
        <f t="shared" si="22"/>
        <v>630</v>
      </c>
      <c r="BT17" s="332">
        <f t="shared" si="23"/>
        <v>70</v>
      </c>
      <c r="BU17" s="417">
        <v>0</v>
      </c>
      <c r="BV17" s="417">
        <f t="shared" si="24"/>
        <v>630</v>
      </c>
      <c r="BW17" s="379">
        <f t="shared" si="25"/>
        <v>70</v>
      </c>
    </row>
    <row r="18" spans="1:75" s="25" customFormat="1" ht="38.25" x14ac:dyDescent="0.25">
      <c r="A18" s="98">
        <v>12</v>
      </c>
      <c r="B18" s="99">
        <v>77</v>
      </c>
      <c r="C18" s="128"/>
      <c r="D18" s="432">
        <v>11</v>
      </c>
      <c r="E18" s="68" t="s">
        <v>338</v>
      </c>
      <c r="F18" s="66">
        <v>42501</v>
      </c>
      <c r="G18" s="69" t="s">
        <v>339</v>
      </c>
      <c r="H18" s="70" t="s">
        <v>340</v>
      </c>
      <c r="I18" s="70" t="s">
        <v>341</v>
      </c>
      <c r="J18" s="69" t="s">
        <v>342</v>
      </c>
      <c r="K18" s="69" t="s">
        <v>343</v>
      </c>
      <c r="L18" s="67">
        <v>973.45</v>
      </c>
      <c r="M18" s="67">
        <f t="shared" si="0"/>
        <v>97.345000000000013</v>
      </c>
      <c r="N18" s="67">
        <f t="shared" si="1"/>
        <v>876.10500000000002</v>
      </c>
      <c r="O18" s="67">
        <f t="shared" si="2"/>
        <v>175.221</v>
      </c>
      <c r="P18" s="238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4">
        <v>0</v>
      </c>
      <c r="W18" s="63">
        <v>0</v>
      </c>
      <c r="X18" s="63">
        <v>0</v>
      </c>
      <c r="Y18" s="64">
        <v>0</v>
      </c>
      <c r="Z18" s="63">
        <v>0</v>
      </c>
      <c r="AA18" s="63">
        <v>0</v>
      </c>
      <c r="AB18" s="64">
        <v>0</v>
      </c>
      <c r="AC18" s="63">
        <v>0</v>
      </c>
      <c r="AD18" s="65">
        <v>0</v>
      </c>
      <c r="AE18" s="62">
        <v>0</v>
      </c>
      <c r="AF18" s="63">
        <v>0</v>
      </c>
      <c r="AG18" s="65">
        <v>0</v>
      </c>
      <c r="AH18" s="64">
        <v>0</v>
      </c>
      <c r="AI18" s="63">
        <v>0</v>
      </c>
      <c r="AJ18" s="63">
        <v>0</v>
      </c>
      <c r="AK18" s="64">
        <v>0</v>
      </c>
      <c r="AL18" s="63">
        <f>AI18+AK18</f>
        <v>0</v>
      </c>
      <c r="AM18" s="63">
        <v>0</v>
      </c>
      <c r="AN18" s="64">
        <v>0</v>
      </c>
      <c r="AO18" s="63">
        <f>AL18+AN18</f>
        <v>0</v>
      </c>
      <c r="AP18" s="63">
        <v>0</v>
      </c>
      <c r="AQ18" s="64">
        <v>0</v>
      </c>
      <c r="AR18" s="63">
        <f>AO18+AQ18</f>
        <v>0</v>
      </c>
      <c r="AS18" s="63">
        <v>0</v>
      </c>
      <c r="AT18" s="64">
        <v>0</v>
      </c>
      <c r="AU18" s="63">
        <f>AR18+AT18</f>
        <v>0</v>
      </c>
      <c r="AV18" s="63">
        <v>0</v>
      </c>
      <c r="AW18" s="64">
        <v>0</v>
      </c>
      <c r="AX18" s="63">
        <f>AU18+AW18</f>
        <v>0</v>
      </c>
      <c r="AY18" s="63">
        <v>0</v>
      </c>
      <c r="AZ18" s="64">
        <v>0</v>
      </c>
      <c r="BA18" s="63">
        <v>0</v>
      </c>
      <c r="BB18" s="63">
        <v>0</v>
      </c>
      <c r="BC18" s="64">
        <v>0</v>
      </c>
      <c r="BD18" s="63">
        <f t="shared" si="12"/>
        <v>0</v>
      </c>
      <c r="BE18" s="63">
        <v>0</v>
      </c>
      <c r="BF18" s="64">
        <v>112.81</v>
      </c>
      <c r="BG18" s="63">
        <f t="shared" si="14"/>
        <v>112.81</v>
      </c>
      <c r="BH18" s="63">
        <f t="shared" si="15"/>
        <v>860.6400000000001</v>
      </c>
      <c r="BI18" s="64">
        <v>175.22</v>
      </c>
      <c r="BJ18" s="63">
        <f t="shared" si="16"/>
        <v>288.02999999999997</v>
      </c>
      <c r="BK18" s="63">
        <f t="shared" si="17"/>
        <v>685.42000000000007</v>
      </c>
      <c r="BL18" s="64">
        <v>175.22</v>
      </c>
      <c r="BM18" s="63">
        <f t="shared" si="18"/>
        <v>463.25</v>
      </c>
      <c r="BN18" s="63">
        <f t="shared" si="19"/>
        <v>510.20000000000005</v>
      </c>
      <c r="BO18" s="64">
        <v>175.22</v>
      </c>
      <c r="BP18" s="63">
        <f t="shared" si="20"/>
        <v>638.47</v>
      </c>
      <c r="BQ18" s="63">
        <f t="shared" si="21"/>
        <v>334.98</v>
      </c>
      <c r="BR18" s="64">
        <v>175.22</v>
      </c>
      <c r="BS18" s="63">
        <f t="shared" si="22"/>
        <v>813.69</v>
      </c>
      <c r="BT18" s="332">
        <f t="shared" si="23"/>
        <v>159.76</v>
      </c>
      <c r="BU18" s="443">
        <v>62.41</v>
      </c>
      <c r="BV18" s="443">
        <f>BS18+BU18</f>
        <v>876.1</v>
      </c>
      <c r="BW18" s="444">
        <f>L18-BV18</f>
        <v>97.350000000000023</v>
      </c>
    </row>
    <row r="19" spans="1:75" s="25" customFormat="1" ht="51" x14ac:dyDescent="0.25">
      <c r="A19" s="98">
        <v>13</v>
      </c>
      <c r="B19" s="101" t="s">
        <v>344</v>
      </c>
      <c r="C19" s="130"/>
      <c r="D19" s="432">
        <v>12</v>
      </c>
      <c r="E19" s="71" t="s">
        <v>345</v>
      </c>
      <c r="F19" s="66">
        <v>42748</v>
      </c>
      <c r="G19" s="69" t="s">
        <v>346</v>
      </c>
      <c r="H19" s="70" t="s">
        <v>347</v>
      </c>
      <c r="I19" s="70" t="s">
        <v>348</v>
      </c>
      <c r="J19" s="70" t="s">
        <v>349</v>
      </c>
      <c r="K19" s="70" t="s">
        <v>350</v>
      </c>
      <c r="L19" s="67">
        <v>2085.0100000000002</v>
      </c>
      <c r="M19" s="67">
        <f t="shared" si="0"/>
        <v>208.50100000000003</v>
      </c>
      <c r="N19" s="67">
        <f t="shared" si="1"/>
        <v>1876.5090000000002</v>
      </c>
      <c r="O19" s="67">
        <f t="shared" si="2"/>
        <v>375.30180000000007</v>
      </c>
      <c r="P19" s="238">
        <v>0</v>
      </c>
      <c r="Q19" s="63">
        <v>0</v>
      </c>
      <c r="R19" s="63">
        <v>0</v>
      </c>
      <c r="S19" s="64">
        <v>0</v>
      </c>
      <c r="T19" s="63">
        <v>0</v>
      </c>
      <c r="U19" s="63">
        <v>0</v>
      </c>
      <c r="V19" s="64">
        <v>0</v>
      </c>
      <c r="W19" s="63">
        <v>0</v>
      </c>
      <c r="X19" s="63">
        <v>0</v>
      </c>
      <c r="Y19" s="64">
        <v>0</v>
      </c>
      <c r="Z19" s="63">
        <v>0</v>
      </c>
      <c r="AA19" s="63">
        <v>0</v>
      </c>
      <c r="AB19" s="64">
        <v>0</v>
      </c>
      <c r="AC19" s="63">
        <v>0</v>
      </c>
      <c r="AD19" s="65">
        <v>0</v>
      </c>
      <c r="AE19" s="62">
        <v>0</v>
      </c>
      <c r="AF19" s="63">
        <v>0</v>
      </c>
      <c r="AG19" s="65">
        <v>0</v>
      </c>
      <c r="AH19" s="64">
        <v>0</v>
      </c>
      <c r="AI19" s="63">
        <f>AF19+AH19</f>
        <v>0</v>
      </c>
      <c r="AJ19" s="63">
        <v>0</v>
      </c>
      <c r="AK19" s="64">
        <v>0</v>
      </c>
      <c r="AL19" s="63">
        <f>AI19+AK19</f>
        <v>0</v>
      </c>
      <c r="AM19" s="63">
        <v>0</v>
      </c>
      <c r="AN19" s="64">
        <v>0</v>
      </c>
      <c r="AO19" s="63">
        <v>0</v>
      </c>
      <c r="AP19" s="63">
        <v>0</v>
      </c>
      <c r="AQ19" s="64">
        <v>0</v>
      </c>
      <c r="AR19" s="63">
        <f>AO19+AQ19</f>
        <v>0</v>
      </c>
      <c r="AS19" s="63">
        <v>0</v>
      </c>
      <c r="AT19" s="64">
        <v>0</v>
      </c>
      <c r="AU19" s="63">
        <f>AR19+AT19</f>
        <v>0</v>
      </c>
      <c r="AV19" s="63">
        <v>0</v>
      </c>
      <c r="AW19" s="64">
        <v>0</v>
      </c>
      <c r="AX19" s="63">
        <v>0</v>
      </c>
      <c r="AY19" s="63">
        <v>0</v>
      </c>
      <c r="AZ19" s="64">
        <v>0</v>
      </c>
      <c r="BA19" s="63">
        <f>AX19+AZ19</f>
        <v>0</v>
      </c>
      <c r="BB19" s="63">
        <v>0</v>
      </c>
      <c r="BC19" s="64">
        <v>0</v>
      </c>
      <c r="BD19" s="63">
        <f t="shared" si="12"/>
        <v>0</v>
      </c>
      <c r="BE19" s="63">
        <v>0</v>
      </c>
      <c r="BF19" s="64">
        <v>0</v>
      </c>
      <c r="BG19" s="63">
        <f t="shared" si="14"/>
        <v>0</v>
      </c>
      <c r="BH19" s="63">
        <v>0</v>
      </c>
      <c r="BI19" s="64">
        <v>362.96</v>
      </c>
      <c r="BJ19" s="63">
        <f t="shared" si="16"/>
        <v>362.96</v>
      </c>
      <c r="BK19" s="63">
        <f t="shared" si="17"/>
        <v>1722.0500000000002</v>
      </c>
      <c r="BL19" s="64">
        <v>375.3</v>
      </c>
      <c r="BM19" s="63">
        <f t="shared" si="18"/>
        <v>738.26</v>
      </c>
      <c r="BN19" s="63">
        <f t="shared" si="19"/>
        <v>1346.7500000000002</v>
      </c>
      <c r="BO19" s="64">
        <v>375.3</v>
      </c>
      <c r="BP19" s="63">
        <f t="shared" si="20"/>
        <v>1113.56</v>
      </c>
      <c r="BQ19" s="63">
        <f t="shared" si="21"/>
        <v>971.45000000000027</v>
      </c>
      <c r="BR19" s="64">
        <v>375.3</v>
      </c>
      <c r="BS19" s="63">
        <f t="shared" si="22"/>
        <v>1488.86</v>
      </c>
      <c r="BT19" s="332">
        <f t="shared" si="23"/>
        <v>596.15000000000032</v>
      </c>
      <c r="BU19" s="443">
        <v>375.3</v>
      </c>
      <c r="BV19" s="443">
        <f t="shared" ref="BV19:BV61" si="26">BS19+BU19</f>
        <v>1864.1599999999999</v>
      </c>
      <c r="BW19" s="444">
        <f t="shared" ref="BW19:BW61" si="27">L19-BV19</f>
        <v>220.85000000000036</v>
      </c>
    </row>
    <row r="20" spans="1:75" s="25" customFormat="1" ht="51" x14ac:dyDescent="0.25">
      <c r="A20" s="98">
        <v>13</v>
      </c>
      <c r="B20" s="101" t="s">
        <v>344</v>
      </c>
      <c r="C20" s="130"/>
      <c r="D20" s="432">
        <v>12</v>
      </c>
      <c r="E20" s="68" t="s">
        <v>351</v>
      </c>
      <c r="F20" s="66">
        <v>42748</v>
      </c>
      <c r="G20" s="69" t="s">
        <v>346</v>
      </c>
      <c r="H20" s="70" t="s">
        <v>347</v>
      </c>
      <c r="I20" s="70" t="s">
        <v>348</v>
      </c>
      <c r="J20" s="70">
        <v>63229970979</v>
      </c>
      <c r="K20" s="70" t="s">
        <v>352</v>
      </c>
      <c r="L20" s="67">
        <v>2085</v>
      </c>
      <c r="M20" s="67">
        <f t="shared" si="0"/>
        <v>208.5</v>
      </c>
      <c r="N20" s="67">
        <f t="shared" si="1"/>
        <v>1876.5</v>
      </c>
      <c r="O20" s="67">
        <f t="shared" si="2"/>
        <v>375.3</v>
      </c>
      <c r="P20" s="238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4">
        <v>0</v>
      </c>
      <c r="W20" s="63">
        <v>0</v>
      </c>
      <c r="X20" s="63">
        <v>0</v>
      </c>
      <c r="Y20" s="64">
        <v>0</v>
      </c>
      <c r="Z20" s="63">
        <v>0</v>
      </c>
      <c r="AA20" s="63">
        <v>0</v>
      </c>
      <c r="AB20" s="64">
        <v>0</v>
      </c>
      <c r="AC20" s="63">
        <v>0</v>
      </c>
      <c r="AD20" s="65">
        <v>0</v>
      </c>
      <c r="AE20" s="62">
        <v>0</v>
      </c>
      <c r="AF20" s="63">
        <v>0</v>
      </c>
      <c r="AG20" s="65">
        <v>0</v>
      </c>
      <c r="AH20" s="64">
        <v>0</v>
      </c>
      <c r="AI20" s="63">
        <v>0</v>
      </c>
      <c r="AJ20" s="63">
        <v>0</v>
      </c>
      <c r="AK20" s="64">
        <v>0</v>
      </c>
      <c r="AL20" s="63">
        <f>AI20+AK20</f>
        <v>0</v>
      </c>
      <c r="AM20" s="63">
        <v>0</v>
      </c>
      <c r="AN20" s="64">
        <v>0</v>
      </c>
      <c r="AO20" s="63">
        <f>AL20+AN20</f>
        <v>0</v>
      </c>
      <c r="AP20" s="63">
        <v>0</v>
      </c>
      <c r="AQ20" s="64">
        <v>0</v>
      </c>
      <c r="AR20" s="63">
        <f>AO20+AQ20</f>
        <v>0</v>
      </c>
      <c r="AS20" s="63">
        <v>0</v>
      </c>
      <c r="AT20" s="64">
        <v>0</v>
      </c>
      <c r="AU20" s="63">
        <f>AR20+AT20</f>
        <v>0</v>
      </c>
      <c r="AV20" s="63">
        <v>0</v>
      </c>
      <c r="AW20" s="64">
        <v>0</v>
      </c>
      <c r="AX20" s="63">
        <v>0</v>
      </c>
      <c r="AY20" s="63">
        <v>0</v>
      </c>
      <c r="AZ20" s="64">
        <v>0</v>
      </c>
      <c r="BA20" s="63">
        <v>0</v>
      </c>
      <c r="BB20" s="63">
        <v>0</v>
      </c>
      <c r="BC20" s="64">
        <v>0</v>
      </c>
      <c r="BD20" s="63">
        <v>0</v>
      </c>
      <c r="BE20" s="63">
        <v>0</v>
      </c>
      <c r="BF20" s="64">
        <v>0</v>
      </c>
      <c r="BG20" s="63">
        <v>0</v>
      </c>
      <c r="BH20" s="63">
        <v>0</v>
      </c>
      <c r="BI20" s="64">
        <v>362.96</v>
      </c>
      <c r="BJ20" s="63">
        <f t="shared" si="16"/>
        <v>362.96</v>
      </c>
      <c r="BK20" s="63">
        <f t="shared" si="17"/>
        <v>1722.04</v>
      </c>
      <c r="BL20" s="64">
        <v>375.3</v>
      </c>
      <c r="BM20" s="63">
        <f t="shared" si="18"/>
        <v>738.26</v>
      </c>
      <c r="BN20" s="63">
        <f t="shared" si="19"/>
        <v>1346.74</v>
      </c>
      <c r="BO20" s="64">
        <v>375.3</v>
      </c>
      <c r="BP20" s="63">
        <f t="shared" si="20"/>
        <v>1113.56</v>
      </c>
      <c r="BQ20" s="63">
        <f t="shared" si="21"/>
        <v>971.44</v>
      </c>
      <c r="BR20" s="64">
        <v>375.3</v>
      </c>
      <c r="BS20" s="63">
        <f t="shared" si="22"/>
        <v>1488.86</v>
      </c>
      <c r="BT20" s="332">
        <f t="shared" si="23"/>
        <v>596.1400000000001</v>
      </c>
      <c r="BU20" s="443">
        <v>375.3</v>
      </c>
      <c r="BV20" s="443">
        <f t="shared" si="26"/>
        <v>1864.1599999999999</v>
      </c>
      <c r="BW20" s="444">
        <f t="shared" si="27"/>
        <v>220.84000000000015</v>
      </c>
    </row>
    <row r="21" spans="1:75" s="25" customFormat="1" ht="51" x14ac:dyDescent="0.25">
      <c r="A21" s="98">
        <v>14</v>
      </c>
      <c r="B21" s="101" t="s">
        <v>344</v>
      </c>
      <c r="C21" s="130"/>
      <c r="D21" s="432">
        <v>13</v>
      </c>
      <c r="E21" s="68" t="s">
        <v>353</v>
      </c>
      <c r="F21" s="66">
        <v>42752</v>
      </c>
      <c r="G21" s="69" t="s">
        <v>346</v>
      </c>
      <c r="H21" s="70" t="s">
        <v>347</v>
      </c>
      <c r="I21" s="70" t="s">
        <v>348</v>
      </c>
      <c r="J21" s="70" t="s">
        <v>354</v>
      </c>
      <c r="K21" s="70" t="s">
        <v>355</v>
      </c>
      <c r="L21" s="67">
        <v>2085.06</v>
      </c>
      <c r="M21" s="67">
        <f t="shared" si="0"/>
        <v>208.506</v>
      </c>
      <c r="N21" s="67">
        <f t="shared" si="1"/>
        <v>1876.5539999999999</v>
      </c>
      <c r="O21" s="67">
        <f t="shared" si="2"/>
        <v>375.31079999999997</v>
      </c>
      <c r="P21" s="238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4">
        <v>0</v>
      </c>
      <c r="W21" s="63">
        <v>0</v>
      </c>
      <c r="X21" s="63">
        <v>0</v>
      </c>
      <c r="Y21" s="64">
        <v>0</v>
      </c>
      <c r="Z21" s="63">
        <v>0</v>
      </c>
      <c r="AA21" s="63">
        <v>0</v>
      </c>
      <c r="AB21" s="64">
        <v>0</v>
      </c>
      <c r="AC21" s="63">
        <v>0</v>
      </c>
      <c r="AD21" s="65">
        <v>0</v>
      </c>
      <c r="AE21" s="62">
        <v>0</v>
      </c>
      <c r="AF21" s="63">
        <v>0</v>
      </c>
      <c r="AG21" s="65">
        <v>0</v>
      </c>
      <c r="AH21" s="64">
        <v>0</v>
      </c>
      <c r="AI21" s="63">
        <f>AF21+AH21</f>
        <v>0</v>
      </c>
      <c r="AJ21" s="63">
        <v>0</v>
      </c>
      <c r="AK21" s="64">
        <v>0</v>
      </c>
      <c r="AL21" s="63">
        <f>AI21+AK21</f>
        <v>0</v>
      </c>
      <c r="AM21" s="63">
        <v>0</v>
      </c>
      <c r="AN21" s="64">
        <v>0</v>
      </c>
      <c r="AO21" s="63">
        <f>AL21+AN21</f>
        <v>0</v>
      </c>
      <c r="AP21" s="63">
        <v>0</v>
      </c>
      <c r="AQ21" s="64">
        <v>0</v>
      </c>
      <c r="AR21" s="63">
        <f>AO21+AQ21</f>
        <v>0</v>
      </c>
      <c r="AS21" s="63">
        <v>0</v>
      </c>
      <c r="AT21" s="64">
        <v>0</v>
      </c>
      <c r="AU21" s="63">
        <f>AR21+AT21</f>
        <v>0</v>
      </c>
      <c r="AV21" s="63">
        <v>0</v>
      </c>
      <c r="AW21" s="64">
        <v>0</v>
      </c>
      <c r="AX21" s="63">
        <f>AU21+AW21</f>
        <v>0</v>
      </c>
      <c r="AY21" s="63">
        <v>0</v>
      </c>
      <c r="AZ21" s="64">
        <v>0</v>
      </c>
      <c r="BA21" s="63">
        <v>0</v>
      </c>
      <c r="BB21" s="63">
        <v>0</v>
      </c>
      <c r="BC21" s="64">
        <v>0</v>
      </c>
      <c r="BD21" s="63">
        <f>BA21+BC21</f>
        <v>0</v>
      </c>
      <c r="BE21" s="63">
        <v>0</v>
      </c>
      <c r="BF21" s="64">
        <v>0</v>
      </c>
      <c r="BG21" s="63">
        <f>BD21+BF21</f>
        <v>0</v>
      </c>
      <c r="BH21" s="63">
        <v>0</v>
      </c>
      <c r="BI21" s="64">
        <v>358.86</v>
      </c>
      <c r="BJ21" s="63">
        <f t="shared" si="16"/>
        <v>358.86</v>
      </c>
      <c r="BK21" s="63">
        <f t="shared" si="17"/>
        <v>1726.1999999999998</v>
      </c>
      <c r="BL21" s="64">
        <v>375.31</v>
      </c>
      <c r="BM21" s="63">
        <f t="shared" si="18"/>
        <v>734.17000000000007</v>
      </c>
      <c r="BN21" s="63">
        <f t="shared" si="19"/>
        <v>1350.8899999999999</v>
      </c>
      <c r="BO21" s="64">
        <v>375.31</v>
      </c>
      <c r="BP21" s="63">
        <f t="shared" si="20"/>
        <v>1109.48</v>
      </c>
      <c r="BQ21" s="63">
        <f t="shared" si="21"/>
        <v>975.57999999999993</v>
      </c>
      <c r="BR21" s="64">
        <v>375.31</v>
      </c>
      <c r="BS21" s="63">
        <f t="shared" si="22"/>
        <v>1484.79</v>
      </c>
      <c r="BT21" s="332">
        <f t="shared" si="23"/>
        <v>600.27</v>
      </c>
      <c r="BU21" s="443">
        <v>375.31</v>
      </c>
      <c r="BV21" s="443">
        <f t="shared" si="26"/>
        <v>1860.1</v>
      </c>
      <c r="BW21" s="444">
        <f t="shared" si="27"/>
        <v>224.96000000000004</v>
      </c>
    </row>
    <row r="22" spans="1:75" s="25" customFormat="1" ht="51" x14ac:dyDescent="0.25">
      <c r="A22" s="98">
        <v>15</v>
      </c>
      <c r="B22" s="101" t="s">
        <v>344</v>
      </c>
      <c r="C22" s="130"/>
      <c r="D22" s="432">
        <v>14</v>
      </c>
      <c r="E22" s="68" t="s">
        <v>356</v>
      </c>
      <c r="F22" s="66">
        <v>42751</v>
      </c>
      <c r="G22" s="69" t="s">
        <v>357</v>
      </c>
      <c r="H22" s="70" t="s">
        <v>347</v>
      </c>
      <c r="I22" s="70" t="s">
        <v>348</v>
      </c>
      <c r="J22" s="70" t="s">
        <v>358</v>
      </c>
      <c r="K22" s="70" t="s">
        <v>359</v>
      </c>
      <c r="L22" s="67">
        <v>1565.26</v>
      </c>
      <c r="M22" s="67">
        <f t="shared" si="0"/>
        <v>156.52600000000001</v>
      </c>
      <c r="N22" s="67">
        <f t="shared" si="1"/>
        <v>1408.7339999999999</v>
      </c>
      <c r="O22" s="67">
        <f t="shared" si="2"/>
        <v>281.74680000000001</v>
      </c>
      <c r="P22" s="238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4">
        <v>0</v>
      </c>
      <c r="W22" s="63">
        <v>0</v>
      </c>
      <c r="X22" s="63">
        <v>0</v>
      </c>
      <c r="Y22" s="64">
        <v>0</v>
      </c>
      <c r="Z22" s="63">
        <v>0</v>
      </c>
      <c r="AA22" s="63">
        <v>0</v>
      </c>
      <c r="AB22" s="64">
        <v>0</v>
      </c>
      <c r="AC22" s="63">
        <v>0</v>
      </c>
      <c r="AD22" s="65">
        <v>0</v>
      </c>
      <c r="AE22" s="62">
        <v>0</v>
      </c>
      <c r="AF22" s="63">
        <v>0</v>
      </c>
      <c r="AG22" s="65">
        <v>0</v>
      </c>
      <c r="AH22" s="64">
        <v>0</v>
      </c>
      <c r="AI22" s="63">
        <v>0</v>
      </c>
      <c r="AJ22" s="63">
        <v>0</v>
      </c>
      <c r="AK22" s="64">
        <v>0</v>
      </c>
      <c r="AL22" s="63">
        <v>0</v>
      </c>
      <c r="AM22" s="63">
        <v>0</v>
      </c>
      <c r="AN22" s="64">
        <v>0</v>
      </c>
      <c r="AO22" s="63">
        <v>0</v>
      </c>
      <c r="AP22" s="63">
        <v>0</v>
      </c>
      <c r="AQ22" s="64">
        <v>0</v>
      </c>
      <c r="AR22" s="63">
        <v>0</v>
      </c>
      <c r="AS22" s="63">
        <v>0</v>
      </c>
      <c r="AT22" s="64">
        <v>0</v>
      </c>
      <c r="AU22" s="63">
        <v>0</v>
      </c>
      <c r="AV22" s="63">
        <v>0</v>
      </c>
      <c r="AW22" s="64">
        <v>0</v>
      </c>
      <c r="AX22" s="63">
        <v>0</v>
      </c>
      <c r="AY22" s="63">
        <v>0</v>
      </c>
      <c r="AZ22" s="64">
        <v>0</v>
      </c>
      <c r="BA22" s="63">
        <f>AX22+AZ22</f>
        <v>0</v>
      </c>
      <c r="BB22" s="63">
        <v>0</v>
      </c>
      <c r="BC22" s="64">
        <v>0</v>
      </c>
      <c r="BD22" s="63">
        <f>BA22+BC22</f>
        <v>0</v>
      </c>
      <c r="BE22" s="63">
        <v>0</v>
      </c>
      <c r="BF22" s="64">
        <v>0</v>
      </c>
      <c r="BG22" s="63">
        <v>0</v>
      </c>
      <c r="BH22" s="63">
        <v>0</v>
      </c>
      <c r="BI22" s="64">
        <v>270.17</v>
      </c>
      <c r="BJ22" s="63">
        <f t="shared" si="16"/>
        <v>270.17</v>
      </c>
      <c r="BK22" s="63">
        <f t="shared" si="17"/>
        <v>1295.0899999999999</v>
      </c>
      <c r="BL22" s="64">
        <v>281.75</v>
      </c>
      <c r="BM22" s="63">
        <f t="shared" si="18"/>
        <v>551.92000000000007</v>
      </c>
      <c r="BN22" s="63">
        <f t="shared" si="19"/>
        <v>1013.3399999999999</v>
      </c>
      <c r="BO22" s="64">
        <v>281.75</v>
      </c>
      <c r="BP22" s="63">
        <f t="shared" si="20"/>
        <v>833.67000000000007</v>
      </c>
      <c r="BQ22" s="63">
        <f t="shared" si="21"/>
        <v>731.58999999999992</v>
      </c>
      <c r="BR22" s="64">
        <v>281.75</v>
      </c>
      <c r="BS22" s="63">
        <f t="shared" si="22"/>
        <v>1115.42</v>
      </c>
      <c r="BT22" s="332">
        <f t="shared" si="23"/>
        <v>449.83999999999992</v>
      </c>
      <c r="BU22" s="443">
        <v>281.75</v>
      </c>
      <c r="BV22" s="443">
        <f t="shared" si="26"/>
        <v>1397.17</v>
      </c>
      <c r="BW22" s="444">
        <f t="shared" si="27"/>
        <v>168.08999999999992</v>
      </c>
    </row>
    <row r="23" spans="1:75" s="25" customFormat="1" ht="38.25" x14ac:dyDescent="0.25">
      <c r="A23" s="98">
        <v>16</v>
      </c>
      <c r="B23" s="101" t="s">
        <v>344</v>
      </c>
      <c r="C23" s="130"/>
      <c r="D23" s="432">
        <v>15</v>
      </c>
      <c r="E23" s="68" t="s">
        <v>360</v>
      </c>
      <c r="F23" s="66">
        <v>42759</v>
      </c>
      <c r="G23" s="69" t="s">
        <v>361</v>
      </c>
      <c r="H23" s="70" t="s">
        <v>347</v>
      </c>
      <c r="I23" s="70" t="s">
        <v>348</v>
      </c>
      <c r="J23" s="70" t="s">
        <v>362</v>
      </c>
      <c r="K23" s="70" t="s">
        <v>363</v>
      </c>
      <c r="L23" s="67">
        <v>2085.06</v>
      </c>
      <c r="M23" s="67">
        <f t="shared" si="0"/>
        <v>208.506</v>
      </c>
      <c r="N23" s="67">
        <f t="shared" si="1"/>
        <v>1876.5539999999999</v>
      </c>
      <c r="O23" s="67">
        <f t="shared" si="2"/>
        <v>375.31079999999997</v>
      </c>
      <c r="P23" s="238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4">
        <v>0</v>
      </c>
      <c r="W23" s="63">
        <v>0</v>
      </c>
      <c r="X23" s="63">
        <v>0</v>
      </c>
      <c r="Y23" s="64">
        <v>0</v>
      </c>
      <c r="Z23" s="63">
        <v>0</v>
      </c>
      <c r="AA23" s="63">
        <v>0</v>
      </c>
      <c r="AB23" s="64">
        <v>0</v>
      </c>
      <c r="AC23" s="63">
        <v>0</v>
      </c>
      <c r="AD23" s="65">
        <v>0</v>
      </c>
      <c r="AE23" s="62">
        <v>0</v>
      </c>
      <c r="AF23" s="63">
        <v>0</v>
      </c>
      <c r="AG23" s="65">
        <v>0</v>
      </c>
      <c r="AH23" s="64">
        <v>0</v>
      </c>
      <c r="AI23" s="63">
        <v>0</v>
      </c>
      <c r="AJ23" s="63">
        <v>0</v>
      </c>
      <c r="AK23" s="64">
        <v>0</v>
      </c>
      <c r="AL23" s="63">
        <v>0</v>
      </c>
      <c r="AM23" s="63">
        <v>0</v>
      </c>
      <c r="AN23" s="64">
        <v>0</v>
      </c>
      <c r="AO23" s="63">
        <v>0</v>
      </c>
      <c r="AP23" s="63">
        <v>0</v>
      </c>
      <c r="AQ23" s="64">
        <v>0</v>
      </c>
      <c r="AR23" s="63">
        <v>0</v>
      </c>
      <c r="AS23" s="63">
        <v>0</v>
      </c>
      <c r="AT23" s="64">
        <v>0</v>
      </c>
      <c r="AU23" s="63">
        <v>0</v>
      </c>
      <c r="AV23" s="63">
        <v>0</v>
      </c>
      <c r="AW23" s="64">
        <v>0</v>
      </c>
      <c r="AX23" s="63">
        <v>0</v>
      </c>
      <c r="AY23" s="63">
        <v>0</v>
      </c>
      <c r="AZ23" s="64">
        <v>0</v>
      </c>
      <c r="BA23" s="63">
        <f t="shared" ref="BA23:BA39" si="28">AX23+AZ23</f>
        <v>0</v>
      </c>
      <c r="BB23" s="63">
        <v>0</v>
      </c>
      <c r="BC23" s="64">
        <v>0</v>
      </c>
      <c r="BD23" s="63">
        <f t="shared" ref="BD23:BD39" si="29">BA23+BC23</f>
        <v>0</v>
      </c>
      <c r="BE23" s="63">
        <v>0</v>
      </c>
      <c r="BF23" s="64">
        <v>0</v>
      </c>
      <c r="BG23" s="63">
        <v>0</v>
      </c>
      <c r="BH23" s="63">
        <v>0</v>
      </c>
      <c r="BI23" s="64">
        <v>351.66</v>
      </c>
      <c r="BJ23" s="63">
        <f t="shared" si="16"/>
        <v>351.66</v>
      </c>
      <c r="BK23" s="63">
        <f t="shared" si="17"/>
        <v>1733.3999999999999</v>
      </c>
      <c r="BL23" s="64">
        <v>375.31</v>
      </c>
      <c r="BM23" s="63">
        <f t="shared" si="18"/>
        <v>726.97</v>
      </c>
      <c r="BN23" s="63">
        <f t="shared" si="19"/>
        <v>1358.09</v>
      </c>
      <c r="BO23" s="64">
        <v>375.31</v>
      </c>
      <c r="BP23" s="63">
        <f t="shared" si="20"/>
        <v>1102.28</v>
      </c>
      <c r="BQ23" s="63">
        <f t="shared" si="21"/>
        <v>982.78</v>
      </c>
      <c r="BR23" s="64">
        <v>375.31</v>
      </c>
      <c r="BS23" s="63">
        <f t="shared" si="22"/>
        <v>1477.59</v>
      </c>
      <c r="BT23" s="332">
        <f t="shared" si="23"/>
        <v>607.47</v>
      </c>
      <c r="BU23" s="443">
        <v>375.31</v>
      </c>
      <c r="BV23" s="443">
        <f t="shared" si="26"/>
        <v>1852.8999999999999</v>
      </c>
      <c r="BW23" s="444">
        <f t="shared" si="27"/>
        <v>232.16000000000008</v>
      </c>
    </row>
    <row r="24" spans="1:75" s="25" customFormat="1" ht="51" x14ac:dyDescent="0.25">
      <c r="A24" s="98">
        <v>17</v>
      </c>
      <c r="B24" s="101" t="s">
        <v>344</v>
      </c>
      <c r="C24" s="130"/>
      <c r="D24" s="432">
        <v>16</v>
      </c>
      <c r="E24" s="68" t="s">
        <v>364</v>
      </c>
      <c r="F24" s="66">
        <v>42802</v>
      </c>
      <c r="G24" s="69" t="s">
        <v>365</v>
      </c>
      <c r="H24" s="70" t="s">
        <v>334</v>
      </c>
      <c r="I24" s="70" t="s">
        <v>366</v>
      </c>
      <c r="J24" s="70">
        <v>2244291452</v>
      </c>
      <c r="K24" s="69" t="s">
        <v>367</v>
      </c>
      <c r="L24" s="67">
        <v>4346.8</v>
      </c>
      <c r="M24" s="67">
        <f t="shared" si="0"/>
        <v>434.68000000000006</v>
      </c>
      <c r="N24" s="67">
        <f t="shared" si="1"/>
        <v>3912.12</v>
      </c>
      <c r="O24" s="67">
        <f t="shared" si="2"/>
        <v>782.42399999999998</v>
      </c>
      <c r="P24" s="238">
        <v>0</v>
      </c>
      <c r="Q24" s="63">
        <v>0</v>
      </c>
      <c r="R24" s="63">
        <v>0</v>
      </c>
      <c r="S24" s="64">
        <v>0</v>
      </c>
      <c r="T24" s="63">
        <v>0</v>
      </c>
      <c r="U24" s="63">
        <v>0</v>
      </c>
      <c r="V24" s="64">
        <v>0</v>
      </c>
      <c r="W24" s="63">
        <v>0</v>
      </c>
      <c r="X24" s="63">
        <v>0</v>
      </c>
      <c r="Y24" s="64">
        <v>0</v>
      </c>
      <c r="Z24" s="63">
        <v>0</v>
      </c>
      <c r="AA24" s="63">
        <v>0</v>
      </c>
      <c r="AB24" s="64">
        <v>0</v>
      </c>
      <c r="AC24" s="63">
        <v>0</v>
      </c>
      <c r="AD24" s="65">
        <v>0</v>
      </c>
      <c r="AE24" s="62">
        <v>0</v>
      </c>
      <c r="AF24" s="63">
        <v>0</v>
      </c>
      <c r="AG24" s="65">
        <v>0</v>
      </c>
      <c r="AH24" s="64">
        <v>0</v>
      </c>
      <c r="AI24" s="63">
        <v>0</v>
      </c>
      <c r="AJ24" s="63">
        <v>0</v>
      </c>
      <c r="AK24" s="64">
        <v>0</v>
      </c>
      <c r="AL24" s="63">
        <v>0</v>
      </c>
      <c r="AM24" s="63">
        <v>0</v>
      </c>
      <c r="AN24" s="64">
        <v>0</v>
      </c>
      <c r="AO24" s="63">
        <v>0</v>
      </c>
      <c r="AP24" s="63">
        <v>0</v>
      </c>
      <c r="AQ24" s="64">
        <v>0</v>
      </c>
      <c r="AR24" s="63">
        <v>0</v>
      </c>
      <c r="AS24" s="63">
        <v>0</v>
      </c>
      <c r="AT24" s="64">
        <v>0</v>
      </c>
      <c r="AU24" s="63">
        <v>0</v>
      </c>
      <c r="AV24" s="63">
        <v>0</v>
      </c>
      <c r="AW24" s="64">
        <v>0</v>
      </c>
      <c r="AX24" s="63">
        <v>0</v>
      </c>
      <c r="AY24" s="63">
        <v>0</v>
      </c>
      <c r="AZ24" s="64">
        <v>0</v>
      </c>
      <c r="BA24" s="63">
        <f t="shared" si="28"/>
        <v>0</v>
      </c>
      <c r="BB24" s="63">
        <v>0</v>
      </c>
      <c r="BC24" s="64">
        <v>0</v>
      </c>
      <c r="BD24" s="63">
        <f t="shared" si="29"/>
        <v>0</v>
      </c>
      <c r="BE24" s="63">
        <v>0</v>
      </c>
      <c r="BF24" s="64">
        <v>0</v>
      </c>
      <c r="BG24" s="63">
        <v>0</v>
      </c>
      <c r="BH24" s="63">
        <v>0</v>
      </c>
      <c r="BI24" s="64">
        <v>640.94000000000005</v>
      </c>
      <c r="BJ24" s="63">
        <f t="shared" si="16"/>
        <v>640.94000000000005</v>
      </c>
      <c r="BK24" s="63">
        <f t="shared" si="17"/>
        <v>3705.86</v>
      </c>
      <c r="BL24" s="64">
        <v>782.42</v>
      </c>
      <c r="BM24" s="63">
        <f t="shared" ref="BM24:BM39" si="30">BJ24+BL24</f>
        <v>1423.3600000000001</v>
      </c>
      <c r="BN24" s="63">
        <f t="shared" si="19"/>
        <v>2923.44</v>
      </c>
      <c r="BO24" s="64">
        <v>782.42</v>
      </c>
      <c r="BP24" s="63">
        <f t="shared" si="20"/>
        <v>2205.7800000000002</v>
      </c>
      <c r="BQ24" s="63">
        <f t="shared" si="21"/>
        <v>2141.02</v>
      </c>
      <c r="BR24" s="64">
        <v>782.42</v>
      </c>
      <c r="BS24" s="63">
        <f t="shared" si="22"/>
        <v>2988.2000000000003</v>
      </c>
      <c r="BT24" s="332">
        <f t="shared" si="23"/>
        <v>1358.6</v>
      </c>
      <c r="BU24" s="443">
        <v>782.42</v>
      </c>
      <c r="BV24" s="443">
        <f t="shared" si="26"/>
        <v>3770.6200000000003</v>
      </c>
      <c r="BW24" s="444">
        <f t="shared" si="27"/>
        <v>576.17999999999984</v>
      </c>
    </row>
    <row r="25" spans="1:75" s="25" customFormat="1" ht="51" x14ac:dyDescent="0.25">
      <c r="A25" s="98">
        <v>18</v>
      </c>
      <c r="B25" s="101" t="s">
        <v>344</v>
      </c>
      <c r="C25" s="130"/>
      <c r="D25" s="432">
        <v>17</v>
      </c>
      <c r="E25" s="68" t="s">
        <v>368</v>
      </c>
      <c r="F25" s="66">
        <v>42803</v>
      </c>
      <c r="G25" s="69" t="s">
        <v>365</v>
      </c>
      <c r="H25" s="70" t="s">
        <v>334</v>
      </c>
      <c r="I25" s="70" t="s">
        <v>366</v>
      </c>
      <c r="J25" s="70">
        <v>2244291453</v>
      </c>
      <c r="K25" s="69" t="s">
        <v>369</v>
      </c>
      <c r="L25" s="67">
        <v>4346.8</v>
      </c>
      <c r="M25" s="67">
        <f t="shared" si="0"/>
        <v>434.68000000000006</v>
      </c>
      <c r="N25" s="67">
        <f t="shared" si="1"/>
        <v>3912.12</v>
      </c>
      <c r="O25" s="67">
        <f t="shared" si="2"/>
        <v>782.42399999999998</v>
      </c>
      <c r="P25" s="238">
        <v>0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4">
        <v>0</v>
      </c>
      <c r="W25" s="63">
        <v>0</v>
      </c>
      <c r="X25" s="63">
        <v>0</v>
      </c>
      <c r="Y25" s="64">
        <v>0</v>
      </c>
      <c r="Z25" s="63">
        <v>0</v>
      </c>
      <c r="AA25" s="63">
        <v>0</v>
      </c>
      <c r="AB25" s="64">
        <v>0</v>
      </c>
      <c r="AC25" s="63">
        <v>0</v>
      </c>
      <c r="AD25" s="65">
        <v>0</v>
      </c>
      <c r="AE25" s="62">
        <v>0</v>
      </c>
      <c r="AF25" s="63">
        <v>0</v>
      </c>
      <c r="AG25" s="65">
        <v>0</v>
      </c>
      <c r="AH25" s="64">
        <v>0</v>
      </c>
      <c r="AI25" s="63">
        <v>0</v>
      </c>
      <c r="AJ25" s="63">
        <v>0</v>
      </c>
      <c r="AK25" s="64">
        <v>0</v>
      </c>
      <c r="AL25" s="63">
        <v>0</v>
      </c>
      <c r="AM25" s="63">
        <v>0</v>
      </c>
      <c r="AN25" s="64">
        <v>0</v>
      </c>
      <c r="AO25" s="63">
        <v>0</v>
      </c>
      <c r="AP25" s="63">
        <v>0</v>
      </c>
      <c r="AQ25" s="64">
        <v>0</v>
      </c>
      <c r="AR25" s="63">
        <v>0</v>
      </c>
      <c r="AS25" s="63">
        <v>0</v>
      </c>
      <c r="AT25" s="64">
        <v>0</v>
      </c>
      <c r="AU25" s="63">
        <v>0</v>
      </c>
      <c r="AV25" s="63">
        <v>0</v>
      </c>
      <c r="AW25" s="64">
        <v>0</v>
      </c>
      <c r="AX25" s="63">
        <v>0</v>
      </c>
      <c r="AY25" s="63">
        <v>0</v>
      </c>
      <c r="AZ25" s="64">
        <v>0</v>
      </c>
      <c r="BA25" s="63">
        <f t="shared" si="28"/>
        <v>0</v>
      </c>
      <c r="BB25" s="63">
        <v>0</v>
      </c>
      <c r="BC25" s="64">
        <v>0</v>
      </c>
      <c r="BD25" s="63">
        <f t="shared" si="29"/>
        <v>0</v>
      </c>
      <c r="BE25" s="63">
        <v>0</v>
      </c>
      <c r="BF25" s="64">
        <v>0</v>
      </c>
      <c r="BG25" s="63">
        <v>0</v>
      </c>
      <c r="BH25" s="63">
        <v>0</v>
      </c>
      <c r="BI25" s="64">
        <v>638.79999999999995</v>
      </c>
      <c r="BJ25" s="63">
        <f t="shared" si="16"/>
        <v>638.79999999999995</v>
      </c>
      <c r="BK25" s="63">
        <f t="shared" si="17"/>
        <v>3708</v>
      </c>
      <c r="BL25" s="64">
        <v>782.42</v>
      </c>
      <c r="BM25" s="63">
        <f t="shared" si="30"/>
        <v>1421.2199999999998</v>
      </c>
      <c r="BN25" s="63">
        <f t="shared" si="19"/>
        <v>2925.5800000000004</v>
      </c>
      <c r="BO25" s="64">
        <v>782.42</v>
      </c>
      <c r="BP25" s="63">
        <f t="shared" si="20"/>
        <v>2203.64</v>
      </c>
      <c r="BQ25" s="63">
        <f t="shared" si="21"/>
        <v>2143.1600000000003</v>
      </c>
      <c r="BR25" s="64">
        <v>782.42</v>
      </c>
      <c r="BS25" s="63">
        <f t="shared" si="22"/>
        <v>2986.06</v>
      </c>
      <c r="BT25" s="332">
        <f t="shared" si="23"/>
        <v>1360.7400000000002</v>
      </c>
      <c r="BU25" s="443">
        <v>782.42</v>
      </c>
      <c r="BV25" s="443">
        <f t="shared" si="26"/>
        <v>3768.48</v>
      </c>
      <c r="BW25" s="444">
        <f t="shared" si="27"/>
        <v>578.32000000000016</v>
      </c>
    </row>
    <row r="26" spans="1:75" s="25" customFormat="1" ht="51" x14ac:dyDescent="0.25">
      <c r="A26" s="98">
        <v>19</v>
      </c>
      <c r="B26" s="101" t="s">
        <v>344</v>
      </c>
      <c r="C26" s="130"/>
      <c r="D26" s="432">
        <v>18</v>
      </c>
      <c r="E26" s="68" t="s">
        <v>370</v>
      </c>
      <c r="F26" s="66">
        <v>42807</v>
      </c>
      <c r="G26" s="69" t="s">
        <v>365</v>
      </c>
      <c r="H26" s="70" t="s">
        <v>334</v>
      </c>
      <c r="I26" s="70" t="s">
        <v>366</v>
      </c>
      <c r="J26" s="70">
        <v>2244291452</v>
      </c>
      <c r="K26" s="69" t="s">
        <v>371</v>
      </c>
      <c r="L26" s="67">
        <v>4346.79</v>
      </c>
      <c r="M26" s="67">
        <f t="shared" si="0"/>
        <v>434.67900000000003</v>
      </c>
      <c r="N26" s="67">
        <f t="shared" si="1"/>
        <v>3912.1109999999999</v>
      </c>
      <c r="O26" s="67">
        <f t="shared" si="2"/>
        <v>782.42219999999998</v>
      </c>
      <c r="P26" s="238">
        <v>0</v>
      </c>
      <c r="Q26" s="63">
        <v>0</v>
      </c>
      <c r="R26" s="63">
        <v>0</v>
      </c>
      <c r="S26" s="64">
        <v>0</v>
      </c>
      <c r="T26" s="63">
        <v>0</v>
      </c>
      <c r="U26" s="63">
        <v>0</v>
      </c>
      <c r="V26" s="64">
        <v>0</v>
      </c>
      <c r="W26" s="63">
        <v>0</v>
      </c>
      <c r="X26" s="63">
        <v>0</v>
      </c>
      <c r="Y26" s="64">
        <v>0</v>
      </c>
      <c r="Z26" s="63">
        <v>0</v>
      </c>
      <c r="AA26" s="63">
        <v>0</v>
      </c>
      <c r="AB26" s="64">
        <v>0</v>
      </c>
      <c r="AC26" s="63">
        <v>0</v>
      </c>
      <c r="AD26" s="65">
        <v>0</v>
      </c>
      <c r="AE26" s="62">
        <v>0</v>
      </c>
      <c r="AF26" s="63">
        <v>0</v>
      </c>
      <c r="AG26" s="65">
        <v>0</v>
      </c>
      <c r="AH26" s="64">
        <v>0</v>
      </c>
      <c r="AI26" s="63">
        <v>0</v>
      </c>
      <c r="AJ26" s="63">
        <v>0</v>
      </c>
      <c r="AK26" s="64">
        <v>0</v>
      </c>
      <c r="AL26" s="63">
        <v>0</v>
      </c>
      <c r="AM26" s="63">
        <v>0</v>
      </c>
      <c r="AN26" s="64">
        <v>0</v>
      </c>
      <c r="AO26" s="63">
        <v>0</v>
      </c>
      <c r="AP26" s="63">
        <v>0</v>
      </c>
      <c r="AQ26" s="64">
        <v>0</v>
      </c>
      <c r="AR26" s="63">
        <v>0</v>
      </c>
      <c r="AS26" s="63">
        <v>0</v>
      </c>
      <c r="AT26" s="64">
        <v>0</v>
      </c>
      <c r="AU26" s="63">
        <v>0</v>
      </c>
      <c r="AV26" s="63">
        <v>0</v>
      </c>
      <c r="AW26" s="64">
        <v>0</v>
      </c>
      <c r="AX26" s="63">
        <v>0</v>
      </c>
      <c r="AY26" s="63">
        <v>0</v>
      </c>
      <c r="AZ26" s="64">
        <v>0</v>
      </c>
      <c r="BA26" s="63">
        <f t="shared" si="28"/>
        <v>0</v>
      </c>
      <c r="BB26" s="63">
        <v>0</v>
      </c>
      <c r="BC26" s="64">
        <v>0</v>
      </c>
      <c r="BD26" s="63">
        <f t="shared" si="29"/>
        <v>0</v>
      </c>
      <c r="BE26" s="63">
        <v>0</v>
      </c>
      <c r="BF26" s="64">
        <v>0</v>
      </c>
      <c r="BG26" s="63">
        <v>0</v>
      </c>
      <c r="BH26" s="63">
        <v>0</v>
      </c>
      <c r="BI26" s="64">
        <v>630.23</v>
      </c>
      <c r="BJ26" s="63">
        <f t="shared" si="16"/>
        <v>630.23</v>
      </c>
      <c r="BK26" s="63">
        <f t="shared" si="17"/>
        <v>3716.56</v>
      </c>
      <c r="BL26" s="64">
        <v>782.42</v>
      </c>
      <c r="BM26" s="63">
        <f t="shared" si="30"/>
        <v>1412.65</v>
      </c>
      <c r="BN26" s="63">
        <f t="shared" si="19"/>
        <v>2934.14</v>
      </c>
      <c r="BO26" s="64">
        <v>782.42</v>
      </c>
      <c r="BP26" s="63">
        <f t="shared" si="20"/>
        <v>2195.0700000000002</v>
      </c>
      <c r="BQ26" s="63">
        <f t="shared" si="21"/>
        <v>2151.7199999999998</v>
      </c>
      <c r="BR26" s="64">
        <v>782.42</v>
      </c>
      <c r="BS26" s="63">
        <f t="shared" si="22"/>
        <v>2977.4900000000002</v>
      </c>
      <c r="BT26" s="332">
        <f t="shared" si="23"/>
        <v>1369.2999999999997</v>
      </c>
      <c r="BU26" s="443">
        <v>782.42</v>
      </c>
      <c r="BV26" s="443">
        <f t="shared" si="26"/>
        <v>3759.9100000000003</v>
      </c>
      <c r="BW26" s="444">
        <f t="shared" si="27"/>
        <v>586.87999999999965</v>
      </c>
    </row>
    <row r="27" spans="1:75" s="25" customFormat="1" ht="51" x14ac:dyDescent="0.25">
      <c r="A27" s="98">
        <v>20</v>
      </c>
      <c r="B27" s="101" t="s">
        <v>344</v>
      </c>
      <c r="C27" s="130"/>
      <c r="D27" s="432">
        <v>19</v>
      </c>
      <c r="E27" s="68" t="s">
        <v>372</v>
      </c>
      <c r="F27" s="66">
        <v>42754</v>
      </c>
      <c r="G27" s="69" t="s">
        <v>357</v>
      </c>
      <c r="H27" s="70" t="s">
        <v>347</v>
      </c>
      <c r="I27" s="70" t="s">
        <v>373</v>
      </c>
      <c r="J27" s="70" t="s">
        <v>374</v>
      </c>
      <c r="K27" s="70" t="s">
        <v>375</v>
      </c>
      <c r="L27" s="67">
        <v>1565.26</v>
      </c>
      <c r="M27" s="67">
        <f t="shared" si="0"/>
        <v>156.52600000000001</v>
      </c>
      <c r="N27" s="67">
        <f t="shared" si="1"/>
        <v>1408.7339999999999</v>
      </c>
      <c r="O27" s="67">
        <f t="shared" si="2"/>
        <v>281.74680000000001</v>
      </c>
      <c r="P27" s="238">
        <v>0</v>
      </c>
      <c r="Q27" s="63">
        <v>0</v>
      </c>
      <c r="R27" s="63">
        <v>0</v>
      </c>
      <c r="S27" s="64">
        <v>0</v>
      </c>
      <c r="T27" s="63">
        <v>0</v>
      </c>
      <c r="U27" s="63">
        <v>0</v>
      </c>
      <c r="V27" s="64">
        <v>0</v>
      </c>
      <c r="W27" s="63">
        <v>0</v>
      </c>
      <c r="X27" s="63">
        <v>0</v>
      </c>
      <c r="Y27" s="64">
        <v>0</v>
      </c>
      <c r="Z27" s="63">
        <v>0</v>
      </c>
      <c r="AA27" s="63">
        <v>0</v>
      </c>
      <c r="AB27" s="64">
        <v>0</v>
      </c>
      <c r="AC27" s="63">
        <v>0</v>
      </c>
      <c r="AD27" s="65">
        <v>0</v>
      </c>
      <c r="AE27" s="62">
        <v>0</v>
      </c>
      <c r="AF27" s="63">
        <v>0</v>
      </c>
      <c r="AG27" s="65">
        <v>0</v>
      </c>
      <c r="AH27" s="64">
        <v>0</v>
      </c>
      <c r="AI27" s="63">
        <v>0</v>
      </c>
      <c r="AJ27" s="63">
        <v>0</v>
      </c>
      <c r="AK27" s="64">
        <v>0</v>
      </c>
      <c r="AL27" s="63">
        <v>0</v>
      </c>
      <c r="AM27" s="63">
        <v>0</v>
      </c>
      <c r="AN27" s="64">
        <v>0</v>
      </c>
      <c r="AO27" s="63">
        <v>0</v>
      </c>
      <c r="AP27" s="63">
        <v>0</v>
      </c>
      <c r="AQ27" s="64">
        <v>0</v>
      </c>
      <c r="AR27" s="63">
        <v>0</v>
      </c>
      <c r="AS27" s="63">
        <v>0</v>
      </c>
      <c r="AT27" s="64">
        <v>0</v>
      </c>
      <c r="AU27" s="63">
        <v>0</v>
      </c>
      <c r="AV27" s="63">
        <v>0</v>
      </c>
      <c r="AW27" s="64">
        <v>0</v>
      </c>
      <c r="AX27" s="63">
        <v>0</v>
      </c>
      <c r="AY27" s="63">
        <v>0</v>
      </c>
      <c r="AZ27" s="64">
        <v>0</v>
      </c>
      <c r="BA27" s="63">
        <f t="shared" si="28"/>
        <v>0</v>
      </c>
      <c r="BB27" s="63">
        <v>0</v>
      </c>
      <c r="BC27" s="64">
        <v>0</v>
      </c>
      <c r="BD27" s="63">
        <f t="shared" si="29"/>
        <v>0</v>
      </c>
      <c r="BE27" s="63">
        <v>0</v>
      </c>
      <c r="BF27" s="64">
        <v>0</v>
      </c>
      <c r="BG27" s="63">
        <v>0</v>
      </c>
      <c r="BH27" s="63">
        <v>0</v>
      </c>
      <c r="BI27" s="64">
        <v>267.85000000000002</v>
      </c>
      <c r="BJ27" s="63">
        <f t="shared" si="16"/>
        <v>267.85000000000002</v>
      </c>
      <c r="BK27" s="63">
        <f t="shared" si="17"/>
        <v>1297.4099999999999</v>
      </c>
      <c r="BL27" s="64">
        <v>281.75</v>
      </c>
      <c r="BM27" s="63">
        <f t="shared" si="30"/>
        <v>549.6</v>
      </c>
      <c r="BN27" s="63">
        <f t="shared" si="19"/>
        <v>1015.66</v>
      </c>
      <c r="BO27" s="64">
        <v>281.75</v>
      </c>
      <c r="BP27" s="63">
        <f t="shared" si="20"/>
        <v>831.35</v>
      </c>
      <c r="BQ27" s="63">
        <f t="shared" si="21"/>
        <v>733.91</v>
      </c>
      <c r="BR27" s="64">
        <v>281.75</v>
      </c>
      <c r="BS27" s="63">
        <f t="shared" si="22"/>
        <v>1113.0999999999999</v>
      </c>
      <c r="BT27" s="332">
        <f t="shared" si="23"/>
        <v>452.16000000000008</v>
      </c>
      <c r="BU27" s="443">
        <v>281.75</v>
      </c>
      <c r="BV27" s="443">
        <f t="shared" si="26"/>
        <v>1394.85</v>
      </c>
      <c r="BW27" s="444">
        <f t="shared" si="27"/>
        <v>170.41000000000008</v>
      </c>
    </row>
    <row r="28" spans="1:75" s="25" customFormat="1" ht="51" x14ac:dyDescent="0.25">
      <c r="A28" s="98">
        <v>21</v>
      </c>
      <c r="B28" s="101" t="s">
        <v>344</v>
      </c>
      <c r="C28" s="130"/>
      <c r="D28" s="432">
        <v>20</v>
      </c>
      <c r="E28" s="68" t="s">
        <v>376</v>
      </c>
      <c r="F28" s="66">
        <v>42754</v>
      </c>
      <c r="G28" s="69" t="s">
        <v>357</v>
      </c>
      <c r="H28" s="70" t="s">
        <v>347</v>
      </c>
      <c r="I28" s="70" t="s">
        <v>373</v>
      </c>
      <c r="J28" s="70" t="s">
        <v>377</v>
      </c>
      <c r="K28" s="70" t="s">
        <v>378</v>
      </c>
      <c r="L28" s="67">
        <v>1565.26</v>
      </c>
      <c r="M28" s="67">
        <f t="shared" si="0"/>
        <v>156.52600000000001</v>
      </c>
      <c r="N28" s="67">
        <f t="shared" si="1"/>
        <v>1408.7339999999999</v>
      </c>
      <c r="O28" s="67">
        <f t="shared" si="2"/>
        <v>281.74680000000001</v>
      </c>
      <c r="P28" s="238">
        <v>0</v>
      </c>
      <c r="Q28" s="63">
        <v>0</v>
      </c>
      <c r="R28" s="63">
        <v>0</v>
      </c>
      <c r="S28" s="64">
        <v>0</v>
      </c>
      <c r="T28" s="63">
        <v>0</v>
      </c>
      <c r="U28" s="63">
        <v>0</v>
      </c>
      <c r="V28" s="64">
        <v>0</v>
      </c>
      <c r="W28" s="63">
        <v>0</v>
      </c>
      <c r="X28" s="63">
        <v>0</v>
      </c>
      <c r="Y28" s="64">
        <v>0</v>
      </c>
      <c r="Z28" s="63">
        <v>0</v>
      </c>
      <c r="AA28" s="63">
        <v>0</v>
      </c>
      <c r="AB28" s="64">
        <v>0</v>
      </c>
      <c r="AC28" s="63">
        <v>0</v>
      </c>
      <c r="AD28" s="65">
        <v>0</v>
      </c>
      <c r="AE28" s="62">
        <v>0</v>
      </c>
      <c r="AF28" s="63">
        <v>0</v>
      </c>
      <c r="AG28" s="65">
        <v>0</v>
      </c>
      <c r="AH28" s="64">
        <v>0</v>
      </c>
      <c r="AI28" s="63">
        <v>0</v>
      </c>
      <c r="AJ28" s="63">
        <v>0</v>
      </c>
      <c r="AK28" s="64">
        <v>0</v>
      </c>
      <c r="AL28" s="63">
        <v>0</v>
      </c>
      <c r="AM28" s="63">
        <v>0</v>
      </c>
      <c r="AN28" s="64">
        <v>0</v>
      </c>
      <c r="AO28" s="63">
        <v>0</v>
      </c>
      <c r="AP28" s="63">
        <v>0</v>
      </c>
      <c r="AQ28" s="64">
        <v>0</v>
      </c>
      <c r="AR28" s="63">
        <v>0</v>
      </c>
      <c r="AS28" s="63">
        <v>0</v>
      </c>
      <c r="AT28" s="64">
        <v>0</v>
      </c>
      <c r="AU28" s="63">
        <v>0</v>
      </c>
      <c r="AV28" s="63">
        <v>0</v>
      </c>
      <c r="AW28" s="64">
        <v>0</v>
      </c>
      <c r="AX28" s="63">
        <v>0</v>
      </c>
      <c r="AY28" s="63">
        <v>0</v>
      </c>
      <c r="AZ28" s="64">
        <v>0</v>
      </c>
      <c r="BA28" s="63">
        <f t="shared" si="28"/>
        <v>0</v>
      </c>
      <c r="BB28" s="63">
        <v>0</v>
      </c>
      <c r="BC28" s="64">
        <v>0</v>
      </c>
      <c r="BD28" s="63">
        <f t="shared" si="29"/>
        <v>0</v>
      </c>
      <c r="BE28" s="63">
        <v>0</v>
      </c>
      <c r="BF28" s="64">
        <v>0</v>
      </c>
      <c r="BG28" s="63">
        <v>0</v>
      </c>
      <c r="BH28" s="63">
        <v>0</v>
      </c>
      <c r="BI28" s="64">
        <v>267.85000000000002</v>
      </c>
      <c r="BJ28" s="63">
        <f t="shared" si="16"/>
        <v>267.85000000000002</v>
      </c>
      <c r="BK28" s="63">
        <f t="shared" si="17"/>
        <v>1297.4099999999999</v>
      </c>
      <c r="BL28" s="64">
        <v>281.75</v>
      </c>
      <c r="BM28" s="63">
        <f t="shared" si="30"/>
        <v>549.6</v>
      </c>
      <c r="BN28" s="63">
        <f t="shared" si="19"/>
        <v>1015.66</v>
      </c>
      <c r="BO28" s="64">
        <v>281.75</v>
      </c>
      <c r="BP28" s="63">
        <f t="shared" si="20"/>
        <v>831.35</v>
      </c>
      <c r="BQ28" s="63">
        <f t="shared" si="21"/>
        <v>733.91</v>
      </c>
      <c r="BR28" s="64">
        <v>281.75</v>
      </c>
      <c r="BS28" s="63">
        <f t="shared" si="22"/>
        <v>1113.0999999999999</v>
      </c>
      <c r="BT28" s="332">
        <f t="shared" si="23"/>
        <v>452.16000000000008</v>
      </c>
      <c r="BU28" s="443">
        <v>281.75</v>
      </c>
      <c r="BV28" s="443">
        <f t="shared" si="26"/>
        <v>1394.85</v>
      </c>
      <c r="BW28" s="444">
        <f t="shared" si="27"/>
        <v>170.41000000000008</v>
      </c>
    </row>
    <row r="29" spans="1:75" s="25" customFormat="1" ht="51" x14ac:dyDescent="0.25">
      <c r="A29" s="98">
        <v>22</v>
      </c>
      <c r="B29" s="101" t="s">
        <v>344</v>
      </c>
      <c r="C29" s="130"/>
      <c r="D29" s="432">
        <v>21</v>
      </c>
      <c r="E29" s="68" t="s">
        <v>379</v>
      </c>
      <c r="F29" s="66">
        <v>42804</v>
      </c>
      <c r="G29" s="69" t="s">
        <v>380</v>
      </c>
      <c r="H29" s="70" t="s">
        <v>347</v>
      </c>
      <c r="I29" s="70" t="s">
        <v>373</v>
      </c>
      <c r="J29" s="70" t="s">
        <v>381</v>
      </c>
      <c r="K29" s="69" t="s">
        <v>382</v>
      </c>
      <c r="L29" s="67">
        <v>2085.06</v>
      </c>
      <c r="M29" s="67">
        <f t="shared" si="0"/>
        <v>208.506</v>
      </c>
      <c r="N29" s="67">
        <f t="shared" si="1"/>
        <v>1876.5539999999999</v>
      </c>
      <c r="O29" s="67">
        <f t="shared" si="2"/>
        <v>375.31079999999997</v>
      </c>
      <c r="P29" s="238">
        <v>0</v>
      </c>
      <c r="Q29" s="63">
        <v>0</v>
      </c>
      <c r="R29" s="63">
        <v>0</v>
      </c>
      <c r="S29" s="64">
        <v>0</v>
      </c>
      <c r="T29" s="63">
        <v>0</v>
      </c>
      <c r="U29" s="63">
        <v>0</v>
      </c>
      <c r="V29" s="64">
        <v>0</v>
      </c>
      <c r="W29" s="63">
        <v>0</v>
      </c>
      <c r="X29" s="63">
        <v>0</v>
      </c>
      <c r="Y29" s="64">
        <v>0</v>
      </c>
      <c r="Z29" s="63">
        <v>0</v>
      </c>
      <c r="AA29" s="63">
        <v>0</v>
      </c>
      <c r="AB29" s="64">
        <v>0</v>
      </c>
      <c r="AC29" s="63">
        <v>0</v>
      </c>
      <c r="AD29" s="65">
        <v>0</v>
      </c>
      <c r="AE29" s="62">
        <v>0</v>
      </c>
      <c r="AF29" s="63">
        <v>0</v>
      </c>
      <c r="AG29" s="65">
        <v>0</v>
      </c>
      <c r="AH29" s="64">
        <v>0</v>
      </c>
      <c r="AI29" s="63">
        <v>0</v>
      </c>
      <c r="AJ29" s="63">
        <v>0</v>
      </c>
      <c r="AK29" s="64">
        <v>0</v>
      </c>
      <c r="AL29" s="63">
        <v>0</v>
      </c>
      <c r="AM29" s="63">
        <v>0</v>
      </c>
      <c r="AN29" s="64">
        <v>0</v>
      </c>
      <c r="AO29" s="63">
        <v>0</v>
      </c>
      <c r="AP29" s="63">
        <v>0</v>
      </c>
      <c r="AQ29" s="64">
        <v>0</v>
      </c>
      <c r="AR29" s="63">
        <v>0</v>
      </c>
      <c r="AS29" s="63">
        <v>0</v>
      </c>
      <c r="AT29" s="64">
        <v>0</v>
      </c>
      <c r="AU29" s="63">
        <v>0</v>
      </c>
      <c r="AV29" s="63">
        <v>0</v>
      </c>
      <c r="AW29" s="64">
        <v>0</v>
      </c>
      <c r="AX29" s="63">
        <v>0</v>
      </c>
      <c r="AY29" s="63">
        <v>0</v>
      </c>
      <c r="AZ29" s="64">
        <v>0</v>
      </c>
      <c r="BA29" s="63">
        <f t="shared" si="28"/>
        <v>0</v>
      </c>
      <c r="BB29" s="63">
        <v>0</v>
      </c>
      <c r="BC29" s="64">
        <v>0</v>
      </c>
      <c r="BD29" s="63">
        <f t="shared" si="29"/>
        <v>0</v>
      </c>
      <c r="BE29" s="63">
        <v>0</v>
      </c>
      <c r="BF29" s="64">
        <v>0</v>
      </c>
      <c r="BG29" s="63">
        <v>0</v>
      </c>
      <c r="BH29" s="63">
        <v>0</v>
      </c>
      <c r="BI29" s="64">
        <v>305.39</v>
      </c>
      <c r="BJ29" s="63">
        <f t="shared" si="16"/>
        <v>305.39</v>
      </c>
      <c r="BK29" s="63">
        <f t="shared" si="17"/>
        <v>1779.67</v>
      </c>
      <c r="BL29" s="64">
        <v>375.31</v>
      </c>
      <c r="BM29" s="63">
        <f t="shared" si="30"/>
        <v>680.7</v>
      </c>
      <c r="BN29" s="63">
        <f t="shared" si="19"/>
        <v>1404.36</v>
      </c>
      <c r="BO29" s="64">
        <v>375.31</v>
      </c>
      <c r="BP29" s="63">
        <f t="shared" si="20"/>
        <v>1056.01</v>
      </c>
      <c r="BQ29" s="63">
        <f t="shared" si="21"/>
        <v>1029.05</v>
      </c>
      <c r="BR29" s="64">
        <v>375.31</v>
      </c>
      <c r="BS29" s="63">
        <f t="shared" si="22"/>
        <v>1431.32</v>
      </c>
      <c r="BT29" s="332">
        <f t="shared" si="23"/>
        <v>653.74</v>
      </c>
      <c r="BU29" s="443">
        <v>375.31</v>
      </c>
      <c r="BV29" s="443">
        <f t="shared" si="26"/>
        <v>1806.6299999999999</v>
      </c>
      <c r="BW29" s="444">
        <f t="shared" si="27"/>
        <v>278.43000000000006</v>
      </c>
    </row>
    <row r="30" spans="1:75" s="25" customFormat="1" ht="51" x14ac:dyDescent="0.25">
      <c r="A30" s="98">
        <v>23</v>
      </c>
      <c r="B30" s="101" t="s">
        <v>344</v>
      </c>
      <c r="C30" s="130"/>
      <c r="D30" s="432">
        <v>22</v>
      </c>
      <c r="E30" s="68" t="s">
        <v>383</v>
      </c>
      <c r="F30" s="66">
        <v>42808</v>
      </c>
      <c r="G30" s="69" t="s">
        <v>380</v>
      </c>
      <c r="H30" s="70" t="s">
        <v>347</v>
      </c>
      <c r="I30" s="70" t="s">
        <v>348</v>
      </c>
      <c r="J30" s="70" t="s">
        <v>384</v>
      </c>
      <c r="K30" s="70" t="s">
        <v>385</v>
      </c>
      <c r="L30" s="67">
        <v>2085.06</v>
      </c>
      <c r="M30" s="67">
        <f t="shared" si="0"/>
        <v>208.506</v>
      </c>
      <c r="N30" s="67">
        <f t="shared" si="1"/>
        <v>1876.5539999999999</v>
      </c>
      <c r="O30" s="67">
        <f t="shared" si="2"/>
        <v>375.31079999999997</v>
      </c>
      <c r="P30" s="238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4">
        <v>0</v>
      </c>
      <c r="W30" s="63">
        <v>0</v>
      </c>
      <c r="X30" s="63">
        <v>0</v>
      </c>
      <c r="Y30" s="64">
        <v>0</v>
      </c>
      <c r="Z30" s="63">
        <v>0</v>
      </c>
      <c r="AA30" s="63">
        <v>0</v>
      </c>
      <c r="AB30" s="64">
        <v>0</v>
      </c>
      <c r="AC30" s="63">
        <v>0</v>
      </c>
      <c r="AD30" s="65">
        <v>0</v>
      </c>
      <c r="AE30" s="62">
        <v>0</v>
      </c>
      <c r="AF30" s="63">
        <v>0</v>
      </c>
      <c r="AG30" s="65">
        <v>0</v>
      </c>
      <c r="AH30" s="64">
        <v>0</v>
      </c>
      <c r="AI30" s="63">
        <v>0</v>
      </c>
      <c r="AJ30" s="63">
        <v>0</v>
      </c>
      <c r="AK30" s="64">
        <v>0</v>
      </c>
      <c r="AL30" s="63">
        <v>0</v>
      </c>
      <c r="AM30" s="63">
        <v>0</v>
      </c>
      <c r="AN30" s="64">
        <v>0</v>
      </c>
      <c r="AO30" s="63">
        <v>0</v>
      </c>
      <c r="AP30" s="63">
        <v>0</v>
      </c>
      <c r="AQ30" s="64">
        <v>0</v>
      </c>
      <c r="AR30" s="63">
        <v>0</v>
      </c>
      <c r="AS30" s="63">
        <v>0</v>
      </c>
      <c r="AT30" s="64">
        <v>0</v>
      </c>
      <c r="AU30" s="63">
        <v>0</v>
      </c>
      <c r="AV30" s="63">
        <v>0</v>
      </c>
      <c r="AW30" s="64">
        <v>0</v>
      </c>
      <c r="AX30" s="63">
        <v>0</v>
      </c>
      <c r="AY30" s="63">
        <v>0</v>
      </c>
      <c r="AZ30" s="64">
        <v>0</v>
      </c>
      <c r="BA30" s="63">
        <f t="shared" si="28"/>
        <v>0</v>
      </c>
      <c r="BB30" s="63">
        <v>0</v>
      </c>
      <c r="BC30" s="64">
        <v>0</v>
      </c>
      <c r="BD30" s="63">
        <f t="shared" si="29"/>
        <v>0</v>
      </c>
      <c r="BE30" s="63">
        <v>0</v>
      </c>
      <c r="BF30" s="64">
        <v>0</v>
      </c>
      <c r="BG30" s="63">
        <v>0</v>
      </c>
      <c r="BH30" s="63">
        <v>0</v>
      </c>
      <c r="BI30" s="64">
        <v>301.27999999999997</v>
      </c>
      <c r="BJ30" s="63">
        <f t="shared" si="16"/>
        <v>301.27999999999997</v>
      </c>
      <c r="BK30" s="63">
        <f t="shared" si="17"/>
        <v>1783.78</v>
      </c>
      <c r="BL30" s="64">
        <v>375.31</v>
      </c>
      <c r="BM30" s="63">
        <f t="shared" si="30"/>
        <v>676.58999999999992</v>
      </c>
      <c r="BN30" s="63">
        <f t="shared" si="19"/>
        <v>1408.47</v>
      </c>
      <c r="BO30" s="64">
        <v>375.31</v>
      </c>
      <c r="BP30" s="63">
        <f t="shared" si="20"/>
        <v>1051.8999999999999</v>
      </c>
      <c r="BQ30" s="63">
        <f t="shared" si="21"/>
        <v>1033.1600000000001</v>
      </c>
      <c r="BR30" s="64">
        <v>375.31</v>
      </c>
      <c r="BS30" s="63">
        <f t="shared" si="22"/>
        <v>1427.2099999999998</v>
      </c>
      <c r="BT30" s="332">
        <f t="shared" si="23"/>
        <v>657.85000000000014</v>
      </c>
      <c r="BU30" s="443">
        <v>375.31</v>
      </c>
      <c r="BV30" s="443">
        <f t="shared" si="26"/>
        <v>1802.5199999999998</v>
      </c>
      <c r="BW30" s="444">
        <f t="shared" si="27"/>
        <v>282.54000000000019</v>
      </c>
    </row>
    <row r="31" spans="1:75" s="25" customFormat="1" ht="51" x14ac:dyDescent="0.25">
      <c r="A31" s="98">
        <v>24</v>
      </c>
      <c r="B31" s="101" t="s">
        <v>344</v>
      </c>
      <c r="C31" s="130"/>
      <c r="D31" s="432">
        <v>23</v>
      </c>
      <c r="E31" s="68" t="s">
        <v>386</v>
      </c>
      <c r="F31" s="66">
        <v>42759</v>
      </c>
      <c r="G31" s="69" t="s">
        <v>380</v>
      </c>
      <c r="H31" s="70" t="s">
        <v>347</v>
      </c>
      <c r="I31" s="70" t="s">
        <v>348</v>
      </c>
      <c r="J31" s="70" t="s">
        <v>387</v>
      </c>
      <c r="K31" s="70" t="s">
        <v>388</v>
      </c>
      <c r="L31" s="67">
        <v>2085.06</v>
      </c>
      <c r="M31" s="67">
        <f t="shared" si="0"/>
        <v>208.506</v>
      </c>
      <c r="N31" s="67">
        <f t="shared" si="1"/>
        <v>1876.5539999999999</v>
      </c>
      <c r="O31" s="67">
        <f t="shared" si="2"/>
        <v>375.31079999999997</v>
      </c>
      <c r="P31" s="238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4">
        <v>0</v>
      </c>
      <c r="W31" s="63">
        <v>0</v>
      </c>
      <c r="X31" s="63">
        <v>0</v>
      </c>
      <c r="Y31" s="64">
        <v>0</v>
      </c>
      <c r="Z31" s="63">
        <v>0</v>
      </c>
      <c r="AA31" s="63">
        <v>0</v>
      </c>
      <c r="AB31" s="64">
        <v>0</v>
      </c>
      <c r="AC31" s="63">
        <v>0</v>
      </c>
      <c r="AD31" s="65">
        <v>0</v>
      </c>
      <c r="AE31" s="62">
        <v>0</v>
      </c>
      <c r="AF31" s="63">
        <v>0</v>
      </c>
      <c r="AG31" s="65">
        <v>0</v>
      </c>
      <c r="AH31" s="64">
        <v>0</v>
      </c>
      <c r="AI31" s="63">
        <v>0</v>
      </c>
      <c r="AJ31" s="63">
        <v>0</v>
      </c>
      <c r="AK31" s="64">
        <v>0</v>
      </c>
      <c r="AL31" s="63">
        <v>0</v>
      </c>
      <c r="AM31" s="63">
        <v>0</v>
      </c>
      <c r="AN31" s="64">
        <v>0</v>
      </c>
      <c r="AO31" s="63">
        <v>0</v>
      </c>
      <c r="AP31" s="63">
        <v>0</v>
      </c>
      <c r="AQ31" s="64">
        <v>0</v>
      </c>
      <c r="AR31" s="63">
        <v>0</v>
      </c>
      <c r="AS31" s="63">
        <v>0</v>
      </c>
      <c r="AT31" s="64">
        <v>0</v>
      </c>
      <c r="AU31" s="63">
        <v>0</v>
      </c>
      <c r="AV31" s="63">
        <v>0</v>
      </c>
      <c r="AW31" s="64">
        <v>0</v>
      </c>
      <c r="AX31" s="63">
        <v>0</v>
      </c>
      <c r="AY31" s="63">
        <v>0</v>
      </c>
      <c r="AZ31" s="64">
        <v>0</v>
      </c>
      <c r="BA31" s="63">
        <f t="shared" si="28"/>
        <v>0</v>
      </c>
      <c r="BB31" s="63">
        <v>0</v>
      </c>
      <c r="BC31" s="64">
        <v>0</v>
      </c>
      <c r="BD31" s="63">
        <f t="shared" si="29"/>
        <v>0</v>
      </c>
      <c r="BE31" s="63">
        <v>0</v>
      </c>
      <c r="BF31" s="64">
        <v>0</v>
      </c>
      <c r="BG31" s="63">
        <v>0</v>
      </c>
      <c r="BH31" s="63">
        <v>0</v>
      </c>
      <c r="BI31" s="64">
        <v>351.66</v>
      </c>
      <c r="BJ31" s="63">
        <f t="shared" si="16"/>
        <v>351.66</v>
      </c>
      <c r="BK31" s="63">
        <f t="shared" si="17"/>
        <v>1733.3999999999999</v>
      </c>
      <c r="BL31" s="64">
        <v>375.31</v>
      </c>
      <c r="BM31" s="63">
        <f t="shared" si="30"/>
        <v>726.97</v>
      </c>
      <c r="BN31" s="63">
        <f t="shared" si="19"/>
        <v>1358.09</v>
      </c>
      <c r="BO31" s="64">
        <v>375.31</v>
      </c>
      <c r="BP31" s="63">
        <f t="shared" si="20"/>
        <v>1102.28</v>
      </c>
      <c r="BQ31" s="63">
        <f t="shared" si="21"/>
        <v>982.78</v>
      </c>
      <c r="BR31" s="64">
        <v>375.31</v>
      </c>
      <c r="BS31" s="63">
        <f t="shared" si="22"/>
        <v>1477.59</v>
      </c>
      <c r="BT31" s="332">
        <f t="shared" si="23"/>
        <v>607.47</v>
      </c>
      <c r="BU31" s="443">
        <v>375.31</v>
      </c>
      <c r="BV31" s="443">
        <f t="shared" si="26"/>
        <v>1852.8999999999999</v>
      </c>
      <c r="BW31" s="444">
        <f t="shared" si="27"/>
        <v>232.16000000000008</v>
      </c>
    </row>
    <row r="32" spans="1:75" s="25" customFormat="1" ht="51" x14ac:dyDescent="0.25">
      <c r="A32" s="98">
        <v>25</v>
      </c>
      <c r="B32" s="101" t="s">
        <v>344</v>
      </c>
      <c r="C32" s="130"/>
      <c r="D32" s="432">
        <v>24</v>
      </c>
      <c r="E32" s="68" t="s">
        <v>389</v>
      </c>
      <c r="F32" s="66">
        <v>42759</v>
      </c>
      <c r="G32" s="69" t="s">
        <v>380</v>
      </c>
      <c r="H32" s="70" t="s">
        <v>347</v>
      </c>
      <c r="I32" s="70" t="s">
        <v>348</v>
      </c>
      <c r="J32" s="70" t="s">
        <v>390</v>
      </c>
      <c r="K32" s="70" t="s">
        <v>391</v>
      </c>
      <c r="L32" s="67">
        <v>2085.06</v>
      </c>
      <c r="M32" s="67">
        <f t="shared" si="0"/>
        <v>208.506</v>
      </c>
      <c r="N32" s="67">
        <f t="shared" si="1"/>
        <v>1876.5539999999999</v>
      </c>
      <c r="O32" s="67">
        <f t="shared" si="2"/>
        <v>375.31079999999997</v>
      </c>
      <c r="P32" s="238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4">
        <v>0</v>
      </c>
      <c r="W32" s="63">
        <v>0</v>
      </c>
      <c r="X32" s="63">
        <v>0</v>
      </c>
      <c r="Y32" s="64">
        <v>0</v>
      </c>
      <c r="Z32" s="63">
        <v>0</v>
      </c>
      <c r="AA32" s="63">
        <v>0</v>
      </c>
      <c r="AB32" s="64">
        <v>0</v>
      </c>
      <c r="AC32" s="63">
        <v>0</v>
      </c>
      <c r="AD32" s="65">
        <v>0</v>
      </c>
      <c r="AE32" s="62">
        <v>0</v>
      </c>
      <c r="AF32" s="63">
        <v>0</v>
      </c>
      <c r="AG32" s="65">
        <v>0</v>
      </c>
      <c r="AH32" s="64">
        <v>0</v>
      </c>
      <c r="AI32" s="63">
        <v>0</v>
      </c>
      <c r="AJ32" s="63">
        <v>0</v>
      </c>
      <c r="AK32" s="64">
        <v>0</v>
      </c>
      <c r="AL32" s="63">
        <v>0</v>
      </c>
      <c r="AM32" s="63">
        <v>0</v>
      </c>
      <c r="AN32" s="64">
        <v>0</v>
      </c>
      <c r="AO32" s="63">
        <v>0</v>
      </c>
      <c r="AP32" s="63">
        <v>0</v>
      </c>
      <c r="AQ32" s="64">
        <v>0</v>
      </c>
      <c r="AR32" s="63">
        <v>0</v>
      </c>
      <c r="AS32" s="63">
        <v>0</v>
      </c>
      <c r="AT32" s="64">
        <v>0</v>
      </c>
      <c r="AU32" s="63">
        <v>0</v>
      </c>
      <c r="AV32" s="63">
        <v>0</v>
      </c>
      <c r="AW32" s="64">
        <v>0</v>
      </c>
      <c r="AX32" s="63">
        <v>0</v>
      </c>
      <c r="AY32" s="63">
        <v>0</v>
      </c>
      <c r="AZ32" s="64">
        <v>0</v>
      </c>
      <c r="BA32" s="63">
        <f t="shared" si="28"/>
        <v>0</v>
      </c>
      <c r="BB32" s="63">
        <v>0</v>
      </c>
      <c r="BC32" s="64">
        <v>0</v>
      </c>
      <c r="BD32" s="63">
        <f t="shared" si="29"/>
        <v>0</v>
      </c>
      <c r="BE32" s="63">
        <v>0</v>
      </c>
      <c r="BF32" s="64">
        <v>0</v>
      </c>
      <c r="BG32" s="63">
        <v>0</v>
      </c>
      <c r="BH32" s="63">
        <v>0</v>
      </c>
      <c r="BI32" s="64">
        <v>351.66</v>
      </c>
      <c r="BJ32" s="63">
        <f t="shared" si="16"/>
        <v>351.66</v>
      </c>
      <c r="BK32" s="63">
        <f t="shared" si="17"/>
        <v>1733.3999999999999</v>
      </c>
      <c r="BL32" s="64">
        <v>375.31</v>
      </c>
      <c r="BM32" s="63">
        <f t="shared" si="30"/>
        <v>726.97</v>
      </c>
      <c r="BN32" s="63">
        <f t="shared" si="19"/>
        <v>1358.09</v>
      </c>
      <c r="BO32" s="64">
        <v>375.31</v>
      </c>
      <c r="BP32" s="63">
        <f t="shared" si="20"/>
        <v>1102.28</v>
      </c>
      <c r="BQ32" s="63">
        <f t="shared" si="21"/>
        <v>982.78</v>
      </c>
      <c r="BR32" s="64">
        <v>375.31</v>
      </c>
      <c r="BS32" s="63">
        <f t="shared" si="22"/>
        <v>1477.59</v>
      </c>
      <c r="BT32" s="332">
        <f t="shared" si="23"/>
        <v>607.47</v>
      </c>
      <c r="BU32" s="443">
        <v>375.31</v>
      </c>
      <c r="BV32" s="443">
        <f t="shared" si="26"/>
        <v>1852.8999999999999</v>
      </c>
      <c r="BW32" s="444">
        <f t="shared" si="27"/>
        <v>232.16000000000008</v>
      </c>
    </row>
    <row r="33" spans="1:75" s="25" customFormat="1" ht="51" x14ac:dyDescent="0.25">
      <c r="A33" s="98">
        <v>26</v>
      </c>
      <c r="B33" s="101" t="s">
        <v>344</v>
      </c>
      <c r="C33" s="130"/>
      <c r="D33" s="432">
        <v>25</v>
      </c>
      <c r="E33" s="68" t="s">
        <v>392</v>
      </c>
      <c r="F33" s="66">
        <v>42759</v>
      </c>
      <c r="G33" s="69" t="s">
        <v>357</v>
      </c>
      <c r="H33" s="70" t="s">
        <v>347</v>
      </c>
      <c r="I33" s="70" t="s">
        <v>373</v>
      </c>
      <c r="J33" s="70" t="s">
        <v>393</v>
      </c>
      <c r="K33" s="70" t="s">
        <v>394</v>
      </c>
      <c r="L33" s="67">
        <v>1565.26</v>
      </c>
      <c r="M33" s="67">
        <f t="shared" si="0"/>
        <v>156.52600000000001</v>
      </c>
      <c r="N33" s="67">
        <f t="shared" si="1"/>
        <v>1408.7339999999999</v>
      </c>
      <c r="O33" s="67">
        <f t="shared" si="2"/>
        <v>281.74680000000001</v>
      </c>
      <c r="P33" s="238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4">
        <v>0</v>
      </c>
      <c r="W33" s="63">
        <v>0</v>
      </c>
      <c r="X33" s="63">
        <v>0</v>
      </c>
      <c r="Y33" s="64">
        <v>0</v>
      </c>
      <c r="Z33" s="63">
        <v>0</v>
      </c>
      <c r="AA33" s="63">
        <v>0</v>
      </c>
      <c r="AB33" s="64">
        <v>0</v>
      </c>
      <c r="AC33" s="63">
        <v>0</v>
      </c>
      <c r="AD33" s="65">
        <v>0</v>
      </c>
      <c r="AE33" s="62">
        <v>0</v>
      </c>
      <c r="AF33" s="63">
        <v>0</v>
      </c>
      <c r="AG33" s="65">
        <v>0</v>
      </c>
      <c r="AH33" s="64">
        <v>0</v>
      </c>
      <c r="AI33" s="63">
        <v>0</v>
      </c>
      <c r="AJ33" s="63">
        <v>0</v>
      </c>
      <c r="AK33" s="64">
        <v>0</v>
      </c>
      <c r="AL33" s="63">
        <v>0</v>
      </c>
      <c r="AM33" s="63">
        <v>0</v>
      </c>
      <c r="AN33" s="64">
        <v>0</v>
      </c>
      <c r="AO33" s="63">
        <v>0</v>
      </c>
      <c r="AP33" s="63">
        <v>0</v>
      </c>
      <c r="AQ33" s="64">
        <v>0</v>
      </c>
      <c r="AR33" s="63">
        <v>0</v>
      </c>
      <c r="AS33" s="63">
        <v>0</v>
      </c>
      <c r="AT33" s="64">
        <v>0</v>
      </c>
      <c r="AU33" s="63">
        <v>0</v>
      </c>
      <c r="AV33" s="63">
        <v>0</v>
      </c>
      <c r="AW33" s="64">
        <v>0</v>
      </c>
      <c r="AX33" s="63">
        <v>0</v>
      </c>
      <c r="AY33" s="63">
        <v>0</v>
      </c>
      <c r="AZ33" s="64">
        <v>0</v>
      </c>
      <c r="BA33" s="63">
        <f t="shared" si="28"/>
        <v>0</v>
      </c>
      <c r="BB33" s="63">
        <v>0</v>
      </c>
      <c r="BC33" s="64">
        <v>0</v>
      </c>
      <c r="BD33" s="63">
        <f t="shared" si="29"/>
        <v>0</v>
      </c>
      <c r="BE33" s="63">
        <v>0</v>
      </c>
      <c r="BF33" s="64">
        <v>0</v>
      </c>
      <c r="BG33" s="63">
        <v>0</v>
      </c>
      <c r="BH33" s="63">
        <v>0</v>
      </c>
      <c r="BI33" s="64">
        <v>263.99</v>
      </c>
      <c r="BJ33" s="63">
        <f t="shared" si="16"/>
        <v>263.99</v>
      </c>
      <c r="BK33" s="63">
        <f t="shared" si="17"/>
        <v>1301.27</v>
      </c>
      <c r="BL33" s="64">
        <v>281.75</v>
      </c>
      <c r="BM33" s="63">
        <f t="shared" si="30"/>
        <v>545.74</v>
      </c>
      <c r="BN33" s="63">
        <f t="shared" si="19"/>
        <v>1019.52</v>
      </c>
      <c r="BO33" s="64">
        <v>281.75</v>
      </c>
      <c r="BP33" s="63">
        <f t="shared" si="20"/>
        <v>827.49</v>
      </c>
      <c r="BQ33" s="63">
        <f t="shared" si="21"/>
        <v>737.77</v>
      </c>
      <c r="BR33" s="64">
        <v>281.75</v>
      </c>
      <c r="BS33" s="63">
        <f t="shared" si="22"/>
        <v>1109.24</v>
      </c>
      <c r="BT33" s="332">
        <f t="shared" si="23"/>
        <v>456.02</v>
      </c>
      <c r="BU33" s="443">
        <v>281.75</v>
      </c>
      <c r="BV33" s="443">
        <f t="shared" si="26"/>
        <v>1390.99</v>
      </c>
      <c r="BW33" s="444">
        <f t="shared" si="27"/>
        <v>174.26999999999998</v>
      </c>
    </row>
    <row r="34" spans="1:75" s="25" customFormat="1" ht="51" x14ac:dyDescent="0.25">
      <c r="A34" s="98">
        <v>27</v>
      </c>
      <c r="B34" s="101" t="s">
        <v>344</v>
      </c>
      <c r="C34" s="130"/>
      <c r="D34" s="432">
        <v>26</v>
      </c>
      <c r="E34" s="68" t="s">
        <v>395</v>
      </c>
      <c r="F34" s="66">
        <v>42817</v>
      </c>
      <c r="G34" s="69" t="s">
        <v>357</v>
      </c>
      <c r="H34" s="70" t="s">
        <v>347</v>
      </c>
      <c r="I34" s="70" t="s">
        <v>373</v>
      </c>
      <c r="J34" s="70" t="s">
        <v>396</v>
      </c>
      <c r="K34" s="70" t="s">
        <v>397</v>
      </c>
      <c r="L34" s="67">
        <v>1565.26</v>
      </c>
      <c r="M34" s="67">
        <f t="shared" si="0"/>
        <v>156.52600000000001</v>
      </c>
      <c r="N34" s="67">
        <f t="shared" si="1"/>
        <v>1408.7339999999999</v>
      </c>
      <c r="O34" s="67">
        <f t="shared" si="2"/>
        <v>281.74680000000001</v>
      </c>
      <c r="P34" s="238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4">
        <v>0</v>
      </c>
      <c r="W34" s="63">
        <v>0</v>
      </c>
      <c r="X34" s="63">
        <v>0</v>
      </c>
      <c r="Y34" s="64">
        <v>0</v>
      </c>
      <c r="Z34" s="63">
        <v>0</v>
      </c>
      <c r="AA34" s="63">
        <v>0</v>
      </c>
      <c r="AB34" s="64">
        <v>0</v>
      </c>
      <c r="AC34" s="63">
        <v>0</v>
      </c>
      <c r="AD34" s="65">
        <v>0</v>
      </c>
      <c r="AE34" s="62">
        <v>0</v>
      </c>
      <c r="AF34" s="63">
        <v>0</v>
      </c>
      <c r="AG34" s="65">
        <v>0</v>
      </c>
      <c r="AH34" s="64">
        <v>0</v>
      </c>
      <c r="AI34" s="63">
        <v>0</v>
      </c>
      <c r="AJ34" s="63">
        <v>0</v>
      </c>
      <c r="AK34" s="64">
        <v>0</v>
      </c>
      <c r="AL34" s="63">
        <v>0</v>
      </c>
      <c r="AM34" s="63">
        <v>0</v>
      </c>
      <c r="AN34" s="64">
        <v>0</v>
      </c>
      <c r="AO34" s="63">
        <v>0</v>
      </c>
      <c r="AP34" s="63">
        <v>0</v>
      </c>
      <c r="AQ34" s="64">
        <v>0</v>
      </c>
      <c r="AR34" s="63">
        <v>0</v>
      </c>
      <c r="AS34" s="63">
        <v>0</v>
      </c>
      <c r="AT34" s="64">
        <v>0</v>
      </c>
      <c r="AU34" s="63">
        <v>0</v>
      </c>
      <c r="AV34" s="63">
        <v>0</v>
      </c>
      <c r="AW34" s="64">
        <v>0</v>
      </c>
      <c r="AX34" s="63">
        <v>0</v>
      </c>
      <c r="AY34" s="63">
        <v>0</v>
      </c>
      <c r="AZ34" s="64">
        <v>0</v>
      </c>
      <c r="BA34" s="63">
        <f t="shared" si="28"/>
        <v>0</v>
      </c>
      <c r="BB34" s="63">
        <v>0</v>
      </c>
      <c r="BC34" s="64">
        <v>0</v>
      </c>
      <c r="BD34" s="63">
        <f t="shared" si="29"/>
        <v>0</v>
      </c>
      <c r="BE34" s="63">
        <v>0</v>
      </c>
      <c r="BF34" s="64">
        <v>0</v>
      </c>
      <c r="BG34" s="63">
        <v>0</v>
      </c>
      <c r="BH34" s="63">
        <v>0</v>
      </c>
      <c r="BI34" s="64">
        <v>219.99</v>
      </c>
      <c r="BJ34" s="63">
        <f t="shared" si="16"/>
        <v>219.99</v>
      </c>
      <c r="BK34" s="63">
        <f t="shared" si="17"/>
        <v>1345.27</v>
      </c>
      <c r="BL34" s="64">
        <v>281.75</v>
      </c>
      <c r="BM34" s="63">
        <f t="shared" si="30"/>
        <v>501.74</v>
      </c>
      <c r="BN34" s="63">
        <f t="shared" si="19"/>
        <v>1063.52</v>
      </c>
      <c r="BO34" s="64">
        <v>281.75</v>
      </c>
      <c r="BP34" s="63">
        <f t="shared" si="20"/>
        <v>783.49</v>
      </c>
      <c r="BQ34" s="63">
        <f t="shared" si="21"/>
        <v>781.77</v>
      </c>
      <c r="BR34" s="64">
        <v>281.75</v>
      </c>
      <c r="BS34" s="63">
        <f t="shared" si="22"/>
        <v>1065.24</v>
      </c>
      <c r="BT34" s="332">
        <f t="shared" si="23"/>
        <v>500.02</v>
      </c>
      <c r="BU34" s="443">
        <v>281.75</v>
      </c>
      <c r="BV34" s="443">
        <f t="shared" si="26"/>
        <v>1346.99</v>
      </c>
      <c r="BW34" s="444">
        <f t="shared" si="27"/>
        <v>218.26999999999998</v>
      </c>
    </row>
    <row r="35" spans="1:75" s="25" customFormat="1" ht="51" x14ac:dyDescent="0.25">
      <c r="A35" s="98">
        <v>28</v>
      </c>
      <c r="B35" s="101" t="s">
        <v>344</v>
      </c>
      <c r="C35" s="130"/>
      <c r="D35" s="432">
        <v>27</v>
      </c>
      <c r="E35" s="68" t="s">
        <v>398</v>
      </c>
      <c r="F35" s="66">
        <v>42754</v>
      </c>
      <c r="G35" s="69" t="s">
        <v>380</v>
      </c>
      <c r="H35" s="70" t="s">
        <v>347</v>
      </c>
      <c r="I35" s="70" t="s">
        <v>348</v>
      </c>
      <c r="J35" s="70" t="s">
        <v>399</v>
      </c>
      <c r="K35" s="70" t="s">
        <v>400</v>
      </c>
      <c r="L35" s="67">
        <v>2085.06</v>
      </c>
      <c r="M35" s="67">
        <f t="shared" si="0"/>
        <v>208.506</v>
      </c>
      <c r="N35" s="67">
        <f t="shared" si="1"/>
        <v>1876.5539999999999</v>
      </c>
      <c r="O35" s="67">
        <f t="shared" si="2"/>
        <v>375.31079999999997</v>
      </c>
      <c r="P35" s="238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4">
        <v>0</v>
      </c>
      <c r="W35" s="63">
        <v>0</v>
      </c>
      <c r="X35" s="63">
        <v>0</v>
      </c>
      <c r="Y35" s="64">
        <v>0</v>
      </c>
      <c r="Z35" s="63">
        <v>0</v>
      </c>
      <c r="AA35" s="63">
        <v>0</v>
      </c>
      <c r="AB35" s="64">
        <v>0</v>
      </c>
      <c r="AC35" s="63">
        <v>0</v>
      </c>
      <c r="AD35" s="65">
        <v>0</v>
      </c>
      <c r="AE35" s="62">
        <v>0</v>
      </c>
      <c r="AF35" s="63">
        <v>0</v>
      </c>
      <c r="AG35" s="65">
        <v>0</v>
      </c>
      <c r="AH35" s="64">
        <v>0</v>
      </c>
      <c r="AI35" s="63">
        <v>0</v>
      </c>
      <c r="AJ35" s="63">
        <v>0</v>
      </c>
      <c r="AK35" s="64">
        <v>0</v>
      </c>
      <c r="AL35" s="63">
        <v>0</v>
      </c>
      <c r="AM35" s="63">
        <v>0</v>
      </c>
      <c r="AN35" s="64">
        <v>0</v>
      </c>
      <c r="AO35" s="63">
        <v>0</v>
      </c>
      <c r="AP35" s="63">
        <v>0</v>
      </c>
      <c r="AQ35" s="64">
        <v>0</v>
      </c>
      <c r="AR35" s="63">
        <v>0</v>
      </c>
      <c r="AS35" s="63">
        <v>0</v>
      </c>
      <c r="AT35" s="64">
        <v>0</v>
      </c>
      <c r="AU35" s="63">
        <v>0</v>
      </c>
      <c r="AV35" s="63">
        <v>0</v>
      </c>
      <c r="AW35" s="64">
        <v>0</v>
      </c>
      <c r="AX35" s="63">
        <v>0</v>
      </c>
      <c r="AY35" s="63">
        <v>0</v>
      </c>
      <c r="AZ35" s="64">
        <v>0</v>
      </c>
      <c r="BA35" s="63">
        <f t="shared" si="28"/>
        <v>0</v>
      </c>
      <c r="BB35" s="63">
        <v>0</v>
      </c>
      <c r="BC35" s="64">
        <v>0</v>
      </c>
      <c r="BD35" s="63">
        <f t="shared" si="29"/>
        <v>0</v>
      </c>
      <c r="BE35" s="63">
        <v>0</v>
      </c>
      <c r="BF35" s="64">
        <v>0</v>
      </c>
      <c r="BG35" s="63">
        <v>0</v>
      </c>
      <c r="BH35" s="63">
        <v>0</v>
      </c>
      <c r="BI35" s="64">
        <v>356.8</v>
      </c>
      <c r="BJ35" s="63">
        <f t="shared" si="16"/>
        <v>356.8</v>
      </c>
      <c r="BK35" s="63">
        <f t="shared" si="17"/>
        <v>1728.26</v>
      </c>
      <c r="BL35" s="64">
        <v>375.31</v>
      </c>
      <c r="BM35" s="63">
        <f t="shared" si="30"/>
        <v>732.11</v>
      </c>
      <c r="BN35" s="63">
        <f t="shared" si="19"/>
        <v>1352.9499999999998</v>
      </c>
      <c r="BO35" s="64">
        <v>375.31</v>
      </c>
      <c r="BP35" s="63">
        <f t="shared" si="20"/>
        <v>1107.42</v>
      </c>
      <c r="BQ35" s="63">
        <f t="shared" si="21"/>
        <v>977.63999999999987</v>
      </c>
      <c r="BR35" s="64">
        <v>375.31</v>
      </c>
      <c r="BS35" s="63">
        <f t="shared" si="22"/>
        <v>1482.73</v>
      </c>
      <c r="BT35" s="332">
        <f t="shared" si="23"/>
        <v>602.32999999999993</v>
      </c>
      <c r="BU35" s="443">
        <v>375.31</v>
      </c>
      <c r="BV35" s="443">
        <f t="shared" si="26"/>
        <v>1858.04</v>
      </c>
      <c r="BW35" s="444">
        <f t="shared" si="27"/>
        <v>227.01999999999998</v>
      </c>
    </row>
    <row r="36" spans="1:75" s="25" customFormat="1" ht="51" x14ac:dyDescent="0.25">
      <c r="A36" s="98">
        <v>29</v>
      </c>
      <c r="B36" s="101" t="s">
        <v>344</v>
      </c>
      <c r="C36" s="130"/>
      <c r="D36" s="432">
        <v>28</v>
      </c>
      <c r="E36" s="68" t="s">
        <v>401</v>
      </c>
      <c r="F36" s="66">
        <v>42755</v>
      </c>
      <c r="G36" s="69" t="s">
        <v>357</v>
      </c>
      <c r="H36" s="70" t="s">
        <v>347</v>
      </c>
      <c r="I36" s="70" t="s">
        <v>373</v>
      </c>
      <c r="J36" s="70" t="s">
        <v>402</v>
      </c>
      <c r="K36" s="70" t="s">
        <v>403</v>
      </c>
      <c r="L36" s="67">
        <v>1565.26</v>
      </c>
      <c r="M36" s="67">
        <f t="shared" si="0"/>
        <v>156.52600000000001</v>
      </c>
      <c r="N36" s="67">
        <f t="shared" si="1"/>
        <v>1408.7339999999999</v>
      </c>
      <c r="O36" s="67">
        <f t="shared" si="2"/>
        <v>281.74680000000001</v>
      </c>
      <c r="P36" s="238">
        <v>0</v>
      </c>
      <c r="Q36" s="63">
        <v>0</v>
      </c>
      <c r="R36" s="63">
        <v>0</v>
      </c>
      <c r="S36" s="64">
        <v>0</v>
      </c>
      <c r="T36" s="63">
        <v>0</v>
      </c>
      <c r="U36" s="63">
        <v>0</v>
      </c>
      <c r="V36" s="64">
        <v>0</v>
      </c>
      <c r="W36" s="63">
        <v>0</v>
      </c>
      <c r="X36" s="63">
        <v>0</v>
      </c>
      <c r="Y36" s="64">
        <v>0</v>
      </c>
      <c r="Z36" s="63">
        <v>0</v>
      </c>
      <c r="AA36" s="63">
        <v>0</v>
      </c>
      <c r="AB36" s="64">
        <v>0</v>
      </c>
      <c r="AC36" s="63">
        <v>0</v>
      </c>
      <c r="AD36" s="65">
        <v>0</v>
      </c>
      <c r="AE36" s="62">
        <v>0</v>
      </c>
      <c r="AF36" s="63">
        <v>0</v>
      </c>
      <c r="AG36" s="65">
        <v>0</v>
      </c>
      <c r="AH36" s="64">
        <v>0</v>
      </c>
      <c r="AI36" s="63">
        <v>0</v>
      </c>
      <c r="AJ36" s="63">
        <v>0</v>
      </c>
      <c r="AK36" s="64">
        <v>0</v>
      </c>
      <c r="AL36" s="63">
        <v>0</v>
      </c>
      <c r="AM36" s="63">
        <v>0</v>
      </c>
      <c r="AN36" s="64">
        <v>0</v>
      </c>
      <c r="AO36" s="63">
        <v>0</v>
      </c>
      <c r="AP36" s="63">
        <v>0</v>
      </c>
      <c r="AQ36" s="64">
        <v>0</v>
      </c>
      <c r="AR36" s="63">
        <v>0</v>
      </c>
      <c r="AS36" s="63">
        <v>0</v>
      </c>
      <c r="AT36" s="64">
        <v>0</v>
      </c>
      <c r="AU36" s="63">
        <v>0</v>
      </c>
      <c r="AV36" s="63">
        <v>0</v>
      </c>
      <c r="AW36" s="64">
        <v>0</v>
      </c>
      <c r="AX36" s="63">
        <v>0</v>
      </c>
      <c r="AY36" s="63">
        <v>0</v>
      </c>
      <c r="AZ36" s="64">
        <v>0</v>
      </c>
      <c r="BA36" s="63">
        <f t="shared" si="28"/>
        <v>0</v>
      </c>
      <c r="BB36" s="63">
        <v>0</v>
      </c>
      <c r="BC36" s="64">
        <v>0</v>
      </c>
      <c r="BD36" s="63">
        <f t="shared" si="29"/>
        <v>0</v>
      </c>
      <c r="BE36" s="63">
        <v>0</v>
      </c>
      <c r="BF36" s="64">
        <v>0</v>
      </c>
      <c r="BG36" s="63">
        <v>0</v>
      </c>
      <c r="BH36" s="63">
        <v>0</v>
      </c>
      <c r="BI36" s="64">
        <v>267.08</v>
      </c>
      <c r="BJ36" s="63">
        <f t="shared" si="16"/>
        <v>267.08</v>
      </c>
      <c r="BK36" s="63">
        <f t="shared" si="17"/>
        <v>1298.18</v>
      </c>
      <c r="BL36" s="64">
        <v>281.75</v>
      </c>
      <c r="BM36" s="63">
        <f t="shared" si="30"/>
        <v>548.82999999999993</v>
      </c>
      <c r="BN36" s="63">
        <f t="shared" si="19"/>
        <v>1016.4300000000001</v>
      </c>
      <c r="BO36" s="64">
        <v>281.75</v>
      </c>
      <c r="BP36" s="63">
        <f t="shared" si="20"/>
        <v>830.57999999999993</v>
      </c>
      <c r="BQ36" s="63">
        <f t="shared" si="21"/>
        <v>734.68000000000006</v>
      </c>
      <c r="BR36" s="64">
        <v>281.75</v>
      </c>
      <c r="BS36" s="63">
        <f t="shared" si="22"/>
        <v>1112.33</v>
      </c>
      <c r="BT36" s="332">
        <f t="shared" si="23"/>
        <v>452.93000000000006</v>
      </c>
      <c r="BU36" s="443">
        <v>281.75</v>
      </c>
      <c r="BV36" s="443">
        <f t="shared" si="26"/>
        <v>1394.08</v>
      </c>
      <c r="BW36" s="444">
        <f t="shared" si="27"/>
        <v>171.18000000000006</v>
      </c>
    </row>
    <row r="37" spans="1:75" s="25" customFormat="1" ht="51" x14ac:dyDescent="0.25">
      <c r="A37" s="98">
        <v>30</v>
      </c>
      <c r="B37" s="101" t="s">
        <v>344</v>
      </c>
      <c r="C37" s="130"/>
      <c r="D37" s="432">
        <v>29</v>
      </c>
      <c r="E37" s="68" t="s">
        <v>404</v>
      </c>
      <c r="F37" s="66">
        <v>42755</v>
      </c>
      <c r="G37" s="69" t="s">
        <v>357</v>
      </c>
      <c r="H37" s="70" t="s">
        <v>347</v>
      </c>
      <c r="I37" s="70" t="s">
        <v>373</v>
      </c>
      <c r="J37" s="70" t="s">
        <v>405</v>
      </c>
      <c r="K37" s="70" t="s">
        <v>406</v>
      </c>
      <c r="L37" s="67">
        <v>1565.26</v>
      </c>
      <c r="M37" s="67">
        <f t="shared" si="0"/>
        <v>156.52600000000001</v>
      </c>
      <c r="N37" s="67">
        <f t="shared" si="1"/>
        <v>1408.7339999999999</v>
      </c>
      <c r="O37" s="67">
        <f t="shared" si="2"/>
        <v>281.74680000000001</v>
      </c>
      <c r="P37" s="238">
        <v>0</v>
      </c>
      <c r="Q37" s="63">
        <v>0</v>
      </c>
      <c r="R37" s="63">
        <v>0</v>
      </c>
      <c r="S37" s="64">
        <v>0</v>
      </c>
      <c r="T37" s="63">
        <v>0</v>
      </c>
      <c r="U37" s="63">
        <v>0</v>
      </c>
      <c r="V37" s="64">
        <v>0</v>
      </c>
      <c r="W37" s="63">
        <v>0</v>
      </c>
      <c r="X37" s="63">
        <v>0</v>
      </c>
      <c r="Y37" s="64">
        <v>0</v>
      </c>
      <c r="Z37" s="63">
        <v>0</v>
      </c>
      <c r="AA37" s="63">
        <v>0</v>
      </c>
      <c r="AB37" s="64">
        <v>0</v>
      </c>
      <c r="AC37" s="63">
        <v>0</v>
      </c>
      <c r="AD37" s="65">
        <v>0</v>
      </c>
      <c r="AE37" s="62">
        <v>0</v>
      </c>
      <c r="AF37" s="63">
        <v>0</v>
      </c>
      <c r="AG37" s="65">
        <v>0</v>
      </c>
      <c r="AH37" s="64">
        <v>0</v>
      </c>
      <c r="AI37" s="63">
        <v>0</v>
      </c>
      <c r="AJ37" s="63">
        <v>0</v>
      </c>
      <c r="AK37" s="64">
        <v>0</v>
      </c>
      <c r="AL37" s="63">
        <v>0</v>
      </c>
      <c r="AM37" s="63">
        <v>0</v>
      </c>
      <c r="AN37" s="64">
        <v>0</v>
      </c>
      <c r="AO37" s="63">
        <v>0</v>
      </c>
      <c r="AP37" s="63">
        <v>0</v>
      </c>
      <c r="AQ37" s="64">
        <v>0</v>
      </c>
      <c r="AR37" s="63">
        <v>0</v>
      </c>
      <c r="AS37" s="63">
        <v>0</v>
      </c>
      <c r="AT37" s="64">
        <v>0</v>
      </c>
      <c r="AU37" s="63">
        <v>0</v>
      </c>
      <c r="AV37" s="63">
        <v>0</v>
      </c>
      <c r="AW37" s="64">
        <v>0</v>
      </c>
      <c r="AX37" s="63">
        <v>0</v>
      </c>
      <c r="AY37" s="63">
        <v>0</v>
      </c>
      <c r="AZ37" s="64">
        <v>0</v>
      </c>
      <c r="BA37" s="63">
        <f t="shared" si="28"/>
        <v>0</v>
      </c>
      <c r="BB37" s="63">
        <v>0</v>
      </c>
      <c r="BC37" s="64">
        <v>0</v>
      </c>
      <c r="BD37" s="63">
        <f t="shared" si="29"/>
        <v>0</v>
      </c>
      <c r="BE37" s="63">
        <v>0</v>
      </c>
      <c r="BF37" s="64">
        <v>0</v>
      </c>
      <c r="BG37" s="63">
        <v>0</v>
      </c>
      <c r="BH37" s="63">
        <v>0</v>
      </c>
      <c r="BI37" s="64">
        <v>267.08</v>
      </c>
      <c r="BJ37" s="63">
        <f t="shared" si="16"/>
        <v>267.08</v>
      </c>
      <c r="BK37" s="63">
        <f t="shared" si="17"/>
        <v>1298.18</v>
      </c>
      <c r="BL37" s="64">
        <v>281.75</v>
      </c>
      <c r="BM37" s="63">
        <f t="shared" si="30"/>
        <v>548.82999999999993</v>
      </c>
      <c r="BN37" s="63">
        <f t="shared" si="19"/>
        <v>1016.4300000000001</v>
      </c>
      <c r="BO37" s="64">
        <v>281.75</v>
      </c>
      <c r="BP37" s="63">
        <f t="shared" si="20"/>
        <v>830.57999999999993</v>
      </c>
      <c r="BQ37" s="63">
        <f t="shared" si="21"/>
        <v>734.68000000000006</v>
      </c>
      <c r="BR37" s="64">
        <v>281.75</v>
      </c>
      <c r="BS37" s="63">
        <f t="shared" si="22"/>
        <v>1112.33</v>
      </c>
      <c r="BT37" s="332">
        <f t="shared" si="23"/>
        <v>452.93000000000006</v>
      </c>
      <c r="BU37" s="443">
        <v>281.75</v>
      </c>
      <c r="BV37" s="443">
        <f t="shared" si="26"/>
        <v>1394.08</v>
      </c>
      <c r="BW37" s="444">
        <f t="shared" si="27"/>
        <v>171.18000000000006</v>
      </c>
    </row>
    <row r="38" spans="1:75" s="25" customFormat="1" ht="51" x14ac:dyDescent="0.25">
      <c r="A38" s="98">
        <v>31</v>
      </c>
      <c r="B38" s="101" t="s">
        <v>344</v>
      </c>
      <c r="C38" s="130"/>
      <c r="D38" s="432">
        <v>30</v>
      </c>
      <c r="E38" s="68" t="s">
        <v>407</v>
      </c>
      <c r="F38" s="66">
        <v>42752</v>
      </c>
      <c r="G38" s="69" t="s">
        <v>357</v>
      </c>
      <c r="H38" s="70" t="s">
        <v>347</v>
      </c>
      <c r="I38" s="70" t="s">
        <v>373</v>
      </c>
      <c r="J38" s="70" t="s">
        <v>408</v>
      </c>
      <c r="K38" s="70" t="s">
        <v>409</v>
      </c>
      <c r="L38" s="67">
        <v>1565.26</v>
      </c>
      <c r="M38" s="67">
        <f t="shared" si="0"/>
        <v>156.52600000000001</v>
      </c>
      <c r="N38" s="67">
        <f t="shared" si="1"/>
        <v>1408.7339999999999</v>
      </c>
      <c r="O38" s="67">
        <f t="shared" si="2"/>
        <v>281.74680000000001</v>
      </c>
      <c r="P38" s="238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4">
        <v>0</v>
      </c>
      <c r="W38" s="63">
        <v>0</v>
      </c>
      <c r="X38" s="63">
        <v>0</v>
      </c>
      <c r="Y38" s="64">
        <v>0</v>
      </c>
      <c r="Z38" s="63">
        <v>0</v>
      </c>
      <c r="AA38" s="63">
        <v>0</v>
      </c>
      <c r="AB38" s="64">
        <v>0</v>
      </c>
      <c r="AC38" s="63">
        <v>0</v>
      </c>
      <c r="AD38" s="65">
        <v>0</v>
      </c>
      <c r="AE38" s="62">
        <v>0</v>
      </c>
      <c r="AF38" s="63">
        <v>0</v>
      </c>
      <c r="AG38" s="65">
        <v>0</v>
      </c>
      <c r="AH38" s="64">
        <v>0</v>
      </c>
      <c r="AI38" s="63">
        <v>0</v>
      </c>
      <c r="AJ38" s="63">
        <v>0</v>
      </c>
      <c r="AK38" s="64">
        <v>0</v>
      </c>
      <c r="AL38" s="63">
        <v>0</v>
      </c>
      <c r="AM38" s="63">
        <v>0</v>
      </c>
      <c r="AN38" s="64">
        <v>0</v>
      </c>
      <c r="AO38" s="63">
        <v>0</v>
      </c>
      <c r="AP38" s="63">
        <v>0</v>
      </c>
      <c r="AQ38" s="64">
        <v>0</v>
      </c>
      <c r="AR38" s="63">
        <v>0</v>
      </c>
      <c r="AS38" s="63">
        <v>0</v>
      </c>
      <c r="AT38" s="64">
        <v>0</v>
      </c>
      <c r="AU38" s="63">
        <v>0</v>
      </c>
      <c r="AV38" s="63">
        <v>0</v>
      </c>
      <c r="AW38" s="64">
        <v>0</v>
      </c>
      <c r="AX38" s="63">
        <v>0</v>
      </c>
      <c r="AY38" s="63">
        <v>0</v>
      </c>
      <c r="AZ38" s="64">
        <v>0</v>
      </c>
      <c r="BA38" s="63">
        <f t="shared" si="28"/>
        <v>0</v>
      </c>
      <c r="BB38" s="63">
        <v>0</v>
      </c>
      <c r="BC38" s="64">
        <v>0</v>
      </c>
      <c r="BD38" s="63">
        <f t="shared" si="29"/>
        <v>0</v>
      </c>
      <c r="BE38" s="63">
        <v>0</v>
      </c>
      <c r="BF38" s="64">
        <v>0</v>
      </c>
      <c r="BG38" s="63">
        <v>0</v>
      </c>
      <c r="BH38" s="63">
        <v>0</v>
      </c>
      <c r="BI38" s="64">
        <v>269.39999999999998</v>
      </c>
      <c r="BJ38" s="63">
        <f t="shared" si="16"/>
        <v>269.39999999999998</v>
      </c>
      <c r="BK38" s="63">
        <f t="shared" si="17"/>
        <v>1295.8600000000001</v>
      </c>
      <c r="BL38" s="64">
        <v>281.75</v>
      </c>
      <c r="BM38" s="63">
        <f t="shared" si="30"/>
        <v>551.15</v>
      </c>
      <c r="BN38" s="63">
        <f t="shared" si="19"/>
        <v>1014.11</v>
      </c>
      <c r="BO38" s="64">
        <v>281.75</v>
      </c>
      <c r="BP38" s="63">
        <f t="shared" si="20"/>
        <v>832.9</v>
      </c>
      <c r="BQ38" s="63">
        <f t="shared" si="21"/>
        <v>732.36</v>
      </c>
      <c r="BR38" s="64">
        <v>281.75</v>
      </c>
      <c r="BS38" s="63">
        <f t="shared" si="22"/>
        <v>1114.6500000000001</v>
      </c>
      <c r="BT38" s="332">
        <f t="shared" si="23"/>
        <v>450.6099999999999</v>
      </c>
      <c r="BU38" s="443">
        <v>281.75</v>
      </c>
      <c r="BV38" s="443">
        <f t="shared" si="26"/>
        <v>1396.4</v>
      </c>
      <c r="BW38" s="444">
        <f t="shared" si="27"/>
        <v>168.8599999999999</v>
      </c>
    </row>
    <row r="39" spans="1:75" s="25" customFormat="1" ht="51" x14ac:dyDescent="0.25">
      <c r="A39" s="98">
        <v>32</v>
      </c>
      <c r="B39" s="101" t="s">
        <v>344</v>
      </c>
      <c r="C39" s="130"/>
      <c r="D39" s="432">
        <v>31</v>
      </c>
      <c r="E39" s="68" t="s">
        <v>410</v>
      </c>
      <c r="F39" s="66">
        <v>42755</v>
      </c>
      <c r="G39" s="69" t="s">
        <v>357</v>
      </c>
      <c r="H39" s="70" t="s">
        <v>347</v>
      </c>
      <c r="I39" s="70" t="s">
        <v>373</v>
      </c>
      <c r="J39" s="70">
        <v>63229970975</v>
      </c>
      <c r="K39" s="69" t="s">
        <v>411</v>
      </c>
      <c r="L39" s="67">
        <v>1565.26</v>
      </c>
      <c r="M39" s="67">
        <f t="shared" si="0"/>
        <v>156.52600000000001</v>
      </c>
      <c r="N39" s="67">
        <f t="shared" si="1"/>
        <v>1408.7339999999999</v>
      </c>
      <c r="O39" s="67">
        <f t="shared" si="2"/>
        <v>281.74680000000001</v>
      </c>
      <c r="P39" s="238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4">
        <v>0</v>
      </c>
      <c r="W39" s="63">
        <v>0</v>
      </c>
      <c r="X39" s="63">
        <v>0</v>
      </c>
      <c r="Y39" s="64">
        <v>0</v>
      </c>
      <c r="Z39" s="63">
        <v>0</v>
      </c>
      <c r="AA39" s="63">
        <v>0</v>
      </c>
      <c r="AB39" s="64">
        <v>0</v>
      </c>
      <c r="AC39" s="63">
        <v>0</v>
      </c>
      <c r="AD39" s="65">
        <v>0</v>
      </c>
      <c r="AE39" s="62">
        <v>0</v>
      </c>
      <c r="AF39" s="63">
        <v>0</v>
      </c>
      <c r="AG39" s="65">
        <v>0</v>
      </c>
      <c r="AH39" s="64">
        <v>0</v>
      </c>
      <c r="AI39" s="63">
        <v>0</v>
      </c>
      <c r="AJ39" s="63">
        <v>0</v>
      </c>
      <c r="AK39" s="64">
        <v>0</v>
      </c>
      <c r="AL39" s="63">
        <v>0</v>
      </c>
      <c r="AM39" s="63">
        <v>0</v>
      </c>
      <c r="AN39" s="64">
        <v>0</v>
      </c>
      <c r="AO39" s="63">
        <v>0</v>
      </c>
      <c r="AP39" s="63">
        <v>0</v>
      </c>
      <c r="AQ39" s="64">
        <v>0</v>
      </c>
      <c r="AR39" s="63">
        <v>0</v>
      </c>
      <c r="AS39" s="63">
        <v>0</v>
      </c>
      <c r="AT39" s="64">
        <v>0</v>
      </c>
      <c r="AU39" s="63">
        <v>0</v>
      </c>
      <c r="AV39" s="63">
        <v>0</v>
      </c>
      <c r="AW39" s="64">
        <v>0</v>
      </c>
      <c r="AX39" s="63">
        <v>0</v>
      </c>
      <c r="AY39" s="63">
        <v>0</v>
      </c>
      <c r="AZ39" s="64">
        <v>0</v>
      </c>
      <c r="BA39" s="63">
        <f t="shared" si="28"/>
        <v>0</v>
      </c>
      <c r="BB39" s="63">
        <v>0</v>
      </c>
      <c r="BC39" s="64">
        <v>0</v>
      </c>
      <c r="BD39" s="63">
        <f t="shared" si="29"/>
        <v>0</v>
      </c>
      <c r="BE39" s="63">
        <v>0</v>
      </c>
      <c r="BF39" s="64">
        <v>0</v>
      </c>
      <c r="BG39" s="63">
        <v>0</v>
      </c>
      <c r="BH39" s="63">
        <v>0</v>
      </c>
      <c r="BI39" s="64">
        <v>267.08</v>
      </c>
      <c r="BJ39" s="63">
        <f t="shared" si="16"/>
        <v>267.08</v>
      </c>
      <c r="BK39" s="63">
        <f t="shared" si="17"/>
        <v>1298.18</v>
      </c>
      <c r="BL39" s="64">
        <v>281.75</v>
      </c>
      <c r="BM39" s="63">
        <f t="shared" si="30"/>
        <v>548.82999999999993</v>
      </c>
      <c r="BN39" s="63">
        <f t="shared" si="19"/>
        <v>1016.4300000000001</v>
      </c>
      <c r="BO39" s="64">
        <v>281.75</v>
      </c>
      <c r="BP39" s="63">
        <f t="shared" si="20"/>
        <v>830.57999999999993</v>
      </c>
      <c r="BQ39" s="63">
        <f t="shared" si="21"/>
        <v>734.68000000000006</v>
      </c>
      <c r="BR39" s="64">
        <v>281.75</v>
      </c>
      <c r="BS39" s="63">
        <f t="shared" si="22"/>
        <v>1112.33</v>
      </c>
      <c r="BT39" s="332">
        <f t="shared" si="23"/>
        <v>452.93000000000006</v>
      </c>
      <c r="BU39" s="443">
        <v>281.75</v>
      </c>
      <c r="BV39" s="443">
        <f t="shared" si="26"/>
        <v>1394.08</v>
      </c>
      <c r="BW39" s="444">
        <f t="shared" si="27"/>
        <v>171.18000000000006</v>
      </c>
    </row>
    <row r="40" spans="1:75" s="25" customFormat="1" ht="51" x14ac:dyDescent="0.25">
      <c r="A40" s="98">
        <v>33</v>
      </c>
      <c r="B40" s="101" t="s">
        <v>344</v>
      </c>
      <c r="C40" s="130"/>
      <c r="D40" s="432">
        <v>32</v>
      </c>
      <c r="E40" s="68" t="s">
        <v>412</v>
      </c>
      <c r="F40" s="66">
        <v>42756</v>
      </c>
      <c r="G40" s="69" t="s">
        <v>357</v>
      </c>
      <c r="H40" s="70" t="s">
        <v>347</v>
      </c>
      <c r="I40" s="70" t="s">
        <v>373</v>
      </c>
      <c r="J40" s="70" t="s">
        <v>413</v>
      </c>
      <c r="K40" s="70" t="s">
        <v>414</v>
      </c>
      <c r="L40" s="67">
        <v>1565.26</v>
      </c>
      <c r="M40" s="67">
        <f t="shared" si="0"/>
        <v>156.52600000000001</v>
      </c>
      <c r="N40" s="67">
        <f t="shared" si="1"/>
        <v>1408.7339999999999</v>
      </c>
      <c r="O40" s="67">
        <f t="shared" si="2"/>
        <v>281.74680000000001</v>
      </c>
      <c r="P40" s="238">
        <v>0</v>
      </c>
      <c r="Q40" s="63">
        <v>0</v>
      </c>
      <c r="R40" s="63">
        <v>0</v>
      </c>
      <c r="S40" s="64">
        <v>0</v>
      </c>
      <c r="T40" s="63">
        <v>0</v>
      </c>
      <c r="U40" s="63">
        <v>0</v>
      </c>
      <c r="V40" s="64">
        <v>0</v>
      </c>
      <c r="W40" s="63">
        <v>0</v>
      </c>
      <c r="X40" s="63">
        <v>0</v>
      </c>
      <c r="Y40" s="64">
        <v>0</v>
      </c>
      <c r="Z40" s="63">
        <v>0</v>
      </c>
      <c r="AA40" s="63">
        <v>0</v>
      </c>
      <c r="AB40" s="64">
        <v>0</v>
      </c>
      <c r="AC40" s="63">
        <v>0</v>
      </c>
      <c r="AD40" s="65">
        <v>0</v>
      </c>
      <c r="AE40" s="62">
        <v>0</v>
      </c>
      <c r="AF40" s="63">
        <v>0</v>
      </c>
      <c r="AG40" s="65">
        <v>0</v>
      </c>
      <c r="AH40" s="64">
        <v>0</v>
      </c>
      <c r="AI40" s="63">
        <v>0</v>
      </c>
      <c r="AJ40" s="63">
        <v>0</v>
      </c>
      <c r="AK40" s="64">
        <v>0</v>
      </c>
      <c r="AL40" s="63">
        <v>0</v>
      </c>
      <c r="AM40" s="63">
        <v>0</v>
      </c>
      <c r="AN40" s="64">
        <v>0</v>
      </c>
      <c r="AO40" s="63">
        <v>0</v>
      </c>
      <c r="AP40" s="63">
        <v>0</v>
      </c>
      <c r="AQ40" s="64">
        <v>0</v>
      </c>
      <c r="AR40" s="63">
        <v>0</v>
      </c>
      <c r="AS40" s="63">
        <v>0</v>
      </c>
      <c r="AT40" s="64">
        <v>0</v>
      </c>
      <c r="AU40" s="63">
        <v>0</v>
      </c>
      <c r="AV40" s="63">
        <v>0</v>
      </c>
      <c r="AW40" s="64">
        <v>0</v>
      </c>
      <c r="AX40" s="63">
        <v>0</v>
      </c>
      <c r="AY40" s="63">
        <v>0</v>
      </c>
      <c r="AZ40" s="64">
        <v>0</v>
      </c>
      <c r="BA40" s="63">
        <f t="shared" ref="BA40:BA59" si="31">AX40+AZ40</f>
        <v>0</v>
      </c>
      <c r="BB40" s="63">
        <v>0</v>
      </c>
      <c r="BC40" s="64">
        <v>0</v>
      </c>
      <c r="BD40" s="63">
        <f t="shared" ref="BD40:BD59" si="32">BA40+BC40</f>
        <v>0</v>
      </c>
      <c r="BE40" s="63">
        <v>0</v>
      </c>
      <c r="BF40" s="64">
        <v>0</v>
      </c>
      <c r="BG40" s="63">
        <v>0</v>
      </c>
      <c r="BH40" s="63">
        <v>0</v>
      </c>
      <c r="BI40" s="64">
        <v>266.31</v>
      </c>
      <c r="BJ40" s="63">
        <f t="shared" si="16"/>
        <v>266.31</v>
      </c>
      <c r="BK40" s="63">
        <f t="shared" si="17"/>
        <v>1298.95</v>
      </c>
      <c r="BL40" s="64">
        <v>281.75</v>
      </c>
      <c r="BM40" s="63">
        <f>BJ40+BL40</f>
        <v>548.05999999999995</v>
      </c>
      <c r="BN40" s="63">
        <f t="shared" si="19"/>
        <v>1017.2</v>
      </c>
      <c r="BO40" s="64">
        <v>281.75</v>
      </c>
      <c r="BP40" s="63">
        <f t="shared" si="20"/>
        <v>829.81</v>
      </c>
      <c r="BQ40" s="63">
        <f t="shared" si="21"/>
        <v>735.45</v>
      </c>
      <c r="BR40" s="64">
        <v>281.75</v>
      </c>
      <c r="BS40" s="63">
        <f t="shared" si="22"/>
        <v>1111.56</v>
      </c>
      <c r="BT40" s="332">
        <f t="shared" si="23"/>
        <v>453.70000000000005</v>
      </c>
      <c r="BU40" s="443">
        <v>281.75</v>
      </c>
      <c r="BV40" s="443">
        <f t="shared" si="26"/>
        <v>1393.31</v>
      </c>
      <c r="BW40" s="444">
        <f t="shared" si="27"/>
        <v>171.95000000000005</v>
      </c>
    </row>
    <row r="41" spans="1:75" s="25" customFormat="1" ht="51" x14ac:dyDescent="0.25">
      <c r="A41" s="98">
        <v>34</v>
      </c>
      <c r="B41" s="101" t="s">
        <v>344</v>
      </c>
      <c r="C41" s="130"/>
      <c r="D41" s="432">
        <v>33</v>
      </c>
      <c r="E41" s="68" t="s">
        <v>415</v>
      </c>
      <c r="F41" s="66">
        <v>42756</v>
      </c>
      <c r="G41" s="69" t="s">
        <v>380</v>
      </c>
      <c r="H41" s="70" t="s">
        <v>347</v>
      </c>
      <c r="I41" s="70" t="s">
        <v>348</v>
      </c>
      <c r="J41" s="70" t="s">
        <v>416</v>
      </c>
      <c r="K41" s="70" t="s">
        <v>417</v>
      </c>
      <c r="L41" s="67">
        <v>2085.0700000000002</v>
      </c>
      <c r="M41" s="67">
        <f t="shared" ref="M41:M61" si="33">L41*10%</f>
        <v>208.50700000000003</v>
      </c>
      <c r="N41" s="67">
        <f t="shared" ref="N41:N61" si="34">L41-M41</f>
        <v>1876.5630000000001</v>
      </c>
      <c r="O41" s="67">
        <f t="shared" ref="O41:O61" si="35">N41/5</f>
        <v>375.31260000000003</v>
      </c>
      <c r="P41" s="238">
        <v>0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4">
        <v>0</v>
      </c>
      <c r="W41" s="63">
        <v>0</v>
      </c>
      <c r="X41" s="63">
        <v>0</v>
      </c>
      <c r="Y41" s="64">
        <v>0</v>
      </c>
      <c r="Z41" s="63">
        <v>0</v>
      </c>
      <c r="AA41" s="63">
        <v>0</v>
      </c>
      <c r="AB41" s="64">
        <v>0</v>
      </c>
      <c r="AC41" s="63">
        <v>0</v>
      </c>
      <c r="AD41" s="65">
        <v>0</v>
      </c>
      <c r="AE41" s="62">
        <v>0</v>
      </c>
      <c r="AF41" s="63">
        <v>0</v>
      </c>
      <c r="AG41" s="65">
        <v>0</v>
      </c>
      <c r="AH41" s="64">
        <v>0</v>
      </c>
      <c r="AI41" s="63">
        <v>0</v>
      </c>
      <c r="AJ41" s="63">
        <v>0</v>
      </c>
      <c r="AK41" s="64">
        <v>0</v>
      </c>
      <c r="AL41" s="63">
        <v>0</v>
      </c>
      <c r="AM41" s="63">
        <v>0</v>
      </c>
      <c r="AN41" s="64">
        <v>0</v>
      </c>
      <c r="AO41" s="63">
        <v>0</v>
      </c>
      <c r="AP41" s="63">
        <v>0</v>
      </c>
      <c r="AQ41" s="64">
        <v>0</v>
      </c>
      <c r="AR41" s="63">
        <v>0</v>
      </c>
      <c r="AS41" s="63">
        <v>0</v>
      </c>
      <c r="AT41" s="64">
        <v>0</v>
      </c>
      <c r="AU41" s="63">
        <v>0</v>
      </c>
      <c r="AV41" s="63">
        <v>0</v>
      </c>
      <c r="AW41" s="64">
        <v>0</v>
      </c>
      <c r="AX41" s="63">
        <v>0</v>
      </c>
      <c r="AY41" s="63">
        <v>0</v>
      </c>
      <c r="AZ41" s="64">
        <v>0</v>
      </c>
      <c r="BA41" s="63">
        <f t="shared" si="31"/>
        <v>0</v>
      </c>
      <c r="BB41" s="63">
        <v>0</v>
      </c>
      <c r="BC41" s="64">
        <v>0</v>
      </c>
      <c r="BD41" s="63">
        <f t="shared" si="32"/>
        <v>0</v>
      </c>
      <c r="BE41" s="63">
        <v>0</v>
      </c>
      <c r="BF41" s="64">
        <v>0</v>
      </c>
      <c r="BG41" s="63">
        <v>0</v>
      </c>
      <c r="BH41" s="63">
        <v>0</v>
      </c>
      <c r="BI41" s="64">
        <v>354.75</v>
      </c>
      <c r="BJ41" s="63">
        <f t="shared" si="16"/>
        <v>354.75</v>
      </c>
      <c r="BK41" s="63">
        <f t="shared" si="17"/>
        <v>1730.3200000000002</v>
      </c>
      <c r="BL41" s="64">
        <v>375.31</v>
      </c>
      <c r="BM41" s="63">
        <f t="shared" ref="BM41:BM59" si="36">BJ41+BL41</f>
        <v>730.06</v>
      </c>
      <c r="BN41" s="63">
        <f t="shared" si="19"/>
        <v>1355.0100000000002</v>
      </c>
      <c r="BO41" s="64">
        <v>375.31</v>
      </c>
      <c r="BP41" s="63">
        <f t="shared" si="20"/>
        <v>1105.3699999999999</v>
      </c>
      <c r="BQ41" s="63">
        <f t="shared" si="21"/>
        <v>979.70000000000027</v>
      </c>
      <c r="BR41" s="64">
        <v>375.31</v>
      </c>
      <c r="BS41" s="63">
        <f t="shared" ref="BS41:BS59" si="37">BP41+BR41</f>
        <v>1480.6799999999998</v>
      </c>
      <c r="BT41" s="332">
        <f t="shared" si="23"/>
        <v>604.39000000000033</v>
      </c>
      <c r="BU41" s="443">
        <v>375.31</v>
      </c>
      <c r="BV41" s="443">
        <f t="shared" si="26"/>
        <v>1855.9899999999998</v>
      </c>
      <c r="BW41" s="444">
        <f t="shared" si="27"/>
        <v>229.08000000000038</v>
      </c>
    </row>
    <row r="42" spans="1:75" s="25" customFormat="1" ht="51" x14ac:dyDescent="0.25">
      <c r="A42" s="98">
        <v>35</v>
      </c>
      <c r="B42" s="101" t="s">
        <v>344</v>
      </c>
      <c r="C42" s="130"/>
      <c r="D42" s="432">
        <v>34</v>
      </c>
      <c r="E42" s="68" t="s">
        <v>418</v>
      </c>
      <c r="F42" s="66">
        <v>42758</v>
      </c>
      <c r="G42" s="69" t="s">
        <v>380</v>
      </c>
      <c r="H42" s="70" t="s">
        <v>347</v>
      </c>
      <c r="I42" s="70" t="s">
        <v>348</v>
      </c>
      <c r="J42" s="70" t="s">
        <v>419</v>
      </c>
      <c r="K42" s="70" t="s">
        <v>420</v>
      </c>
      <c r="L42" s="67">
        <v>2085.0700000000002</v>
      </c>
      <c r="M42" s="67">
        <f t="shared" si="33"/>
        <v>208.50700000000003</v>
      </c>
      <c r="N42" s="67">
        <f t="shared" si="34"/>
        <v>1876.5630000000001</v>
      </c>
      <c r="O42" s="67">
        <f t="shared" si="35"/>
        <v>375.31260000000003</v>
      </c>
      <c r="P42" s="238">
        <v>0</v>
      </c>
      <c r="Q42" s="63">
        <v>0</v>
      </c>
      <c r="R42" s="63">
        <v>0</v>
      </c>
      <c r="S42" s="64">
        <v>0</v>
      </c>
      <c r="T42" s="63">
        <v>0</v>
      </c>
      <c r="U42" s="63">
        <v>0</v>
      </c>
      <c r="V42" s="64">
        <v>0</v>
      </c>
      <c r="W42" s="63">
        <v>0</v>
      </c>
      <c r="X42" s="63">
        <v>0</v>
      </c>
      <c r="Y42" s="64">
        <v>0</v>
      </c>
      <c r="Z42" s="63">
        <v>0</v>
      </c>
      <c r="AA42" s="63">
        <v>0</v>
      </c>
      <c r="AB42" s="64">
        <v>0</v>
      </c>
      <c r="AC42" s="63">
        <v>0</v>
      </c>
      <c r="AD42" s="65">
        <v>0</v>
      </c>
      <c r="AE42" s="62">
        <v>0</v>
      </c>
      <c r="AF42" s="63">
        <v>0</v>
      </c>
      <c r="AG42" s="65">
        <v>0</v>
      </c>
      <c r="AH42" s="64">
        <v>0</v>
      </c>
      <c r="AI42" s="63">
        <v>0</v>
      </c>
      <c r="AJ42" s="63">
        <v>0</v>
      </c>
      <c r="AK42" s="64">
        <v>0</v>
      </c>
      <c r="AL42" s="63">
        <v>0</v>
      </c>
      <c r="AM42" s="63">
        <v>0</v>
      </c>
      <c r="AN42" s="64">
        <v>0</v>
      </c>
      <c r="AO42" s="63">
        <v>0</v>
      </c>
      <c r="AP42" s="63">
        <v>0</v>
      </c>
      <c r="AQ42" s="64">
        <v>0</v>
      </c>
      <c r="AR42" s="63">
        <v>0</v>
      </c>
      <c r="AS42" s="63">
        <v>0</v>
      </c>
      <c r="AT42" s="64">
        <v>0</v>
      </c>
      <c r="AU42" s="63">
        <v>0</v>
      </c>
      <c r="AV42" s="63">
        <v>0</v>
      </c>
      <c r="AW42" s="64">
        <v>0</v>
      </c>
      <c r="AX42" s="63">
        <v>0</v>
      </c>
      <c r="AY42" s="63">
        <v>0</v>
      </c>
      <c r="AZ42" s="64">
        <v>0</v>
      </c>
      <c r="BA42" s="63">
        <f t="shared" si="31"/>
        <v>0</v>
      </c>
      <c r="BB42" s="63">
        <v>0</v>
      </c>
      <c r="BC42" s="64">
        <v>0</v>
      </c>
      <c r="BD42" s="63">
        <f t="shared" si="32"/>
        <v>0</v>
      </c>
      <c r="BE42" s="63">
        <v>0</v>
      </c>
      <c r="BF42" s="64">
        <v>0</v>
      </c>
      <c r="BG42" s="63">
        <v>0</v>
      </c>
      <c r="BH42" s="63">
        <v>0</v>
      </c>
      <c r="BI42" s="64">
        <v>352.69</v>
      </c>
      <c r="BJ42" s="63">
        <f t="shared" si="16"/>
        <v>352.69</v>
      </c>
      <c r="BK42" s="63">
        <f t="shared" si="17"/>
        <v>1732.38</v>
      </c>
      <c r="BL42" s="64">
        <v>375.31</v>
      </c>
      <c r="BM42" s="63">
        <f t="shared" si="36"/>
        <v>728</v>
      </c>
      <c r="BN42" s="63">
        <f t="shared" si="19"/>
        <v>1357.0700000000002</v>
      </c>
      <c r="BO42" s="64">
        <v>375.31</v>
      </c>
      <c r="BP42" s="63">
        <f t="shared" si="20"/>
        <v>1103.31</v>
      </c>
      <c r="BQ42" s="63">
        <f t="shared" si="21"/>
        <v>981.76000000000022</v>
      </c>
      <c r="BR42" s="64">
        <v>375.31</v>
      </c>
      <c r="BS42" s="63">
        <f t="shared" si="37"/>
        <v>1478.62</v>
      </c>
      <c r="BT42" s="332">
        <f t="shared" si="23"/>
        <v>606.45000000000027</v>
      </c>
      <c r="BU42" s="443">
        <v>375.31</v>
      </c>
      <c r="BV42" s="443">
        <f t="shared" si="26"/>
        <v>1853.9299999999998</v>
      </c>
      <c r="BW42" s="444">
        <f t="shared" si="27"/>
        <v>231.14000000000033</v>
      </c>
    </row>
    <row r="43" spans="1:75" s="25" customFormat="1" ht="51" x14ac:dyDescent="0.25">
      <c r="A43" s="98">
        <v>36</v>
      </c>
      <c r="B43" s="101" t="s">
        <v>344</v>
      </c>
      <c r="C43" s="130"/>
      <c r="D43" s="432">
        <v>35</v>
      </c>
      <c r="E43" s="68" t="s">
        <v>421</v>
      </c>
      <c r="F43" s="66">
        <v>42808</v>
      </c>
      <c r="G43" s="69" t="s">
        <v>380</v>
      </c>
      <c r="H43" s="70" t="s">
        <v>347</v>
      </c>
      <c r="I43" s="70" t="s">
        <v>348</v>
      </c>
      <c r="J43" s="70" t="s">
        <v>422</v>
      </c>
      <c r="K43" s="70" t="s">
        <v>423</v>
      </c>
      <c r="L43" s="67">
        <v>2085.0700000000002</v>
      </c>
      <c r="M43" s="67">
        <f t="shared" si="33"/>
        <v>208.50700000000003</v>
      </c>
      <c r="N43" s="67">
        <f t="shared" si="34"/>
        <v>1876.5630000000001</v>
      </c>
      <c r="O43" s="67">
        <f t="shared" si="35"/>
        <v>375.31260000000003</v>
      </c>
      <c r="P43" s="238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4">
        <v>0</v>
      </c>
      <c r="W43" s="63">
        <v>0</v>
      </c>
      <c r="X43" s="63">
        <v>0</v>
      </c>
      <c r="Y43" s="64">
        <v>0</v>
      </c>
      <c r="Z43" s="63">
        <v>0</v>
      </c>
      <c r="AA43" s="63">
        <v>0</v>
      </c>
      <c r="AB43" s="64">
        <v>0</v>
      </c>
      <c r="AC43" s="63">
        <v>0</v>
      </c>
      <c r="AD43" s="65">
        <v>0</v>
      </c>
      <c r="AE43" s="62">
        <v>0</v>
      </c>
      <c r="AF43" s="63">
        <v>0</v>
      </c>
      <c r="AG43" s="65">
        <v>0</v>
      </c>
      <c r="AH43" s="64">
        <v>0</v>
      </c>
      <c r="AI43" s="63">
        <v>0</v>
      </c>
      <c r="AJ43" s="63">
        <v>0</v>
      </c>
      <c r="AK43" s="64">
        <v>0</v>
      </c>
      <c r="AL43" s="63">
        <v>0</v>
      </c>
      <c r="AM43" s="63">
        <v>0</v>
      </c>
      <c r="AN43" s="64">
        <v>0</v>
      </c>
      <c r="AO43" s="63">
        <v>0</v>
      </c>
      <c r="AP43" s="63">
        <v>0</v>
      </c>
      <c r="AQ43" s="64">
        <v>0</v>
      </c>
      <c r="AR43" s="63">
        <v>0</v>
      </c>
      <c r="AS43" s="63">
        <v>0</v>
      </c>
      <c r="AT43" s="64">
        <v>0</v>
      </c>
      <c r="AU43" s="63">
        <v>0</v>
      </c>
      <c r="AV43" s="63">
        <v>0</v>
      </c>
      <c r="AW43" s="64">
        <v>0</v>
      </c>
      <c r="AX43" s="63">
        <v>0</v>
      </c>
      <c r="AY43" s="63">
        <v>0</v>
      </c>
      <c r="AZ43" s="64">
        <v>0</v>
      </c>
      <c r="BA43" s="63">
        <f t="shared" si="31"/>
        <v>0</v>
      </c>
      <c r="BB43" s="63">
        <v>0</v>
      </c>
      <c r="BC43" s="64">
        <v>0</v>
      </c>
      <c r="BD43" s="63">
        <f t="shared" si="32"/>
        <v>0</v>
      </c>
      <c r="BE43" s="63">
        <v>0</v>
      </c>
      <c r="BF43" s="64">
        <v>0</v>
      </c>
      <c r="BG43" s="63">
        <v>0</v>
      </c>
      <c r="BH43" s="63">
        <v>0</v>
      </c>
      <c r="BI43" s="64">
        <v>301.27999999999997</v>
      </c>
      <c r="BJ43" s="63">
        <f t="shared" si="16"/>
        <v>301.27999999999997</v>
      </c>
      <c r="BK43" s="63">
        <f t="shared" si="17"/>
        <v>1783.7900000000002</v>
      </c>
      <c r="BL43" s="64">
        <v>375.31</v>
      </c>
      <c r="BM43" s="63">
        <f t="shared" si="36"/>
        <v>676.58999999999992</v>
      </c>
      <c r="BN43" s="63">
        <f t="shared" si="19"/>
        <v>1408.4800000000002</v>
      </c>
      <c r="BO43" s="64">
        <v>375.31</v>
      </c>
      <c r="BP43" s="63">
        <f t="shared" si="20"/>
        <v>1051.8999999999999</v>
      </c>
      <c r="BQ43" s="63">
        <f t="shared" si="21"/>
        <v>1033.1700000000003</v>
      </c>
      <c r="BR43" s="64">
        <v>375.31</v>
      </c>
      <c r="BS43" s="63">
        <f t="shared" si="37"/>
        <v>1427.2099999999998</v>
      </c>
      <c r="BT43" s="332">
        <f t="shared" si="23"/>
        <v>657.86000000000035</v>
      </c>
      <c r="BU43" s="443">
        <v>375.31</v>
      </c>
      <c r="BV43" s="443">
        <f t="shared" si="26"/>
        <v>1802.5199999999998</v>
      </c>
      <c r="BW43" s="444">
        <f t="shared" si="27"/>
        <v>282.55000000000041</v>
      </c>
    </row>
    <row r="44" spans="1:75" s="25" customFormat="1" ht="51" x14ac:dyDescent="0.25">
      <c r="A44" s="98">
        <v>37</v>
      </c>
      <c r="B44" s="101" t="s">
        <v>344</v>
      </c>
      <c r="C44" s="130"/>
      <c r="D44" s="432">
        <v>36</v>
      </c>
      <c r="E44" s="68" t="s">
        <v>424</v>
      </c>
      <c r="F44" s="66">
        <v>42814</v>
      </c>
      <c r="G44" s="69" t="s">
        <v>425</v>
      </c>
      <c r="H44" s="70" t="s">
        <v>334</v>
      </c>
      <c r="I44" s="70" t="s">
        <v>366</v>
      </c>
      <c r="J44" s="70">
        <v>2244291452</v>
      </c>
      <c r="K44" s="69" t="s">
        <v>426</v>
      </c>
      <c r="L44" s="67">
        <v>4346.83</v>
      </c>
      <c r="M44" s="67">
        <f t="shared" si="33"/>
        <v>434.68299999999999</v>
      </c>
      <c r="N44" s="67">
        <f t="shared" si="34"/>
        <v>3912.1469999999999</v>
      </c>
      <c r="O44" s="67">
        <f t="shared" si="35"/>
        <v>782.42939999999999</v>
      </c>
      <c r="P44" s="238">
        <v>0</v>
      </c>
      <c r="Q44" s="63">
        <v>0</v>
      </c>
      <c r="R44" s="63">
        <v>0</v>
      </c>
      <c r="S44" s="64">
        <v>0</v>
      </c>
      <c r="T44" s="63">
        <v>0</v>
      </c>
      <c r="U44" s="63">
        <v>0</v>
      </c>
      <c r="V44" s="64">
        <v>0</v>
      </c>
      <c r="W44" s="63">
        <v>0</v>
      </c>
      <c r="X44" s="63">
        <v>0</v>
      </c>
      <c r="Y44" s="64">
        <v>0</v>
      </c>
      <c r="Z44" s="63">
        <v>0</v>
      </c>
      <c r="AA44" s="63">
        <v>0</v>
      </c>
      <c r="AB44" s="64">
        <v>0</v>
      </c>
      <c r="AC44" s="63">
        <v>0</v>
      </c>
      <c r="AD44" s="65">
        <v>0</v>
      </c>
      <c r="AE44" s="62">
        <v>0</v>
      </c>
      <c r="AF44" s="63">
        <v>0</v>
      </c>
      <c r="AG44" s="65">
        <v>0</v>
      </c>
      <c r="AH44" s="64">
        <v>0</v>
      </c>
      <c r="AI44" s="63">
        <v>0</v>
      </c>
      <c r="AJ44" s="63">
        <v>0</v>
      </c>
      <c r="AK44" s="64">
        <v>0</v>
      </c>
      <c r="AL44" s="63">
        <v>0</v>
      </c>
      <c r="AM44" s="63">
        <v>0</v>
      </c>
      <c r="AN44" s="64">
        <v>0</v>
      </c>
      <c r="AO44" s="63">
        <v>0</v>
      </c>
      <c r="AP44" s="63">
        <v>0</v>
      </c>
      <c r="AQ44" s="64">
        <v>0</v>
      </c>
      <c r="AR44" s="63">
        <v>0</v>
      </c>
      <c r="AS44" s="63">
        <v>0</v>
      </c>
      <c r="AT44" s="64">
        <v>0</v>
      </c>
      <c r="AU44" s="63">
        <v>0</v>
      </c>
      <c r="AV44" s="63">
        <v>0</v>
      </c>
      <c r="AW44" s="64">
        <v>0</v>
      </c>
      <c r="AX44" s="63">
        <v>0</v>
      </c>
      <c r="AY44" s="63">
        <v>0</v>
      </c>
      <c r="AZ44" s="64">
        <v>0</v>
      </c>
      <c r="BA44" s="63">
        <f t="shared" si="31"/>
        <v>0</v>
      </c>
      <c r="BB44" s="63">
        <v>0</v>
      </c>
      <c r="BC44" s="64">
        <v>0</v>
      </c>
      <c r="BD44" s="63">
        <f t="shared" si="32"/>
        <v>0</v>
      </c>
      <c r="BE44" s="63">
        <v>0</v>
      </c>
      <c r="BF44" s="64">
        <v>0</v>
      </c>
      <c r="BG44" s="63">
        <v>0</v>
      </c>
      <c r="BH44" s="63">
        <v>0</v>
      </c>
      <c r="BI44" s="64">
        <v>615.23</v>
      </c>
      <c r="BJ44" s="63">
        <f t="shared" si="16"/>
        <v>615.23</v>
      </c>
      <c r="BK44" s="63">
        <f t="shared" si="17"/>
        <v>3731.6</v>
      </c>
      <c r="BL44" s="64">
        <v>782.43</v>
      </c>
      <c r="BM44" s="63">
        <f t="shared" si="36"/>
        <v>1397.6599999999999</v>
      </c>
      <c r="BN44" s="63">
        <f t="shared" si="19"/>
        <v>2949.17</v>
      </c>
      <c r="BO44" s="64">
        <v>782.43</v>
      </c>
      <c r="BP44" s="63">
        <f t="shared" si="20"/>
        <v>2180.0899999999997</v>
      </c>
      <c r="BQ44" s="63">
        <f t="shared" si="21"/>
        <v>2166.7400000000002</v>
      </c>
      <c r="BR44" s="64">
        <v>782.43</v>
      </c>
      <c r="BS44" s="63">
        <f t="shared" si="37"/>
        <v>2962.5199999999995</v>
      </c>
      <c r="BT44" s="332">
        <f t="shared" si="23"/>
        <v>1384.3100000000004</v>
      </c>
      <c r="BU44" s="443">
        <v>782.43</v>
      </c>
      <c r="BV44" s="443">
        <f t="shared" si="26"/>
        <v>3744.9499999999994</v>
      </c>
      <c r="BW44" s="444">
        <f t="shared" si="27"/>
        <v>601.88000000000056</v>
      </c>
    </row>
    <row r="45" spans="1:75" s="25" customFormat="1" ht="51" x14ac:dyDescent="0.25">
      <c r="A45" s="98">
        <v>38</v>
      </c>
      <c r="B45" s="101" t="s">
        <v>344</v>
      </c>
      <c r="C45" s="130"/>
      <c r="D45" s="432">
        <v>37</v>
      </c>
      <c r="E45" s="68" t="s">
        <v>427</v>
      </c>
      <c r="F45" s="66">
        <v>42815</v>
      </c>
      <c r="G45" s="69" t="s">
        <v>425</v>
      </c>
      <c r="H45" s="70" t="s">
        <v>334</v>
      </c>
      <c r="I45" s="70" t="s">
        <v>366</v>
      </c>
      <c r="J45" s="70">
        <v>2244291452</v>
      </c>
      <c r="K45" s="69" t="s">
        <v>428</v>
      </c>
      <c r="L45" s="67">
        <v>4346.83</v>
      </c>
      <c r="M45" s="67">
        <f t="shared" si="33"/>
        <v>434.68299999999999</v>
      </c>
      <c r="N45" s="67">
        <f t="shared" si="34"/>
        <v>3912.1469999999999</v>
      </c>
      <c r="O45" s="67">
        <f t="shared" si="35"/>
        <v>782.42939999999999</v>
      </c>
      <c r="P45" s="238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4">
        <v>0</v>
      </c>
      <c r="W45" s="63">
        <v>0</v>
      </c>
      <c r="X45" s="63">
        <v>0</v>
      </c>
      <c r="Y45" s="64">
        <v>0</v>
      </c>
      <c r="Z45" s="63">
        <v>0</v>
      </c>
      <c r="AA45" s="63">
        <v>0</v>
      </c>
      <c r="AB45" s="64">
        <v>0</v>
      </c>
      <c r="AC45" s="63">
        <v>0</v>
      </c>
      <c r="AD45" s="65">
        <v>0</v>
      </c>
      <c r="AE45" s="62">
        <v>0</v>
      </c>
      <c r="AF45" s="63">
        <v>0</v>
      </c>
      <c r="AG45" s="65">
        <v>0</v>
      </c>
      <c r="AH45" s="64">
        <v>0</v>
      </c>
      <c r="AI45" s="63">
        <v>0</v>
      </c>
      <c r="AJ45" s="63">
        <v>0</v>
      </c>
      <c r="AK45" s="64">
        <v>0</v>
      </c>
      <c r="AL45" s="63">
        <v>0</v>
      </c>
      <c r="AM45" s="63">
        <v>0</v>
      </c>
      <c r="AN45" s="64">
        <v>0</v>
      </c>
      <c r="AO45" s="63">
        <v>0</v>
      </c>
      <c r="AP45" s="63">
        <v>0</v>
      </c>
      <c r="AQ45" s="64">
        <v>0</v>
      </c>
      <c r="AR45" s="63">
        <v>0</v>
      </c>
      <c r="AS45" s="63">
        <v>0</v>
      </c>
      <c r="AT45" s="64">
        <v>0</v>
      </c>
      <c r="AU45" s="63">
        <v>0</v>
      </c>
      <c r="AV45" s="63">
        <v>0</v>
      </c>
      <c r="AW45" s="64">
        <v>0</v>
      </c>
      <c r="AX45" s="63">
        <v>0</v>
      </c>
      <c r="AY45" s="63">
        <v>0</v>
      </c>
      <c r="AZ45" s="64">
        <v>0</v>
      </c>
      <c r="BA45" s="63">
        <f t="shared" si="31"/>
        <v>0</v>
      </c>
      <c r="BB45" s="63">
        <v>0</v>
      </c>
      <c r="BC45" s="64">
        <v>0</v>
      </c>
      <c r="BD45" s="63">
        <f t="shared" si="32"/>
        <v>0</v>
      </c>
      <c r="BE45" s="63">
        <v>0</v>
      </c>
      <c r="BF45" s="64">
        <v>0</v>
      </c>
      <c r="BG45" s="63">
        <v>0</v>
      </c>
      <c r="BH45" s="63">
        <v>0</v>
      </c>
      <c r="BI45" s="64">
        <v>613.08000000000004</v>
      </c>
      <c r="BJ45" s="63">
        <f t="shared" si="16"/>
        <v>613.08000000000004</v>
      </c>
      <c r="BK45" s="63">
        <f t="shared" si="17"/>
        <v>3733.75</v>
      </c>
      <c r="BL45" s="64">
        <v>782.43</v>
      </c>
      <c r="BM45" s="63">
        <f t="shared" si="36"/>
        <v>1395.51</v>
      </c>
      <c r="BN45" s="63">
        <f t="shared" si="19"/>
        <v>2951.3199999999997</v>
      </c>
      <c r="BO45" s="64">
        <v>782.43</v>
      </c>
      <c r="BP45" s="63">
        <f t="shared" si="20"/>
        <v>2177.94</v>
      </c>
      <c r="BQ45" s="63">
        <f t="shared" si="21"/>
        <v>2168.89</v>
      </c>
      <c r="BR45" s="64">
        <v>782.43</v>
      </c>
      <c r="BS45" s="63">
        <f t="shared" si="37"/>
        <v>2960.37</v>
      </c>
      <c r="BT45" s="332">
        <f t="shared" si="23"/>
        <v>1386.46</v>
      </c>
      <c r="BU45" s="443">
        <v>782.43</v>
      </c>
      <c r="BV45" s="443">
        <f t="shared" si="26"/>
        <v>3742.7999999999997</v>
      </c>
      <c r="BW45" s="444">
        <f t="shared" si="27"/>
        <v>604.0300000000002</v>
      </c>
    </row>
    <row r="46" spans="1:75" s="25" customFormat="1" ht="25.5" x14ac:dyDescent="0.25">
      <c r="A46" s="98">
        <v>39</v>
      </c>
      <c r="B46" s="101" t="s">
        <v>344</v>
      </c>
      <c r="C46" s="130"/>
      <c r="D46" s="432">
        <v>38</v>
      </c>
      <c r="E46" s="68" t="s">
        <v>429</v>
      </c>
      <c r="F46" s="66">
        <v>42760</v>
      </c>
      <c r="G46" s="69" t="s">
        <v>430</v>
      </c>
      <c r="H46" s="70" t="s">
        <v>242</v>
      </c>
      <c r="I46" s="70" t="s">
        <v>242</v>
      </c>
      <c r="J46" s="70" t="s">
        <v>232</v>
      </c>
      <c r="K46" s="69" t="s">
        <v>431</v>
      </c>
      <c r="L46" s="67">
        <v>4520</v>
      </c>
      <c r="M46" s="67">
        <f t="shared" si="33"/>
        <v>452</v>
      </c>
      <c r="N46" s="67">
        <f t="shared" si="34"/>
        <v>4068</v>
      </c>
      <c r="O46" s="67">
        <f t="shared" si="35"/>
        <v>813.6</v>
      </c>
      <c r="P46" s="238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4">
        <v>0</v>
      </c>
      <c r="W46" s="63">
        <v>0</v>
      </c>
      <c r="X46" s="63">
        <v>0</v>
      </c>
      <c r="Y46" s="64">
        <v>0</v>
      </c>
      <c r="Z46" s="63">
        <v>0</v>
      </c>
      <c r="AA46" s="63">
        <v>0</v>
      </c>
      <c r="AB46" s="64">
        <v>0</v>
      </c>
      <c r="AC46" s="63">
        <v>0</v>
      </c>
      <c r="AD46" s="65">
        <v>0</v>
      </c>
      <c r="AE46" s="62">
        <v>0</v>
      </c>
      <c r="AF46" s="63">
        <v>0</v>
      </c>
      <c r="AG46" s="65">
        <v>0</v>
      </c>
      <c r="AH46" s="64">
        <v>0</v>
      </c>
      <c r="AI46" s="63">
        <v>0</v>
      </c>
      <c r="AJ46" s="63">
        <v>0</v>
      </c>
      <c r="AK46" s="64">
        <v>0</v>
      </c>
      <c r="AL46" s="63">
        <v>0</v>
      </c>
      <c r="AM46" s="63">
        <v>0</v>
      </c>
      <c r="AN46" s="64">
        <v>0</v>
      </c>
      <c r="AO46" s="63">
        <v>0</v>
      </c>
      <c r="AP46" s="63">
        <v>0</v>
      </c>
      <c r="AQ46" s="64">
        <v>0</v>
      </c>
      <c r="AR46" s="63">
        <v>0</v>
      </c>
      <c r="AS46" s="63">
        <v>0</v>
      </c>
      <c r="AT46" s="64">
        <v>0</v>
      </c>
      <c r="AU46" s="63">
        <v>0</v>
      </c>
      <c r="AV46" s="63">
        <v>0</v>
      </c>
      <c r="AW46" s="64">
        <v>0</v>
      </c>
      <c r="AX46" s="63">
        <v>0</v>
      </c>
      <c r="AY46" s="63">
        <v>0</v>
      </c>
      <c r="AZ46" s="64">
        <v>0</v>
      </c>
      <c r="BA46" s="63">
        <f t="shared" si="31"/>
        <v>0</v>
      </c>
      <c r="BB46" s="63">
        <v>0</v>
      </c>
      <c r="BC46" s="64">
        <v>0</v>
      </c>
      <c r="BD46" s="63">
        <f t="shared" si="32"/>
        <v>0</v>
      </c>
      <c r="BE46" s="63">
        <v>0</v>
      </c>
      <c r="BF46" s="64">
        <v>0</v>
      </c>
      <c r="BG46" s="63">
        <v>0</v>
      </c>
      <c r="BH46" s="63">
        <v>0</v>
      </c>
      <c r="BI46" s="64">
        <v>760.1</v>
      </c>
      <c r="BJ46" s="63">
        <f t="shared" si="16"/>
        <v>760.1</v>
      </c>
      <c r="BK46" s="63">
        <f t="shared" si="17"/>
        <v>3759.9</v>
      </c>
      <c r="BL46" s="64">
        <v>813.6</v>
      </c>
      <c r="BM46" s="63">
        <f t="shared" si="36"/>
        <v>1573.7</v>
      </c>
      <c r="BN46" s="63">
        <f t="shared" si="19"/>
        <v>2946.3</v>
      </c>
      <c r="BO46" s="64">
        <v>813.6</v>
      </c>
      <c r="BP46" s="63">
        <f t="shared" si="20"/>
        <v>2387.3000000000002</v>
      </c>
      <c r="BQ46" s="63">
        <f t="shared" si="21"/>
        <v>2132.6999999999998</v>
      </c>
      <c r="BR46" s="64">
        <v>813.6</v>
      </c>
      <c r="BS46" s="63">
        <f t="shared" si="37"/>
        <v>3200.9</v>
      </c>
      <c r="BT46" s="332">
        <f t="shared" si="23"/>
        <v>1319.1</v>
      </c>
      <c r="BU46" s="443">
        <v>813.6</v>
      </c>
      <c r="BV46" s="443">
        <f t="shared" si="26"/>
        <v>4014.5</v>
      </c>
      <c r="BW46" s="444">
        <f t="shared" si="27"/>
        <v>505.5</v>
      </c>
    </row>
    <row r="47" spans="1:75" s="25" customFormat="1" ht="51" x14ac:dyDescent="0.25">
      <c r="A47" s="98">
        <v>40</v>
      </c>
      <c r="B47" s="99">
        <v>84</v>
      </c>
      <c r="C47" s="128"/>
      <c r="D47" s="432">
        <v>39</v>
      </c>
      <c r="E47" s="68" t="s">
        <v>432</v>
      </c>
      <c r="F47" s="66">
        <v>42983</v>
      </c>
      <c r="G47" s="69" t="s">
        <v>433</v>
      </c>
      <c r="H47" s="70" t="s">
        <v>334</v>
      </c>
      <c r="I47" s="70" t="s">
        <v>434</v>
      </c>
      <c r="J47" s="70" t="s">
        <v>435</v>
      </c>
      <c r="K47" s="69" t="s">
        <v>436</v>
      </c>
      <c r="L47" s="67">
        <v>4022.8</v>
      </c>
      <c r="M47" s="67">
        <f t="shared" si="33"/>
        <v>402.28000000000003</v>
      </c>
      <c r="N47" s="67">
        <f t="shared" si="34"/>
        <v>3620.52</v>
      </c>
      <c r="O47" s="67">
        <f t="shared" si="35"/>
        <v>724.10400000000004</v>
      </c>
      <c r="P47" s="238">
        <v>0</v>
      </c>
      <c r="Q47" s="63">
        <v>0</v>
      </c>
      <c r="R47" s="63">
        <v>0</v>
      </c>
      <c r="S47" s="64">
        <v>0</v>
      </c>
      <c r="T47" s="63">
        <v>0</v>
      </c>
      <c r="U47" s="63">
        <v>0</v>
      </c>
      <c r="V47" s="64">
        <v>0</v>
      </c>
      <c r="W47" s="63">
        <v>0</v>
      </c>
      <c r="X47" s="63">
        <v>0</v>
      </c>
      <c r="Y47" s="64">
        <v>0</v>
      </c>
      <c r="Z47" s="63">
        <v>0</v>
      </c>
      <c r="AA47" s="63">
        <v>0</v>
      </c>
      <c r="AB47" s="64">
        <v>0</v>
      </c>
      <c r="AC47" s="63">
        <v>0</v>
      </c>
      <c r="AD47" s="65">
        <v>0</v>
      </c>
      <c r="AE47" s="62">
        <v>0</v>
      </c>
      <c r="AF47" s="63">
        <v>0</v>
      </c>
      <c r="AG47" s="65">
        <v>0</v>
      </c>
      <c r="AH47" s="64">
        <v>0</v>
      </c>
      <c r="AI47" s="63">
        <v>0</v>
      </c>
      <c r="AJ47" s="63">
        <v>0</v>
      </c>
      <c r="AK47" s="64">
        <v>0</v>
      </c>
      <c r="AL47" s="63">
        <v>0</v>
      </c>
      <c r="AM47" s="63">
        <v>0</v>
      </c>
      <c r="AN47" s="64">
        <v>0</v>
      </c>
      <c r="AO47" s="63">
        <v>0</v>
      </c>
      <c r="AP47" s="63">
        <v>0</v>
      </c>
      <c r="AQ47" s="64">
        <v>0</v>
      </c>
      <c r="AR47" s="63">
        <v>0</v>
      </c>
      <c r="AS47" s="63">
        <v>0</v>
      </c>
      <c r="AT47" s="64">
        <v>0</v>
      </c>
      <c r="AU47" s="63">
        <v>0</v>
      </c>
      <c r="AV47" s="63">
        <v>0</v>
      </c>
      <c r="AW47" s="64">
        <v>0</v>
      </c>
      <c r="AX47" s="63">
        <v>0</v>
      </c>
      <c r="AY47" s="63">
        <v>0</v>
      </c>
      <c r="AZ47" s="64">
        <v>0</v>
      </c>
      <c r="BA47" s="63">
        <f t="shared" si="31"/>
        <v>0</v>
      </c>
      <c r="BB47" s="63">
        <v>0</v>
      </c>
      <c r="BC47" s="64">
        <v>0</v>
      </c>
      <c r="BD47" s="63">
        <f t="shared" si="32"/>
        <v>0</v>
      </c>
      <c r="BE47" s="63">
        <v>0</v>
      </c>
      <c r="BF47" s="64">
        <v>0</v>
      </c>
      <c r="BG47" s="63">
        <v>0</v>
      </c>
      <c r="BH47" s="63">
        <v>0</v>
      </c>
      <c r="BI47" s="64">
        <v>234.09</v>
      </c>
      <c r="BJ47" s="63">
        <f t="shared" si="16"/>
        <v>234.09</v>
      </c>
      <c r="BK47" s="63">
        <f t="shared" si="17"/>
        <v>3788.71</v>
      </c>
      <c r="BL47" s="64">
        <v>724.1</v>
      </c>
      <c r="BM47" s="63">
        <f t="shared" si="36"/>
        <v>958.19</v>
      </c>
      <c r="BN47" s="63">
        <f t="shared" si="19"/>
        <v>3064.61</v>
      </c>
      <c r="BO47" s="64">
        <v>724.1</v>
      </c>
      <c r="BP47" s="63">
        <f t="shared" si="20"/>
        <v>1682.29</v>
      </c>
      <c r="BQ47" s="63">
        <f t="shared" si="21"/>
        <v>2340.5100000000002</v>
      </c>
      <c r="BR47" s="64">
        <v>724.1</v>
      </c>
      <c r="BS47" s="63">
        <f t="shared" si="37"/>
        <v>2406.39</v>
      </c>
      <c r="BT47" s="332">
        <f t="shared" si="23"/>
        <v>1616.4100000000003</v>
      </c>
      <c r="BU47" s="443">
        <v>724.1</v>
      </c>
      <c r="BV47" s="443">
        <f t="shared" si="26"/>
        <v>3130.49</v>
      </c>
      <c r="BW47" s="444">
        <f t="shared" si="27"/>
        <v>892.3100000000004</v>
      </c>
    </row>
    <row r="48" spans="1:75" s="25" customFormat="1" ht="51" x14ac:dyDescent="0.25">
      <c r="A48" s="98">
        <v>41</v>
      </c>
      <c r="B48" s="99">
        <v>84</v>
      </c>
      <c r="C48" s="128"/>
      <c r="D48" s="432">
        <v>40</v>
      </c>
      <c r="E48" s="68" t="s">
        <v>437</v>
      </c>
      <c r="F48" s="66">
        <v>42983</v>
      </c>
      <c r="G48" s="69" t="s">
        <v>438</v>
      </c>
      <c r="H48" s="70" t="s">
        <v>334</v>
      </c>
      <c r="I48" s="70" t="s">
        <v>439</v>
      </c>
      <c r="J48" s="69" t="s">
        <v>440</v>
      </c>
      <c r="K48" s="69" t="s">
        <v>441</v>
      </c>
      <c r="L48" s="67">
        <v>5243.2</v>
      </c>
      <c r="M48" s="67">
        <f t="shared" si="33"/>
        <v>524.32000000000005</v>
      </c>
      <c r="N48" s="67">
        <f t="shared" si="34"/>
        <v>4718.88</v>
      </c>
      <c r="O48" s="67">
        <f t="shared" si="35"/>
        <v>943.77600000000007</v>
      </c>
      <c r="P48" s="238">
        <v>0</v>
      </c>
      <c r="Q48" s="63">
        <v>0</v>
      </c>
      <c r="R48" s="63">
        <v>0</v>
      </c>
      <c r="S48" s="64">
        <v>0</v>
      </c>
      <c r="T48" s="63">
        <v>0</v>
      </c>
      <c r="U48" s="63">
        <v>0</v>
      </c>
      <c r="V48" s="64">
        <v>0</v>
      </c>
      <c r="W48" s="63">
        <v>0</v>
      </c>
      <c r="X48" s="63">
        <v>0</v>
      </c>
      <c r="Y48" s="64">
        <v>0</v>
      </c>
      <c r="Z48" s="63">
        <v>0</v>
      </c>
      <c r="AA48" s="63">
        <v>0</v>
      </c>
      <c r="AB48" s="64">
        <v>0</v>
      </c>
      <c r="AC48" s="63">
        <v>0</v>
      </c>
      <c r="AD48" s="65">
        <v>0</v>
      </c>
      <c r="AE48" s="62">
        <v>0</v>
      </c>
      <c r="AF48" s="63">
        <v>0</v>
      </c>
      <c r="AG48" s="65">
        <v>0</v>
      </c>
      <c r="AH48" s="64">
        <v>0</v>
      </c>
      <c r="AI48" s="63">
        <v>0</v>
      </c>
      <c r="AJ48" s="63">
        <v>0</v>
      </c>
      <c r="AK48" s="64">
        <v>0</v>
      </c>
      <c r="AL48" s="63">
        <v>0</v>
      </c>
      <c r="AM48" s="63">
        <v>0</v>
      </c>
      <c r="AN48" s="64">
        <v>0</v>
      </c>
      <c r="AO48" s="63">
        <v>0</v>
      </c>
      <c r="AP48" s="63">
        <v>0</v>
      </c>
      <c r="AQ48" s="64">
        <v>0</v>
      </c>
      <c r="AR48" s="63">
        <v>0</v>
      </c>
      <c r="AS48" s="63">
        <v>0</v>
      </c>
      <c r="AT48" s="64">
        <v>0</v>
      </c>
      <c r="AU48" s="63">
        <v>0</v>
      </c>
      <c r="AV48" s="63">
        <v>0</v>
      </c>
      <c r="AW48" s="64">
        <v>0</v>
      </c>
      <c r="AX48" s="63">
        <v>0</v>
      </c>
      <c r="AY48" s="63">
        <v>0</v>
      </c>
      <c r="AZ48" s="64">
        <v>0</v>
      </c>
      <c r="BA48" s="63">
        <f t="shared" si="31"/>
        <v>0</v>
      </c>
      <c r="BB48" s="63">
        <v>0</v>
      </c>
      <c r="BC48" s="64">
        <v>0</v>
      </c>
      <c r="BD48" s="63">
        <f t="shared" si="32"/>
        <v>0</v>
      </c>
      <c r="BE48" s="63">
        <v>0</v>
      </c>
      <c r="BF48" s="64">
        <v>0</v>
      </c>
      <c r="BG48" s="63">
        <v>0</v>
      </c>
      <c r="BH48" s="63">
        <v>0</v>
      </c>
      <c r="BI48" s="64">
        <v>305.11</v>
      </c>
      <c r="BJ48" s="63">
        <f t="shared" si="16"/>
        <v>305.11</v>
      </c>
      <c r="BK48" s="63">
        <f t="shared" si="17"/>
        <v>4938.09</v>
      </c>
      <c r="BL48" s="64">
        <v>943.78</v>
      </c>
      <c r="BM48" s="63">
        <f t="shared" si="36"/>
        <v>1248.8899999999999</v>
      </c>
      <c r="BN48" s="63">
        <f t="shared" si="19"/>
        <v>3994.31</v>
      </c>
      <c r="BO48" s="64">
        <v>943.78</v>
      </c>
      <c r="BP48" s="63">
        <f t="shared" si="20"/>
        <v>2192.67</v>
      </c>
      <c r="BQ48" s="63">
        <f t="shared" si="21"/>
        <v>3050.5299999999997</v>
      </c>
      <c r="BR48" s="64">
        <v>943.78</v>
      </c>
      <c r="BS48" s="63">
        <f t="shared" si="37"/>
        <v>3136.45</v>
      </c>
      <c r="BT48" s="332">
        <f t="shared" si="23"/>
        <v>2106.75</v>
      </c>
      <c r="BU48" s="443">
        <v>943.78</v>
      </c>
      <c r="BV48" s="443">
        <f t="shared" si="26"/>
        <v>4080.2299999999996</v>
      </c>
      <c r="BW48" s="444">
        <f t="shared" si="27"/>
        <v>1162.9700000000003</v>
      </c>
    </row>
    <row r="49" spans="1:75" s="25" customFormat="1" ht="51" x14ac:dyDescent="0.25">
      <c r="A49" s="98">
        <v>42</v>
      </c>
      <c r="B49" s="99">
        <v>84</v>
      </c>
      <c r="C49" s="128"/>
      <c r="D49" s="432">
        <v>41</v>
      </c>
      <c r="E49" s="68" t="s">
        <v>442</v>
      </c>
      <c r="F49" s="66">
        <v>42983</v>
      </c>
      <c r="G49" s="69" t="s">
        <v>443</v>
      </c>
      <c r="H49" s="70" t="s">
        <v>334</v>
      </c>
      <c r="I49" s="70" t="s">
        <v>444</v>
      </c>
      <c r="J49" s="70" t="s">
        <v>445</v>
      </c>
      <c r="K49" s="70" t="s">
        <v>446</v>
      </c>
      <c r="L49" s="67">
        <v>1717.6</v>
      </c>
      <c r="M49" s="67">
        <f t="shared" si="33"/>
        <v>171.76</v>
      </c>
      <c r="N49" s="67">
        <f t="shared" si="34"/>
        <v>1545.84</v>
      </c>
      <c r="O49" s="67">
        <f t="shared" si="35"/>
        <v>309.16800000000001</v>
      </c>
      <c r="P49" s="238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4">
        <v>0</v>
      </c>
      <c r="W49" s="63">
        <v>0</v>
      </c>
      <c r="X49" s="63">
        <v>0</v>
      </c>
      <c r="Y49" s="64">
        <v>0</v>
      </c>
      <c r="Z49" s="63">
        <v>0</v>
      </c>
      <c r="AA49" s="63">
        <v>0</v>
      </c>
      <c r="AB49" s="64">
        <v>0</v>
      </c>
      <c r="AC49" s="63">
        <v>0</v>
      </c>
      <c r="AD49" s="65">
        <v>0</v>
      </c>
      <c r="AE49" s="62">
        <v>0</v>
      </c>
      <c r="AF49" s="63">
        <v>0</v>
      </c>
      <c r="AG49" s="65">
        <v>0</v>
      </c>
      <c r="AH49" s="64">
        <v>0</v>
      </c>
      <c r="AI49" s="63">
        <v>0</v>
      </c>
      <c r="AJ49" s="63">
        <v>0</v>
      </c>
      <c r="AK49" s="64">
        <v>0</v>
      </c>
      <c r="AL49" s="63">
        <v>0</v>
      </c>
      <c r="AM49" s="63">
        <v>0</v>
      </c>
      <c r="AN49" s="64">
        <v>0</v>
      </c>
      <c r="AO49" s="63">
        <v>0</v>
      </c>
      <c r="AP49" s="63">
        <v>0</v>
      </c>
      <c r="AQ49" s="64">
        <v>0</v>
      </c>
      <c r="AR49" s="63">
        <v>0</v>
      </c>
      <c r="AS49" s="63">
        <v>0</v>
      </c>
      <c r="AT49" s="64">
        <v>0</v>
      </c>
      <c r="AU49" s="63">
        <v>0</v>
      </c>
      <c r="AV49" s="63">
        <v>0</v>
      </c>
      <c r="AW49" s="64">
        <v>0</v>
      </c>
      <c r="AX49" s="63">
        <v>0</v>
      </c>
      <c r="AY49" s="63">
        <v>0</v>
      </c>
      <c r="AZ49" s="64">
        <v>0</v>
      </c>
      <c r="BA49" s="63">
        <f t="shared" si="31"/>
        <v>0</v>
      </c>
      <c r="BB49" s="63">
        <v>0</v>
      </c>
      <c r="BC49" s="64">
        <v>0</v>
      </c>
      <c r="BD49" s="63">
        <f t="shared" si="32"/>
        <v>0</v>
      </c>
      <c r="BE49" s="63">
        <v>0</v>
      </c>
      <c r="BF49" s="64">
        <v>0</v>
      </c>
      <c r="BG49" s="63">
        <v>0</v>
      </c>
      <c r="BH49" s="63">
        <v>0</v>
      </c>
      <c r="BI49" s="64">
        <v>99.95</v>
      </c>
      <c r="BJ49" s="63">
        <f t="shared" si="16"/>
        <v>99.95</v>
      </c>
      <c r="BK49" s="63">
        <f t="shared" si="17"/>
        <v>1617.6499999999999</v>
      </c>
      <c r="BL49" s="64">
        <v>309.17</v>
      </c>
      <c r="BM49" s="63">
        <f t="shared" si="36"/>
        <v>409.12</v>
      </c>
      <c r="BN49" s="63">
        <f t="shared" si="19"/>
        <v>1308.48</v>
      </c>
      <c r="BO49" s="64">
        <v>309.17</v>
      </c>
      <c r="BP49" s="63">
        <f t="shared" si="20"/>
        <v>718.29</v>
      </c>
      <c r="BQ49" s="63">
        <f t="shared" si="21"/>
        <v>999.31</v>
      </c>
      <c r="BR49" s="64">
        <v>309.17</v>
      </c>
      <c r="BS49" s="63">
        <f t="shared" si="37"/>
        <v>1027.46</v>
      </c>
      <c r="BT49" s="332">
        <f t="shared" si="23"/>
        <v>690.13999999999987</v>
      </c>
      <c r="BU49" s="443">
        <v>309.17</v>
      </c>
      <c r="BV49" s="443">
        <f t="shared" si="26"/>
        <v>1336.63</v>
      </c>
      <c r="BW49" s="444">
        <f t="shared" si="27"/>
        <v>380.9699999999998</v>
      </c>
    </row>
    <row r="50" spans="1:75" s="25" customFormat="1" ht="51" x14ac:dyDescent="0.25">
      <c r="A50" s="98">
        <v>43</v>
      </c>
      <c r="B50" s="99">
        <v>84</v>
      </c>
      <c r="C50" s="128"/>
      <c r="D50" s="432">
        <v>42</v>
      </c>
      <c r="E50" s="68" t="s">
        <v>447</v>
      </c>
      <c r="F50" s="66">
        <v>42983</v>
      </c>
      <c r="G50" s="69" t="s">
        <v>443</v>
      </c>
      <c r="H50" s="70" t="s">
        <v>334</v>
      </c>
      <c r="I50" s="70" t="s">
        <v>444</v>
      </c>
      <c r="J50" s="70" t="s">
        <v>435</v>
      </c>
      <c r="K50" s="70" t="s">
        <v>448</v>
      </c>
      <c r="L50" s="67">
        <v>1717.6</v>
      </c>
      <c r="M50" s="67">
        <f t="shared" si="33"/>
        <v>171.76</v>
      </c>
      <c r="N50" s="67">
        <f t="shared" si="34"/>
        <v>1545.84</v>
      </c>
      <c r="O50" s="67">
        <f t="shared" si="35"/>
        <v>309.16800000000001</v>
      </c>
      <c r="P50" s="238">
        <v>0</v>
      </c>
      <c r="Q50" s="63">
        <v>0</v>
      </c>
      <c r="R50" s="63">
        <v>0</v>
      </c>
      <c r="S50" s="64">
        <v>0</v>
      </c>
      <c r="T50" s="63">
        <v>0</v>
      </c>
      <c r="U50" s="63">
        <v>0</v>
      </c>
      <c r="V50" s="64">
        <v>0</v>
      </c>
      <c r="W50" s="63">
        <v>0</v>
      </c>
      <c r="X50" s="63">
        <v>0</v>
      </c>
      <c r="Y50" s="64">
        <v>0</v>
      </c>
      <c r="Z50" s="63">
        <v>0</v>
      </c>
      <c r="AA50" s="63">
        <v>0</v>
      </c>
      <c r="AB50" s="64">
        <v>0</v>
      </c>
      <c r="AC50" s="63">
        <v>0</v>
      </c>
      <c r="AD50" s="65">
        <v>0</v>
      </c>
      <c r="AE50" s="62">
        <v>0</v>
      </c>
      <c r="AF50" s="63">
        <v>0</v>
      </c>
      <c r="AG50" s="65">
        <v>0</v>
      </c>
      <c r="AH50" s="64">
        <v>0</v>
      </c>
      <c r="AI50" s="63">
        <v>0</v>
      </c>
      <c r="AJ50" s="63">
        <v>0</v>
      </c>
      <c r="AK50" s="64">
        <v>0</v>
      </c>
      <c r="AL50" s="63">
        <v>0</v>
      </c>
      <c r="AM50" s="63">
        <v>0</v>
      </c>
      <c r="AN50" s="64">
        <v>0</v>
      </c>
      <c r="AO50" s="63">
        <v>0</v>
      </c>
      <c r="AP50" s="63">
        <v>0</v>
      </c>
      <c r="AQ50" s="64">
        <v>0</v>
      </c>
      <c r="AR50" s="63">
        <v>0</v>
      </c>
      <c r="AS50" s="63">
        <v>0</v>
      </c>
      <c r="AT50" s="64">
        <v>0</v>
      </c>
      <c r="AU50" s="63">
        <v>0</v>
      </c>
      <c r="AV50" s="63">
        <v>0</v>
      </c>
      <c r="AW50" s="64">
        <v>0</v>
      </c>
      <c r="AX50" s="63">
        <v>0</v>
      </c>
      <c r="AY50" s="63">
        <v>0</v>
      </c>
      <c r="AZ50" s="64">
        <v>0</v>
      </c>
      <c r="BA50" s="63">
        <f t="shared" si="31"/>
        <v>0</v>
      </c>
      <c r="BB50" s="63">
        <v>0</v>
      </c>
      <c r="BC50" s="64">
        <v>0</v>
      </c>
      <c r="BD50" s="63">
        <f t="shared" si="32"/>
        <v>0</v>
      </c>
      <c r="BE50" s="63">
        <v>0</v>
      </c>
      <c r="BF50" s="64">
        <v>0</v>
      </c>
      <c r="BG50" s="63">
        <v>0</v>
      </c>
      <c r="BH50" s="63">
        <v>0</v>
      </c>
      <c r="BI50" s="64">
        <v>99.95</v>
      </c>
      <c r="BJ50" s="63">
        <f t="shared" si="16"/>
        <v>99.95</v>
      </c>
      <c r="BK50" s="63">
        <f t="shared" si="17"/>
        <v>1617.6499999999999</v>
      </c>
      <c r="BL50" s="64">
        <v>309.17</v>
      </c>
      <c r="BM50" s="63">
        <f t="shared" si="36"/>
        <v>409.12</v>
      </c>
      <c r="BN50" s="63">
        <f t="shared" si="19"/>
        <v>1308.48</v>
      </c>
      <c r="BO50" s="64">
        <v>309.17</v>
      </c>
      <c r="BP50" s="63">
        <f t="shared" si="20"/>
        <v>718.29</v>
      </c>
      <c r="BQ50" s="63">
        <f t="shared" si="21"/>
        <v>999.31</v>
      </c>
      <c r="BR50" s="64">
        <v>309.17</v>
      </c>
      <c r="BS50" s="63">
        <f t="shared" si="37"/>
        <v>1027.46</v>
      </c>
      <c r="BT50" s="332">
        <f t="shared" si="23"/>
        <v>690.13999999999987</v>
      </c>
      <c r="BU50" s="443">
        <v>309.17</v>
      </c>
      <c r="BV50" s="443">
        <f t="shared" si="26"/>
        <v>1336.63</v>
      </c>
      <c r="BW50" s="444">
        <f t="shared" si="27"/>
        <v>380.9699999999998</v>
      </c>
    </row>
    <row r="51" spans="1:75" s="25" customFormat="1" ht="51" x14ac:dyDescent="0.25">
      <c r="A51" s="98">
        <v>44</v>
      </c>
      <c r="B51" s="99">
        <v>84</v>
      </c>
      <c r="C51" s="128"/>
      <c r="D51" s="432">
        <v>43</v>
      </c>
      <c r="E51" s="68" t="s">
        <v>449</v>
      </c>
      <c r="F51" s="66">
        <v>42983</v>
      </c>
      <c r="G51" s="69" t="s">
        <v>433</v>
      </c>
      <c r="H51" s="70" t="s">
        <v>450</v>
      </c>
      <c r="I51" s="70" t="s">
        <v>434</v>
      </c>
      <c r="J51" s="69" t="s">
        <v>451</v>
      </c>
      <c r="K51" s="69" t="s">
        <v>452</v>
      </c>
      <c r="L51" s="67">
        <v>4022.8</v>
      </c>
      <c r="M51" s="67">
        <f t="shared" si="33"/>
        <v>402.28000000000003</v>
      </c>
      <c r="N51" s="67">
        <f t="shared" si="34"/>
        <v>3620.52</v>
      </c>
      <c r="O51" s="67">
        <f t="shared" si="35"/>
        <v>724.10400000000004</v>
      </c>
      <c r="P51" s="238">
        <v>0</v>
      </c>
      <c r="Q51" s="63">
        <v>0</v>
      </c>
      <c r="R51" s="63">
        <v>0</v>
      </c>
      <c r="S51" s="64">
        <v>0</v>
      </c>
      <c r="T51" s="63">
        <v>0</v>
      </c>
      <c r="U51" s="63">
        <v>0</v>
      </c>
      <c r="V51" s="64">
        <v>0</v>
      </c>
      <c r="W51" s="63">
        <v>0</v>
      </c>
      <c r="X51" s="63">
        <v>0</v>
      </c>
      <c r="Y51" s="64">
        <v>0</v>
      </c>
      <c r="Z51" s="63">
        <v>0</v>
      </c>
      <c r="AA51" s="63">
        <v>0</v>
      </c>
      <c r="AB51" s="64">
        <v>0</v>
      </c>
      <c r="AC51" s="63">
        <v>0</v>
      </c>
      <c r="AD51" s="65">
        <v>0</v>
      </c>
      <c r="AE51" s="62">
        <v>0</v>
      </c>
      <c r="AF51" s="63">
        <v>0</v>
      </c>
      <c r="AG51" s="65">
        <v>0</v>
      </c>
      <c r="AH51" s="64">
        <v>0</v>
      </c>
      <c r="AI51" s="63">
        <v>0</v>
      </c>
      <c r="AJ51" s="63">
        <v>0</v>
      </c>
      <c r="AK51" s="64">
        <v>0</v>
      </c>
      <c r="AL51" s="63">
        <v>0</v>
      </c>
      <c r="AM51" s="63">
        <v>0</v>
      </c>
      <c r="AN51" s="64">
        <v>0</v>
      </c>
      <c r="AO51" s="63">
        <v>0</v>
      </c>
      <c r="AP51" s="63">
        <v>0</v>
      </c>
      <c r="AQ51" s="64">
        <v>0</v>
      </c>
      <c r="AR51" s="63">
        <v>0</v>
      </c>
      <c r="AS51" s="63">
        <v>0</v>
      </c>
      <c r="AT51" s="64">
        <v>0</v>
      </c>
      <c r="AU51" s="63">
        <v>0</v>
      </c>
      <c r="AV51" s="63">
        <v>0</v>
      </c>
      <c r="AW51" s="64">
        <v>0</v>
      </c>
      <c r="AX51" s="63">
        <v>0</v>
      </c>
      <c r="AY51" s="63">
        <v>0</v>
      </c>
      <c r="AZ51" s="64">
        <v>0</v>
      </c>
      <c r="BA51" s="63">
        <f t="shared" si="31"/>
        <v>0</v>
      </c>
      <c r="BB51" s="63">
        <v>0</v>
      </c>
      <c r="BC51" s="64">
        <v>0</v>
      </c>
      <c r="BD51" s="63">
        <f t="shared" si="32"/>
        <v>0</v>
      </c>
      <c r="BE51" s="63">
        <v>0</v>
      </c>
      <c r="BF51" s="64">
        <v>0</v>
      </c>
      <c r="BG51" s="63">
        <v>0</v>
      </c>
      <c r="BH51" s="63">
        <v>0</v>
      </c>
      <c r="BI51" s="64">
        <v>234.09</v>
      </c>
      <c r="BJ51" s="63">
        <f t="shared" si="16"/>
        <v>234.09</v>
      </c>
      <c r="BK51" s="63">
        <f t="shared" si="17"/>
        <v>3788.71</v>
      </c>
      <c r="BL51" s="64">
        <v>724.1</v>
      </c>
      <c r="BM51" s="63">
        <f t="shared" si="36"/>
        <v>958.19</v>
      </c>
      <c r="BN51" s="63">
        <f t="shared" si="19"/>
        <v>3064.61</v>
      </c>
      <c r="BO51" s="64">
        <v>724.1</v>
      </c>
      <c r="BP51" s="63">
        <f t="shared" si="20"/>
        <v>1682.29</v>
      </c>
      <c r="BQ51" s="63">
        <f t="shared" si="21"/>
        <v>2340.5100000000002</v>
      </c>
      <c r="BR51" s="64">
        <v>724.1</v>
      </c>
      <c r="BS51" s="63">
        <f t="shared" si="37"/>
        <v>2406.39</v>
      </c>
      <c r="BT51" s="332">
        <f t="shared" si="23"/>
        <v>1616.4100000000003</v>
      </c>
      <c r="BU51" s="443">
        <v>724.1</v>
      </c>
      <c r="BV51" s="443">
        <f t="shared" si="26"/>
        <v>3130.49</v>
      </c>
      <c r="BW51" s="444">
        <f t="shared" si="27"/>
        <v>892.3100000000004</v>
      </c>
    </row>
    <row r="52" spans="1:75" s="25" customFormat="1" ht="25.5" x14ac:dyDescent="0.25">
      <c r="A52" s="98">
        <v>45</v>
      </c>
      <c r="B52" s="101" t="s">
        <v>453</v>
      </c>
      <c r="C52" s="130"/>
      <c r="D52" s="432">
        <v>44</v>
      </c>
      <c r="E52" s="71" t="s">
        <v>454</v>
      </c>
      <c r="F52" s="66">
        <v>43425</v>
      </c>
      <c r="G52" s="69" t="s">
        <v>455</v>
      </c>
      <c r="H52" s="70" t="s">
        <v>456</v>
      </c>
      <c r="I52" s="70" t="s">
        <v>457</v>
      </c>
      <c r="J52" s="70" t="s">
        <v>458</v>
      </c>
      <c r="K52" s="70" t="s">
        <v>452</v>
      </c>
      <c r="L52" s="67">
        <v>6592.88</v>
      </c>
      <c r="M52" s="67">
        <f t="shared" si="33"/>
        <v>659.28800000000001</v>
      </c>
      <c r="N52" s="67">
        <f t="shared" si="34"/>
        <v>5933.5920000000006</v>
      </c>
      <c r="O52" s="67">
        <f t="shared" si="35"/>
        <v>1186.7184000000002</v>
      </c>
      <c r="P52" s="238">
        <v>0</v>
      </c>
      <c r="Q52" s="63">
        <v>0</v>
      </c>
      <c r="R52" s="63">
        <v>0</v>
      </c>
      <c r="S52" s="64">
        <v>0</v>
      </c>
      <c r="T52" s="63">
        <v>0</v>
      </c>
      <c r="U52" s="63">
        <v>0</v>
      </c>
      <c r="V52" s="64">
        <v>0</v>
      </c>
      <c r="W52" s="63">
        <v>0</v>
      </c>
      <c r="X52" s="63">
        <v>0</v>
      </c>
      <c r="Y52" s="64">
        <v>0</v>
      </c>
      <c r="Z52" s="63">
        <v>0</v>
      </c>
      <c r="AA52" s="63">
        <v>0</v>
      </c>
      <c r="AB52" s="64">
        <v>0</v>
      </c>
      <c r="AC52" s="63">
        <v>0</v>
      </c>
      <c r="AD52" s="65">
        <v>0</v>
      </c>
      <c r="AE52" s="62">
        <v>0</v>
      </c>
      <c r="AF52" s="63">
        <v>0</v>
      </c>
      <c r="AG52" s="65">
        <v>0</v>
      </c>
      <c r="AH52" s="64">
        <v>0</v>
      </c>
      <c r="AI52" s="63">
        <v>0</v>
      </c>
      <c r="AJ52" s="63">
        <v>0</v>
      </c>
      <c r="AK52" s="64">
        <v>0</v>
      </c>
      <c r="AL52" s="63">
        <v>0</v>
      </c>
      <c r="AM52" s="63">
        <v>0</v>
      </c>
      <c r="AN52" s="64">
        <v>0</v>
      </c>
      <c r="AO52" s="63">
        <v>0</v>
      </c>
      <c r="AP52" s="63">
        <v>0</v>
      </c>
      <c r="AQ52" s="64">
        <v>0</v>
      </c>
      <c r="AR52" s="63">
        <v>0</v>
      </c>
      <c r="AS52" s="63">
        <v>0</v>
      </c>
      <c r="AT52" s="64">
        <v>0</v>
      </c>
      <c r="AU52" s="63">
        <v>0</v>
      </c>
      <c r="AV52" s="63">
        <v>0</v>
      </c>
      <c r="AW52" s="64">
        <v>0</v>
      </c>
      <c r="AX52" s="63">
        <v>0</v>
      </c>
      <c r="AY52" s="63">
        <v>0</v>
      </c>
      <c r="AZ52" s="64">
        <v>0</v>
      </c>
      <c r="BA52" s="63">
        <f t="shared" si="31"/>
        <v>0</v>
      </c>
      <c r="BB52" s="63">
        <v>0</v>
      </c>
      <c r="BC52" s="64">
        <v>0</v>
      </c>
      <c r="BD52" s="63">
        <f t="shared" si="32"/>
        <v>0</v>
      </c>
      <c r="BE52" s="63">
        <v>0</v>
      </c>
      <c r="BF52" s="64">
        <v>0</v>
      </c>
      <c r="BG52" s="63">
        <v>0</v>
      </c>
      <c r="BH52" s="63">
        <v>0</v>
      </c>
      <c r="BI52" s="64">
        <v>0</v>
      </c>
      <c r="BJ52" s="63">
        <v>0</v>
      </c>
      <c r="BK52" s="63">
        <v>0</v>
      </c>
      <c r="BL52" s="64">
        <v>133.30000000000001</v>
      </c>
      <c r="BM52" s="63">
        <f t="shared" si="36"/>
        <v>133.30000000000001</v>
      </c>
      <c r="BN52" s="63">
        <f t="shared" si="19"/>
        <v>6459.58</v>
      </c>
      <c r="BO52" s="64">
        <v>1186.72</v>
      </c>
      <c r="BP52" s="63">
        <f t="shared" si="20"/>
        <v>1320.02</v>
      </c>
      <c r="BQ52" s="63">
        <f t="shared" si="21"/>
        <v>5272.8600000000006</v>
      </c>
      <c r="BR52" s="64">
        <v>1186.72</v>
      </c>
      <c r="BS52" s="63">
        <f t="shared" si="37"/>
        <v>2506.7399999999998</v>
      </c>
      <c r="BT52" s="332">
        <f t="shared" ref="BT52:BT59" si="38">L52-BS52</f>
        <v>4086.1400000000003</v>
      </c>
      <c r="BU52" s="443">
        <v>1186.72</v>
      </c>
      <c r="BV52" s="443">
        <f t="shared" si="26"/>
        <v>3693.46</v>
      </c>
      <c r="BW52" s="444">
        <f t="shared" si="27"/>
        <v>2899.42</v>
      </c>
    </row>
    <row r="53" spans="1:75" s="25" customFormat="1" ht="165.75" x14ac:dyDescent="0.25">
      <c r="A53" s="98">
        <v>46</v>
      </c>
      <c r="B53" s="101" t="s">
        <v>459</v>
      </c>
      <c r="C53" s="130"/>
      <c r="D53" s="432">
        <v>45</v>
      </c>
      <c r="E53" s="68" t="s">
        <v>460</v>
      </c>
      <c r="F53" s="66">
        <v>43427</v>
      </c>
      <c r="G53" s="69" t="s">
        <v>461</v>
      </c>
      <c r="H53" s="70" t="s">
        <v>309</v>
      </c>
      <c r="I53" s="70" t="s">
        <v>462</v>
      </c>
      <c r="J53" s="68" t="s">
        <v>463</v>
      </c>
      <c r="K53" s="71" t="s">
        <v>464</v>
      </c>
      <c r="L53" s="67">
        <v>731</v>
      </c>
      <c r="M53" s="67">
        <f t="shared" si="33"/>
        <v>73.100000000000009</v>
      </c>
      <c r="N53" s="67">
        <f t="shared" si="34"/>
        <v>657.9</v>
      </c>
      <c r="O53" s="67">
        <f t="shared" si="35"/>
        <v>131.57999999999998</v>
      </c>
      <c r="P53" s="238">
        <v>0</v>
      </c>
      <c r="Q53" s="63">
        <v>0</v>
      </c>
      <c r="R53" s="63">
        <v>0</v>
      </c>
      <c r="S53" s="64">
        <v>0</v>
      </c>
      <c r="T53" s="63">
        <v>0</v>
      </c>
      <c r="U53" s="63">
        <v>0</v>
      </c>
      <c r="V53" s="64">
        <v>0</v>
      </c>
      <c r="W53" s="63">
        <v>0</v>
      </c>
      <c r="X53" s="63">
        <v>0</v>
      </c>
      <c r="Y53" s="64">
        <v>0</v>
      </c>
      <c r="Z53" s="63">
        <v>0</v>
      </c>
      <c r="AA53" s="63">
        <v>0</v>
      </c>
      <c r="AB53" s="64">
        <v>0</v>
      </c>
      <c r="AC53" s="63">
        <v>0</v>
      </c>
      <c r="AD53" s="65">
        <v>0</v>
      </c>
      <c r="AE53" s="62">
        <v>0</v>
      </c>
      <c r="AF53" s="63">
        <v>0</v>
      </c>
      <c r="AG53" s="65">
        <v>0</v>
      </c>
      <c r="AH53" s="64">
        <v>0</v>
      </c>
      <c r="AI53" s="63">
        <v>0</v>
      </c>
      <c r="AJ53" s="63">
        <v>0</v>
      </c>
      <c r="AK53" s="64">
        <v>0</v>
      </c>
      <c r="AL53" s="63">
        <v>0</v>
      </c>
      <c r="AM53" s="63">
        <v>0</v>
      </c>
      <c r="AN53" s="64">
        <v>0</v>
      </c>
      <c r="AO53" s="63">
        <v>0</v>
      </c>
      <c r="AP53" s="63">
        <v>0</v>
      </c>
      <c r="AQ53" s="64">
        <v>0</v>
      </c>
      <c r="AR53" s="63">
        <v>0</v>
      </c>
      <c r="AS53" s="63">
        <v>0</v>
      </c>
      <c r="AT53" s="64">
        <v>0</v>
      </c>
      <c r="AU53" s="63">
        <v>0</v>
      </c>
      <c r="AV53" s="63">
        <v>0</v>
      </c>
      <c r="AW53" s="64">
        <v>0</v>
      </c>
      <c r="AX53" s="63">
        <v>0</v>
      </c>
      <c r="AY53" s="63">
        <v>0</v>
      </c>
      <c r="AZ53" s="64">
        <v>0</v>
      </c>
      <c r="BA53" s="63">
        <f t="shared" si="31"/>
        <v>0</v>
      </c>
      <c r="BB53" s="63">
        <v>0</v>
      </c>
      <c r="BC53" s="64">
        <v>0</v>
      </c>
      <c r="BD53" s="63">
        <f t="shared" si="32"/>
        <v>0</v>
      </c>
      <c r="BE53" s="63">
        <v>0</v>
      </c>
      <c r="BF53" s="64">
        <v>0</v>
      </c>
      <c r="BG53" s="63">
        <v>0</v>
      </c>
      <c r="BH53" s="63">
        <v>0</v>
      </c>
      <c r="BI53" s="64">
        <v>0</v>
      </c>
      <c r="BJ53" s="63">
        <v>0</v>
      </c>
      <c r="BK53" s="63">
        <v>0</v>
      </c>
      <c r="BL53" s="64">
        <v>14.06</v>
      </c>
      <c r="BM53" s="63">
        <f t="shared" si="36"/>
        <v>14.06</v>
      </c>
      <c r="BN53" s="63">
        <f t="shared" si="19"/>
        <v>716.94</v>
      </c>
      <c r="BO53" s="64">
        <v>131.58000000000001</v>
      </c>
      <c r="BP53" s="63">
        <f t="shared" si="20"/>
        <v>145.64000000000001</v>
      </c>
      <c r="BQ53" s="63">
        <f t="shared" si="21"/>
        <v>585.36</v>
      </c>
      <c r="BR53" s="64">
        <v>131.58000000000001</v>
      </c>
      <c r="BS53" s="63">
        <f t="shared" si="37"/>
        <v>277.22000000000003</v>
      </c>
      <c r="BT53" s="332">
        <f t="shared" si="38"/>
        <v>453.78</v>
      </c>
      <c r="BU53" s="443">
        <v>131.58000000000001</v>
      </c>
      <c r="BV53" s="443">
        <f t="shared" si="26"/>
        <v>408.80000000000007</v>
      </c>
      <c r="BW53" s="444">
        <f t="shared" si="27"/>
        <v>322.19999999999993</v>
      </c>
    </row>
    <row r="54" spans="1:75" s="25" customFormat="1" ht="191.25" x14ac:dyDescent="0.25">
      <c r="A54" s="98">
        <v>47</v>
      </c>
      <c r="B54" s="101" t="s">
        <v>465</v>
      </c>
      <c r="C54" s="130"/>
      <c r="D54" s="432">
        <v>46</v>
      </c>
      <c r="E54" s="71" t="s">
        <v>466</v>
      </c>
      <c r="F54" s="66">
        <v>43817</v>
      </c>
      <c r="G54" s="69" t="s">
        <v>467</v>
      </c>
      <c r="H54" s="70" t="s">
        <v>468</v>
      </c>
      <c r="I54" s="70" t="s">
        <v>469</v>
      </c>
      <c r="J54" s="70">
        <v>118158</v>
      </c>
      <c r="K54" s="70" t="s">
        <v>452</v>
      </c>
      <c r="L54" s="67">
        <v>875</v>
      </c>
      <c r="M54" s="67">
        <f t="shared" si="33"/>
        <v>87.5</v>
      </c>
      <c r="N54" s="67">
        <f t="shared" si="34"/>
        <v>787.5</v>
      </c>
      <c r="O54" s="67">
        <f t="shared" si="35"/>
        <v>157.5</v>
      </c>
      <c r="P54" s="238">
        <v>0</v>
      </c>
      <c r="Q54" s="63">
        <v>0</v>
      </c>
      <c r="R54" s="63">
        <v>0</v>
      </c>
      <c r="S54" s="64">
        <v>0</v>
      </c>
      <c r="T54" s="63">
        <v>0</v>
      </c>
      <c r="U54" s="63">
        <v>0</v>
      </c>
      <c r="V54" s="64">
        <v>0</v>
      </c>
      <c r="W54" s="63">
        <v>0</v>
      </c>
      <c r="X54" s="63">
        <v>0</v>
      </c>
      <c r="Y54" s="64">
        <v>0</v>
      </c>
      <c r="Z54" s="63">
        <v>0</v>
      </c>
      <c r="AA54" s="63">
        <v>0</v>
      </c>
      <c r="AB54" s="64">
        <v>0</v>
      </c>
      <c r="AC54" s="63">
        <v>0</v>
      </c>
      <c r="AD54" s="65">
        <v>0</v>
      </c>
      <c r="AE54" s="62">
        <v>0</v>
      </c>
      <c r="AF54" s="63">
        <v>0</v>
      </c>
      <c r="AG54" s="65">
        <v>0</v>
      </c>
      <c r="AH54" s="64">
        <v>0</v>
      </c>
      <c r="AI54" s="63">
        <v>0</v>
      </c>
      <c r="AJ54" s="63">
        <v>0</v>
      </c>
      <c r="AK54" s="64">
        <v>0</v>
      </c>
      <c r="AL54" s="63">
        <v>0</v>
      </c>
      <c r="AM54" s="63">
        <v>0</v>
      </c>
      <c r="AN54" s="64">
        <v>0</v>
      </c>
      <c r="AO54" s="63">
        <v>0</v>
      </c>
      <c r="AP54" s="63">
        <v>0</v>
      </c>
      <c r="AQ54" s="64">
        <v>0</v>
      </c>
      <c r="AR54" s="63">
        <v>0</v>
      </c>
      <c r="AS54" s="63">
        <v>0</v>
      </c>
      <c r="AT54" s="64">
        <v>0</v>
      </c>
      <c r="AU54" s="63">
        <v>0</v>
      </c>
      <c r="AV54" s="63">
        <v>0</v>
      </c>
      <c r="AW54" s="64">
        <v>0</v>
      </c>
      <c r="AX54" s="63">
        <v>0</v>
      </c>
      <c r="AY54" s="63">
        <v>0</v>
      </c>
      <c r="AZ54" s="64">
        <v>0</v>
      </c>
      <c r="BA54" s="63">
        <f t="shared" si="31"/>
        <v>0</v>
      </c>
      <c r="BB54" s="63">
        <v>0</v>
      </c>
      <c r="BC54" s="64">
        <v>0</v>
      </c>
      <c r="BD54" s="63">
        <f t="shared" si="32"/>
        <v>0</v>
      </c>
      <c r="BE54" s="63">
        <v>0</v>
      </c>
      <c r="BF54" s="64">
        <v>0</v>
      </c>
      <c r="BG54" s="63">
        <v>0</v>
      </c>
      <c r="BH54" s="63">
        <v>0</v>
      </c>
      <c r="BI54" s="64">
        <v>0</v>
      </c>
      <c r="BJ54" s="63">
        <v>0</v>
      </c>
      <c r="BK54" s="63">
        <v>0</v>
      </c>
      <c r="BL54" s="64">
        <v>0</v>
      </c>
      <c r="BM54" s="63">
        <f t="shared" si="36"/>
        <v>0</v>
      </c>
      <c r="BN54" s="63">
        <v>0</v>
      </c>
      <c r="BO54" s="64">
        <v>6.04</v>
      </c>
      <c r="BP54" s="63">
        <f t="shared" si="20"/>
        <v>6.04</v>
      </c>
      <c r="BQ54" s="63">
        <f t="shared" si="21"/>
        <v>868.96</v>
      </c>
      <c r="BR54" s="64">
        <v>157.5</v>
      </c>
      <c r="BS54" s="63">
        <f t="shared" si="37"/>
        <v>163.54</v>
      </c>
      <c r="BT54" s="332">
        <f t="shared" si="38"/>
        <v>711.46</v>
      </c>
      <c r="BU54" s="443">
        <v>157.5</v>
      </c>
      <c r="BV54" s="443">
        <f t="shared" si="26"/>
        <v>321.03999999999996</v>
      </c>
      <c r="BW54" s="444">
        <f t="shared" si="27"/>
        <v>553.96</v>
      </c>
    </row>
    <row r="55" spans="1:75" s="25" customFormat="1" ht="25.5" x14ac:dyDescent="0.25">
      <c r="A55" s="98">
        <v>48</v>
      </c>
      <c r="B55" s="101">
        <v>653</v>
      </c>
      <c r="C55" s="130"/>
      <c r="D55" s="432">
        <v>47</v>
      </c>
      <c r="E55" s="71" t="s">
        <v>470</v>
      </c>
      <c r="F55" s="66">
        <v>44182</v>
      </c>
      <c r="G55" s="69" t="s">
        <v>471</v>
      </c>
      <c r="H55" s="70" t="s">
        <v>472</v>
      </c>
      <c r="I55" s="70" t="s">
        <v>473</v>
      </c>
      <c r="J55" s="70" t="s">
        <v>474</v>
      </c>
      <c r="K55" s="70" t="s">
        <v>295</v>
      </c>
      <c r="L55" s="67">
        <v>935</v>
      </c>
      <c r="M55" s="67">
        <f t="shared" si="33"/>
        <v>93.5</v>
      </c>
      <c r="N55" s="67">
        <f t="shared" si="34"/>
        <v>841.5</v>
      </c>
      <c r="O55" s="67">
        <f t="shared" si="35"/>
        <v>168.3</v>
      </c>
      <c r="P55" s="238">
        <v>0</v>
      </c>
      <c r="Q55" s="63">
        <v>0</v>
      </c>
      <c r="R55" s="63">
        <v>0</v>
      </c>
      <c r="S55" s="64">
        <v>0</v>
      </c>
      <c r="T55" s="63">
        <v>0</v>
      </c>
      <c r="U55" s="63">
        <v>0</v>
      </c>
      <c r="V55" s="64">
        <v>0</v>
      </c>
      <c r="W55" s="63">
        <v>0</v>
      </c>
      <c r="X55" s="63">
        <v>0</v>
      </c>
      <c r="Y55" s="64">
        <v>0</v>
      </c>
      <c r="Z55" s="63">
        <v>0</v>
      </c>
      <c r="AA55" s="63">
        <v>0</v>
      </c>
      <c r="AB55" s="64">
        <v>0</v>
      </c>
      <c r="AC55" s="63">
        <v>0</v>
      </c>
      <c r="AD55" s="65">
        <v>0</v>
      </c>
      <c r="AE55" s="62">
        <v>0</v>
      </c>
      <c r="AF55" s="63">
        <v>0</v>
      </c>
      <c r="AG55" s="65">
        <v>0</v>
      </c>
      <c r="AH55" s="64">
        <v>0</v>
      </c>
      <c r="AI55" s="63">
        <v>0</v>
      </c>
      <c r="AJ55" s="63">
        <v>0</v>
      </c>
      <c r="AK55" s="64">
        <v>0</v>
      </c>
      <c r="AL55" s="63">
        <v>0</v>
      </c>
      <c r="AM55" s="63">
        <v>0</v>
      </c>
      <c r="AN55" s="64">
        <v>0</v>
      </c>
      <c r="AO55" s="63">
        <v>0</v>
      </c>
      <c r="AP55" s="63">
        <v>0</v>
      </c>
      <c r="AQ55" s="64">
        <v>0</v>
      </c>
      <c r="AR55" s="63">
        <v>0</v>
      </c>
      <c r="AS55" s="63">
        <v>0</v>
      </c>
      <c r="AT55" s="64">
        <v>0</v>
      </c>
      <c r="AU55" s="63">
        <v>0</v>
      </c>
      <c r="AV55" s="63">
        <v>0</v>
      </c>
      <c r="AW55" s="64">
        <v>0</v>
      </c>
      <c r="AX55" s="63">
        <v>0</v>
      </c>
      <c r="AY55" s="63">
        <v>0</v>
      </c>
      <c r="AZ55" s="64">
        <v>0</v>
      </c>
      <c r="BA55" s="63">
        <f t="shared" si="31"/>
        <v>0</v>
      </c>
      <c r="BB55" s="63">
        <v>0</v>
      </c>
      <c r="BC55" s="64">
        <v>0</v>
      </c>
      <c r="BD55" s="63">
        <f t="shared" si="32"/>
        <v>0</v>
      </c>
      <c r="BE55" s="63">
        <v>0</v>
      </c>
      <c r="BF55" s="64">
        <v>0</v>
      </c>
      <c r="BG55" s="63">
        <v>0</v>
      </c>
      <c r="BH55" s="63">
        <v>0</v>
      </c>
      <c r="BI55" s="64">
        <v>0</v>
      </c>
      <c r="BJ55" s="63">
        <v>0</v>
      </c>
      <c r="BK55" s="63">
        <v>0</v>
      </c>
      <c r="BL55" s="64">
        <v>0</v>
      </c>
      <c r="BM55" s="63">
        <f t="shared" si="36"/>
        <v>0</v>
      </c>
      <c r="BN55" s="63">
        <v>0</v>
      </c>
      <c r="BO55" s="64">
        <v>0</v>
      </c>
      <c r="BP55" s="63">
        <v>0</v>
      </c>
      <c r="BQ55" s="63">
        <v>0</v>
      </c>
      <c r="BR55" s="64">
        <v>6.92</v>
      </c>
      <c r="BS55" s="63">
        <f t="shared" si="37"/>
        <v>6.92</v>
      </c>
      <c r="BT55" s="332">
        <f t="shared" si="38"/>
        <v>928.08</v>
      </c>
      <c r="BU55" s="443">
        <v>168.3</v>
      </c>
      <c r="BV55" s="443">
        <f t="shared" si="26"/>
        <v>175.22</v>
      </c>
      <c r="BW55" s="444">
        <f t="shared" si="27"/>
        <v>759.78</v>
      </c>
    </row>
    <row r="56" spans="1:75" s="25" customFormat="1" ht="38.25" x14ac:dyDescent="0.25">
      <c r="A56" s="98">
        <v>49</v>
      </c>
      <c r="B56" s="101">
        <v>509</v>
      </c>
      <c r="C56" s="130"/>
      <c r="D56" s="432">
        <v>48</v>
      </c>
      <c r="E56" s="71" t="s">
        <v>475</v>
      </c>
      <c r="F56" s="66">
        <v>44182</v>
      </c>
      <c r="G56" s="69" t="s">
        <v>476</v>
      </c>
      <c r="H56" s="70" t="s">
        <v>477</v>
      </c>
      <c r="I56" s="69" t="s">
        <v>478</v>
      </c>
      <c r="J56" s="70" t="s">
        <v>479</v>
      </c>
      <c r="K56" s="69" t="s">
        <v>480</v>
      </c>
      <c r="L56" s="67">
        <v>4700.22</v>
      </c>
      <c r="M56" s="67">
        <f t="shared" si="33"/>
        <v>470.02200000000005</v>
      </c>
      <c r="N56" s="67">
        <f t="shared" si="34"/>
        <v>4230.1980000000003</v>
      </c>
      <c r="O56" s="67">
        <f t="shared" si="35"/>
        <v>846.03960000000006</v>
      </c>
      <c r="P56" s="238">
        <v>0</v>
      </c>
      <c r="Q56" s="63">
        <v>0</v>
      </c>
      <c r="R56" s="63">
        <v>0</v>
      </c>
      <c r="S56" s="64">
        <v>0</v>
      </c>
      <c r="T56" s="63">
        <v>0</v>
      </c>
      <c r="U56" s="63">
        <v>0</v>
      </c>
      <c r="V56" s="64">
        <v>0</v>
      </c>
      <c r="W56" s="63">
        <v>0</v>
      </c>
      <c r="X56" s="63">
        <v>0</v>
      </c>
      <c r="Y56" s="64">
        <v>0</v>
      </c>
      <c r="Z56" s="63">
        <v>0</v>
      </c>
      <c r="AA56" s="63">
        <v>0</v>
      </c>
      <c r="AB56" s="64">
        <v>0</v>
      </c>
      <c r="AC56" s="63">
        <v>0</v>
      </c>
      <c r="AD56" s="65">
        <v>0</v>
      </c>
      <c r="AE56" s="62">
        <v>0</v>
      </c>
      <c r="AF56" s="63">
        <v>0</v>
      </c>
      <c r="AG56" s="65">
        <v>0</v>
      </c>
      <c r="AH56" s="64">
        <v>0</v>
      </c>
      <c r="AI56" s="63">
        <v>0</v>
      </c>
      <c r="AJ56" s="63">
        <v>0</v>
      </c>
      <c r="AK56" s="64">
        <v>0</v>
      </c>
      <c r="AL56" s="63">
        <v>0</v>
      </c>
      <c r="AM56" s="63">
        <v>0</v>
      </c>
      <c r="AN56" s="64">
        <v>0</v>
      </c>
      <c r="AO56" s="63">
        <v>0</v>
      </c>
      <c r="AP56" s="63">
        <v>0</v>
      </c>
      <c r="AQ56" s="64">
        <v>0</v>
      </c>
      <c r="AR56" s="63">
        <v>0</v>
      </c>
      <c r="AS56" s="63">
        <v>0</v>
      </c>
      <c r="AT56" s="64">
        <v>0</v>
      </c>
      <c r="AU56" s="63">
        <v>0</v>
      </c>
      <c r="AV56" s="63">
        <v>0</v>
      </c>
      <c r="AW56" s="64">
        <v>0</v>
      </c>
      <c r="AX56" s="63">
        <v>0</v>
      </c>
      <c r="AY56" s="63">
        <v>0</v>
      </c>
      <c r="AZ56" s="64">
        <v>0</v>
      </c>
      <c r="BA56" s="63">
        <f t="shared" si="31"/>
        <v>0</v>
      </c>
      <c r="BB56" s="63">
        <v>0</v>
      </c>
      <c r="BC56" s="64">
        <v>0</v>
      </c>
      <c r="BD56" s="63">
        <f t="shared" si="32"/>
        <v>0</v>
      </c>
      <c r="BE56" s="63">
        <v>0</v>
      </c>
      <c r="BF56" s="64">
        <v>0</v>
      </c>
      <c r="BG56" s="63">
        <v>0</v>
      </c>
      <c r="BH56" s="63">
        <v>0</v>
      </c>
      <c r="BI56" s="64">
        <v>0</v>
      </c>
      <c r="BJ56" s="63">
        <v>0</v>
      </c>
      <c r="BK56" s="63">
        <v>0</v>
      </c>
      <c r="BL56" s="64">
        <v>0</v>
      </c>
      <c r="BM56" s="63">
        <f t="shared" si="36"/>
        <v>0</v>
      </c>
      <c r="BN56" s="63">
        <v>0</v>
      </c>
      <c r="BO56" s="64">
        <v>0</v>
      </c>
      <c r="BP56" s="63">
        <v>0</v>
      </c>
      <c r="BQ56" s="63">
        <v>0</v>
      </c>
      <c r="BR56" s="64">
        <v>34.770000000000003</v>
      </c>
      <c r="BS56" s="63">
        <f t="shared" si="37"/>
        <v>34.770000000000003</v>
      </c>
      <c r="BT56" s="332">
        <f t="shared" si="38"/>
        <v>4665.45</v>
      </c>
      <c r="BU56" s="443">
        <v>846.04</v>
      </c>
      <c r="BV56" s="443">
        <f t="shared" si="26"/>
        <v>880.81</v>
      </c>
      <c r="BW56" s="444">
        <f t="shared" si="27"/>
        <v>3819.4100000000003</v>
      </c>
    </row>
    <row r="57" spans="1:75" s="25" customFormat="1" ht="38.25" x14ac:dyDescent="0.25">
      <c r="A57" s="98">
        <v>50</v>
      </c>
      <c r="B57" s="101">
        <v>510</v>
      </c>
      <c r="C57" s="130"/>
      <c r="D57" s="432">
        <v>49</v>
      </c>
      <c r="E57" s="71" t="s">
        <v>481</v>
      </c>
      <c r="F57" s="66">
        <v>44182</v>
      </c>
      <c r="G57" s="69" t="s">
        <v>476</v>
      </c>
      <c r="H57" s="70" t="s">
        <v>477</v>
      </c>
      <c r="I57" s="69" t="s">
        <v>478</v>
      </c>
      <c r="J57" s="70" t="s">
        <v>482</v>
      </c>
      <c r="K57" s="70" t="s">
        <v>483</v>
      </c>
      <c r="L57" s="67">
        <v>4750.04</v>
      </c>
      <c r="M57" s="67">
        <f t="shared" si="33"/>
        <v>475.00400000000002</v>
      </c>
      <c r="N57" s="67">
        <f t="shared" si="34"/>
        <v>4275.0360000000001</v>
      </c>
      <c r="O57" s="67">
        <f t="shared" si="35"/>
        <v>855.00720000000001</v>
      </c>
      <c r="P57" s="238">
        <v>0</v>
      </c>
      <c r="Q57" s="63">
        <v>0</v>
      </c>
      <c r="R57" s="63">
        <v>0</v>
      </c>
      <c r="S57" s="64">
        <v>0</v>
      </c>
      <c r="T57" s="63">
        <v>0</v>
      </c>
      <c r="U57" s="63">
        <v>0</v>
      </c>
      <c r="V57" s="64">
        <v>0</v>
      </c>
      <c r="W57" s="63">
        <v>0</v>
      </c>
      <c r="X57" s="63">
        <v>0</v>
      </c>
      <c r="Y57" s="64">
        <v>0</v>
      </c>
      <c r="Z57" s="63">
        <v>0</v>
      </c>
      <c r="AA57" s="63">
        <v>0</v>
      </c>
      <c r="AB57" s="64">
        <v>0</v>
      </c>
      <c r="AC57" s="63">
        <v>0</v>
      </c>
      <c r="AD57" s="65">
        <v>0</v>
      </c>
      <c r="AE57" s="62">
        <v>0</v>
      </c>
      <c r="AF57" s="63">
        <v>0</v>
      </c>
      <c r="AG57" s="65">
        <v>0</v>
      </c>
      <c r="AH57" s="64">
        <v>0</v>
      </c>
      <c r="AI57" s="63">
        <v>0</v>
      </c>
      <c r="AJ57" s="63">
        <v>0</v>
      </c>
      <c r="AK57" s="64">
        <v>0</v>
      </c>
      <c r="AL57" s="63">
        <v>0</v>
      </c>
      <c r="AM57" s="63">
        <v>0</v>
      </c>
      <c r="AN57" s="64">
        <v>0</v>
      </c>
      <c r="AO57" s="63">
        <v>0</v>
      </c>
      <c r="AP57" s="63">
        <v>0</v>
      </c>
      <c r="AQ57" s="64">
        <v>0</v>
      </c>
      <c r="AR57" s="63">
        <v>0</v>
      </c>
      <c r="AS57" s="63">
        <v>0</v>
      </c>
      <c r="AT57" s="64">
        <v>0</v>
      </c>
      <c r="AU57" s="63">
        <v>0</v>
      </c>
      <c r="AV57" s="63">
        <v>0</v>
      </c>
      <c r="AW57" s="64">
        <v>0</v>
      </c>
      <c r="AX57" s="63">
        <v>0</v>
      </c>
      <c r="AY57" s="63">
        <v>0</v>
      </c>
      <c r="AZ57" s="64">
        <v>0</v>
      </c>
      <c r="BA57" s="63">
        <f t="shared" si="31"/>
        <v>0</v>
      </c>
      <c r="BB57" s="63">
        <v>0</v>
      </c>
      <c r="BC57" s="64">
        <v>0</v>
      </c>
      <c r="BD57" s="63">
        <f t="shared" si="32"/>
        <v>0</v>
      </c>
      <c r="BE57" s="63">
        <v>0</v>
      </c>
      <c r="BF57" s="64">
        <v>0</v>
      </c>
      <c r="BG57" s="63">
        <v>0</v>
      </c>
      <c r="BH57" s="63">
        <v>0</v>
      </c>
      <c r="BI57" s="64">
        <v>0</v>
      </c>
      <c r="BJ57" s="63">
        <v>0</v>
      </c>
      <c r="BK57" s="63">
        <v>0</v>
      </c>
      <c r="BL57" s="64">
        <v>0</v>
      </c>
      <c r="BM57" s="63">
        <f t="shared" si="36"/>
        <v>0</v>
      </c>
      <c r="BN57" s="63">
        <v>0</v>
      </c>
      <c r="BO57" s="64">
        <v>0</v>
      </c>
      <c r="BP57" s="63">
        <v>0</v>
      </c>
      <c r="BQ57" s="63">
        <v>0</v>
      </c>
      <c r="BR57" s="64">
        <v>35.14</v>
      </c>
      <c r="BS57" s="63">
        <f t="shared" si="37"/>
        <v>35.14</v>
      </c>
      <c r="BT57" s="332">
        <f t="shared" si="38"/>
        <v>4714.8999999999996</v>
      </c>
      <c r="BU57" s="443">
        <v>855.01</v>
      </c>
      <c r="BV57" s="443">
        <f t="shared" si="26"/>
        <v>890.15</v>
      </c>
      <c r="BW57" s="444">
        <f t="shared" si="27"/>
        <v>3859.89</v>
      </c>
    </row>
    <row r="58" spans="1:75" s="25" customFormat="1" ht="38.25" x14ac:dyDescent="0.25">
      <c r="A58" s="98">
        <v>51</v>
      </c>
      <c r="B58" s="101">
        <v>511</v>
      </c>
      <c r="C58" s="130"/>
      <c r="D58" s="432">
        <v>50</v>
      </c>
      <c r="E58" s="71" t="s">
        <v>484</v>
      </c>
      <c r="F58" s="66">
        <v>44182</v>
      </c>
      <c r="G58" s="69" t="s">
        <v>476</v>
      </c>
      <c r="H58" s="70" t="s">
        <v>477</v>
      </c>
      <c r="I58" s="69" t="s">
        <v>478</v>
      </c>
      <c r="J58" s="70" t="s">
        <v>485</v>
      </c>
      <c r="K58" s="70" t="s">
        <v>486</v>
      </c>
      <c r="L58" s="67">
        <v>4600</v>
      </c>
      <c r="M58" s="67">
        <f t="shared" si="33"/>
        <v>460</v>
      </c>
      <c r="N58" s="67">
        <f t="shared" si="34"/>
        <v>4140</v>
      </c>
      <c r="O58" s="67">
        <f t="shared" si="35"/>
        <v>828</v>
      </c>
      <c r="P58" s="238">
        <v>0</v>
      </c>
      <c r="Q58" s="63">
        <v>0</v>
      </c>
      <c r="R58" s="63">
        <v>0</v>
      </c>
      <c r="S58" s="64">
        <v>0</v>
      </c>
      <c r="T58" s="63">
        <v>0</v>
      </c>
      <c r="U58" s="63">
        <v>0</v>
      </c>
      <c r="V58" s="64">
        <v>0</v>
      </c>
      <c r="W58" s="63">
        <v>0</v>
      </c>
      <c r="X58" s="63">
        <v>0</v>
      </c>
      <c r="Y58" s="64">
        <v>0</v>
      </c>
      <c r="Z58" s="63">
        <v>0</v>
      </c>
      <c r="AA58" s="63">
        <v>0</v>
      </c>
      <c r="AB58" s="64">
        <v>0</v>
      </c>
      <c r="AC58" s="63">
        <v>0</v>
      </c>
      <c r="AD58" s="65">
        <v>0</v>
      </c>
      <c r="AE58" s="62">
        <v>0</v>
      </c>
      <c r="AF58" s="63">
        <v>0</v>
      </c>
      <c r="AG58" s="65">
        <v>0</v>
      </c>
      <c r="AH58" s="64">
        <v>0</v>
      </c>
      <c r="AI58" s="63">
        <v>0</v>
      </c>
      <c r="AJ58" s="63">
        <v>0</v>
      </c>
      <c r="AK58" s="64">
        <v>0</v>
      </c>
      <c r="AL58" s="63">
        <v>0</v>
      </c>
      <c r="AM58" s="63">
        <v>0</v>
      </c>
      <c r="AN58" s="64">
        <v>0</v>
      </c>
      <c r="AO58" s="63">
        <v>0</v>
      </c>
      <c r="AP58" s="63">
        <v>0</v>
      </c>
      <c r="AQ58" s="64">
        <v>0</v>
      </c>
      <c r="AR58" s="63">
        <v>0</v>
      </c>
      <c r="AS58" s="63">
        <v>0</v>
      </c>
      <c r="AT58" s="64">
        <v>0</v>
      </c>
      <c r="AU58" s="63">
        <v>0</v>
      </c>
      <c r="AV58" s="63">
        <v>0</v>
      </c>
      <c r="AW58" s="64">
        <v>0</v>
      </c>
      <c r="AX58" s="63">
        <v>0</v>
      </c>
      <c r="AY58" s="63">
        <v>0</v>
      </c>
      <c r="AZ58" s="64">
        <v>0</v>
      </c>
      <c r="BA58" s="63">
        <f t="shared" si="31"/>
        <v>0</v>
      </c>
      <c r="BB58" s="63">
        <v>0</v>
      </c>
      <c r="BC58" s="64">
        <v>0</v>
      </c>
      <c r="BD58" s="63">
        <f t="shared" si="32"/>
        <v>0</v>
      </c>
      <c r="BE58" s="63">
        <v>0</v>
      </c>
      <c r="BF58" s="64">
        <v>0</v>
      </c>
      <c r="BG58" s="63">
        <v>0</v>
      </c>
      <c r="BH58" s="63">
        <v>0</v>
      </c>
      <c r="BI58" s="64">
        <v>0</v>
      </c>
      <c r="BJ58" s="63">
        <v>0</v>
      </c>
      <c r="BK58" s="63">
        <v>0</v>
      </c>
      <c r="BL58" s="64">
        <v>0</v>
      </c>
      <c r="BM58" s="63">
        <f t="shared" si="36"/>
        <v>0</v>
      </c>
      <c r="BN58" s="63">
        <v>0</v>
      </c>
      <c r="BO58" s="64">
        <v>0</v>
      </c>
      <c r="BP58" s="63">
        <v>0</v>
      </c>
      <c r="BQ58" s="63">
        <v>0</v>
      </c>
      <c r="BR58" s="64">
        <v>34.03</v>
      </c>
      <c r="BS58" s="63">
        <f t="shared" si="37"/>
        <v>34.03</v>
      </c>
      <c r="BT58" s="332">
        <f t="shared" si="38"/>
        <v>4565.97</v>
      </c>
      <c r="BU58" s="443">
        <v>828</v>
      </c>
      <c r="BV58" s="443">
        <f t="shared" si="26"/>
        <v>862.03</v>
      </c>
      <c r="BW58" s="444">
        <f t="shared" si="27"/>
        <v>3737.9700000000003</v>
      </c>
    </row>
    <row r="59" spans="1:75" s="25" customFormat="1" ht="38.25" x14ac:dyDescent="0.25">
      <c r="A59" s="98">
        <v>52</v>
      </c>
      <c r="B59" s="101">
        <v>513</v>
      </c>
      <c r="C59" s="130"/>
      <c r="D59" s="433">
        <v>51</v>
      </c>
      <c r="E59" s="131" t="s">
        <v>487</v>
      </c>
      <c r="F59" s="132">
        <v>44182</v>
      </c>
      <c r="G59" s="69" t="s">
        <v>488</v>
      </c>
      <c r="H59" s="70" t="s">
        <v>477</v>
      </c>
      <c r="I59" s="69" t="s">
        <v>478</v>
      </c>
      <c r="J59" s="70" t="s">
        <v>489</v>
      </c>
      <c r="K59" s="69" t="s">
        <v>490</v>
      </c>
      <c r="L59" s="67">
        <v>3277</v>
      </c>
      <c r="M59" s="67">
        <f t="shared" si="33"/>
        <v>327.70000000000005</v>
      </c>
      <c r="N59" s="67">
        <f t="shared" si="34"/>
        <v>2949.3</v>
      </c>
      <c r="O59" s="67">
        <f t="shared" si="35"/>
        <v>589.86</v>
      </c>
      <c r="P59" s="238">
        <v>0</v>
      </c>
      <c r="Q59" s="63">
        <v>0</v>
      </c>
      <c r="R59" s="63">
        <v>0</v>
      </c>
      <c r="S59" s="64">
        <v>0</v>
      </c>
      <c r="T59" s="63">
        <v>0</v>
      </c>
      <c r="U59" s="63">
        <v>0</v>
      </c>
      <c r="V59" s="64">
        <v>0</v>
      </c>
      <c r="W59" s="63">
        <v>0</v>
      </c>
      <c r="X59" s="63">
        <v>0</v>
      </c>
      <c r="Y59" s="64">
        <v>0</v>
      </c>
      <c r="Z59" s="63">
        <v>0</v>
      </c>
      <c r="AA59" s="63">
        <v>0</v>
      </c>
      <c r="AB59" s="64">
        <v>0</v>
      </c>
      <c r="AC59" s="63">
        <v>0</v>
      </c>
      <c r="AD59" s="65">
        <v>0</v>
      </c>
      <c r="AE59" s="62">
        <v>0</v>
      </c>
      <c r="AF59" s="63">
        <v>0</v>
      </c>
      <c r="AG59" s="65">
        <v>0</v>
      </c>
      <c r="AH59" s="64">
        <v>0</v>
      </c>
      <c r="AI59" s="63">
        <v>0</v>
      </c>
      <c r="AJ59" s="63">
        <v>0</v>
      </c>
      <c r="AK59" s="64">
        <v>0</v>
      </c>
      <c r="AL59" s="63">
        <v>0</v>
      </c>
      <c r="AM59" s="63">
        <v>0</v>
      </c>
      <c r="AN59" s="64">
        <v>0</v>
      </c>
      <c r="AO59" s="63">
        <v>0</v>
      </c>
      <c r="AP59" s="63">
        <v>0</v>
      </c>
      <c r="AQ59" s="64">
        <v>0</v>
      </c>
      <c r="AR59" s="63">
        <v>0</v>
      </c>
      <c r="AS59" s="63">
        <v>0</v>
      </c>
      <c r="AT59" s="64">
        <v>0</v>
      </c>
      <c r="AU59" s="63">
        <v>0</v>
      </c>
      <c r="AV59" s="63">
        <v>0</v>
      </c>
      <c r="AW59" s="64">
        <v>0</v>
      </c>
      <c r="AX59" s="63">
        <v>0</v>
      </c>
      <c r="AY59" s="63">
        <v>0</v>
      </c>
      <c r="AZ59" s="64">
        <v>0</v>
      </c>
      <c r="BA59" s="63">
        <f t="shared" si="31"/>
        <v>0</v>
      </c>
      <c r="BB59" s="63">
        <v>0</v>
      </c>
      <c r="BC59" s="64">
        <v>0</v>
      </c>
      <c r="BD59" s="63">
        <f t="shared" si="32"/>
        <v>0</v>
      </c>
      <c r="BE59" s="63">
        <v>0</v>
      </c>
      <c r="BF59" s="64">
        <v>0</v>
      </c>
      <c r="BG59" s="63">
        <v>0</v>
      </c>
      <c r="BH59" s="63">
        <v>0</v>
      </c>
      <c r="BI59" s="64">
        <v>0</v>
      </c>
      <c r="BJ59" s="63">
        <v>0</v>
      </c>
      <c r="BK59" s="63">
        <v>0</v>
      </c>
      <c r="BL59" s="64">
        <v>0</v>
      </c>
      <c r="BM59" s="63">
        <f t="shared" si="36"/>
        <v>0</v>
      </c>
      <c r="BN59" s="63">
        <v>0</v>
      </c>
      <c r="BO59" s="64">
        <v>0</v>
      </c>
      <c r="BP59" s="63">
        <v>0</v>
      </c>
      <c r="BQ59" s="63">
        <v>0</v>
      </c>
      <c r="BR59" s="64">
        <v>24.24</v>
      </c>
      <c r="BS59" s="63">
        <f t="shared" si="37"/>
        <v>24.24</v>
      </c>
      <c r="BT59" s="332">
        <f t="shared" si="38"/>
        <v>3252.76</v>
      </c>
      <c r="BU59" s="443">
        <v>589.86</v>
      </c>
      <c r="BV59" s="443">
        <f t="shared" si="26"/>
        <v>614.1</v>
      </c>
      <c r="BW59" s="444">
        <f t="shared" si="27"/>
        <v>2662.9</v>
      </c>
    </row>
    <row r="60" spans="1:75" s="25" customFormat="1" ht="38.25" x14ac:dyDescent="0.25">
      <c r="A60" s="98"/>
      <c r="B60" s="101"/>
      <c r="C60" s="130"/>
      <c r="D60" s="433">
        <v>52</v>
      </c>
      <c r="E60" s="131" t="s">
        <v>491</v>
      </c>
      <c r="F60" s="132">
        <v>44540</v>
      </c>
      <c r="G60" s="69" t="s">
        <v>476</v>
      </c>
      <c r="H60" s="70" t="s">
        <v>492</v>
      </c>
      <c r="I60" s="69" t="s">
        <v>493</v>
      </c>
      <c r="J60" s="70" t="s">
        <v>494</v>
      </c>
      <c r="K60" s="69" t="s">
        <v>495</v>
      </c>
      <c r="L60" s="67">
        <v>4555</v>
      </c>
      <c r="M60" s="67">
        <f t="shared" si="33"/>
        <v>455.5</v>
      </c>
      <c r="N60" s="67">
        <f t="shared" si="34"/>
        <v>4099.5</v>
      </c>
      <c r="O60" s="67">
        <f t="shared" si="35"/>
        <v>819.9</v>
      </c>
      <c r="P60" s="238"/>
      <c r="Q60" s="63"/>
      <c r="R60" s="63"/>
      <c r="S60" s="64"/>
      <c r="T60" s="63"/>
      <c r="U60" s="63"/>
      <c r="V60" s="64"/>
      <c r="W60" s="63"/>
      <c r="X60" s="332"/>
      <c r="Y60" s="89"/>
      <c r="Z60" s="89"/>
      <c r="AA60" s="89"/>
      <c r="AB60" s="64"/>
      <c r="AC60" s="63"/>
      <c r="AD60" s="65"/>
      <c r="AE60" s="62"/>
      <c r="AF60" s="63"/>
      <c r="AG60" s="65"/>
      <c r="AH60" s="64"/>
      <c r="AI60" s="63"/>
      <c r="AJ60" s="63"/>
      <c r="AK60" s="64"/>
      <c r="AL60" s="63"/>
      <c r="AM60" s="63"/>
      <c r="AN60" s="64"/>
      <c r="AO60" s="63"/>
      <c r="AP60" s="63"/>
      <c r="AQ60" s="64"/>
      <c r="AR60" s="63"/>
      <c r="AS60" s="63"/>
      <c r="AT60" s="64"/>
      <c r="AU60" s="63"/>
      <c r="AV60" s="63"/>
      <c r="AW60" s="64"/>
      <c r="AX60" s="63"/>
      <c r="AY60" s="63"/>
      <c r="AZ60" s="64"/>
      <c r="BA60" s="63"/>
      <c r="BB60" s="63"/>
      <c r="BC60" s="64"/>
      <c r="BD60" s="63"/>
      <c r="BE60" s="63"/>
      <c r="BF60" s="64">
        <v>0</v>
      </c>
      <c r="BG60" s="63">
        <v>0</v>
      </c>
      <c r="BH60" s="63">
        <v>0</v>
      </c>
      <c r="BI60" s="64">
        <v>0</v>
      </c>
      <c r="BJ60" s="63">
        <v>0</v>
      </c>
      <c r="BK60" s="63">
        <v>0</v>
      </c>
      <c r="BL60" s="64"/>
      <c r="BM60" s="63"/>
      <c r="BN60" s="63"/>
      <c r="BO60" s="64"/>
      <c r="BP60" s="63"/>
      <c r="BQ60" s="63"/>
      <c r="BR60" s="64">
        <v>0</v>
      </c>
      <c r="BS60" s="63">
        <v>0</v>
      </c>
      <c r="BT60" s="332">
        <v>0</v>
      </c>
      <c r="BU60" s="443">
        <v>49.42</v>
      </c>
      <c r="BV60" s="443">
        <f t="shared" si="26"/>
        <v>49.42</v>
      </c>
      <c r="BW60" s="444">
        <f t="shared" si="27"/>
        <v>4505.58</v>
      </c>
    </row>
    <row r="61" spans="1:75" s="393" customFormat="1" ht="64.5" thickBot="1" x14ac:dyDescent="0.3">
      <c r="A61" s="98"/>
      <c r="B61" s="101"/>
      <c r="C61" s="380"/>
      <c r="D61" s="381">
        <v>53</v>
      </c>
      <c r="E61" s="382" t="s">
        <v>496</v>
      </c>
      <c r="F61" s="383">
        <v>44375</v>
      </c>
      <c r="G61" s="384" t="s">
        <v>497</v>
      </c>
      <c r="H61" s="385" t="s">
        <v>329</v>
      </c>
      <c r="I61" s="386" t="s">
        <v>498</v>
      </c>
      <c r="J61" s="387">
        <v>3132402</v>
      </c>
      <c r="K61" s="388" t="s">
        <v>331</v>
      </c>
      <c r="L61" s="389">
        <v>1949</v>
      </c>
      <c r="M61" s="389">
        <f t="shared" si="33"/>
        <v>194.9</v>
      </c>
      <c r="N61" s="389">
        <f t="shared" si="34"/>
        <v>1754.1</v>
      </c>
      <c r="O61" s="437">
        <f t="shared" si="35"/>
        <v>350.82</v>
      </c>
      <c r="P61" s="238"/>
      <c r="Q61" s="63"/>
      <c r="R61" s="63"/>
      <c r="S61" s="64"/>
      <c r="T61" s="63"/>
      <c r="U61" s="63"/>
      <c r="V61" s="64"/>
      <c r="W61" s="63"/>
      <c r="X61" s="63"/>
      <c r="Y61" s="64"/>
      <c r="Z61" s="63"/>
      <c r="AA61" s="63"/>
      <c r="AB61" s="64"/>
      <c r="AC61" s="63"/>
      <c r="AD61" s="65"/>
      <c r="AE61" s="62"/>
      <c r="AF61" s="63"/>
      <c r="AG61" s="65"/>
      <c r="AH61" s="64"/>
      <c r="AI61" s="63"/>
      <c r="AJ61" s="63"/>
      <c r="AK61" s="64"/>
      <c r="AL61" s="63"/>
      <c r="AM61" s="63"/>
      <c r="AN61" s="64"/>
      <c r="AO61" s="63"/>
      <c r="AP61" s="63"/>
      <c r="AQ61" s="64"/>
      <c r="AR61" s="63"/>
      <c r="AS61" s="63"/>
      <c r="AT61" s="64"/>
      <c r="AU61" s="63"/>
      <c r="AV61" s="63"/>
      <c r="AW61" s="64"/>
      <c r="AX61" s="63"/>
      <c r="AY61" s="63"/>
      <c r="AZ61" s="390"/>
      <c r="BA61" s="391"/>
      <c r="BB61" s="391"/>
      <c r="BC61" s="390"/>
      <c r="BD61" s="391"/>
      <c r="BE61" s="391"/>
      <c r="BF61" s="390"/>
      <c r="BG61" s="391"/>
      <c r="BH61" s="391"/>
      <c r="BI61" s="390"/>
      <c r="BJ61" s="391"/>
      <c r="BK61" s="391"/>
      <c r="BL61" s="390"/>
      <c r="BM61" s="391"/>
      <c r="BN61" s="391"/>
      <c r="BO61" s="390">
        <v>0</v>
      </c>
      <c r="BP61" s="391">
        <v>0</v>
      </c>
      <c r="BQ61" s="391">
        <v>0</v>
      </c>
      <c r="BR61" s="390">
        <v>0</v>
      </c>
      <c r="BS61" s="391">
        <f>BP61+BR61</f>
        <v>0</v>
      </c>
      <c r="BT61" s="392">
        <v>0</v>
      </c>
      <c r="BU61" s="445">
        <v>179.73</v>
      </c>
      <c r="BV61" s="445">
        <f t="shared" si="26"/>
        <v>179.73</v>
      </c>
      <c r="BW61" s="446">
        <f t="shared" si="27"/>
        <v>1769.27</v>
      </c>
    </row>
    <row r="62" spans="1:75" s="20" customFormat="1" ht="21.75" customHeight="1" thickBot="1" x14ac:dyDescent="0.3">
      <c r="A62" s="111"/>
      <c r="B62" s="111"/>
      <c r="C62" s="108"/>
      <c r="D62" s="488" t="s">
        <v>1077</v>
      </c>
      <c r="E62" s="489"/>
      <c r="F62" s="489"/>
      <c r="G62" s="489"/>
      <c r="H62" s="489"/>
      <c r="I62" s="489"/>
      <c r="J62" s="489"/>
      <c r="K62" s="491"/>
      <c r="L62" s="61">
        <f>SUM(L9:L61)</f>
        <v>125800.54000000002</v>
      </c>
      <c r="M62" s="61">
        <f>SUM(M9:M61)</f>
        <v>12580.054000000002</v>
      </c>
      <c r="N62" s="61">
        <f>SUM(N9:N61)</f>
        <v>113220.48599999996</v>
      </c>
      <c r="O62" s="60">
        <f>SUM(O9:O61)</f>
        <v>22644.097200000007</v>
      </c>
      <c r="P62" s="127">
        <f t="shared" ref="P62:BE62" si="39">SUM(P9:P59)</f>
        <v>78.37</v>
      </c>
      <c r="Q62" s="61">
        <f t="shared" si="39"/>
        <v>78.37</v>
      </c>
      <c r="R62" s="61">
        <f t="shared" si="39"/>
        <v>790.12</v>
      </c>
      <c r="S62" s="61">
        <f t="shared" si="39"/>
        <v>156.33000000000001</v>
      </c>
      <c r="T62" s="61">
        <f t="shared" si="39"/>
        <v>234.70000000000002</v>
      </c>
      <c r="U62" s="61">
        <f t="shared" si="39"/>
        <v>633.79</v>
      </c>
      <c r="V62" s="61">
        <f t="shared" si="39"/>
        <v>156.33000000000001</v>
      </c>
      <c r="W62" s="61">
        <f t="shared" si="39"/>
        <v>391.03000000000003</v>
      </c>
      <c r="X62" s="61">
        <f t="shared" si="39"/>
        <v>477.46</v>
      </c>
      <c r="Y62" s="61">
        <f t="shared" si="39"/>
        <v>156.33000000000001</v>
      </c>
      <c r="Z62" s="61">
        <f t="shared" si="39"/>
        <v>547.36</v>
      </c>
      <c r="AA62" s="61">
        <f t="shared" si="39"/>
        <v>321.13</v>
      </c>
      <c r="AB62" s="61">
        <f t="shared" si="39"/>
        <v>156.33000000000001</v>
      </c>
      <c r="AC62" s="61">
        <f t="shared" si="39"/>
        <v>703.69</v>
      </c>
      <c r="AD62" s="61">
        <f t="shared" si="39"/>
        <v>164.79999999999995</v>
      </c>
      <c r="AE62" s="61">
        <f t="shared" si="39"/>
        <v>77.95</v>
      </c>
      <c r="AF62" s="61">
        <f t="shared" si="39"/>
        <v>781.6400000000001</v>
      </c>
      <c r="AG62" s="61">
        <f t="shared" si="39"/>
        <v>86.849999999999909</v>
      </c>
      <c r="AH62" s="61">
        <f t="shared" si="39"/>
        <v>82.97999999999999</v>
      </c>
      <c r="AI62" s="61">
        <f t="shared" si="39"/>
        <v>864.62000000000012</v>
      </c>
      <c r="AJ62" s="61">
        <f t="shared" si="39"/>
        <v>2941.88</v>
      </c>
      <c r="AK62" s="61">
        <f t="shared" si="39"/>
        <v>536.9</v>
      </c>
      <c r="AL62" s="61">
        <f t="shared" si="39"/>
        <v>1401.52</v>
      </c>
      <c r="AM62" s="61">
        <f t="shared" si="39"/>
        <v>2972.4700000000003</v>
      </c>
      <c r="AN62" s="61">
        <f t="shared" si="39"/>
        <v>630.99</v>
      </c>
      <c r="AO62" s="61">
        <f t="shared" si="39"/>
        <v>2032.5100000000002</v>
      </c>
      <c r="AP62" s="61">
        <f t="shared" si="39"/>
        <v>2341.4799999999996</v>
      </c>
      <c r="AQ62" s="61">
        <f t="shared" si="39"/>
        <v>630.99</v>
      </c>
      <c r="AR62" s="61">
        <f t="shared" si="39"/>
        <v>2663.5000000000005</v>
      </c>
      <c r="AS62" s="61">
        <f t="shared" si="39"/>
        <v>1710.4899999999998</v>
      </c>
      <c r="AT62" s="61">
        <f t="shared" si="39"/>
        <v>630.99</v>
      </c>
      <c r="AU62" s="61">
        <f t="shared" si="39"/>
        <v>3294.4900000000002</v>
      </c>
      <c r="AV62" s="61">
        <f t="shared" si="39"/>
        <v>1079.5</v>
      </c>
      <c r="AW62" s="61">
        <f t="shared" si="39"/>
        <v>664.13</v>
      </c>
      <c r="AX62" s="61">
        <f t="shared" si="39"/>
        <v>3958.62</v>
      </c>
      <c r="AY62" s="61">
        <f t="shared" si="39"/>
        <v>2383.27</v>
      </c>
      <c r="AZ62" s="61">
        <f t="shared" si="39"/>
        <v>461.57</v>
      </c>
      <c r="BA62" s="61">
        <f t="shared" si="39"/>
        <v>4420.1900000000005</v>
      </c>
      <c r="BB62" s="61">
        <f t="shared" si="39"/>
        <v>3090.4700000000003</v>
      </c>
      <c r="BC62" s="61">
        <f t="shared" si="39"/>
        <v>572.19000000000005</v>
      </c>
      <c r="BD62" s="61">
        <f t="shared" si="39"/>
        <v>4992.380000000001</v>
      </c>
      <c r="BE62" s="61">
        <f t="shared" si="39"/>
        <v>3218.2799999999997</v>
      </c>
      <c r="BF62" s="61">
        <f t="shared" ref="BF62:BK62" si="40">SUM(BF9:BF60)</f>
        <v>803.41000000000008</v>
      </c>
      <c r="BG62" s="61">
        <f t="shared" si="40"/>
        <v>5795.7900000000018</v>
      </c>
      <c r="BH62" s="61">
        <f t="shared" si="40"/>
        <v>3388.3199999999997</v>
      </c>
      <c r="BI62" s="61">
        <f t="shared" si="40"/>
        <v>12476.140000000003</v>
      </c>
      <c r="BJ62" s="61">
        <f t="shared" si="40"/>
        <v>18271.93</v>
      </c>
      <c r="BK62" s="61">
        <f t="shared" si="40"/>
        <v>74563.469999999987</v>
      </c>
      <c r="BL62" s="61">
        <f>SUM(BL9:BL59)</f>
        <v>15954.300000000001</v>
      </c>
      <c r="BM62" s="61">
        <f>SUM(BM9:BM59)</f>
        <v>34226.230000000018</v>
      </c>
      <c r="BN62" s="61">
        <f>SUM(BN9:BN59)</f>
        <v>65933.050000000017</v>
      </c>
      <c r="BO62" s="61">
        <f t="shared" ref="BO62:BW62" si="41">SUM(BO9:BO61)</f>
        <v>16879.920000000006</v>
      </c>
      <c r="BP62" s="61">
        <f t="shared" si="41"/>
        <v>51106.150000000009</v>
      </c>
      <c r="BQ62" s="61">
        <f t="shared" si="41"/>
        <v>49928.13</v>
      </c>
      <c r="BR62" s="61">
        <f t="shared" si="41"/>
        <v>16961.770000000004</v>
      </c>
      <c r="BS62" s="61">
        <f t="shared" si="41"/>
        <v>68067.92</v>
      </c>
      <c r="BT62" s="97">
        <f t="shared" si="41"/>
        <v>51228.62</v>
      </c>
      <c r="BU62" s="434">
        <f t="shared" si="41"/>
        <v>20111.810000000001</v>
      </c>
      <c r="BV62" s="61">
        <f t="shared" si="41"/>
        <v>88179.73000000001</v>
      </c>
      <c r="BW62" s="60">
        <f t="shared" si="41"/>
        <v>37620.810000000005</v>
      </c>
    </row>
    <row r="63" spans="1:75" s="405" customFormat="1" ht="12.75" x14ac:dyDescent="0.25">
      <c r="A63" s="400"/>
      <c r="B63" s="400"/>
      <c r="C63" s="402"/>
      <c r="D63" s="403"/>
      <c r="E63" s="403"/>
      <c r="F63" s="403"/>
      <c r="G63" s="403"/>
      <c r="H63" s="403"/>
      <c r="I63" s="403"/>
      <c r="J63" s="403"/>
      <c r="K63" s="403"/>
      <c r="L63" s="404"/>
      <c r="M63" s="404"/>
      <c r="N63" s="404"/>
      <c r="O63" s="404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  <c r="AZ63" s="401"/>
      <c r="BA63" s="401"/>
      <c r="BB63" s="401"/>
      <c r="BC63" s="401"/>
      <c r="BD63" s="401"/>
      <c r="BE63" s="401"/>
      <c r="BF63" s="401"/>
      <c r="BG63" s="401"/>
      <c r="BH63" s="401"/>
      <c r="BI63" s="401"/>
      <c r="BJ63" s="401"/>
      <c r="BK63" s="401"/>
      <c r="BL63" s="401"/>
      <c r="BM63" s="401"/>
      <c r="BN63" s="401"/>
      <c r="BO63" s="401"/>
      <c r="BP63" s="401"/>
      <c r="BQ63" s="401"/>
      <c r="BR63" s="404"/>
      <c r="BS63" s="404"/>
      <c r="BT63" s="404"/>
      <c r="BU63" s="404"/>
      <c r="BV63" s="404"/>
      <c r="BW63" s="404"/>
    </row>
    <row r="64" spans="1:75" s="405" customFormat="1" ht="12.75" x14ac:dyDescent="0.25">
      <c r="A64" s="400"/>
      <c r="B64" s="400"/>
      <c r="C64" s="402"/>
      <c r="D64" s="403"/>
      <c r="E64" s="403"/>
      <c r="F64" s="403"/>
      <c r="G64" s="403"/>
      <c r="H64" s="403"/>
      <c r="I64" s="403"/>
      <c r="J64" s="403"/>
      <c r="K64" s="403"/>
      <c r="L64" s="404"/>
      <c r="M64" s="404"/>
      <c r="N64" s="404"/>
      <c r="O64" s="404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1"/>
      <c r="AQ64" s="401"/>
      <c r="AR64" s="401"/>
      <c r="AS64" s="401"/>
      <c r="AT64" s="401"/>
      <c r="AU64" s="401"/>
      <c r="AV64" s="401"/>
      <c r="AW64" s="401"/>
      <c r="AX64" s="401"/>
      <c r="AY64" s="401"/>
      <c r="AZ64" s="401"/>
      <c r="BA64" s="401"/>
      <c r="BB64" s="401"/>
      <c r="BC64" s="401"/>
      <c r="BD64" s="401"/>
      <c r="BE64" s="401"/>
      <c r="BF64" s="401"/>
      <c r="BG64" s="401"/>
      <c r="BH64" s="401"/>
      <c r="BI64" s="401"/>
      <c r="BJ64" s="401"/>
      <c r="BK64" s="401"/>
      <c r="BL64" s="401"/>
      <c r="BM64" s="401"/>
      <c r="BN64" s="401"/>
      <c r="BO64" s="401"/>
      <c r="BP64" s="401"/>
      <c r="BQ64" s="401"/>
      <c r="BR64" s="404"/>
      <c r="BS64" s="404"/>
      <c r="BT64" s="404"/>
      <c r="BU64" s="404"/>
      <c r="BV64" s="404"/>
      <c r="BW64" s="404"/>
    </row>
    <row r="65" spans="1:12" s="25" customFormat="1" ht="17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7.25" customHeight="1" thickBot="1" x14ac:dyDescent="0.25">
      <c r="A66" s="2"/>
      <c r="B66" s="83"/>
      <c r="C66" s="83"/>
      <c r="D66" s="83"/>
      <c r="E66" s="84"/>
      <c r="F66" s="83"/>
      <c r="G66" s="406"/>
      <c r="H66" s="24"/>
      <c r="I66" s="84"/>
      <c r="J66" s="84"/>
      <c r="K66" s="85"/>
      <c r="L66" s="24"/>
    </row>
    <row r="67" spans="1:12" s="25" customFormat="1" ht="17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83" t="s">
        <v>1</v>
      </c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  <row r="205" spans="1:12" s="25" customFormat="1" ht="14.25" customHeight="1" x14ac:dyDescent="0.2">
      <c r="A205" s="2"/>
      <c r="B205" s="83"/>
      <c r="C205" s="83"/>
      <c r="D205" s="83"/>
      <c r="E205" s="84"/>
      <c r="F205" s="83"/>
      <c r="H205" s="24"/>
      <c r="I205" s="84"/>
      <c r="J205" s="84"/>
      <c r="K205" s="24"/>
      <c r="L205" s="24"/>
    </row>
    <row r="206" spans="1:12" s="25" customFormat="1" ht="14.25" customHeight="1" x14ac:dyDescent="0.2">
      <c r="A206" s="2"/>
      <c r="B206" s="83"/>
      <c r="C206" s="83"/>
      <c r="D206" s="83"/>
      <c r="E206" s="84"/>
      <c r="F206" s="83"/>
      <c r="H206" s="24"/>
      <c r="I206" s="84"/>
      <c r="J206" s="84"/>
      <c r="K206" s="24"/>
      <c r="L206" s="24"/>
    </row>
    <row r="207" spans="1:12" s="25" customFormat="1" ht="14.25" customHeight="1" x14ac:dyDescent="0.2">
      <c r="A207" s="2"/>
      <c r="B207" s="83"/>
      <c r="C207" s="83"/>
      <c r="D207" s="83"/>
      <c r="E207" s="84"/>
      <c r="F207" s="83"/>
      <c r="H207" s="24"/>
      <c r="I207" s="84"/>
      <c r="J207" s="84"/>
      <c r="K207" s="24"/>
      <c r="L207" s="24"/>
    </row>
    <row r="208" spans="1:12" s="25" customFormat="1" ht="14.25" customHeight="1" x14ac:dyDescent="0.2">
      <c r="A208" s="2"/>
      <c r="B208" s="83"/>
      <c r="C208" s="83"/>
      <c r="D208" s="83"/>
      <c r="E208" s="84"/>
      <c r="F208" s="83"/>
      <c r="H208" s="24"/>
      <c r="I208" s="84"/>
      <c r="J208" s="84"/>
      <c r="K208" s="24"/>
      <c r="L208" s="24"/>
    </row>
    <row r="209" spans="1:12" s="25" customFormat="1" ht="14.25" customHeight="1" x14ac:dyDescent="0.2">
      <c r="A209" s="2"/>
      <c r="B209" s="83"/>
      <c r="C209" s="83"/>
      <c r="D209" s="83"/>
      <c r="E209" s="84"/>
      <c r="F209" s="83"/>
      <c r="H209" s="24"/>
      <c r="I209" s="84"/>
      <c r="J209" s="84"/>
      <c r="K209" s="24"/>
      <c r="L209" s="24"/>
    </row>
    <row r="210" spans="1:12" s="25" customFormat="1" ht="14.25" customHeight="1" x14ac:dyDescent="0.2">
      <c r="A210" s="2"/>
      <c r="B210" s="83"/>
      <c r="C210" s="83"/>
      <c r="D210" s="83"/>
      <c r="E210" s="84"/>
      <c r="F210" s="83"/>
      <c r="H210" s="24"/>
      <c r="I210" s="84"/>
      <c r="J210" s="84"/>
      <c r="K210" s="24"/>
      <c r="L210" s="24"/>
    </row>
    <row r="211" spans="1:12" s="25" customFormat="1" ht="14.25" customHeight="1" x14ac:dyDescent="0.2">
      <c r="A211" s="2"/>
      <c r="B211" s="83"/>
      <c r="C211" s="83"/>
      <c r="D211" s="83"/>
      <c r="E211" s="84"/>
      <c r="F211" s="83"/>
      <c r="H211" s="24"/>
      <c r="I211" s="84"/>
      <c r="J211" s="84"/>
      <c r="K211" s="24"/>
      <c r="L211" s="24"/>
    </row>
    <row r="212" spans="1:12" s="25" customFormat="1" ht="14.25" customHeight="1" x14ac:dyDescent="0.2">
      <c r="A212" s="2"/>
      <c r="B212" s="83"/>
      <c r="C212" s="83"/>
      <c r="D212" s="83"/>
      <c r="E212" s="84"/>
      <c r="F212" s="83"/>
      <c r="H212" s="24"/>
      <c r="I212" s="84"/>
      <c r="J212" s="84"/>
      <c r="K212" s="24"/>
      <c r="L212" s="24"/>
    </row>
    <row r="213" spans="1:12" s="25" customFormat="1" ht="14.25" customHeight="1" x14ac:dyDescent="0.2">
      <c r="A213" s="2"/>
      <c r="B213" s="83"/>
      <c r="C213" s="83"/>
      <c r="D213" s="83"/>
      <c r="E213" s="84"/>
      <c r="F213" s="83"/>
      <c r="H213" s="24"/>
      <c r="I213" s="84"/>
      <c r="J213" s="84"/>
      <c r="K213" s="24"/>
      <c r="L213" s="24"/>
    </row>
    <row r="214" spans="1:12" s="25" customFormat="1" ht="14.25" customHeight="1" x14ac:dyDescent="0.2">
      <c r="A214" s="2"/>
      <c r="B214" s="83"/>
      <c r="C214" s="83"/>
      <c r="D214" s="83"/>
      <c r="E214" s="84"/>
      <c r="F214" s="83"/>
      <c r="H214" s="24"/>
      <c r="I214" s="84"/>
      <c r="J214" s="84"/>
      <c r="K214" s="24"/>
      <c r="L214" s="24"/>
    </row>
    <row r="215" spans="1:12" s="25" customFormat="1" ht="14.25" customHeight="1" x14ac:dyDescent="0.2">
      <c r="A215" s="2"/>
      <c r="B215" s="83"/>
      <c r="C215" s="83"/>
      <c r="D215" s="83"/>
      <c r="E215" s="84"/>
      <c r="F215" s="83"/>
      <c r="H215" s="24"/>
      <c r="I215" s="84"/>
      <c r="J215" s="84"/>
      <c r="K215" s="24"/>
      <c r="L215" s="24"/>
    </row>
    <row r="216" spans="1:12" s="25" customFormat="1" ht="14.25" customHeight="1" x14ac:dyDescent="0.2">
      <c r="A216" s="2"/>
      <c r="B216" s="83"/>
      <c r="C216" s="83"/>
      <c r="D216" s="83"/>
      <c r="E216" s="84"/>
      <c r="F216" s="83"/>
      <c r="H216" s="24"/>
      <c r="I216" s="84"/>
      <c r="J216" s="84"/>
      <c r="K216" s="24"/>
      <c r="L216" s="24"/>
    </row>
    <row r="217" spans="1:12" s="25" customFormat="1" ht="14.25" customHeight="1" x14ac:dyDescent="0.2">
      <c r="A217" s="2"/>
      <c r="B217" s="83"/>
      <c r="C217" s="83"/>
      <c r="D217" s="83"/>
      <c r="E217" s="84"/>
      <c r="F217" s="83"/>
      <c r="H217" s="24"/>
      <c r="I217" s="84"/>
      <c r="J217" s="84"/>
      <c r="K217" s="24"/>
      <c r="L217" s="24"/>
    </row>
    <row r="218" spans="1:12" s="25" customFormat="1" ht="14.25" customHeight="1" x14ac:dyDescent="0.2">
      <c r="A218" s="2"/>
      <c r="B218" s="83"/>
      <c r="C218" s="83"/>
      <c r="D218" s="83"/>
      <c r="E218" s="84"/>
      <c r="F218" s="83"/>
      <c r="H218" s="24"/>
      <c r="I218" s="84"/>
      <c r="J218" s="84"/>
      <c r="K218" s="24"/>
      <c r="L218" s="24"/>
    </row>
    <row r="219" spans="1:12" s="25" customFormat="1" ht="14.25" customHeight="1" x14ac:dyDescent="0.2">
      <c r="A219" s="2"/>
      <c r="B219" s="83"/>
      <c r="C219" s="83"/>
      <c r="D219" s="83"/>
      <c r="E219" s="84"/>
      <c r="F219" s="83"/>
      <c r="H219" s="24"/>
      <c r="I219" s="84"/>
      <c r="J219" s="84"/>
      <c r="K219" s="24"/>
      <c r="L219" s="24"/>
    </row>
    <row r="220" spans="1:12" s="25" customFormat="1" ht="14.25" customHeight="1" x14ac:dyDescent="0.2">
      <c r="A220" s="2"/>
      <c r="B220" s="83"/>
      <c r="C220" s="83"/>
      <c r="D220" s="83"/>
      <c r="E220" s="84"/>
      <c r="F220" s="83"/>
      <c r="H220" s="24"/>
      <c r="I220" s="84"/>
      <c r="J220" s="84"/>
      <c r="K220" s="24"/>
      <c r="L220" s="24"/>
    </row>
    <row r="221" spans="1:12" s="25" customFormat="1" ht="14.25" customHeight="1" x14ac:dyDescent="0.2">
      <c r="A221" s="2"/>
      <c r="B221" s="83"/>
      <c r="C221" s="83"/>
      <c r="D221" s="83"/>
      <c r="E221" s="84"/>
      <c r="F221" s="83"/>
      <c r="H221" s="24"/>
      <c r="I221" s="84"/>
      <c r="J221" s="84"/>
      <c r="K221" s="24"/>
      <c r="L221" s="24"/>
    </row>
    <row r="222" spans="1:12" s="25" customFormat="1" ht="14.25" customHeight="1" x14ac:dyDescent="0.2">
      <c r="A222" s="2"/>
      <c r="B222" s="83"/>
      <c r="C222" s="83"/>
      <c r="D222" s="83"/>
      <c r="E222" s="84"/>
      <c r="F222" s="83"/>
      <c r="H222" s="24"/>
      <c r="I222" s="84"/>
      <c r="J222" s="84"/>
      <c r="K222" s="24"/>
      <c r="L222" s="24"/>
    </row>
    <row r="223" spans="1:12" s="25" customFormat="1" ht="14.25" customHeight="1" x14ac:dyDescent="0.2">
      <c r="A223" s="2"/>
      <c r="B223" s="83"/>
      <c r="C223" s="83"/>
      <c r="D223" s="83"/>
      <c r="E223" s="84"/>
      <c r="F223" s="83"/>
      <c r="H223" s="24"/>
      <c r="I223" s="84"/>
      <c r="J223" s="84"/>
      <c r="K223" s="24"/>
      <c r="L223" s="24"/>
    </row>
    <row r="224" spans="1:12" s="25" customFormat="1" ht="14.25" customHeight="1" x14ac:dyDescent="0.2">
      <c r="A224" s="2"/>
      <c r="B224" s="83"/>
      <c r="C224" s="83"/>
      <c r="D224" s="83"/>
      <c r="E224" s="84"/>
      <c r="F224" s="83"/>
      <c r="H224" s="24"/>
      <c r="I224" s="84"/>
      <c r="J224" s="84"/>
      <c r="K224" s="24"/>
      <c r="L224" s="24"/>
    </row>
    <row r="225" spans="1:12" s="25" customFormat="1" ht="14.25" customHeight="1" x14ac:dyDescent="0.2">
      <c r="A225" s="2"/>
      <c r="B225" s="83"/>
      <c r="C225" s="83"/>
      <c r="D225" s="83"/>
      <c r="E225" s="84"/>
      <c r="F225" s="83"/>
      <c r="H225" s="24"/>
      <c r="I225" s="84"/>
      <c r="J225" s="84"/>
      <c r="K225" s="24"/>
      <c r="L225" s="24"/>
    </row>
    <row r="226" spans="1:12" s="25" customFormat="1" ht="14.25" customHeight="1" x14ac:dyDescent="0.2">
      <c r="A226" s="2"/>
      <c r="B226" s="83"/>
      <c r="C226" s="83"/>
      <c r="D226" s="83"/>
      <c r="E226" s="84"/>
      <c r="F226" s="83"/>
      <c r="H226" s="24"/>
      <c r="I226" s="84"/>
      <c r="J226" s="84"/>
      <c r="K226" s="24"/>
      <c r="L226" s="24"/>
    </row>
    <row r="227" spans="1:12" s="25" customFormat="1" ht="14.25" customHeight="1" x14ac:dyDescent="0.2">
      <c r="A227" s="2"/>
      <c r="B227" s="83"/>
      <c r="C227" s="83"/>
      <c r="D227" s="83"/>
      <c r="E227" s="84"/>
      <c r="F227" s="83"/>
      <c r="H227" s="24"/>
      <c r="I227" s="84"/>
      <c r="J227" s="84"/>
      <c r="K227" s="24"/>
      <c r="L227" s="24"/>
    </row>
    <row r="228" spans="1:12" s="25" customFormat="1" ht="14.25" customHeight="1" x14ac:dyDescent="0.2">
      <c r="A228" s="2"/>
      <c r="B228" s="83"/>
      <c r="C228" s="83"/>
      <c r="D228" s="83"/>
      <c r="E228" s="84"/>
      <c r="F228" s="83"/>
      <c r="H228" s="24"/>
      <c r="I228" s="84"/>
      <c r="J228" s="84"/>
      <c r="K228" s="24"/>
      <c r="L228" s="24"/>
    </row>
    <row r="229" spans="1:12" s="25" customFormat="1" ht="14.25" customHeight="1" x14ac:dyDescent="0.2">
      <c r="A229" s="2"/>
      <c r="B229" s="83"/>
      <c r="C229" s="83"/>
      <c r="D229" s="83"/>
      <c r="E229" s="84"/>
      <c r="F229" s="83"/>
      <c r="H229" s="24"/>
      <c r="I229" s="84"/>
      <c r="J229" s="84"/>
      <c r="K229" s="24"/>
      <c r="L229" s="24"/>
    </row>
    <row r="230" spans="1:12" s="25" customFormat="1" ht="14.25" customHeight="1" x14ac:dyDescent="0.2">
      <c r="A230" s="2"/>
      <c r="B230" s="83"/>
      <c r="C230" s="83"/>
      <c r="D230" s="83"/>
      <c r="E230" s="84"/>
      <c r="F230" s="83"/>
      <c r="H230" s="24"/>
      <c r="I230" s="84"/>
      <c r="J230" s="84"/>
      <c r="K230" s="24"/>
      <c r="L230" s="24"/>
    </row>
    <row r="231" spans="1:12" s="25" customFormat="1" ht="14.25" customHeight="1" x14ac:dyDescent="0.2">
      <c r="A231" s="2"/>
      <c r="B231" s="83"/>
      <c r="C231" s="83"/>
      <c r="D231" s="83"/>
      <c r="E231" s="84"/>
      <c r="F231" s="83"/>
      <c r="H231" s="24"/>
      <c r="I231" s="84"/>
      <c r="J231" s="84"/>
      <c r="K231" s="24"/>
      <c r="L231" s="24"/>
    </row>
    <row r="232" spans="1:12" s="25" customFormat="1" ht="14.25" customHeight="1" x14ac:dyDescent="0.2">
      <c r="A232" s="2"/>
      <c r="B232" s="83"/>
      <c r="C232" s="83"/>
      <c r="D232" s="83"/>
      <c r="E232" s="84"/>
      <c r="F232" s="83"/>
      <c r="H232" s="24"/>
      <c r="I232" s="84"/>
      <c r="J232" s="84"/>
      <c r="K232" s="24"/>
      <c r="L232" s="24"/>
    </row>
    <row r="233" spans="1:12" s="25" customFormat="1" ht="14.25" customHeight="1" x14ac:dyDescent="0.2">
      <c r="A233" s="2"/>
      <c r="B233" s="83"/>
      <c r="C233" s="83"/>
      <c r="D233" s="83"/>
      <c r="E233" s="84"/>
      <c r="F233" s="83"/>
      <c r="H233" s="24"/>
      <c r="I233" s="84"/>
      <c r="J233" s="84"/>
      <c r="K233" s="24"/>
      <c r="L233" s="24"/>
    </row>
    <row r="234" spans="1:12" s="25" customFormat="1" ht="14.25" customHeight="1" x14ac:dyDescent="0.2">
      <c r="A234" s="2"/>
      <c r="B234" s="83"/>
      <c r="C234" s="83"/>
      <c r="D234" s="83"/>
      <c r="E234" s="84"/>
      <c r="F234" s="83"/>
      <c r="H234" s="24"/>
      <c r="I234" s="84"/>
      <c r="J234" s="84"/>
      <c r="K234" s="24"/>
      <c r="L234" s="24"/>
    </row>
  </sheetData>
  <autoFilter ref="A8:L62">
    <filterColumn colId="4">
      <filters>
        <filter val="05020009"/>
      </filters>
    </filterColumn>
  </autoFilter>
  <mergeCells count="6">
    <mergeCell ref="D62:K62"/>
    <mergeCell ref="D2:BW2"/>
    <mergeCell ref="D3:BW3"/>
    <mergeCell ref="D4:BW4"/>
    <mergeCell ref="D5:BW5"/>
    <mergeCell ref="D6:BW6"/>
  </mergeCells>
  <phoneticPr fontId="8" type="noConversion"/>
  <conditionalFormatting sqref="J65:J1048576 J1 J7:J8">
    <cfRule type="duplicateValues" dxfId="21" priority="20"/>
  </conditionalFormatting>
  <conditionalFormatting sqref="K66">
    <cfRule type="duplicateValues" dxfId="20" priority="3"/>
  </conditionalFormatting>
  <conditionalFormatting sqref="J61">
    <cfRule type="duplicateValues" dxfId="19" priority="2"/>
  </conditionalFormatting>
  <conditionalFormatting sqref="J16">
    <cfRule type="duplicateValues" dxfId="18" priority="1"/>
  </conditionalFormatting>
  <printOptions horizontalCentered="1"/>
  <pageMargins left="0.31496062992125984" right="0.31496062992125984" top="0.27559055118110237" bottom="0.31496062992125984" header="0" footer="0"/>
  <pageSetup scale="52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28515625" style="83" customWidth="1" outlineLevel="1"/>
    <col min="4" max="4" width="4.5703125" style="83" customWidth="1" outlineLevel="1"/>
    <col min="5" max="5" width="11.5703125" style="84" customWidth="1"/>
    <col min="6" max="6" width="11.42578125" style="83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79" t="s">
        <v>0</v>
      </c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</row>
    <row r="3" spans="1:39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</row>
    <row r="4" spans="1:39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</row>
    <row r="5" spans="1:39" ht="14.25" customHeight="1" x14ac:dyDescent="0.2">
      <c r="A5" s="3"/>
      <c r="B5" s="3"/>
      <c r="C5" s="3"/>
      <c r="D5" s="479" t="s">
        <v>499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</row>
    <row r="6" spans="1:39" ht="14.25" customHeight="1" x14ac:dyDescent="0.2">
      <c r="A6" s="3"/>
      <c r="B6" s="3"/>
      <c r="C6" s="3"/>
      <c r="D6" s="479" t="s">
        <v>1070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thickBot="1" x14ac:dyDescent="0.25">
      <c r="A8" s="6" t="s">
        <v>21</v>
      </c>
      <c r="B8" s="137" t="s">
        <v>22</v>
      </c>
      <c r="C8" s="107"/>
      <c r="D8" s="113" t="s">
        <v>23</v>
      </c>
      <c r="E8" s="133" t="s">
        <v>24</v>
      </c>
      <c r="F8" s="7" t="s">
        <v>25</v>
      </c>
      <c r="G8" s="7" t="s">
        <v>7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215</v>
      </c>
      <c r="Q8" s="9" t="s">
        <v>36</v>
      </c>
      <c r="R8" s="13" t="s">
        <v>12</v>
      </c>
      <c r="S8" s="12" t="s">
        <v>216</v>
      </c>
      <c r="T8" s="9" t="s">
        <v>38</v>
      </c>
      <c r="U8" s="13" t="s">
        <v>12</v>
      </c>
      <c r="V8" s="12" t="s">
        <v>217</v>
      </c>
      <c r="W8" s="9" t="s">
        <v>40</v>
      </c>
      <c r="X8" s="13" t="s">
        <v>12</v>
      </c>
      <c r="Y8" s="12" t="s">
        <v>41</v>
      </c>
      <c r="Z8" s="9" t="s">
        <v>42</v>
      </c>
      <c r="AA8" s="13" t="s">
        <v>12</v>
      </c>
      <c r="AB8" s="12" t="s">
        <v>43</v>
      </c>
      <c r="AC8" s="9" t="s">
        <v>44</v>
      </c>
      <c r="AD8" s="13" t="s">
        <v>12</v>
      </c>
      <c r="AE8" s="13" t="s">
        <v>218</v>
      </c>
      <c r="AF8" s="9" t="s">
        <v>46</v>
      </c>
      <c r="AG8" s="13" t="s">
        <v>12</v>
      </c>
      <c r="AH8" s="13" t="s">
        <v>47</v>
      </c>
      <c r="AI8" s="9" t="s">
        <v>48</v>
      </c>
      <c r="AJ8" s="13" t="s">
        <v>12</v>
      </c>
      <c r="AK8" s="13" t="s">
        <v>49</v>
      </c>
      <c r="AL8" s="181" t="s">
        <v>50</v>
      </c>
      <c r="AM8" s="13" t="s">
        <v>12</v>
      </c>
    </row>
    <row r="9" spans="1:39" s="25" customFormat="1" ht="26.25" thickBot="1" x14ac:dyDescent="0.3">
      <c r="A9" s="140" t="s">
        <v>500</v>
      </c>
      <c r="B9" s="141" t="s">
        <v>501</v>
      </c>
      <c r="C9" s="134"/>
      <c r="D9" s="136">
        <v>1</v>
      </c>
      <c r="E9" s="124" t="s">
        <v>502</v>
      </c>
      <c r="F9" s="17">
        <v>42068</v>
      </c>
      <c r="G9" s="41" t="s">
        <v>503</v>
      </c>
      <c r="H9" s="303" t="s">
        <v>504</v>
      </c>
      <c r="I9" s="90" t="s">
        <v>505</v>
      </c>
      <c r="J9" s="91" t="s">
        <v>506</v>
      </c>
      <c r="K9" s="447" t="s">
        <v>306</v>
      </c>
      <c r="L9" s="452">
        <v>718.91</v>
      </c>
      <c r="M9" s="448">
        <f>L9*10%</f>
        <v>71.891000000000005</v>
      </c>
      <c r="N9" s="449">
        <f>L9-M9</f>
        <v>647.01900000000001</v>
      </c>
      <c r="O9" s="448">
        <f>N9/5</f>
        <v>129.40379999999999</v>
      </c>
      <c r="P9" s="451">
        <v>0</v>
      </c>
      <c r="Q9" s="331">
        <v>0</v>
      </c>
      <c r="R9" s="331">
        <v>0</v>
      </c>
      <c r="S9" s="331">
        <v>107.07</v>
      </c>
      <c r="T9" s="331">
        <f>Q9+S9</f>
        <v>107.07</v>
      </c>
      <c r="U9" s="331">
        <f>L9-T9</f>
        <v>611.83999999999992</v>
      </c>
      <c r="V9" s="331">
        <v>129.4</v>
      </c>
      <c r="W9" s="331">
        <f>T9+V9</f>
        <v>236.47</v>
      </c>
      <c r="X9" s="331">
        <f>L9-W9</f>
        <v>482.43999999999994</v>
      </c>
      <c r="Y9" s="331">
        <v>129.4</v>
      </c>
      <c r="Z9" s="331">
        <f>W9+Y9</f>
        <v>365.87</v>
      </c>
      <c r="AA9" s="331">
        <f>L9-Z9</f>
        <v>353.03999999999996</v>
      </c>
      <c r="AB9" s="331">
        <v>129.4</v>
      </c>
      <c r="AC9" s="331">
        <f>Z9+AB9</f>
        <v>495.27</v>
      </c>
      <c r="AD9" s="331">
        <f>L9-AC9</f>
        <v>223.64</v>
      </c>
      <c r="AE9" s="331">
        <v>129.4</v>
      </c>
      <c r="AF9" s="331">
        <f>AC9+AE9</f>
        <v>624.66999999999996</v>
      </c>
      <c r="AG9" s="331">
        <f>L9-AF9</f>
        <v>94.240000000000009</v>
      </c>
      <c r="AH9" s="331">
        <v>22.34</v>
      </c>
      <c r="AI9" s="331">
        <f>AF9+AH9</f>
        <v>647.01</v>
      </c>
      <c r="AJ9" s="450">
        <f>L9-AI9</f>
        <v>71.899999999999977</v>
      </c>
      <c r="AK9" s="448">
        <v>0</v>
      </c>
      <c r="AL9" s="448">
        <f>AI9+AK9</f>
        <v>647.01</v>
      </c>
      <c r="AM9" s="451">
        <f>L9-AL9</f>
        <v>71.899999999999977</v>
      </c>
    </row>
    <row r="10" spans="1:39" s="20" customFormat="1" ht="25.5" customHeight="1" thickBot="1" x14ac:dyDescent="0.3">
      <c r="A10" s="121"/>
      <c r="B10" s="142"/>
      <c r="C10" s="108"/>
      <c r="D10" s="488" t="s">
        <v>1076</v>
      </c>
      <c r="E10" s="489"/>
      <c r="F10" s="489"/>
      <c r="G10" s="489"/>
      <c r="H10" s="489"/>
      <c r="I10" s="489"/>
      <c r="J10" s="489"/>
      <c r="K10" s="491"/>
      <c r="L10" s="304">
        <f t="shared" ref="L10:AM10" si="0">SUM(L9:L9)</f>
        <v>718.91</v>
      </c>
      <c r="M10" s="304">
        <f t="shared" si="0"/>
        <v>71.891000000000005</v>
      </c>
      <c r="N10" s="304">
        <f t="shared" si="0"/>
        <v>647.01900000000001</v>
      </c>
      <c r="O10" s="304">
        <f t="shared" si="0"/>
        <v>129.40379999999999</v>
      </c>
      <c r="P10" s="304">
        <f t="shared" si="0"/>
        <v>0</v>
      </c>
      <c r="Q10" s="304">
        <f t="shared" si="0"/>
        <v>0</v>
      </c>
      <c r="R10" s="304">
        <f t="shared" si="0"/>
        <v>0</v>
      </c>
      <c r="S10" s="304">
        <f t="shared" si="0"/>
        <v>107.07</v>
      </c>
      <c r="T10" s="304">
        <f t="shared" si="0"/>
        <v>107.07</v>
      </c>
      <c r="U10" s="304">
        <f t="shared" si="0"/>
        <v>611.83999999999992</v>
      </c>
      <c r="V10" s="304">
        <f t="shared" si="0"/>
        <v>129.4</v>
      </c>
      <c r="W10" s="304">
        <f t="shared" si="0"/>
        <v>236.47</v>
      </c>
      <c r="X10" s="304">
        <f t="shared" si="0"/>
        <v>482.43999999999994</v>
      </c>
      <c r="Y10" s="304">
        <f t="shared" si="0"/>
        <v>129.4</v>
      </c>
      <c r="Z10" s="304">
        <f t="shared" si="0"/>
        <v>365.87</v>
      </c>
      <c r="AA10" s="304">
        <f t="shared" si="0"/>
        <v>353.03999999999996</v>
      </c>
      <c r="AB10" s="304">
        <f t="shared" si="0"/>
        <v>129.4</v>
      </c>
      <c r="AC10" s="304">
        <f t="shared" si="0"/>
        <v>495.27</v>
      </c>
      <c r="AD10" s="304">
        <f t="shared" si="0"/>
        <v>223.64</v>
      </c>
      <c r="AE10" s="304">
        <f t="shared" si="0"/>
        <v>129.4</v>
      </c>
      <c r="AF10" s="304">
        <f t="shared" si="0"/>
        <v>624.66999999999996</v>
      </c>
      <c r="AG10" s="304">
        <f t="shared" si="0"/>
        <v>94.240000000000009</v>
      </c>
      <c r="AH10" s="304">
        <f t="shared" si="0"/>
        <v>22.34</v>
      </c>
      <c r="AI10" s="304">
        <f t="shared" si="0"/>
        <v>647.01</v>
      </c>
      <c r="AJ10" s="304">
        <f t="shared" si="0"/>
        <v>71.899999999999977</v>
      </c>
      <c r="AK10" s="304">
        <f t="shared" si="0"/>
        <v>0</v>
      </c>
      <c r="AL10" s="304">
        <f t="shared" si="0"/>
        <v>647.01</v>
      </c>
      <c r="AM10" s="304">
        <f t="shared" si="0"/>
        <v>71.899999999999977</v>
      </c>
    </row>
    <row r="11" spans="1:39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83"/>
      <c r="C12" s="83"/>
      <c r="D12" s="83"/>
      <c r="E12" s="84"/>
      <c r="F12" s="83"/>
      <c r="H12" s="2"/>
      <c r="I12" s="125"/>
      <c r="J12" s="305"/>
      <c r="K12" s="306"/>
      <c r="L12" s="307"/>
      <c r="M12" s="308"/>
      <c r="N12" s="230"/>
      <c r="P12" s="118"/>
    </row>
    <row r="13" spans="1:39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83"/>
      <c r="C15" s="83"/>
      <c r="D15" s="83"/>
      <c r="E15" s="84"/>
      <c r="F15" s="83"/>
      <c r="H15" s="24"/>
      <c r="I15" s="24"/>
      <c r="J15" s="24"/>
      <c r="K15" s="85"/>
      <c r="L15" s="24"/>
      <c r="M15" s="24"/>
    </row>
    <row r="16" spans="1:39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24"/>
      <c r="K16" s="3" t="s">
        <v>19</v>
      </c>
      <c r="L16" s="24"/>
      <c r="M16" s="24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L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  <c r="I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scale="55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27"/>
  <sheetViews>
    <sheetView view="pageBreakPreview" topLeftCell="C1" zoomScaleNormal="100" zoomScaleSheetLayoutView="100" workbookViewId="0">
      <pane ySplit="8" topLeftCell="A252" activePane="bottomLeft" state="frozen"/>
      <selection activeCell="H1" sqref="H1"/>
      <selection pane="bottomLeft" activeCell="D257" sqref="D257"/>
    </sheetView>
  </sheetViews>
  <sheetFormatPr baseColWidth="10" defaultColWidth="9.140625" defaultRowHeight="14.25" customHeight="1" outlineLevelCol="1" x14ac:dyDescent="0.2"/>
  <cols>
    <col min="1" max="1" width="8.85546875" style="218" hidden="1" customWidth="1" outlineLevel="1"/>
    <col min="2" max="2" width="11" style="219" hidden="1" customWidth="1" outlineLevel="1"/>
    <col min="3" max="3" width="1.85546875" style="219" customWidth="1" outlineLevel="1"/>
    <col min="4" max="4" width="3.5703125" style="219" customWidth="1" outlineLevel="1"/>
    <col min="5" max="5" width="10.7109375" style="219" customWidth="1" outlineLevel="1"/>
    <col min="6" max="6" width="12.140625" style="219" customWidth="1"/>
    <col min="7" max="7" width="16" style="219" customWidth="1"/>
    <col min="8" max="8" width="11.7109375" style="22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customWidth="1"/>
    <col min="68" max="68" width="13.5703125" style="5" customWidth="1"/>
    <col min="69" max="69" width="11.140625" style="5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</row>
    <row r="3" spans="1:72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9"/>
    </row>
    <row r="4" spans="1:72" ht="14.25" customHeight="1" x14ac:dyDescent="0.2">
      <c r="A4" s="3"/>
      <c r="B4" s="3"/>
      <c r="C4" s="3"/>
      <c r="D4" s="479" t="s">
        <v>57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479"/>
      <c r="BN4" s="479"/>
      <c r="BO4" s="479"/>
      <c r="BP4" s="479"/>
      <c r="BQ4" s="479"/>
      <c r="BR4" s="479"/>
      <c r="BS4" s="479"/>
      <c r="BT4" s="479"/>
    </row>
    <row r="5" spans="1:72" ht="14.25" customHeight="1" x14ac:dyDescent="0.2">
      <c r="A5" s="3"/>
      <c r="B5" s="3"/>
      <c r="C5" s="3"/>
      <c r="D5" s="479" t="s">
        <v>507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</row>
    <row r="6" spans="1:72" ht="14.25" customHeight="1" x14ac:dyDescent="0.2">
      <c r="A6" s="3"/>
      <c r="B6" s="3"/>
      <c r="C6" s="3"/>
      <c r="D6" s="479" t="s">
        <v>1072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82" customFormat="1" ht="51.75" thickBot="1" x14ac:dyDescent="0.25">
      <c r="A8" s="110" t="s">
        <v>21</v>
      </c>
      <c r="B8" s="110" t="s">
        <v>22</v>
      </c>
      <c r="C8" s="107"/>
      <c r="D8" s="113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1" t="s">
        <v>34</v>
      </c>
      <c r="P8" s="12" t="s">
        <v>209</v>
      </c>
      <c r="Q8" s="13" t="s">
        <v>508</v>
      </c>
      <c r="R8" s="13" t="s">
        <v>12</v>
      </c>
      <c r="S8" s="12" t="s">
        <v>90</v>
      </c>
      <c r="T8" s="13" t="s">
        <v>91</v>
      </c>
      <c r="U8" s="13" t="s">
        <v>12</v>
      </c>
      <c r="V8" s="12" t="s">
        <v>92</v>
      </c>
      <c r="W8" s="13" t="s">
        <v>211</v>
      </c>
      <c r="X8" s="13" t="s">
        <v>12</v>
      </c>
      <c r="Y8" s="12" t="s">
        <v>212</v>
      </c>
      <c r="Z8" s="13" t="s">
        <v>94</v>
      </c>
      <c r="AA8" s="13" t="s">
        <v>12</v>
      </c>
      <c r="AB8" s="12" t="s">
        <v>509</v>
      </c>
      <c r="AC8" s="330" t="s">
        <v>96</v>
      </c>
      <c r="AD8" s="13" t="s">
        <v>12</v>
      </c>
      <c r="AE8" s="12" t="s">
        <v>288</v>
      </c>
      <c r="AF8" s="330" t="s">
        <v>98</v>
      </c>
      <c r="AG8" s="13" t="s">
        <v>12</v>
      </c>
      <c r="AH8" s="14" t="s">
        <v>289</v>
      </c>
      <c r="AI8" s="13" t="s">
        <v>100</v>
      </c>
      <c r="AJ8" s="13" t="s">
        <v>12</v>
      </c>
      <c r="AK8" s="12" t="s">
        <v>510</v>
      </c>
      <c r="AL8" s="13" t="s">
        <v>102</v>
      </c>
      <c r="AM8" s="13" t="s">
        <v>12</v>
      </c>
      <c r="AN8" s="12" t="s">
        <v>214</v>
      </c>
      <c r="AO8" s="9" t="s">
        <v>104</v>
      </c>
      <c r="AP8" s="13" t="s">
        <v>12</v>
      </c>
      <c r="AQ8" s="12" t="s">
        <v>511</v>
      </c>
      <c r="AR8" s="9" t="s">
        <v>106</v>
      </c>
      <c r="AS8" s="13" t="s">
        <v>12</v>
      </c>
      <c r="AT8" s="12" t="s">
        <v>512</v>
      </c>
      <c r="AU8" s="9" t="s">
        <v>108</v>
      </c>
      <c r="AV8" s="13" t="s">
        <v>12</v>
      </c>
      <c r="AW8" s="12" t="s">
        <v>109</v>
      </c>
      <c r="AX8" s="9" t="s">
        <v>36</v>
      </c>
      <c r="AY8" s="13" t="s">
        <v>12</v>
      </c>
      <c r="AZ8" s="12" t="s">
        <v>37</v>
      </c>
      <c r="BA8" s="9" t="s">
        <v>38</v>
      </c>
      <c r="BB8" s="13" t="s">
        <v>12</v>
      </c>
      <c r="BC8" s="12" t="s">
        <v>39</v>
      </c>
      <c r="BD8" s="9" t="s">
        <v>40</v>
      </c>
      <c r="BE8" s="13" t="s">
        <v>12</v>
      </c>
      <c r="BF8" s="12" t="s">
        <v>41</v>
      </c>
      <c r="BG8" s="9" t="s">
        <v>42</v>
      </c>
      <c r="BH8" s="13" t="s">
        <v>12</v>
      </c>
      <c r="BI8" s="12" t="s">
        <v>43</v>
      </c>
      <c r="BJ8" s="9" t="s">
        <v>44</v>
      </c>
      <c r="BK8" s="13" t="s">
        <v>12</v>
      </c>
      <c r="BL8" s="12" t="s">
        <v>45</v>
      </c>
      <c r="BM8" s="181" t="s">
        <v>46</v>
      </c>
      <c r="BN8" s="13" t="s">
        <v>12</v>
      </c>
      <c r="BO8" s="12" t="s">
        <v>47</v>
      </c>
      <c r="BP8" s="9" t="s">
        <v>48</v>
      </c>
      <c r="BQ8" s="13" t="s">
        <v>12</v>
      </c>
      <c r="BR8" s="12" t="s">
        <v>13</v>
      </c>
      <c r="BS8" s="9" t="s">
        <v>50</v>
      </c>
      <c r="BT8" s="13" t="s">
        <v>12</v>
      </c>
    </row>
    <row r="9" spans="1:72" s="39" customFormat="1" ht="25.5" x14ac:dyDescent="0.25">
      <c r="A9" s="183">
        <v>30</v>
      </c>
      <c r="B9" s="23">
        <v>9477</v>
      </c>
      <c r="C9" s="22"/>
      <c r="D9" s="453">
        <v>1</v>
      </c>
      <c r="E9" s="184" t="s">
        <v>513</v>
      </c>
      <c r="F9" s="15">
        <v>37978</v>
      </c>
      <c r="G9" s="29" t="s">
        <v>514</v>
      </c>
      <c r="H9" s="30" t="s">
        <v>515</v>
      </c>
      <c r="I9" s="103" t="s">
        <v>516</v>
      </c>
      <c r="J9" s="31" t="s">
        <v>517</v>
      </c>
      <c r="K9" s="464" t="s">
        <v>518</v>
      </c>
      <c r="L9" s="16">
        <v>1424.47</v>
      </c>
      <c r="M9" s="32">
        <f>L9*10%</f>
        <v>142.447</v>
      </c>
      <c r="N9" s="16">
        <f>L9-M9</f>
        <v>1282.0230000000001</v>
      </c>
      <c r="O9" s="16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16">
        <v>0</v>
      </c>
      <c r="BS9" s="16">
        <f>BP9+BR9</f>
        <v>1281.9999999999998</v>
      </c>
      <c r="BT9" s="454">
        <f>L9-BS9</f>
        <v>142.47000000000025</v>
      </c>
    </row>
    <row r="10" spans="1:72" s="186" customFormat="1" ht="13.5" x14ac:dyDescent="0.25">
      <c r="A10" s="183">
        <v>40</v>
      </c>
      <c r="B10" s="23">
        <v>146</v>
      </c>
      <c r="C10" s="22"/>
      <c r="D10" s="435">
        <v>2</v>
      </c>
      <c r="E10" s="185" t="s">
        <v>519</v>
      </c>
      <c r="F10" s="17">
        <v>39065</v>
      </c>
      <c r="G10" s="41" t="s">
        <v>514</v>
      </c>
      <c r="H10" s="23" t="s">
        <v>515</v>
      </c>
      <c r="I10" s="44" t="s">
        <v>520</v>
      </c>
      <c r="J10" s="41" t="s">
        <v>521</v>
      </c>
      <c r="K10" s="198" t="s">
        <v>518</v>
      </c>
      <c r="L10" s="19">
        <v>1248.6500000000001</v>
      </c>
      <c r="M10" s="32">
        <f t="shared" ref="M10:M68" si="0">L10*10%</f>
        <v>124.86500000000001</v>
      </c>
      <c r="N10" s="19">
        <f t="shared" ref="N10:N68" si="1">L10-M10</f>
        <v>1123.7850000000001</v>
      </c>
      <c r="O10" s="19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19">
        <v>0</v>
      </c>
      <c r="BS10" s="19">
        <f t="shared" ref="BS10:BS69" si="33">BP10+BR10</f>
        <v>1123.79</v>
      </c>
      <c r="BT10" s="455">
        <f t="shared" ref="BT10:BT69" si="34">L10-BS10</f>
        <v>124.86000000000013</v>
      </c>
    </row>
    <row r="11" spans="1:72" s="39" customFormat="1" ht="13.5" x14ac:dyDescent="0.25">
      <c r="A11" s="183">
        <v>40</v>
      </c>
      <c r="B11" s="23">
        <v>147</v>
      </c>
      <c r="C11" s="22"/>
      <c r="D11" s="435">
        <v>3</v>
      </c>
      <c r="E11" s="185" t="s">
        <v>522</v>
      </c>
      <c r="F11" s="17">
        <v>39065</v>
      </c>
      <c r="G11" s="41" t="s">
        <v>514</v>
      </c>
      <c r="H11" s="23" t="s">
        <v>515</v>
      </c>
      <c r="I11" s="44" t="s">
        <v>520</v>
      </c>
      <c r="J11" s="23" t="s">
        <v>523</v>
      </c>
      <c r="K11" s="192" t="s">
        <v>524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5">Q11+S11</f>
        <v>0</v>
      </c>
      <c r="U11" s="19">
        <v>0</v>
      </c>
      <c r="V11" s="19">
        <v>0</v>
      </c>
      <c r="W11" s="19">
        <f t="shared" ref="W11:W70" si="36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455">
        <f t="shared" si="34"/>
        <v>134.70000000000005</v>
      </c>
    </row>
    <row r="12" spans="1:72" s="39" customFormat="1" ht="23.25" customHeight="1" x14ac:dyDescent="0.25">
      <c r="A12" s="183">
        <v>41</v>
      </c>
      <c r="B12" s="23" t="s">
        <v>525</v>
      </c>
      <c r="C12" s="22"/>
      <c r="D12" s="435">
        <v>4</v>
      </c>
      <c r="E12" s="185" t="s">
        <v>526</v>
      </c>
      <c r="F12" s="17">
        <v>39135</v>
      </c>
      <c r="G12" s="44" t="s">
        <v>527</v>
      </c>
      <c r="H12" s="23" t="s">
        <v>528</v>
      </c>
      <c r="I12" s="42" t="s">
        <v>529</v>
      </c>
      <c r="J12" s="23">
        <v>1197232</v>
      </c>
      <c r="K12" s="192" t="s">
        <v>530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5"/>
        <v>0</v>
      </c>
      <c r="U12" s="19">
        <v>0</v>
      </c>
      <c r="V12" s="19">
        <v>0</v>
      </c>
      <c r="W12" s="19">
        <f t="shared" si="36"/>
        <v>0</v>
      </c>
      <c r="X12" s="19">
        <v>0</v>
      </c>
      <c r="Y12" s="19">
        <v>0</v>
      </c>
      <c r="Z12" s="19">
        <f t="shared" ref="Z12:Z71" si="37">W12+Y12</f>
        <v>0</v>
      </c>
      <c r="AA12" s="19">
        <v>0</v>
      </c>
      <c r="AB12" s="19">
        <v>358.44</v>
      </c>
      <c r="AC12" s="19">
        <f t="shared" ref="AC12:AC13" si="38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455">
        <f t="shared" si="34"/>
        <v>232.19999999999982</v>
      </c>
    </row>
    <row r="13" spans="1:72" s="39" customFormat="1" ht="13.5" x14ac:dyDescent="0.25">
      <c r="A13" s="183">
        <v>42</v>
      </c>
      <c r="B13" s="23">
        <v>1973</v>
      </c>
      <c r="C13" s="22"/>
      <c r="D13" s="453">
        <v>5</v>
      </c>
      <c r="E13" s="187" t="s">
        <v>531</v>
      </c>
      <c r="F13" s="17">
        <v>39307</v>
      </c>
      <c r="G13" s="41" t="s">
        <v>514</v>
      </c>
      <c r="H13" s="41" t="s">
        <v>515</v>
      </c>
      <c r="I13" s="41" t="s">
        <v>520</v>
      </c>
      <c r="J13" s="23" t="s">
        <v>532</v>
      </c>
      <c r="K13" s="192" t="s">
        <v>518</v>
      </c>
      <c r="L13" s="19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5"/>
        <v>0</v>
      </c>
      <c r="U13" s="19">
        <v>0</v>
      </c>
      <c r="V13" s="19">
        <v>0</v>
      </c>
      <c r="W13" s="19">
        <f t="shared" si="36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 t="shared" si="38"/>
        <v>103.61</v>
      </c>
      <c r="AD13" s="19">
        <f t="shared" si="6"/>
        <v>1386.39</v>
      </c>
      <c r="AE13" s="19">
        <v>268.2</v>
      </c>
      <c r="AF13" s="19">
        <f t="shared" ref="AF13" si="39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455">
        <f t="shared" si="34"/>
        <v>149</v>
      </c>
    </row>
    <row r="14" spans="1:72" s="39" customFormat="1" ht="13.5" x14ac:dyDescent="0.25">
      <c r="A14" s="183">
        <v>42</v>
      </c>
      <c r="B14" s="23">
        <v>1973</v>
      </c>
      <c r="C14" s="22"/>
      <c r="D14" s="435">
        <v>6</v>
      </c>
      <c r="E14" s="187" t="s">
        <v>533</v>
      </c>
      <c r="F14" s="17">
        <v>39307</v>
      </c>
      <c r="G14" s="41" t="s">
        <v>514</v>
      </c>
      <c r="H14" s="45" t="s">
        <v>515</v>
      </c>
      <c r="I14" s="41" t="s">
        <v>520</v>
      </c>
      <c r="J14" s="23" t="s">
        <v>534</v>
      </c>
      <c r="K14" s="192" t="s">
        <v>535</v>
      </c>
      <c r="L14" s="19">
        <v>1490</v>
      </c>
      <c r="M14" s="32">
        <f t="shared" si="0"/>
        <v>149</v>
      </c>
      <c r="N14" s="19">
        <f t="shared" si="1"/>
        <v>1341</v>
      </c>
      <c r="O14" s="19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5"/>
        <v>0</v>
      </c>
      <c r="U14" s="19">
        <v>0</v>
      </c>
      <c r="V14" s="19">
        <v>0</v>
      </c>
      <c r="W14" s="19">
        <f t="shared" si="36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19">
        <v>0</v>
      </c>
      <c r="BS14" s="19">
        <f t="shared" si="33"/>
        <v>1341</v>
      </c>
      <c r="BT14" s="455">
        <f t="shared" si="34"/>
        <v>149</v>
      </c>
    </row>
    <row r="15" spans="1:72" s="39" customFormat="1" ht="13.5" x14ac:dyDescent="0.25">
      <c r="A15" s="183">
        <v>43</v>
      </c>
      <c r="B15" s="23">
        <v>1972</v>
      </c>
      <c r="C15" s="22"/>
      <c r="D15" s="435">
        <v>7</v>
      </c>
      <c r="E15" s="187" t="s">
        <v>536</v>
      </c>
      <c r="F15" s="17">
        <v>39307</v>
      </c>
      <c r="G15" s="41" t="s">
        <v>514</v>
      </c>
      <c r="H15" s="41" t="s">
        <v>515</v>
      </c>
      <c r="I15" s="44" t="s">
        <v>520</v>
      </c>
      <c r="J15" s="23" t="s">
        <v>537</v>
      </c>
      <c r="K15" s="192" t="s">
        <v>524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5"/>
        <v>0</v>
      </c>
      <c r="U15" s="19">
        <v>0</v>
      </c>
      <c r="V15" s="19">
        <v>0</v>
      </c>
      <c r="W15" s="19">
        <f t="shared" si="36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103.61</v>
      </c>
      <c r="AC15" s="19">
        <f t="shared" ref="AC15:AC22" si="40">Z15+AB15</f>
        <v>103.61</v>
      </c>
      <c r="AD15" s="19">
        <f t="shared" si="6"/>
        <v>1386.39</v>
      </c>
      <c r="AE15" s="19">
        <v>268.2</v>
      </c>
      <c r="AF15" s="19">
        <f t="shared" ref="AF15:AF23" si="41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455">
        <f t="shared" si="34"/>
        <v>149</v>
      </c>
    </row>
    <row r="16" spans="1:72" s="39" customFormat="1" ht="13.5" x14ac:dyDescent="0.25">
      <c r="A16" s="183">
        <v>43</v>
      </c>
      <c r="B16" s="23">
        <v>1972</v>
      </c>
      <c r="C16" s="22"/>
      <c r="D16" s="435">
        <v>8</v>
      </c>
      <c r="E16" s="187" t="s">
        <v>538</v>
      </c>
      <c r="F16" s="17">
        <v>39307</v>
      </c>
      <c r="G16" s="41" t="s">
        <v>514</v>
      </c>
      <c r="H16" s="41" t="s">
        <v>515</v>
      </c>
      <c r="I16" s="41" t="s">
        <v>520</v>
      </c>
      <c r="J16" s="23" t="s">
        <v>539</v>
      </c>
      <c r="K16" s="192" t="s">
        <v>540</v>
      </c>
      <c r="L16" s="19">
        <v>1490</v>
      </c>
      <c r="M16" s="32">
        <f t="shared" si="0"/>
        <v>149</v>
      </c>
      <c r="N16" s="19">
        <f t="shared" si="1"/>
        <v>1341</v>
      </c>
      <c r="O16" s="19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5"/>
        <v>0</v>
      </c>
      <c r="U16" s="19">
        <v>0</v>
      </c>
      <c r="V16" s="19">
        <v>0</v>
      </c>
      <c r="W16" s="19">
        <f t="shared" si="36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103.61</v>
      </c>
      <c r="AC16" s="19">
        <f t="shared" si="40"/>
        <v>103.61</v>
      </c>
      <c r="AD16" s="19">
        <f t="shared" si="6"/>
        <v>1386.39</v>
      </c>
      <c r="AE16" s="19">
        <v>268.2</v>
      </c>
      <c r="AF16" s="19">
        <f t="shared" si="41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19">
        <v>0</v>
      </c>
      <c r="BS16" s="19">
        <f t="shared" si="33"/>
        <v>1341</v>
      </c>
      <c r="BT16" s="455">
        <f t="shared" si="34"/>
        <v>149</v>
      </c>
    </row>
    <row r="17" spans="1:72" s="39" customFormat="1" ht="13.5" x14ac:dyDescent="0.25">
      <c r="A17" s="183">
        <v>43</v>
      </c>
      <c r="B17" s="23">
        <v>1972</v>
      </c>
      <c r="C17" s="22"/>
      <c r="D17" s="453">
        <v>9</v>
      </c>
      <c r="E17" s="187" t="s">
        <v>541</v>
      </c>
      <c r="F17" s="17">
        <v>39307</v>
      </c>
      <c r="G17" s="41" t="s">
        <v>514</v>
      </c>
      <c r="H17" s="41" t="s">
        <v>515</v>
      </c>
      <c r="I17" s="41" t="s">
        <v>520</v>
      </c>
      <c r="J17" s="23" t="s">
        <v>542</v>
      </c>
      <c r="K17" s="192" t="s">
        <v>518</v>
      </c>
      <c r="L17" s="19">
        <v>1490</v>
      </c>
      <c r="M17" s="32">
        <f t="shared" si="0"/>
        <v>149</v>
      </c>
      <c r="N17" s="19">
        <f t="shared" si="1"/>
        <v>1341</v>
      </c>
      <c r="O17" s="19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5"/>
        <v>0</v>
      </c>
      <c r="U17" s="19">
        <v>0</v>
      </c>
      <c r="V17" s="19">
        <v>0</v>
      </c>
      <c r="W17" s="19">
        <f t="shared" si="36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103.61</v>
      </c>
      <c r="AC17" s="19">
        <f t="shared" si="40"/>
        <v>103.61</v>
      </c>
      <c r="AD17" s="19">
        <f t="shared" si="6"/>
        <v>1386.39</v>
      </c>
      <c r="AE17" s="19">
        <v>268.2</v>
      </c>
      <c r="AF17" s="19">
        <f t="shared" si="41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19">
        <v>0</v>
      </c>
      <c r="BS17" s="19">
        <f t="shared" si="33"/>
        <v>1341</v>
      </c>
      <c r="BT17" s="455">
        <f t="shared" si="34"/>
        <v>149</v>
      </c>
    </row>
    <row r="18" spans="1:72" s="39" customFormat="1" ht="13.5" x14ac:dyDescent="0.25">
      <c r="A18" s="183">
        <v>43</v>
      </c>
      <c r="B18" s="23">
        <v>1972</v>
      </c>
      <c r="C18" s="22"/>
      <c r="D18" s="435">
        <v>10</v>
      </c>
      <c r="E18" s="187" t="s">
        <v>543</v>
      </c>
      <c r="F18" s="17">
        <v>39307</v>
      </c>
      <c r="G18" s="41" t="s">
        <v>514</v>
      </c>
      <c r="H18" s="41" t="s">
        <v>515</v>
      </c>
      <c r="I18" s="41" t="s">
        <v>520</v>
      </c>
      <c r="J18" s="23" t="s">
        <v>544</v>
      </c>
      <c r="K18" s="192" t="s">
        <v>545</v>
      </c>
      <c r="L18" s="19">
        <v>1490</v>
      </c>
      <c r="M18" s="32">
        <f t="shared" si="0"/>
        <v>149</v>
      </c>
      <c r="N18" s="19">
        <f t="shared" si="1"/>
        <v>1341</v>
      </c>
      <c r="O18" s="19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5"/>
        <v>0</v>
      </c>
      <c r="U18" s="19">
        <v>0</v>
      </c>
      <c r="V18" s="19">
        <v>0</v>
      </c>
      <c r="W18" s="19">
        <f t="shared" si="36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103.61</v>
      </c>
      <c r="AC18" s="19">
        <f t="shared" si="40"/>
        <v>103.61</v>
      </c>
      <c r="AD18" s="19">
        <f t="shared" si="6"/>
        <v>1386.39</v>
      </c>
      <c r="AE18" s="19">
        <v>268.2</v>
      </c>
      <c r="AF18" s="19">
        <f t="shared" si="41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19">
        <v>0</v>
      </c>
      <c r="BS18" s="19">
        <f t="shared" si="33"/>
        <v>1341</v>
      </c>
      <c r="BT18" s="455">
        <f t="shared" si="34"/>
        <v>149</v>
      </c>
    </row>
    <row r="19" spans="1:72" s="39" customFormat="1" ht="13.5" x14ac:dyDescent="0.25">
      <c r="A19" s="183">
        <v>43</v>
      </c>
      <c r="B19" s="23">
        <v>1972</v>
      </c>
      <c r="C19" s="22"/>
      <c r="D19" s="435">
        <v>11</v>
      </c>
      <c r="E19" s="187" t="s">
        <v>546</v>
      </c>
      <c r="F19" s="17">
        <v>39307</v>
      </c>
      <c r="G19" s="41" t="s">
        <v>514</v>
      </c>
      <c r="H19" s="41" t="s">
        <v>515</v>
      </c>
      <c r="I19" s="41" t="s">
        <v>520</v>
      </c>
      <c r="J19" s="23" t="s">
        <v>547</v>
      </c>
      <c r="K19" s="192" t="s">
        <v>548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5"/>
        <v>0</v>
      </c>
      <c r="U19" s="19">
        <v>0</v>
      </c>
      <c r="V19" s="19">
        <v>0</v>
      </c>
      <c r="W19" s="19">
        <f t="shared" si="36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103.61</v>
      </c>
      <c r="AC19" s="19">
        <f t="shared" si="40"/>
        <v>103.61</v>
      </c>
      <c r="AD19" s="19">
        <f t="shared" si="6"/>
        <v>1386.39</v>
      </c>
      <c r="AE19" s="19">
        <v>268.2</v>
      </c>
      <c r="AF19" s="19">
        <f t="shared" si="41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455">
        <f t="shared" si="34"/>
        <v>149</v>
      </c>
    </row>
    <row r="20" spans="1:72" s="39" customFormat="1" ht="13.5" x14ac:dyDescent="0.25">
      <c r="A20" s="183">
        <v>43</v>
      </c>
      <c r="B20" s="23">
        <v>1972</v>
      </c>
      <c r="C20" s="22"/>
      <c r="D20" s="435">
        <v>12</v>
      </c>
      <c r="E20" s="187" t="s">
        <v>549</v>
      </c>
      <c r="F20" s="17">
        <v>39307</v>
      </c>
      <c r="G20" s="41" t="s">
        <v>514</v>
      </c>
      <c r="H20" s="41" t="s">
        <v>515</v>
      </c>
      <c r="I20" s="41" t="s">
        <v>520</v>
      </c>
      <c r="J20" s="23" t="s">
        <v>550</v>
      </c>
      <c r="K20" s="192" t="s">
        <v>551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5"/>
        <v>0</v>
      </c>
      <c r="U20" s="19">
        <v>0</v>
      </c>
      <c r="V20" s="19">
        <v>0</v>
      </c>
      <c r="W20" s="19">
        <f t="shared" si="36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103.61</v>
      </c>
      <c r="AC20" s="19">
        <f t="shared" si="40"/>
        <v>103.61</v>
      </c>
      <c r="AD20" s="19">
        <f t="shared" si="6"/>
        <v>1386.39</v>
      </c>
      <c r="AE20" s="19">
        <v>268.2</v>
      </c>
      <c r="AF20" s="19">
        <f t="shared" si="41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455">
        <f t="shared" si="34"/>
        <v>149</v>
      </c>
    </row>
    <row r="21" spans="1:72" s="39" customFormat="1" ht="13.5" x14ac:dyDescent="0.25">
      <c r="A21" s="183">
        <v>43</v>
      </c>
      <c r="B21" s="23">
        <v>1972</v>
      </c>
      <c r="C21" s="22"/>
      <c r="D21" s="453">
        <v>13</v>
      </c>
      <c r="E21" s="188" t="s">
        <v>552</v>
      </c>
      <c r="F21" s="17">
        <v>39307</v>
      </c>
      <c r="G21" s="41" t="s">
        <v>514</v>
      </c>
      <c r="H21" s="41" t="s">
        <v>515</v>
      </c>
      <c r="I21" s="41" t="s">
        <v>520</v>
      </c>
      <c r="J21" s="23" t="s">
        <v>553</v>
      </c>
      <c r="K21" s="192" t="s">
        <v>551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5"/>
        <v>0</v>
      </c>
      <c r="U21" s="19">
        <v>0</v>
      </c>
      <c r="V21" s="19">
        <v>0</v>
      </c>
      <c r="W21" s="19">
        <f t="shared" si="36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103.61</v>
      </c>
      <c r="AC21" s="19">
        <f t="shared" si="40"/>
        <v>103.61</v>
      </c>
      <c r="AD21" s="19">
        <f t="shared" si="6"/>
        <v>1386.39</v>
      </c>
      <c r="AE21" s="19">
        <v>268.2</v>
      </c>
      <c r="AF21" s="19">
        <f t="shared" si="41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455">
        <f t="shared" si="34"/>
        <v>149</v>
      </c>
    </row>
    <row r="22" spans="1:72" s="39" customFormat="1" ht="13.5" x14ac:dyDescent="0.25">
      <c r="A22" s="183">
        <v>43</v>
      </c>
      <c r="B22" s="23">
        <v>1972</v>
      </c>
      <c r="C22" s="22"/>
      <c r="D22" s="435">
        <v>14</v>
      </c>
      <c r="E22" s="187" t="s">
        <v>554</v>
      </c>
      <c r="F22" s="17">
        <v>39307</v>
      </c>
      <c r="G22" s="41" t="s">
        <v>514</v>
      </c>
      <c r="H22" s="41" t="s">
        <v>515</v>
      </c>
      <c r="I22" s="41" t="s">
        <v>520</v>
      </c>
      <c r="J22" s="23" t="s">
        <v>555</v>
      </c>
      <c r="K22" s="192" t="s">
        <v>540</v>
      </c>
      <c r="L22" s="19">
        <v>1490</v>
      </c>
      <c r="M22" s="32">
        <f t="shared" si="0"/>
        <v>149</v>
      </c>
      <c r="N22" s="19">
        <f t="shared" si="1"/>
        <v>1341</v>
      </c>
      <c r="O22" s="19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5"/>
        <v>0</v>
      </c>
      <c r="U22" s="19">
        <v>0</v>
      </c>
      <c r="V22" s="19">
        <v>0</v>
      </c>
      <c r="W22" s="19">
        <f t="shared" si="36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103.61</v>
      </c>
      <c r="AC22" s="19">
        <f t="shared" si="40"/>
        <v>103.61</v>
      </c>
      <c r="AD22" s="19">
        <f t="shared" si="6"/>
        <v>1386.39</v>
      </c>
      <c r="AE22" s="19">
        <v>268.2</v>
      </c>
      <c r="AF22" s="19">
        <f t="shared" si="41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19">
        <v>0</v>
      </c>
      <c r="BS22" s="19">
        <f t="shared" si="33"/>
        <v>1341</v>
      </c>
      <c r="BT22" s="455">
        <f t="shared" si="34"/>
        <v>149</v>
      </c>
    </row>
    <row r="23" spans="1:72" s="39" customFormat="1" ht="13.5" x14ac:dyDescent="0.25">
      <c r="A23" s="183">
        <v>43</v>
      </c>
      <c r="B23" s="23">
        <v>1972</v>
      </c>
      <c r="C23" s="22"/>
      <c r="D23" s="435">
        <v>15</v>
      </c>
      <c r="E23" s="187" t="s">
        <v>556</v>
      </c>
      <c r="F23" s="189">
        <v>39307</v>
      </c>
      <c r="G23" s="41" t="s">
        <v>514</v>
      </c>
      <c r="H23" s="41" t="s">
        <v>515</v>
      </c>
      <c r="I23" s="41" t="s">
        <v>520</v>
      </c>
      <c r="J23" s="23" t="s">
        <v>557</v>
      </c>
      <c r="K23" s="198" t="s">
        <v>551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5"/>
        <v>0</v>
      </c>
      <c r="U23" s="19">
        <v>0</v>
      </c>
      <c r="V23" s="19">
        <v>0</v>
      </c>
      <c r="W23" s="19">
        <f t="shared" si="36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1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455">
        <f t="shared" si="34"/>
        <v>149</v>
      </c>
    </row>
    <row r="24" spans="1:72" s="39" customFormat="1" ht="13.5" x14ac:dyDescent="0.25">
      <c r="A24" s="183">
        <v>47</v>
      </c>
      <c r="B24" s="23">
        <v>1527013</v>
      </c>
      <c r="C24" s="22"/>
      <c r="D24" s="435">
        <v>16</v>
      </c>
      <c r="E24" s="185" t="s">
        <v>558</v>
      </c>
      <c r="F24" s="17">
        <v>39722</v>
      </c>
      <c r="G24" s="41" t="s">
        <v>514</v>
      </c>
      <c r="H24" s="23" t="s">
        <v>515</v>
      </c>
      <c r="I24" s="41" t="s">
        <v>559</v>
      </c>
      <c r="J24" s="23" t="s">
        <v>560</v>
      </c>
      <c r="K24" s="192" t="s">
        <v>540</v>
      </c>
      <c r="L24" s="19">
        <v>1330</v>
      </c>
      <c r="M24" s="32">
        <f t="shared" si="0"/>
        <v>133</v>
      </c>
      <c r="N24" s="19">
        <f t="shared" si="1"/>
        <v>1197</v>
      </c>
      <c r="O24" s="19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5"/>
        <v>0</v>
      </c>
      <c r="U24" s="19">
        <v>0</v>
      </c>
      <c r="V24" s="19">
        <v>0</v>
      </c>
      <c r="W24" s="19">
        <f t="shared" si="36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ref="AC24:AC86" si="42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3">AI24+AK24</f>
        <v>539.14</v>
      </c>
      <c r="AM24" s="19">
        <f t="shared" si="12"/>
        <v>1030.26</v>
      </c>
      <c r="AN24" s="19">
        <v>239.4</v>
      </c>
      <c r="AO24" s="19">
        <f t="shared" ref="AO24:AO86" si="44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5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19">
        <v>0</v>
      </c>
      <c r="BS24" s="19">
        <f t="shared" si="33"/>
        <v>1197</v>
      </c>
      <c r="BT24" s="455">
        <f t="shared" si="34"/>
        <v>133</v>
      </c>
    </row>
    <row r="25" spans="1:72" s="39" customFormat="1" ht="13.5" x14ac:dyDescent="0.25">
      <c r="A25" s="183">
        <v>47</v>
      </c>
      <c r="B25" s="23">
        <v>1527013</v>
      </c>
      <c r="C25" s="22"/>
      <c r="D25" s="453">
        <v>17</v>
      </c>
      <c r="E25" s="185" t="s">
        <v>561</v>
      </c>
      <c r="F25" s="17">
        <v>39722</v>
      </c>
      <c r="G25" s="41" t="s">
        <v>514</v>
      </c>
      <c r="H25" s="23" t="s">
        <v>515</v>
      </c>
      <c r="I25" s="41" t="s">
        <v>559</v>
      </c>
      <c r="J25" s="23" t="s">
        <v>562</v>
      </c>
      <c r="K25" s="192" t="s">
        <v>524</v>
      </c>
      <c r="L25" s="19">
        <v>1330</v>
      </c>
      <c r="M25" s="32">
        <f t="shared" si="0"/>
        <v>133</v>
      </c>
      <c r="N25" s="19">
        <f t="shared" si="1"/>
        <v>1197</v>
      </c>
      <c r="O25" s="19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5"/>
        <v>0</v>
      </c>
      <c r="U25" s="19">
        <v>0</v>
      </c>
      <c r="V25" s="19">
        <v>0</v>
      </c>
      <c r="W25" s="19">
        <f t="shared" si="36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2"/>
        <v>0</v>
      </c>
      <c r="AD25" s="19">
        <v>0</v>
      </c>
      <c r="AE25" s="19">
        <v>60.34</v>
      </c>
      <c r="AF25" s="19">
        <f t="shared" ref="AF25:AF27" si="46">AC25+AE25</f>
        <v>60.34</v>
      </c>
      <c r="AG25" s="19">
        <f t="shared" ref="AG25:AG29" si="47">L25-AF25</f>
        <v>1269.6600000000001</v>
      </c>
      <c r="AH25" s="19">
        <v>239.4</v>
      </c>
      <c r="AI25" s="19">
        <f t="shared" ref="AI25:AI51" si="48">AF25+AH25</f>
        <v>299.74</v>
      </c>
      <c r="AJ25" s="19">
        <f t="shared" ref="AJ25:AJ52" si="49">L25-AI25</f>
        <v>1030.26</v>
      </c>
      <c r="AK25" s="19">
        <v>239.4</v>
      </c>
      <c r="AL25" s="19">
        <f t="shared" si="43"/>
        <v>539.14</v>
      </c>
      <c r="AM25" s="19">
        <f t="shared" si="12"/>
        <v>1030.26</v>
      </c>
      <c r="AN25" s="19">
        <v>239.4</v>
      </c>
      <c r="AO25" s="19">
        <f t="shared" si="44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5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19">
        <v>0</v>
      </c>
      <c r="BS25" s="19">
        <f t="shared" si="33"/>
        <v>1197</v>
      </c>
      <c r="BT25" s="455">
        <f t="shared" si="34"/>
        <v>133</v>
      </c>
    </row>
    <row r="26" spans="1:72" s="39" customFormat="1" ht="13.5" x14ac:dyDescent="0.25">
      <c r="A26" s="183">
        <v>47</v>
      </c>
      <c r="B26" s="23">
        <v>1527013</v>
      </c>
      <c r="C26" s="22"/>
      <c r="D26" s="435">
        <v>18</v>
      </c>
      <c r="E26" s="185" t="s">
        <v>563</v>
      </c>
      <c r="F26" s="17">
        <v>39722</v>
      </c>
      <c r="G26" s="41" t="s">
        <v>514</v>
      </c>
      <c r="H26" s="23" t="s">
        <v>515</v>
      </c>
      <c r="I26" s="41" t="s">
        <v>559</v>
      </c>
      <c r="J26" s="23" t="s">
        <v>564</v>
      </c>
      <c r="K26" s="192" t="s">
        <v>565</v>
      </c>
      <c r="L26" s="19">
        <v>1330</v>
      </c>
      <c r="M26" s="32">
        <f t="shared" si="0"/>
        <v>133</v>
      </c>
      <c r="N26" s="19">
        <f t="shared" si="1"/>
        <v>1197</v>
      </c>
      <c r="O26" s="19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5"/>
        <v>0</v>
      </c>
      <c r="U26" s="19">
        <v>0</v>
      </c>
      <c r="V26" s="19">
        <v>0</v>
      </c>
      <c r="W26" s="19">
        <f t="shared" si="36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2"/>
        <v>0</v>
      </c>
      <c r="AD26" s="19">
        <v>0</v>
      </c>
      <c r="AE26" s="19">
        <v>60.34</v>
      </c>
      <c r="AF26" s="19">
        <f t="shared" si="46"/>
        <v>60.34</v>
      </c>
      <c r="AG26" s="19">
        <f t="shared" si="47"/>
        <v>1269.6600000000001</v>
      </c>
      <c r="AH26" s="19">
        <v>239.4</v>
      </c>
      <c r="AI26" s="19">
        <f t="shared" si="48"/>
        <v>299.74</v>
      </c>
      <c r="AJ26" s="19">
        <f t="shared" si="49"/>
        <v>1030.26</v>
      </c>
      <c r="AK26" s="19">
        <v>239.4</v>
      </c>
      <c r="AL26" s="19">
        <f t="shared" si="43"/>
        <v>539.14</v>
      </c>
      <c r="AM26" s="19">
        <f t="shared" si="12"/>
        <v>1030.26</v>
      </c>
      <c r="AN26" s="19">
        <v>239.4</v>
      </c>
      <c r="AO26" s="19">
        <f t="shared" si="44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5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19">
        <v>0</v>
      </c>
      <c r="BS26" s="19">
        <f t="shared" si="33"/>
        <v>1197</v>
      </c>
      <c r="BT26" s="455">
        <f t="shared" si="34"/>
        <v>133</v>
      </c>
    </row>
    <row r="27" spans="1:72" s="39" customFormat="1" ht="13.5" x14ac:dyDescent="0.25">
      <c r="A27" s="183">
        <v>47</v>
      </c>
      <c r="B27" s="23">
        <v>1527013</v>
      </c>
      <c r="C27" s="22"/>
      <c r="D27" s="435">
        <v>19</v>
      </c>
      <c r="E27" s="185" t="s">
        <v>566</v>
      </c>
      <c r="F27" s="17">
        <v>39722</v>
      </c>
      <c r="G27" s="41" t="s">
        <v>514</v>
      </c>
      <c r="H27" s="23" t="s">
        <v>515</v>
      </c>
      <c r="I27" s="41" t="s">
        <v>559</v>
      </c>
      <c r="J27" s="41" t="s">
        <v>567</v>
      </c>
      <c r="K27" s="192" t="s">
        <v>324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5"/>
        <v>0</v>
      </c>
      <c r="U27" s="19">
        <v>0</v>
      </c>
      <c r="V27" s="19">
        <v>0</v>
      </c>
      <c r="W27" s="19">
        <f t="shared" si="36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2"/>
        <v>0</v>
      </c>
      <c r="AD27" s="19">
        <v>0</v>
      </c>
      <c r="AE27" s="19">
        <v>60.34</v>
      </c>
      <c r="AF27" s="19">
        <f t="shared" si="46"/>
        <v>60.34</v>
      </c>
      <c r="AG27" s="19">
        <f t="shared" si="47"/>
        <v>1269.6600000000001</v>
      </c>
      <c r="AH27" s="19">
        <v>239.4</v>
      </c>
      <c r="AI27" s="19">
        <f t="shared" si="48"/>
        <v>299.74</v>
      </c>
      <c r="AJ27" s="19">
        <f t="shared" si="49"/>
        <v>1030.26</v>
      </c>
      <c r="AK27" s="19">
        <v>239.4</v>
      </c>
      <c r="AL27" s="19">
        <f t="shared" si="43"/>
        <v>539.14</v>
      </c>
      <c r="AM27" s="19">
        <f t="shared" si="12"/>
        <v>1030.26</v>
      </c>
      <c r="AN27" s="19">
        <v>239.4</v>
      </c>
      <c r="AO27" s="19">
        <f t="shared" si="44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5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455">
        <f t="shared" si="34"/>
        <v>133</v>
      </c>
    </row>
    <row r="28" spans="1:72" s="186" customFormat="1" ht="25.5" x14ac:dyDescent="0.25">
      <c r="A28" s="183">
        <v>47</v>
      </c>
      <c r="B28" s="23">
        <v>1527013</v>
      </c>
      <c r="C28" s="22"/>
      <c r="D28" s="435">
        <v>20</v>
      </c>
      <c r="E28" s="187" t="s">
        <v>568</v>
      </c>
      <c r="F28" s="17">
        <v>39722</v>
      </c>
      <c r="G28" s="41" t="s">
        <v>514</v>
      </c>
      <c r="H28" s="41" t="s">
        <v>515</v>
      </c>
      <c r="I28" s="41" t="s">
        <v>559</v>
      </c>
      <c r="J28" s="41" t="s">
        <v>569</v>
      </c>
      <c r="K28" s="198" t="s">
        <v>295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5"/>
        <v>0</v>
      </c>
      <c r="U28" s="19">
        <v>0</v>
      </c>
      <c r="V28" s="19">
        <v>0</v>
      </c>
      <c r="W28" s="19">
        <f t="shared" si="36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2"/>
        <v>0</v>
      </c>
      <c r="AD28" s="19">
        <v>0</v>
      </c>
      <c r="AE28" s="19">
        <v>60.34</v>
      </c>
      <c r="AF28" s="19">
        <f>AC28+AE28</f>
        <v>60.34</v>
      </c>
      <c r="AG28" s="19">
        <f t="shared" si="47"/>
        <v>1269.6600000000001</v>
      </c>
      <c r="AH28" s="19">
        <v>239.4</v>
      </c>
      <c r="AI28" s="19">
        <f t="shared" si="48"/>
        <v>299.74</v>
      </c>
      <c r="AJ28" s="19">
        <f t="shared" si="49"/>
        <v>1030.26</v>
      </c>
      <c r="AK28" s="19">
        <v>239.4</v>
      </c>
      <c r="AL28" s="19">
        <f t="shared" si="43"/>
        <v>539.14</v>
      </c>
      <c r="AM28" s="19">
        <f t="shared" si="12"/>
        <v>1030.26</v>
      </c>
      <c r="AN28" s="19">
        <v>239.4</v>
      </c>
      <c r="AO28" s="19">
        <f t="shared" si="44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5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455">
        <f t="shared" si="34"/>
        <v>133</v>
      </c>
    </row>
    <row r="29" spans="1:72" s="190" customFormat="1" ht="13.5" x14ac:dyDescent="0.25">
      <c r="A29" s="183">
        <v>49</v>
      </c>
      <c r="B29" s="23" t="s">
        <v>570</v>
      </c>
      <c r="C29" s="22"/>
      <c r="D29" s="453">
        <v>21</v>
      </c>
      <c r="E29" s="187" t="s">
        <v>571</v>
      </c>
      <c r="F29" s="17">
        <v>39645</v>
      </c>
      <c r="G29" s="41" t="s">
        <v>572</v>
      </c>
      <c r="H29" s="43" t="s">
        <v>573</v>
      </c>
      <c r="I29" s="41" t="s">
        <v>574</v>
      </c>
      <c r="J29" s="23" t="s">
        <v>575</v>
      </c>
      <c r="K29" s="198" t="s">
        <v>324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5"/>
        <v>0</v>
      </c>
      <c r="U29" s="19">
        <v>0</v>
      </c>
      <c r="V29" s="19">
        <v>0</v>
      </c>
      <c r="W29" s="19">
        <f t="shared" si="36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2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47"/>
        <v>1212.77</v>
      </c>
      <c r="AH29" s="19">
        <v>238.15</v>
      </c>
      <c r="AI29" s="19">
        <f t="shared" si="48"/>
        <v>348.42</v>
      </c>
      <c r="AJ29" s="19">
        <f t="shared" si="49"/>
        <v>974.61999999999989</v>
      </c>
      <c r="AK29" s="19">
        <v>238.15</v>
      </c>
      <c r="AL29" s="19">
        <f t="shared" si="43"/>
        <v>586.57000000000005</v>
      </c>
      <c r="AM29" s="19">
        <f t="shared" si="12"/>
        <v>974.61999999999989</v>
      </c>
      <c r="AN29" s="19">
        <v>238.15</v>
      </c>
      <c r="AO29" s="19">
        <f t="shared" si="44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5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455">
        <f t="shared" si="34"/>
        <v>132.28999999999996</v>
      </c>
    </row>
    <row r="30" spans="1:72" s="39" customFormat="1" ht="13.5" x14ac:dyDescent="0.25">
      <c r="A30" s="183">
        <v>53</v>
      </c>
      <c r="B30" s="23">
        <v>158</v>
      </c>
      <c r="C30" s="22"/>
      <c r="D30" s="435">
        <v>22</v>
      </c>
      <c r="E30" s="187" t="s">
        <v>576</v>
      </c>
      <c r="F30" s="17">
        <v>40134</v>
      </c>
      <c r="G30" s="41" t="s">
        <v>514</v>
      </c>
      <c r="H30" s="41" t="s">
        <v>515</v>
      </c>
      <c r="I30" s="42" t="s">
        <v>577</v>
      </c>
      <c r="J30" s="23" t="s">
        <v>578</v>
      </c>
      <c r="K30" s="198" t="s">
        <v>579</v>
      </c>
      <c r="L30" s="19">
        <f t="shared" ref="L30:L52" si="50">1185.94+37.29</f>
        <v>1223.23</v>
      </c>
      <c r="M30" s="32">
        <f t="shared" si="0"/>
        <v>122.32300000000001</v>
      </c>
      <c r="N30" s="19">
        <f t="shared" si="1"/>
        <v>1100.9069999999999</v>
      </c>
      <c r="O30" s="19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5"/>
        <v>0</v>
      </c>
      <c r="U30" s="19">
        <v>0</v>
      </c>
      <c r="V30" s="19">
        <v>0</v>
      </c>
      <c r="W30" s="19">
        <f t="shared" si="36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2"/>
        <v>0</v>
      </c>
      <c r="AD30" s="19">
        <v>0</v>
      </c>
      <c r="AE30" s="19">
        <v>0</v>
      </c>
      <c r="AF30" s="19">
        <f t="shared" ref="AF30:AF92" si="51">AC30+AE30</f>
        <v>0</v>
      </c>
      <c r="AG30" s="19">
        <v>0</v>
      </c>
      <c r="AH30" s="19">
        <v>27.15</v>
      </c>
      <c r="AI30" s="19">
        <f t="shared" si="48"/>
        <v>27.15</v>
      </c>
      <c r="AJ30" s="19">
        <f t="shared" si="49"/>
        <v>1196.08</v>
      </c>
      <c r="AK30" s="19">
        <v>220.18</v>
      </c>
      <c r="AL30" s="19">
        <f t="shared" si="43"/>
        <v>247.33</v>
      </c>
      <c r="AM30" s="19">
        <f t="shared" si="12"/>
        <v>1196.08</v>
      </c>
      <c r="AN30" s="19">
        <v>220.18</v>
      </c>
      <c r="AO30" s="19">
        <f t="shared" si="44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5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19">
        <v>0</v>
      </c>
      <c r="BS30" s="19">
        <f t="shared" si="33"/>
        <v>1100.9100000000001</v>
      </c>
      <c r="BT30" s="455">
        <f t="shared" si="34"/>
        <v>122.31999999999994</v>
      </c>
    </row>
    <row r="31" spans="1:72" s="39" customFormat="1" ht="13.5" x14ac:dyDescent="0.25">
      <c r="A31" s="183">
        <v>53</v>
      </c>
      <c r="B31" s="23">
        <v>158</v>
      </c>
      <c r="C31" s="22"/>
      <c r="D31" s="435">
        <v>23</v>
      </c>
      <c r="E31" s="187" t="s">
        <v>580</v>
      </c>
      <c r="F31" s="17">
        <v>40134</v>
      </c>
      <c r="G31" s="41" t="s">
        <v>514</v>
      </c>
      <c r="H31" s="45" t="s">
        <v>515</v>
      </c>
      <c r="I31" s="42" t="s">
        <v>577</v>
      </c>
      <c r="J31" s="23" t="s">
        <v>581</v>
      </c>
      <c r="K31" s="198" t="s">
        <v>535</v>
      </c>
      <c r="L31" s="19">
        <f t="shared" si="50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5"/>
        <v>0</v>
      </c>
      <c r="U31" s="19">
        <v>0</v>
      </c>
      <c r="V31" s="19">
        <v>0</v>
      </c>
      <c r="W31" s="19">
        <f t="shared" si="36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2"/>
        <v>0</v>
      </c>
      <c r="AD31" s="19">
        <v>0</v>
      </c>
      <c r="AE31" s="19">
        <v>0</v>
      </c>
      <c r="AF31" s="19">
        <f t="shared" si="51"/>
        <v>0</v>
      </c>
      <c r="AG31" s="19">
        <v>0</v>
      </c>
      <c r="AH31" s="19">
        <v>27.15</v>
      </c>
      <c r="AI31" s="19">
        <f t="shared" si="48"/>
        <v>27.15</v>
      </c>
      <c r="AJ31" s="19">
        <f t="shared" si="49"/>
        <v>1196.08</v>
      </c>
      <c r="AK31" s="19">
        <v>220.18</v>
      </c>
      <c r="AL31" s="19">
        <f t="shared" si="43"/>
        <v>247.33</v>
      </c>
      <c r="AM31" s="19">
        <f t="shared" si="12"/>
        <v>1196.08</v>
      </c>
      <c r="AN31" s="19">
        <v>220.18</v>
      </c>
      <c r="AO31" s="19">
        <f t="shared" si="44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5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455">
        <f t="shared" si="34"/>
        <v>122.31999999999994</v>
      </c>
    </row>
    <row r="32" spans="1:72" s="39" customFormat="1" ht="13.5" x14ac:dyDescent="0.25">
      <c r="A32" s="183">
        <v>53</v>
      </c>
      <c r="B32" s="23">
        <v>158</v>
      </c>
      <c r="C32" s="22"/>
      <c r="D32" s="435">
        <v>24</v>
      </c>
      <c r="E32" s="187" t="s">
        <v>582</v>
      </c>
      <c r="F32" s="17">
        <v>40134</v>
      </c>
      <c r="G32" s="41" t="s">
        <v>514</v>
      </c>
      <c r="H32" s="45" t="s">
        <v>515</v>
      </c>
      <c r="I32" s="42" t="s">
        <v>577</v>
      </c>
      <c r="J32" s="23" t="s">
        <v>583</v>
      </c>
      <c r="K32" s="198" t="s">
        <v>535</v>
      </c>
      <c r="L32" s="19">
        <f t="shared" si="50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5"/>
        <v>0</v>
      </c>
      <c r="U32" s="19">
        <v>0</v>
      </c>
      <c r="V32" s="19">
        <v>0</v>
      </c>
      <c r="W32" s="19">
        <f t="shared" si="36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2"/>
        <v>0</v>
      </c>
      <c r="AD32" s="19">
        <v>0</v>
      </c>
      <c r="AE32" s="19">
        <v>0</v>
      </c>
      <c r="AF32" s="19">
        <f t="shared" si="51"/>
        <v>0</v>
      </c>
      <c r="AG32" s="19">
        <v>0</v>
      </c>
      <c r="AH32" s="19">
        <v>27.15</v>
      </c>
      <c r="AI32" s="19">
        <f t="shared" si="48"/>
        <v>27.15</v>
      </c>
      <c r="AJ32" s="19">
        <f t="shared" si="49"/>
        <v>1196.08</v>
      </c>
      <c r="AK32" s="19">
        <v>220.18</v>
      </c>
      <c r="AL32" s="19">
        <f t="shared" si="43"/>
        <v>247.33</v>
      </c>
      <c r="AM32" s="19">
        <f t="shared" si="12"/>
        <v>1196.08</v>
      </c>
      <c r="AN32" s="19">
        <v>220.18</v>
      </c>
      <c r="AO32" s="19">
        <f t="shared" si="44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5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455">
        <f t="shared" si="34"/>
        <v>122.31999999999994</v>
      </c>
    </row>
    <row r="33" spans="1:72" s="39" customFormat="1" ht="13.5" x14ac:dyDescent="0.25">
      <c r="A33" s="183">
        <v>53</v>
      </c>
      <c r="B33" s="23">
        <v>158</v>
      </c>
      <c r="C33" s="22"/>
      <c r="D33" s="453">
        <v>25</v>
      </c>
      <c r="E33" s="187" t="s">
        <v>584</v>
      </c>
      <c r="F33" s="17">
        <v>40134</v>
      </c>
      <c r="G33" s="41" t="s">
        <v>514</v>
      </c>
      <c r="H33" s="41" t="s">
        <v>515</v>
      </c>
      <c r="I33" s="42" t="s">
        <v>577</v>
      </c>
      <c r="J33" s="23" t="s">
        <v>585</v>
      </c>
      <c r="K33" s="198" t="s">
        <v>535</v>
      </c>
      <c r="L33" s="19">
        <f t="shared" si="50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5"/>
        <v>0</v>
      </c>
      <c r="U33" s="19">
        <v>0</v>
      </c>
      <c r="V33" s="19">
        <v>0</v>
      </c>
      <c r="W33" s="19">
        <f t="shared" si="36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2"/>
        <v>0</v>
      </c>
      <c r="AD33" s="19">
        <v>0</v>
      </c>
      <c r="AE33" s="19">
        <v>0</v>
      </c>
      <c r="AF33" s="19">
        <f t="shared" si="51"/>
        <v>0</v>
      </c>
      <c r="AG33" s="19">
        <v>0</v>
      </c>
      <c r="AH33" s="19">
        <v>27.15</v>
      </c>
      <c r="AI33" s="19">
        <f t="shared" si="48"/>
        <v>27.15</v>
      </c>
      <c r="AJ33" s="19">
        <f t="shared" si="49"/>
        <v>1196.08</v>
      </c>
      <c r="AK33" s="19">
        <v>220.18</v>
      </c>
      <c r="AL33" s="19">
        <f t="shared" si="43"/>
        <v>247.33</v>
      </c>
      <c r="AM33" s="19">
        <f t="shared" si="12"/>
        <v>1196.08</v>
      </c>
      <c r="AN33" s="19">
        <v>220.18</v>
      </c>
      <c r="AO33" s="19">
        <f t="shared" si="44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5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455">
        <f t="shared" si="34"/>
        <v>122.31999999999994</v>
      </c>
    </row>
    <row r="34" spans="1:72" s="39" customFormat="1" ht="13.5" x14ac:dyDescent="0.25">
      <c r="A34" s="183">
        <v>53</v>
      </c>
      <c r="B34" s="23">
        <v>158</v>
      </c>
      <c r="C34" s="22"/>
      <c r="D34" s="435">
        <v>26</v>
      </c>
      <c r="E34" s="187" t="s">
        <v>586</v>
      </c>
      <c r="F34" s="17">
        <v>40134</v>
      </c>
      <c r="G34" s="41" t="s">
        <v>514</v>
      </c>
      <c r="H34" s="41" t="s">
        <v>515</v>
      </c>
      <c r="I34" s="42" t="s">
        <v>577</v>
      </c>
      <c r="J34" s="23" t="s">
        <v>587</v>
      </c>
      <c r="K34" s="198" t="s">
        <v>551</v>
      </c>
      <c r="L34" s="19">
        <f t="shared" si="50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5"/>
        <v>0</v>
      </c>
      <c r="U34" s="19">
        <v>0</v>
      </c>
      <c r="V34" s="19">
        <v>0</v>
      </c>
      <c r="W34" s="19">
        <f t="shared" si="36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2"/>
        <v>0</v>
      </c>
      <c r="AD34" s="19">
        <v>0</v>
      </c>
      <c r="AE34" s="19">
        <v>0</v>
      </c>
      <c r="AF34" s="19">
        <f t="shared" si="51"/>
        <v>0</v>
      </c>
      <c r="AG34" s="19">
        <v>0</v>
      </c>
      <c r="AH34" s="19">
        <v>27.15</v>
      </c>
      <c r="AI34" s="19">
        <f t="shared" si="48"/>
        <v>27.15</v>
      </c>
      <c r="AJ34" s="19">
        <f t="shared" si="49"/>
        <v>1196.08</v>
      </c>
      <c r="AK34" s="19">
        <v>220.18</v>
      </c>
      <c r="AL34" s="19">
        <f t="shared" si="43"/>
        <v>247.33</v>
      </c>
      <c r="AM34" s="19">
        <f t="shared" si="12"/>
        <v>1196.08</v>
      </c>
      <c r="AN34" s="19">
        <v>220.18</v>
      </c>
      <c r="AO34" s="19">
        <f t="shared" si="44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5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455">
        <f t="shared" si="34"/>
        <v>122.31999999999994</v>
      </c>
    </row>
    <row r="35" spans="1:72" s="39" customFormat="1" ht="13.5" x14ac:dyDescent="0.25">
      <c r="A35" s="183">
        <v>53</v>
      </c>
      <c r="B35" s="23">
        <v>158</v>
      </c>
      <c r="C35" s="22"/>
      <c r="D35" s="435">
        <v>27</v>
      </c>
      <c r="E35" s="187" t="s">
        <v>588</v>
      </c>
      <c r="F35" s="17">
        <v>40134</v>
      </c>
      <c r="G35" s="41" t="s">
        <v>514</v>
      </c>
      <c r="H35" s="41" t="s">
        <v>515</v>
      </c>
      <c r="I35" s="42" t="s">
        <v>577</v>
      </c>
      <c r="J35" s="23" t="s">
        <v>589</v>
      </c>
      <c r="K35" s="198" t="s">
        <v>590</v>
      </c>
      <c r="L35" s="19">
        <f t="shared" si="50"/>
        <v>1223.23</v>
      </c>
      <c r="M35" s="32">
        <f t="shared" si="0"/>
        <v>122.32300000000001</v>
      </c>
      <c r="N35" s="19">
        <f t="shared" si="1"/>
        <v>1100.9069999999999</v>
      </c>
      <c r="O35" s="19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5"/>
        <v>0</v>
      </c>
      <c r="U35" s="19">
        <v>0</v>
      </c>
      <c r="V35" s="19">
        <v>0</v>
      </c>
      <c r="W35" s="19">
        <f t="shared" si="36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2"/>
        <v>0</v>
      </c>
      <c r="AD35" s="19">
        <v>0</v>
      </c>
      <c r="AE35" s="19">
        <v>0</v>
      </c>
      <c r="AF35" s="19">
        <f t="shared" si="51"/>
        <v>0</v>
      </c>
      <c r="AG35" s="19">
        <v>0</v>
      </c>
      <c r="AH35" s="19">
        <v>27.15</v>
      </c>
      <c r="AI35" s="19">
        <f t="shared" si="48"/>
        <v>27.15</v>
      </c>
      <c r="AJ35" s="19">
        <f t="shared" si="49"/>
        <v>1196.08</v>
      </c>
      <c r="AK35" s="19">
        <v>220.18</v>
      </c>
      <c r="AL35" s="19">
        <f t="shared" si="43"/>
        <v>247.33</v>
      </c>
      <c r="AM35" s="19">
        <f t="shared" si="12"/>
        <v>1196.08</v>
      </c>
      <c r="AN35" s="19">
        <v>220.18</v>
      </c>
      <c r="AO35" s="19">
        <f t="shared" si="44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5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19">
        <v>0</v>
      </c>
      <c r="BS35" s="19">
        <f t="shared" si="33"/>
        <v>1100.9100000000001</v>
      </c>
      <c r="BT35" s="455">
        <f t="shared" si="34"/>
        <v>122.31999999999994</v>
      </c>
    </row>
    <row r="36" spans="1:72" s="39" customFormat="1" ht="13.5" x14ac:dyDescent="0.25">
      <c r="A36" s="183">
        <v>53</v>
      </c>
      <c r="B36" s="23">
        <v>158</v>
      </c>
      <c r="C36" s="22"/>
      <c r="D36" s="435">
        <v>28</v>
      </c>
      <c r="E36" s="187" t="s">
        <v>591</v>
      </c>
      <c r="F36" s="17">
        <v>40134</v>
      </c>
      <c r="G36" s="41" t="s">
        <v>514</v>
      </c>
      <c r="H36" s="41" t="s">
        <v>515</v>
      </c>
      <c r="I36" s="42" t="s">
        <v>577</v>
      </c>
      <c r="J36" s="23" t="s">
        <v>592</v>
      </c>
      <c r="K36" s="198" t="s">
        <v>593</v>
      </c>
      <c r="L36" s="19">
        <f t="shared" si="50"/>
        <v>1223.23</v>
      </c>
      <c r="M36" s="32">
        <f t="shared" si="0"/>
        <v>122.32300000000001</v>
      </c>
      <c r="N36" s="19">
        <f t="shared" si="1"/>
        <v>1100.9069999999999</v>
      </c>
      <c r="O36" s="19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5"/>
        <v>0</v>
      </c>
      <c r="U36" s="19">
        <v>0</v>
      </c>
      <c r="V36" s="19">
        <v>0</v>
      </c>
      <c r="W36" s="19">
        <f t="shared" si="36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2"/>
        <v>0</v>
      </c>
      <c r="AD36" s="19">
        <v>0</v>
      </c>
      <c r="AE36" s="19">
        <v>0</v>
      </c>
      <c r="AF36" s="19">
        <f t="shared" si="51"/>
        <v>0</v>
      </c>
      <c r="AG36" s="19">
        <v>0</v>
      </c>
      <c r="AH36" s="19">
        <v>27.15</v>
      </c>
      <c r="AI36" s="19">
        <f t="shared" si="48"/>
        <v>27.15</v>
      </c>
      <c r="AJ36" s="19">
        <f t="shared" si="49"/>
        <v>1196.08</v>
      </c>
      <c r="AK36" s="19">
        <v>220.18</v>
      </c>
      <c r="AL36" s="19">
        <f t="shared" si="43"/>
        <v>247.33</v>
      </c>
      <c r="AM36" s="19">
        <f t="shared" si="12"/>
        <v>1196.08</v>
      </c>
      <c r="AN36" s="19">
        <v>220.18</v>
      </c>
      <c r="AO36" s="19">
        <f t="shared" si="44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5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19">
        <v>0</v>
      </c>
      <c r="BS36" s="19">
        <f t="shared" si="33"/>
        <v>1100.9100000000001</v>
      </c>
      <c r="BT36" s="455">
        <f t="shared" si="34"/>
        <v>122.31999999999994</v>
      </c>
    </row>
    <row r="37" spans="1:72" s="39" customFormat="1" ht="13.5" x14ac:dyDescent="0.25">
      <c r="A37" s="183">
        <v>53</v>
      </c>
      <c r="B37" s="23">
        <v>158</v>
      </c>
      <c r="C37" s="22"/>
      <c r="D37" s="453">
        <v>29</v>
      </c>
      <c r="E37" s="187" t="s">
        <v>594</v>
      </c>
      <c r="F37" s="17">
        <v>40134</v>
      </c>
      <c r="G37" s="41" t="s">
        <v>514</v>
      </c>
      <c r="H37" s="41" t="s">
        <v>515</v>
      </c>
      <c r="I37" s="42" t="s">
        <v>577</v>
      </c>
      <c r="J37" s="23" t="s">
        <v>595</v>
      </c>
      <c r="K37" s="198" t="s">
        <v>535</v>
      </c>
      <c r="L37" s="19">
        <f t="shared" si="50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5"/>
        <v>0</v>
      </c>
      <c r="U37" s="19">
        <v>0</v>
      </c>
      <c r="V37" s="19">
        <v>0</v>
      </c>
      <c r="W37" s="19">
        <f t="shared" si="36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2"/>
        <v>0</v>
      </c>
      <c r="AD37" s="19">
        <v>0</v>
      </c>
      <c r="AE37" s="19">
        <v>0</v>
      </c>
      <c r="AF37" s="19">
        <f t="shared" si="51"/>
        <v>0</v>
      </c>
      <c r="AG37" s="19">
        <v>0</v>
      </c>
      <c r="AH37" s="19">
        <v>27.15</v>
      </c>
      <c r="AI37" s="19">
        <f t="shared" si="48"/>
        <v>27.15</v>
      </c>
      <c r="AJ37" s="19">
        <f t="shared" si="49"/>
        <v>1196.08</v>
      </c>
      <c r="AK37" s="19">
        <v>220.18</v>
      </c>
      <c r="AL37" s="19">
        <f t="shared" si="43"/>
        <v>247.33</v>
      </c>
      <c r="AM37" s="19">
        <f t="shared" si="12"/>
        <v>1196.08</v>
      </c>
      <c r="AN37" s="19">
        <v>220.18</v>
      </c>
      <c r="AO37" s="19">
        <f t="shared" si="44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5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455">
        <f t="shared" si="34"/>
        <v>122.31999999999994</v>
      </c>
    </row>
    <row r="38" spans="1:72" s="39" customFormat="1" ht="13.5" x14ac:dyDescent="0.25">
      <c r="A38" s="183">
        <v>53</v>
      </c>
      <c r="B38" s="23">
        <v>158</v>
      </c>
      <c r="C38" s="22"/>
      <c r="D38" s="435">
        <v>30</v>
      </c>
      <c r="E38" s="188" t="s">
        <v>596</v>
      </c>
      <c r="F38" s="17">
        <v>40134</v>
      </c>
      <c r="G38" s="41" t="s">
        <v>514</v>
      </c>
      <c r="H38" s="41" t="s">
        <v>515</v>
      </c>
      <c r="I38" s="42" t="s">
        <v>577</v>
      </c>
      <c r="J38" s="23" t="s">
        <v>597</v>
      </c>
      <c r="K38" s="192" t="s">
        <v>524</v>
      </c>
      <c r="L38" s="19">
        <f t="shared" si="50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5"/>
        <v>0</v>
      </c>
      <c r="U38" s="19">
        <v>0</v>
      </c>
      <c r="V38" s="19">
        <v>0</v>
      </c>
      <c r="W38" s="19">
        <f t="shared" si="36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2"/>
        <v>0</v>
      </c>
      <c r="AD38" s="19">
        <v>0</v>
      </c>
      <c r="AE38" s="19">
        <v>0</v>
      </c>
      <c r="AF38" s="19">
        <f t="shared" si="51"/>
        <v>0</v>
      </c>
      <c r="AG38" s="19">
        <v>0</v>
      </c>
      <c r="AH38" s="19">
        <v>27.15</v>
      </c>
      <c r="AI38" s="19">
        <f t="shared" si="48"/>
        <v>27.15</v>
      </c>
      <c r="AJ38" s="19">
        <f t="shared" si="49"/>
        <v>1196.08</v>
      </c>
      <c r="AK38" s="19">
        <v>220.18</v>
      </c>
      <c r="AL38" s="19">
        <f t="shared" si="43"/>
        <v>247.33</v>
      </c>
      <c r="AM38" s="19">
        <f t="shared" si="12"/>
        <v>1196.08</v>
      </c>
      <c r="AN38" s="19">
        <v>220.18</v>
      </c>
      <c r="AO38" s="19">
        <f t="shared" si="44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5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455">
        <f t="shared" si="34"/>
        <v>122.31999999999994</v>
      </c>
    </row>
    <row r="39" spans="1:72" s="39" customFormat="1" ht="13.5" x14ac:dyDescent="0.25">
      <c r="A39" s="183">
        <v>53</v>
      </c>
      <c r="B39" s="23">
        <v>158</v>
      </c>
      <c r="C39" s="22"/>
      <c r="D39" s="435">
        <v>31</v>
      </c>
      <c r="E39" s="187" t="s">
        <v>598</v>
      </c>
      <c r="F39" s="17">
        <v>40134</v>
      </c>
      <c r="G39" s="41" t="s">
        <v>514</v>
      </c>
      <c r="H39" s="41" t="s">
        <v>515</v>
      </c>
      <c r="I39" s="42" t="s">
        <v>577</v>
      </c>
      <c r="J39" s="23" t="s">
        <v>599</v>
      </c>
      <c r="K39" s="198" t="s">
        <v>518</v>
      </c>
      <c r="L39" s="19">
        <f t="shared" si="50"/>
        <v>1223.23</v>
      </c>
      <c r="M39" s="32">
        <f t="shared" si="0"/>
        <v>122.32300000000001</v>
      </c>
      <c r="N39" s="19">
        <f t="shared" si="1"/>
        <v>1100.9069999999999</v>
      </c>
      <c r="O39" s="19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5"/>
        <v>0</v>
      </c>
      <c r="U39" s="19">
        <v>0</v>
      </c>
      <c r="V39" s="19">
        <v>0</v>
      </c>
      <c r="W39" s="19">
        <f t="shared" si="36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2"/>
        <v>0</v>
      </c>
      <c r="AD39" s="19">
        <v>0</v>
      </c>
      <c r="AE39" s="19">
        <v>0</v>
      </c>
      <c r="AF39" s="19">
        <f t="shared" si="51"/>
        <v>0</v>
      </c>
      <c r="AG39" s="19">
        <v>0</v>
      </c>
      <c r="AH39" s="19">
        <v>27.15</v>
      </c>
      <c r="AI39" s="19">
        <f t="shared" si="48"/>
        <v>27.15</v>
      </c>
      <c r="AJ39" s="19">
        <f t="shared" si="49"/>
        <v>1196.08</v>
      </c>
      <c r="AK39" s="19">
        <v>220.18</v>
      </c>
      <c r="AL39" s="19">
        <f t="shared" si="43"/>
        <v>247.33</v>
      </c>
      <c r="AM39" s="19">
        <f t="shared" si="12"/>
        <v>1196.08</v>
      </c>
      <c r="AN39" s="19">
        <v>220.18</v>
      </c>
      <c r="AO39" s="19">
        <f t="shared" si="44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5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19">
        <v>0</v>
      </c>
      <c r="BS39" s="19">
        <f t="shared" si="33"/>
        <v>1100.9100000000001</v>
      </c>
      <c r="BT39" s="455">
        <f t="shared" si="34"/>
        <v>122.31999999999994</v>
      </c>
    </row>
    <row r="40" spans="1:72" s="39" customFormat="1" ht="13.5" x14ac:dyDescent="0.25">
      <c r="A40" s="183">
        <v>53</v>
      </c>
      <c r="B40" s="23">
        <v>158</v>
      </c>
      <c r="C40" s="22"/>
      <c r="D40" s="435">
        <v>32</v>
      </c>
      <c r="E40" s="187" t="s">
        <v>600</v>
      </c>
      <c r="F40" s="17">
        <v>40134</v>
      </c>
      <c r="G40" s="41" t="s">
        <v>514</v>
      </c>
      <c r="H40" s="41" t="s">
        <v>515</v>
      </c>
      <c r="I40" s="42" t="s">
        <v>577</v>
      </c>
      <c r="J40" s="23" t="s">
        <v>601</v>
      </c>
      <c r="K40" s="198" t="s">
        <v>548</v>
      </c>
      <c r="L40" s="19">
        <f t="shared" si="50"/>
        <v>1223.23</v>
      </c>
      <c r="M40" s="32">
        <f t="shared" si="0"/>
        <v>122.32300000000001</v>
      </c>
      <c r="N40" s="19">
        <f t="shared" si="1"/>
        <v>1100.9069999999999</v>
      </c>
      <c r="O40" s="19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5"/>
        <v>0</v>
      </c>
      <c r="U40" s="19">
        <v>0</v>
      </c>
      <c r="V40" s="19">
        <v>0</v>
      </c>
      <c r="W40" s="19">
        <f t="shared" si="36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2"/>
        <v>0</v>
      </c>
      <c r="AD40" s="19">
        <v>0</v>
      </c>
      <c r="AE40" s="19">
        <v>0</v>
      </c>
      <c r="AF40" s="19">
        <f t="shared" si="51"/>
        <v>0</v>
      </c>
      <c r="AG40" s="19">
        <v>0</v>
      </c>
      <c r="AH40" s="19">
        <v>27.15</v>
      </c>
      <c r="AI40" s="19">
        <f t="shared" si="48"/>
        <v>27.15</v>
      </c>
      <c r="AJ40" s="19">
        <f t="shared" si="49"/>
        <v>1196.08</v>
      </c>
      <c r="AK40" s="19">
        <v>220.18</v>
      </c>
      <c r="AL40" s="19">
        <f t="shared" si="43"/>
        <v>247.33</v>
      </c>
      <c r="AM40" s="19">
        <f t="shared" si="12"/>
        <v>1196.08</v>
      </c>
      <c r="AN40" s="19">
        <v>220.18</v>
      </c>
      <c r="AO40" s="19">
        <f t="shared" si="44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5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19">
        <v>0</v>
      </c>
      <c r="BS40" s="19">
        <f t="shared" si="33"/>
        <v>1100.9100000000001</v>
      </c>
      <c r="BT40" s="455">
        <f t="shared" si="34"/>
        <v>122.31999999999994</v>
      </c>
    </row>
    <row r="41" spans="1:72" s="39" customFormat="1" ht="13.5" x14ac:dyDescent="0.25">
      <c r="A41" s="183">
        <v>53</v>
      </c>
      <c r="B41" s="23">
        <v>158</v>
      </c>
      <c r="C41" s="22"/>
      <c r="D41" s="453">
        <v>33</v>
      </c>
      <c r="E41" s="188" t="s">
        <v>602</v>
      </c>
      <c r="F41" s="17">
        <v>40134</v>
      </c>
      <c r="G41" s="41" t="s">
        <v>514</v>
      </c>
      <c r="H41" s="41" t="s">
        <v>515</v>
      </c>
      <c r="I41" s="42" t="s">
        <v>577</v>
      </c>
      <c r="J41" s="23" t="s">
        <v>603</v>
      </c>
      <c r="K41" s="319" t="s">
        <v>548</v>
      </c>
      <c r="L41" s="19">
        <f t="shared" si="50"/>
        <v>1223.23</v>
      </c>
      <c r="M41" s="32">
        <f t="shared" si="0"/>
        <v>122.32300000000001</v>
      </c>
      <c r="N41" s="19">
        <f t="shared" si="1"/>
        <v>1100.9069999999999</v>
      </c>
      <c r="O41" s="19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5"/>
        <v>0</v>
      </c>
      <c r="U41" s="19">
        <v>0</v>
      </c>
      <c r="V41" s="19">
        <v>0</v>
      </c>
      <c r="W41" s="19">
        <f t="shared" si="36"/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2"/>
        <v>0</v>
      </c>
      <c r="AD41" s="19">
        <v>0</v>
      </c>
      <c r="AE41" s="19">
        <v>0</v>
      </c>
      <c r="AF41" s="19">
        <f t="shared" si="51"/>
        <v>0</v>
      </c>
      <c r="AG41" s="19">
        <v>0</v>
      </c>
      <c r="AH41" s="19">
        <v>27.15</v>
      </c>
      <c r="AI41" s="19">
        <f t="shared" si="48"/>
        <v>27.15</v>
      </c>
      <c r="AJ41" s="19">
        <f t="shared" si="49"/>
        <v>1196.08</v>
      </c>
      <c r="AK41" s="19">
        <v>220.18</v>
      </c>
      <c r="AL41" s="19">
        <f t="shared" si="43"/>
        <v>247.33</v>
      </c>
      <c r="AM41" s="19">
        <f t="shared" si="12"/>
        <v>1196.08</v>
      </c>
      <c r="AN41" s="19">
        <v>220.18</v>
      </c>
      <c r="AO41" s="19">
        <f t="shared" si="44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5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19">
        <v>0</v>
      </c>
      <c r="BS41" s="19">
        <f t="shared" si="33"/>
        <v>1100.9100000000001</v>
      </c>
      <c r="BT41" s="455">
        <f t="shared" si="34"/>
        <v>122.31999999999994</v>
      </c>
    </row>
    <row r="42" spans="1:72" s="39" customFormat="1" ht="13.5" x14ac:dyDescent="0.25">
      <c r="A42" s="183">
        <v>53</v>
      </c>
      <c r="B42" s="23">
        <v>158</v>
      </c>
      <c r="C42" s="22"/>
      <c r="D42" s="435">
        <v>34</v>
      </c>
      <c r="E42" s="187" t="s">
        <v>604</v>
      </c>
      <c r="F42" s="17">
        <v>40134</v>
      </c>
      <c r="G42" s="41" t="s">
        <v>514</v>
      </c>
      <c r="H42" s="41" t="s">
        <v>515</v>
      </c>
      <c r="I42" s="42" t="s">
        <v>577</v>
      </c>
      <c r="J42" s="23" t="s">
        <v>605</v>
      </c>
      <c r="K42" s="462" t="s">
        <v>579</v>
      </c>
      <c r="L42" s="19">
        <f t="shared" si="50"/>
        <v>1223.23</v>
      </c>
      <c r="M42" s="32">
        <f t="shared" si="0"/>
        <v>122.32300000000001</v>
      </c>
      <c r="N42" s="19">
        <f t="shared" si="1"/>
        <v>1100.9069999999999</v>
      </c>
      <c r="O42" s="19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5"/>
        <v>0</v>
      </c>
      <c r="U42" s="19">
        <v>0</v>
      </c>
      <c r="V42" s="19">
        <v>0</v>
      </c>
      <c r="W42" s="19">
        <f t="shared" si="36"/>
        <v>0</v>
      </c>
      <c r="X42" s="19">
        <v>0</v>
      </c>
      <c r="Y42" s="19">
        <v>0</v>
      </c>
      <c r="Z42" s="19">
        <f t="shared" si="37"/>
        <v>0</v>
      </c>
      <c r="AA42" s="19">
        <v>0</v>
      </c>
      <c r="AB42" s="19">
        <v>0</v>
      </c>
      <c r="AC42" s="19">
        <f t="shared" si="42"/>
        <v>0</v>
      </c>
      <c r="AD42" s="19">
        <v>0</v>
      </c>
      <c r="AE42" s="19">
        <v>0</v>
      </c>
      <c r="AF42" s="19">
        <f t="shared" si="51"/>
        <v>0</v>
      </c>
      <c r="AG42" s="19">
        <v>0</v>
      </c>
      <c r="AH42" s="19">
        <v>27.15</v>
      </c>
      <c r="AI42" s="19">
        <f t="shared" si="48"/>
        <v>27.15</v>
      </c>
      <c r="AJ42" s="19">
        <f t="shared" si="49"/>
        <v>1196.08</v>
      </c>
      <c r="AK42" s="19">
        <v>220.18</v>
      </c>
      <c r="AL42" s="19">
        <f t="shared" si="43"/>
        <v>247.33</v>
      </c>
      <c r="AM42" s="19">
        <f t="shared" si="12"/>
        <v>1196.08</v>
      </c>
      <c r="AN42" s="19">
        <v>220.18</v>
      </c>
      <c r="AO42" s="19">
        <f t="shared" si="44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5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19">
        <v>0</v>
      </c>
      <c r="BS42" s="19">
        <f t="shared" si="33"/>
        <v>1100.9100000000001</v>
      </c>
      <c r="BT42" s="455">
        <f t="shared" si="34"/>
        <v>122.31999999999994</v>
      </c>
    </row>
    <row r="43" spans="1:72" s="39" customFormat="1" ht="13.5" x14ac:dyDescent="0.25">
      <c r="A43" s="183">
        <v>54</v>
      </c>
      <c r="B43" s="23">
        <v>159</v>
      </c>
      <c r="C43" s="22"/>
      <c r="D43" s="435">
        <v>35</v>
      </c>
      <c r="E43" s="187" t="s">
        <v>606</v>
      </c>
      <c r="F43" s="17">
        <v>40134</v>
      </c>
      <c r="G43" s="41" t="s">
        <v>514</v>
      </c>
      <c r="H43" s="41" t="s">
        <v>515</v>
      </c>
      <c r="I43" s="42" t="s">
        <v>577</v>
      </c>
      <c r="J43" s="23" t="s">
        <v>607</v>
      </c>
      <c r="K43" s="198" t="s">
        <v>579</v>
      </c>
      <c r="L43" s="19">
        <f t="shared" si="50"/>
        <v>1223.23</v>
      </c>
      <c r="M43" s="32">
        <f t="shared" si="0"/>
        <v>122.32300000000001</v>
      </c>
      <c r="N43" s="19">
        <f t="shared" si="1"/>
        <v>1100.9069999999999</v>
      </c>
      <c r="O43" s="19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5"/>
        <v>0</v>
      </c>
      <c r="U43" s="19">
        <v>0</v>
      </c>
      <c r="V43" s="19">
        <v>0</v>
      </c>
      <c r="W43" s="19">
        <f t="shared" si="36"/>
        <v>0</v>
      </c>
      <c r="X43" s="19">
        <v>0</v>
      </c>
      <c r="Y43" s="19">
        <v>0</v>
      </c>
      <c r="Z43" s="19">
        <f t="shared" si="37"/>
        <v>0</v>
      </c>
      <c r="AA43" s="19">
        <v>0</v>
      </c>
      <c r="AB43" s="19">
        <v>0</v>
      </c>
      <c r="AC43" s="19">
        <f t="shared" si="42"/>
        <v>0</v>
      </c>
      <c r="AD43" s="19">
        <v>0</v>
      </c>
      <c r="AE43" s="19">
        <v>0</v>
      </c>
      <c r="AF43" s="19">
        <f t="shared" si="51"/>
        <v>0</v>
      </c>
      <c r="AG43" s="19">
        <v>0</v>
      </c>
      <c r="AH43" s="19">
        <v>27.15</v>
      </c>
      <c r="AI43" s="19">
        <f t="shared" si="48"/>
        <v>27.15</v>
      </c>
      <c r="AJ43" s="19">
        <f t="shared" si="49"/>
        <v>1196.08</v>
      </c>
      <c r="AK43" s="19">
        <v>220.18</v>
      </c>
      <c r="AL43" s="19">
        <f t="shared" si="43"/>
        <v>247.33</v>
      </c>
      <c r="AM43" s="19">
        <f t="shared" si="12"/>
        <v>1196.08</v>
      </c>
      <c r="AN43" s="19">
        <v>220.18</v>
      </c>
      <c r="AO43" s="19">
        <f t="shared" si="44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5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19">
        <v>0</v>
      </c>
      <c r="BS43" s="19">
        <f t="shared" si="33"/>
        <v>1100.9100000000001</v>
      </c>
      <c r="BT43" s="455">
        <f t="shared" si="34"/>
        <v>122.31999999999994</v>
      </c>
    </row>
    <row r="44" spans="1:72" s="39" customFormat="1" ht="13.5" x14ac:dyDescent="0.25">
      <c r="A44" s="183">
        <v>54</v>
      </c>
      <c r="B44" s="23">
        <v>159</v>
      </c>
      <c r="C44" s="22"/>
      <c r="D44" s="435">
        <v>36</v>
      </c>
      <c r="E44" s="187" t="s">
        <v>608</v>
      </c>
      <c r="F44" s="17">
        <v>40134</v>
      </c>
      <c r="G44" s="41" t="s">
        <v>514</v>
      </c>
      <c r="H44" s="41" t="s">
        <v>515</v>
      </c>
      <c r="I44" s="42" t="s">
        <v>577</v>
      </c>
      <c r="J44" s="41" t="s">
        <v>609</v>
      </c>
      <c r="K44" s="198" t="s">
        <v>579</v>
      </c>
      <c r="L44" s="19">
        <f t="shared" si="50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5"/>
        <v>0</v>
      </c>
      <c r="U44" s="19">
        <v>0</v>
      </c>
      <c r="V44" s="19">
        <v>0</v>
      </c>
      <c r="W44" s="19">
        <f t="shared" si="36"/>
        <v>0</v>
      </c>
      <c r="X44" s="19">
        <v>0</v>
      </c>
      <c r="Y44" s="19">
        <v>0</v>
      </c>
      <c r="Z44" s="19">
        <f t="shared" si="37"/>
        <v>0</v>
      </c>
      <c r="AA44" s="19">
        <v>0</v>
      </c>
      <c r="AB44" s="19">
        <v>0</v>
      </c>
      <c r="AC44" s="19">
        <f t="shared" si="42"/>
        <v>0</v>
      </c>
      <c r="AD44" s="19">
        <v>0</v>
      </c>
      <c r="AE44" s="19">
        <v>0</v>
      </c>
      <c r="AF44" s="19">
        <f t="shared" si="51"/>
        <v>0</v>
      </c>
      <c r="AG44" s="19">
        <v>0</v>
      </c>
      <c r="AH44" s="19">
        <v>27.15</v>
      </c>
      <c r="AI44" s="19">
        <f t="shared" si="48"/>
        <v>27.15</v>
      </c>
      <c r="AJ44" s="19">
        <f t="shared" si="49"/>
        <v>1196.08</v>
      </c>
      <c r="AK44" s="19">
        <v>220.18</v>
      </c>
      <c r="AL44" s="19">
        <f t="shared" si="43"/>
        <v>247.33</v>
      </c>
      <c r="AM44" s="19">
        <f t="shared" si="12"/>
        <v>1196.08</v>
      </c>
      <c r="AN44" s="19">
        <v>220.18</v>
      </c>
      <c r="AO44" s="19">
        <f t="shared" si="44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5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455">
        <f t="shared" si="34"/>
        <v>122.31999999999994</v>
      </c>
    </row>
    <row r="45" spans="1:72" s="39" customFormat="1" ht="13.5" x14ac:dyDescent="0.25">
      <c r="A45" s="183">
        <v>54</v>
      </c>
      <c r="B45" s="23">
        <v>159</v>
      </c>
      <c r="C45" s="22"/>
      <c r="D45" s="453">
        <v>37</v>
      </c>
      <c r="E45" s="187" t="s">
        <v>610</v>
      </c>
      <c r="F45" s="17">
        <v>40134</v>
      </c>
      <c r="G45" s="41" t="s">
        <v>514</v>
      </c>
      <c r="H45" s="41" t="s">
        <v>515</v>
      </c>
      <c r="I45" s="42" t="s">
        <v>577</v>
      </c>
      <c r="J45" s="23" t="s">
        <v>611</v>
      </c>
      <c r="K45" s="198" t="s">
        <v>524</v>
      </c>
      <c r="L45" s="19">
        <f t="shared" si="50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5"/>
        <v>0</v>
      </c>
      <c r="U45" s="19">
        <v>0</v>
      </c>
      <c r="V45" s="19">
        <v>0</v>
      </c>
      <c r="W45" s="19">
        <f t="shared" si="36"/>
        <v>0</v>
      </c>
      <c r="X45" s="19">
        <v>0</v>
      </c>
      <c r="Y45" s="19">
        <v>0</v>
      </c>
      <c r="Z45" s="19">
        <f t="shared" si="37"/>
        <v>0</v>
      </c>
      <c r="AA45" s="19">
        <v>0</v>
      </c>
      <c r="AB45" s="19">
        <v>0</v>
      </c>
      <c r="AC45" s="19">
        <f t="shared" si="42"/>
        <v>0</v>
      </c>
      <c r="AD45" s="19">
        <v>0</v>
      </c>
      <c r="AE45" s="19">
        <v>0</v>
      </c>
      <c r="AF45" s="19">
        <f t="shared" si="51"/>
        <v>0</v>
      </c>
      <c r="AG45" s="19">
        <v>0</v>
      </c>
      <c r="AH45" s="19">
        <v>27.15</v>
      </c>
      <c r="AI45" s="19">
        <f t="shared" si="48"/>
        <v>27.15</v>
      </c>
      <c r="AJ45" s="19">
        <f t="shared" si="49"/>
        <v>1196.08</v>
      </c>
      <c r="AK45" s="19">
        <v>220.18</v>
      </c>
      <c r="AL45" s="19">
        <f t="shared" si="43"/>
        <v>247.33</v>
      </c>
      <c r="AM45" s="19">
        <f t="shared" si="12"/>
        <v>1196.08</v>
      </c>
      <c r="AN45" s="19">
        <v>220.18</v>
      </c>
      <c r="AO45" s="19">
        <f t="shared" si="44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5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455">
        <f t="shared" si="34"/>
        <v>122.31999999999994</v>
      </c>
    </row>
    <row r="46" spans="1:72" s="39" customFormat="1" ht="13.5" x14ac:dyDescent="0.25">
      <c r="A46" s="183">
        <v>54</v>
      </c>
      <c r="B46" s="23">
        <v>159</v>
      </c>
      <c r="C46" s="22"/>
      <c r="D46" s="435">
        <v>38</v>
      </c>
      <c r="E46" s="187" t="s">
        <v>612</v>
      </c>
      <c r="F46" s="17">
        <v>40134</v>
      </c>
      <c r="G46" s="41" t="s">
        <v>514</v>
      </c>
      <c r="H46" s="41" t="s">
        <v>515</v>
      </c>
      <c r="I46" s="42" t="s">
        <v>577</v>
      </c>
      <c r="J46" s="23" t="s">
        <v>613</v>
      </c>
      <c r="K46" s="198" t="s">
        <v>524</v>
      </c>
      <c r="L46" s="19">
        <f t="shared" si="50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5"/>
        <v>0</v>
      </c>
      <c r="U46" s="19">
        <v>0</v>
      </c>
      <c r="V46" s="19">
        <v>0</v>
      </c>
      <c r="W46" s="19">
        <f t="shared" si="36"/>
        <v>0</v>
      </c>
      <c r="X46" s="19">
        <v>0</v>
      </c>
      <c r="Y46" s="19">
        <v>0</v>
      </c>
      <c r="Z46" s="19">
        <f t="shared" si="37"/>
        <v>0</v>
      </c>
      <c r="AA46" s="19">
        <v>0</v>
      </c>
      <c r="AB46" s="19">
        <v>0</v>
      </c>
      <c r="AC46" s="19">
        <f t="shared" si="42"/>
        <v>0</v>
      </c>
      <c r="AD46" s="19">
        <v>0</v>
      </c>
      <c r="AE46" s="19">
        <v>0</v>
      </c>
      <c r="AF46" s="19">
        <f t="shared" si="51"/>
        <v>0</v>
      </c>
      <c r="AG46" s="19">
        <v>0</v>
      </c>
      <c r="AH46" s="19">
        <v>27.15</v>
      </c>
      <c r="AI46" s="19">
        <f t="shared" si="48"/>
        <v>27.15</v>
      </c>
      <c r="AJ46" s="19">
        <f t="shared" si="49"/>
        <v>1196.08</v>
      </c>
      <c r="AK46" s="19">
        <v>220.18</v>
      </c>
      <c r="AL46" s="19">
        <f t="shared" si="43"/>
        <v>247.33</v>
      </c>
      <c r="AM46" s="19">
        <f t="shared" si="12"/>
        <v>1196.08</v>
      </c>
      <c r="AN46" s="19">
        <v>220.18</v>
      </c>
      <c r="AO46" s="19">
        <f t="shared" si="44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5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455">
        <f t="shared" si="34"/>
        <v>122.31999999999994</v>
      </c>
    </row>
    <row r="47" spans="1:72" s="39" customFormat="1" ht="13.5" x14ac:dyDescent="0.25">
      <c r="A47" s="183">
        <v>54</v>
      </c>
      <c r="B47" s="23">
        <v>159</v>
      </c>
      <c r="C47" s="22"/>
      <c r="D47" s="435">
        <v>39</v>
      </c>
      <c r="E47" s="187" t="s">
        <v>614</v>
      </c>
      <c r="F47" s="17">
        <v>40134</v>
      </c>
      <c r="G47" s="41" t="s">
        <v>514</v>
      </c>
      <c r="H47" s="41" t="s">
        <v>515</v>
      </c>
      <c r="I47" s="42" t="s">
        <v>577</v>
      </c>
      <c r="J47" s="23" t="s">
        <v>615</v>
      </c>
      <c r="K47" s="198" t="s">
        <v>548</v>
      </c>
      <c r="L47" s="19">
        <f t="shared" si="50"/>
        <v>1223.23</v>
      </c>
      <c r="M47" s="32">
        <f t="shared" si="0"/>
        <v>122.32300000000001</v>
      </c>
      <c r="N47" s="19">
        <f t="shared" si="1"/>
        <v>1100.9069999999999</v>
      </c>
      <c r="O47" s="19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5"/>
        <v>0</v>
      </c>
      <c r="U47" s="19">
        <v>0</v>
      </c>
      <c r="V47" s="19">
        <v>0</v>
      </c>
      <c r="W47" s="19">
        <f t="shared" si="36"/>
        <v>0</v>
      </c>
      <c r="X47" s="19">
        <v>0</v>
      </c>
      <c r="Y47" s="19">
        <v>0</v>
      </c>
      <c r="Z47" s="19">
        <f t="shared" si="37"/>
        <v>0</v>
      </c>
      <c r="AA47" s="19">
        <v>0</v>
      </c>
      <c r="AB47" s="19">
        <v>0</v>
      </c>
      <c r="AC47" s="19">
        <f t="shared" si="42"/>
        <v>0</v>
      </c>
      <c r="AD47" s="19">
        <v>0</v>
      </c>
      <c r="AE47" s="19">
        <v>0</v>
      </c>
      <c r="AF47" s="19">
        <f t="shared" si="51"/>
        <v>0</v>
      </c>
      <c r="AG47" s="19">
        <v>0</v>
      </c>
      <c r="AH47" s="19">
        <v>27.15</v>
      </c>
      <c r="AI47" s="19">
        <f t="shared" si="48"/>
        <v>27.15</v>
      </c>
      <c r="AJ47" s="19">
        <f t="shared" si="49"/>
        <v>1196.08</v>
      </c>
      <c r="AK47" s="19">
        <v>220.18</v>
      </c>
      <c r="AL47" s="19">
        <f t="shared" si="43"/>
        <v>247.33</v>
      </c>
      <c r="AM47" s="19">
        <f t="shared" si="12"/>
        <v>1196.08</v>
      </c>
      <c r="AN47" s="19">
        <v>220.18</v>
      </c>
      <c r="AO47" s="19">
        <f t="shared" si="44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5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19">
        <v>0</v>
      </c>
      <c r="BS47" s="19">
        <f t="shared" si="33"/>
        <v>1100.9100000000001</v>
      </c>
      <c r="BT47" s="455">
        <f t="shared" si="34"/>
        <v>122.31999999999994</v>
      </c>
    </row>
    <row r="48" spans="1:72" s="39" customFormat="1" ht="13.5" x14ac:dyDescent="0.25">
      <c r="A48" s="183">
        <v>54</v>
      </c>
      <c r="B48" s="23">
        <v>159</v>
      </c>
      <c r="C48" s="22"/>
      <c r="D48" s="435">
        <v>40</v>
      </c>
      <c r="E48" s="187" t="s">
        <v>616</v>
      </c>
      <c r="F48" s="17">
        <v>40134</v>
      </c>
      <c r="G48" s="41" t="s">
        <v>514</v>
      </c>
      <c r="H48" s="41" t="s">
        <v>515</v>
      </c>
      <c r="I48" s="42" t="s">
        <v>577</v>
      </c>
      <c r="J48" s="23" t="s">
        <v>617</v>
      </c>
      <c r="K48" s="198" t="s">
        <v>579</v>
      </c>
      <c r="L48" s="19">
        <f t="shared" si="50"/>
        <v>1223.23</v>
      </c>
      <c r="M48" s="32">
        <f t="shared" si="0"/>
        <v>122.32300000000001</v>
      </c>
      <c r="N48" s="19">
        <f t="shared" si="1"/>
        <v>1100.9069999999999</v>
      </c>
      <c r="O48" s="19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5"/>
        <v>0</v>
      </c>
      <c r="U48" s="19">
        <v>0</v>
      </c>
      <c r="V48" s="19">
        <v>0</v>
      </c>
      <c r="W48" s="19">
        <f t="shared" si="36"/>
        <v>0</v>
      </c>
      <c r="X48" s="19">
        <v>0</v>
      </c>
      <c r="Y48" s="19">
        <v>0</v>
      </c>
      <c r="Z48" s="19">
        <f t="shared" si="37"/>
        <v>0</v>
      </c>
      <c r="AA48" s="19">
        <v>0</v>
      </c>
      <c r="AB48" s="19">
        <v>0</v>
      </c>
      <c r="AC48" s="19">
        <f t="shared" si="42"/>
        <v>0</v>
      </c>
      <c r="AD48" s="19">
        <v>0</v>
      </c>
      <c r="AE48" s="19">
        <v>0</v>
      </c>
      <c r="AF48" s="19">
        <f t="shared" si="51"/>
        <v>0</v>
      </c>
      <c r="AG48" s="19">
        <v>0</v>
      </c>
      <c r="AH48" s="19">
        <v>27.15</v>
      </c>
      <c r="AI48" s="19">
        <f t="shared" si="48"/>
        <v>27.15</v>
      </c>
      <c r="AJ48" s="19">
        <f t="shared" si="49"/>
        <v>1196.08</v>
      </c>
      <c r="AK48" s="19">
        <v>220.18</v>
      </c>
      <c r="AL48" s="19">
        <f t="shared" si="43"/>
        <v>247.33</v>
      </c>
      <c r="AM48" s="19">
        <f t="shared" si="12"/>
        <v>1196.08</v>
      </c>
      <c r="AN48" s="19">
        <v>220.18</v>
      </c>
      <c r="AO48" s="19">
        <f t="shared" si="44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5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19">
        <v>0</v>
      </c>
      <c r="BS48" s="19">
        <f t="shared" si="33"/>
        <v>1100.9100000000001</v>
      </c>
      <c r="BT48" s="455">
        <f t="shared" si="34"/>
        <v>122.31999999999994</v>
      </c>
    </row>
    <row r="49" spans="1:72" s="39" customFormat="1" ht="13.5" x14ac:dyDescent="0.25">
      <c r="A49" s="183">
        <v>54</v>
      </c>
      <c r="B49" s="23">
        <v>159</v>
      </c>
      <c r="C49" s="22"/>
      <c r="D49" s="453">
        <v>41</v>
      </c>
      <c r="E49" s="187" t="s">
        <v>618</v>
      </c>
      <c r="F49" s="17">
        <v>40134</v>
      </c>
      <c r="G49" s="41" t="s">
        <v>514</v>
      </c>
      <c r="H49" s="41" t="s">
        <v>515</v>
      </c>
      <c r="I49" s="42" t="s">
        <v>577</v>
      </c>
      <c r="J49" s="23" t="s">
        <v>619</v>
      </c>
      <c r="K49" s="198" t="s">
        <v>565</v>
      </c>
      <c r="L49" s="19">
        <f t="shared" si="50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5"/>
        <v>0</v>
      </c>
      <c r="U49" s="19">
        <v>0</v>
      </c>
      <c r="V49" s="19">
        <v>0</v>
      </c>
      <c r="W49" s="19">
        <f t="shared" si="36"/>
        <v>0</v>
      </c>
      <c r="X49" s="19">
        <v>0</v>
      </c>
      <c r="Y49" s="19">
        <v>0</v>
      </c>
      <c r="Z49" s="19">
        <f t="shared" si="37"/>
        <v>0</v>
      </c>
      <c r="AA49" s="19">
        <v>0</v>
      </c>
      <c r="AB49" s="19">
        <v>0</v>
      </c>
      <c r="AC49" s="19">
        <f t="shared" si="42"/>
        <v>0</v>
      </c>
      <c r="AD49" s="19">
        <v>0</v>
      </c>
      <c r="AE49" s="19">
        <v>0</v>
      </c>
      <c r="AF49" s="19">
        <f t="shared" si="51"/>
        <v>0</v>
      </c>
      <c r="AG49" s="19">
        <v>0</v>
      </c>
      <c r="AH49" s="19">
        <v>27.15</v>
      </c>
      <c r="AI49" s="19">
        <f t="shared" si="48"/>
        <v>27.15</v>
      </c>
      <c r="AJ49" s="19">
        <f t="shared" si="49"/>
        <v>1196.08</v>
      </c>
      <c r="AK49" s="19">
        <v>220.18</v>
      </c>
      <c r="AL49" s="19">
        <f t="shared" si="43"/>
        <v>247.33</v>
      </c>
      <c r="AM49" s="19">
        <f t="shared" si="12"/>
        <v>1196.08</v>
      </c>
      <c r="AN49" s="19">
        <v>220.18</v>
      </c>
      <c r="AO49" s="19">
        <f t="shared" si="44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5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455">
        <f t="shared" si="34"/>
        <v>122.31999999999994</v>
      </c>
    </row>
    <row r="50" spans="1:72" s="39" customFormat="1" ht="13.5" x14ac:dyDescent="0.25">
      <c r="A50" s="183">
        <v>54</v>
      </c>
      <c r="B50" s="23">
        <v>159</v>
      </c>
      <c r="C50" s="22"/>
      <c r="D50" s="435">
        <v>42</v>
      </c>
      <c r="E50" s="188" t="s">
        <v>620</v>
      </c>
      <c r="F50" s="17">
        <v>40134</v>
      </c>
      <c r="G50" s="41" t="s">
        <v>514</v>
      </c>
      <c r="H50" s="41" t="s">
        <v>515</v>
      </c>
      <c r="I50" s="42" t="s">
        <v>577</v>
      </c>
      <c r="J50" s="23" t="s">
        <v>621</v>
      </c>
      <c r="K50" s="192" t="s">
        <v>545</v>
      </c>
      <c r="L50" s="19">
        <f t="shared" si="50"/>
        <v>1223.23</v>
      </c>
      <c r="M50" s="32">
        <f t="shared" si="0"/>
        <v>122.32300000000001</v>
      </c>
      <c r="N50" s="19">
        <f t="shared" si="1"/>
        <v>1100.9069999999999</v>
      </c>
      <c r="O50" s="19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5"/>
        <v>0</v>
      </c>
      <c r="U50" s="19">
        <v>0</v>
      </c>
      <c r="V50" s="19">
        <v>0</v>
      </c>
      <c r="W50" s="19">
        <f t="shared" si="36"/>
        <v>0</v>
      </c>
      <c r="X50" s="19">
        <v>0</v>
      </c>
      <c r="Y50" s="19">
        <v>0</v>
      </c>
      <c r="Z50" s="19">
        <f t="shared" si="37"/>
        <v>0</v>
      </c>
      <c r="AA50" s="19">
        <v>0</v>
      </c>
      <c r="AB50" s="19">
        <v>0</v>
      </c>
      <c r="AC50" s="19">
        <f t="shared" si="42"/>
        <v>0</v>
      </c>
      <c r="AD50" s="19">
        <v>0</v>
      </c>
      <c r="AE50" s="19">
        <v>0</v>
      </c>
      <c r="AF50" s="19">
        <f t="shared" si="51"/>
        <v>0</v>
      </c>
      <c r="AG50" s="19">
        <v>0</v>
      </c>
      <c r="AH50" s="19">
        <v>27.15</v>
      </c>
      <c r="AI50" s="19">
        <f t="shared" si="48"/>
        <v>27.15</v>
      </c>
      <c r="AJ50" s="19">
        <f t="shared" si="49"/>
        <v>1196.08</v>
      </c>
      <c r="AK50" s="19">
        <v>220.18</v>
      </c>
      <c r="AL50" s="19">
        <f t="shared" si="43"/>
        <v>247.33</v>
      </c>
      <c r="AM50" s="19">
        <f t="shared" si="12"/>
        <v>1196.08</v>
      </c>
      <c r="AN50" s="19">
        <v>220.18</v>
      </c>
      <c r="AO50" s="19">
        <f t="shared" si="44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5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19">
        <v>0</v>
      </c>
      <c r="BS50" s="19">
        <f t="shared" si="33"/>
        <v>1100.9100000000001</v>
      </c>
      <c r="BT50" s="455">
        <f t="shared" si="34"/>
        <v>122.31999999999994</v>
      </c>
    </row>
    <row r="51" spans="1:72" s="39" customFormat="1" ht="13.5" x14ac:dyDescent="0.25">
      <c r="A51" s="183">
        <v>54</v>
      </c>
      <c r="B51" s="23">
        <v>159</v>
      </c>
      <c r="C51" s="22"/>
      <c r="D51" s="435">
        <v>43</v>
      </c>
      <c r="E51" s="188" t="s">
        <v>622</v>
      </c>
      <c r="F51" s="17">
        <v>40134</v>
      </c>
      <c r="G51" s="41" t="s">
        <v>514</v>
      </c>
      <c r="H51" s="41" t="s">
        <v>515</v>
      </c>
      <c r="I51" s="42" t="s">
        <v>577</v>
      </c>
      <c r="J51" s="23" t="s">
        <v>623</v>
      </c>
      <c r="K51" s="192" t="s">
        <v>545</v>
      </c>
      <c r="L51" s="19">
        <f t="shared" si="50"/>
        <v>1223.23</v>
      </c>
      <c r="M51" s="32">
        <f t="shared" si="0"/>
        <v>122.32300000000001</v>
      </c>
      <c r="N51" s="19">
        <f t="shared" si="1"/>
        <v>1100.9069999999999</v>
      </c>
      <c r="O51" s="19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5"/>
        <v>0</v>
      </c>
      <c r="U51" s="19">
        <v>0</v>
      </c>
      <c r="V51" s="19">
        <v>0</v>
      </c>
      <c r="W51" s="19">
        <f t="shared" si="36"/>
        <v>0</v>
      </c>
      <c r="X51" s="19">
        <v>0</v>
      </c>
      <c r="Y51" s="19">
        <v>0</v>
      </c>
      <c r="Z51" s="19">
        <f t="shared" si="37"/>
        <v>0</v>
      </c>
      <c r="AA51" s="19">
        <v>0</v>
      </c>
      <c r="AB51" s="19">
        <v>0</v>
      </c>
      <c r="AC51" s="19">
        <f t="shared" si="42"/>
        <v>0</v>
      </c>
      <c r="AD51" s="19">
        <v>0</v>
      </c>
      <c r="AE51" s="19">
        <v>0</v>
      </c>
      <c r="AF51" s="19">
        <f t="shared" si="51"/>
        <v>0</v>
      </c>
      <c r="AG51" s="19">
        <v>0</v>
      </c>
      <c r="AH51" s="19">
        <v>27.15</v>
      </c>
      <c r="AI51" s="19">
        <f t="shared" si="48"/>
        <v>27.15</v>
      </c>
      <c r="AJ51" s="19">
        <f t="shared" si="49"/>
        <v>1196.08</v>
      </c>
      <c r="AK51" s="19">
        <v>220.18</v>
      </c>
      <c r="AL51" s="19">
        <f t="shared" si="43"/>
        <v>247.33</v>
      </c>
      <c r="AM51" s="19">
        <f t="shared" si="12"/>
        <v>1196.08</v>
      </c>
      <c r="AN51" s="19">
        <v>220.18</v>
      </c>
      <c r="AO51" s="19">
        <f t="shared" si="44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5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19">
        <v>0</v>
      </c>
      <c r="BS51" s="19">
        <f t="shared" si="33"/>
        <v>1100.9100000000001</v>
      </c>
      <c r="BT51" s="455">
        <f t="shared" si="34"/>
        <v>122.31999999999994</v>
      </c>
    </row>
    <row r="52" spans="1:72" s="39" customFormat="1" ht="13.5" x14ac:dyDescent="0.25">
      <c r="A52" s="183">
        <v>54</v>
      </c>
      <c r="B52" s="23">
        <v>159</v>
      </c>
      <c r="C52" s="22"/>
      <c r="D52" s="435">
        <v>44</v>
      </c>
      <c r="E52" s="187" t="s">
        <v>624</v>
      </c>
      <c r="F52" s="17">
        <v>40134</v>
      </c>
      <c r="G52" s="41" t="s">
        <v>514</v>
      </c>
      <c r="H52" s="41" t="s">
        <v>515</v>
      </c>
      <c r="I52" s="42" t="s">
        <v>577</v>
      </c>
      <c r="J52" s="41" t="s">
        <v>625</v>
      </c>
      <c r="K52" s="198" t="s">
        <v>540</v>
      </c>
      <c r="L52" s="19">
        <f t="shared" si="50"/>
        <v>1223.23</v>
      </c>
      <c r="M52" s="32">
        <f t="shared" si="0"/>
        <v>122.32300000000001</v>
      </c>
      <c r="N52" s="19">
        <f t="shared" si="1"/>
        <v>1100.9069999999999</v>
      </c>
      <c r="O52" s="19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5"/>
        <v>0</v>
      </c>
      <c r="U52" s="19">
        <v>0</v>
      </c>
      <c r="V52" s="19">
        <v>0</v>
      </c>
      <c r="W52" s="19">
        <f t="shared" si="36"/>
        <v>0</v>
      </c>
      <c r="X52" s="19">
        <v>0</v>
      </c>
      <c r="Y52" s="19">
        <v>0</v>
      </c>
      <c r="Z52" s="19">
        <f t="shared" si="37"/>
        <v>0</v>
      </c>
      <c r="AA52" s="19">
        <v>0</v>
      </c>
      <c r="AB52" s="19">
        <v>0</v>
      </c>
      <c r="AC52" s="19">
        <f t="shared" si="42"/>
        <v>0</v>
      </c>
      <c r="AD52" s="19">
        <v>0</v>
      </c>
      <c r="AE52" s="19">
        <v>0</v>
      </c>
      <c r="AF52" s="19">
        <f t="shared" si="51"/>
        <v>0</v>
      </c>
      <c r="AG52" s="19">
        <v>0</v>
      </c>
      <c r="AH52" s="19">
        <v>27.15</v>
      </c>
      <c r="AI52" s="19">
        <f>AF52+AH52</f>
        <v>27.15</v>
      </c>
      <c r="AJ52" s="19">
        <f t="shared" si="49"/>
        <v>1196.08</v>
      </c>
      <c r="AK52" s="19">
        <v>220.18</v>
      </c>
      <c r="AL52" s="19">
        <f t="shared" si="43"/>
        <v>247.33</v>
      </c>
      <c r="AM52" s="19">
        <f t="shared" si="12"/>
        <v>1196.08</v>
      </c>
      <c r="AN52" s="19">
        <v>220.18</v>
      </c>
      <c r="AO52" s="19">
        <f t="shared" si="44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5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19">
        <v>0</v>
      </c>
      <c r="BS52" s="19">
        <f t="shared" si="33"/>
        <v>1100.9100000000001</v>
      </c>
      <c r="BT52" s="455">
        <f t="shared" si="34"/>
        <v>122.31999999999994</v>
      </c>
    </row>
    <row r="53" spans="1:72" s="39" customFormat="1" ht="25.5" x14ac:dyDescent="0.25">
      <c r="A53" s="183">
        <v>56</v>
      </c>
      <c r="B53" s="23">
        <v>864</v>
      </c>
      <c r="C53" s="22"/>
      <c r="D53" s="453">
        <v>45</v>
      </c>
      <c r="E53" s="187" t="s">
        <v>626</v>
      </c>
      <c r="F53" s="17">
        <v>40424</v>
      </c>
      <c r="G53" s="41" t="s">
        <v>627</v>
      </c>
      <c r="H53" s="23" t="s">
        <v>628</v>
      </c>
      <c r="I53" s="46" t="s">
        <v>629</v>
      </c>
      <c r="J53" s="41" t="s">
        <v>630</v>
      </c>
      <c r="K53" s="198" t="s">
        <v>324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5"/>
        <v>0</v>
      </c>
      <c r="U53" s="19">
        <v>0</v>
      </c>
      <c r="V53" s="19">
        <v>0</v>
      </c>
      <c r="W53" s="19">
        <f t="shared" si="36"/>
        <v>0</v>
      </c>
      <c r="X53" s="19">
        <v>0</v>
      </c>
      <c r="Y53" s="19">
        <v>0</v>
      </c>
      <c r="Z53" s="19">
        <f t="shared" si="37"/>
        <v>0</v>
      </c>
      <c r="AA53" s="19">
        <v>0</v>
      </c>
      <c r="AB53" s="19">
        <v>0</v>
      </c>
      <c r="AC53" s="19">
        <f t="shared" si="42"/>
        <v>0</v>
      </c>
      <c r="AD53" s="19">
        <v>0</v>
      </c>
      <c r="AE53" s="19">
        <v>0</v>
      </c>
      <c r="AF53" s="19">
        <f t="shared" si="51"/>
        <v>0</v>
      </c>
      <c r="AG53" s="19">
        <v>0</v>
      </c>
      <c r="AH53" s="19">
        <v>0</v>
      </c>
      <c r="AI53" s="19">
        <f t="shared" ref="AI53:AI115" si="52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4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5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455">
        <f t="shared" si="34"/>
        <v>82.549999999999955</v>
      </c>
    </row>
    <row r="54" spans="1:72" s="39" customFormat="1" ht="25.5" x14ac:dyDescent="0.25">
      <c r="A54" s="183">
        <v>57</v>
      </c>
      <c r="B54" s="23">
        <v>7427</v>
      </c>
      <c r="C54" s="22"/>
      <c r="D54" s="435">
        <v>46</v>
      </c>
      <c r="E54" s="185" t="s">
        <v>631</v>
      </c>
      <c r="F54" s="191">
        <v>40429</v>
      </c>
      <c r="G54" s="41" t="s">
        <v>632</v>
      </c>
      <c r="H54" s="23" t="s">
        <v>573</v>
      </c>
      <c r="I54" s="44" t="s">
        <v>633</v>
      </c>
      <c r="J54" s="23" t="s">
        <v>634</v>
      </c>
      <c r="K54" s="192" t="s">
        <v>324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5"/>
        <v>0</v>
      </c>
      <c r="U54" s="19">
        <v>0</v>
      </c>
      <c r="V54" s="19">
        <v>0</v>
      </c>
      <c r="W54" s="19">
        <f t="shared" si="36"/>
        <v>0</v>
      </c>
      <c r="X54" s="19">
        <v>0</v>
      </c>
      <c r="Y54" s="19">
        <v>0</v>
      </c>
      <c r="Z54" s="19">
        <f t="shared" si="37"/>
        <v>0</v>
      </c>
      <c r="AA54" s="19">
        <v>0</v>
      </c>
      <c r="AB54" s="19">
        <v>0</v>
      </c>
      <c r="AC54" s="19">
        <f t="shared" si="42"/>
        <v>0</v>
      </c>
      <c r="AD54" s="19">
        <v>0</v>
      </c>
      <c r="AE54" s="19">
        <v>0</v>
      </c>
      <c r="AF54" s="19">
        <f t="shared" si="51"/>
        <v>0</v>
      </c>
      <c r="AG54" s="19">
        <v>0</v>
      </c>
      <c r="AH54" s="19">
        <v>0</v>
      </c>
      <c r="AI54" s="19">
        <f t="shared" si="52"/>
        <v>0</v>
      </c>
      <c r="AJ54" s="19">
        <v>0</v>
      </c>
      <c r="AK54" s="19">
        <v>90.5</v>
      </c>
      <c r="AL54" s="19">
        <f t="shared" ref="AL54:AL117" si="53">AI54+AK54</f>
        <v>90.5</v>
      </c>
      <c r="AM54" s="19">
        <f t="shared" si="12"/>
        <v>1595.78</v>
      </c>
      <c r="AN54" s="19">
        <v>287.24</v>
      </c>
      <c r="AO54" s="19">
        <f t="shared" si="44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5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455">
        <f t="shared" si="34"/>
        <v>159.57999999999993</v>
      </c>
    </row>
    <row r="55" spans="1:72" s="39" customFormat="1" ht="25.5" x14ac:dyDescent="0.25">
      <c r="A55" s="183">
        <v>57</v>
      </c>
      <c r="B55" s="23">
        <v>7427</v>
      </c>
      <c r="C55" s="22"/>
      <c r="D55" s="435">
        <v>47</v>
      </c>
      <c r="E55" s="185" t="s">
        <v>635</v>
      </c>
      <c r="F55" s="191">
        <v>40429</v>
      </c>
      <c r="G55" s="41" t="s">
        <v>632</v>
      </c>
      <c r="H55" s="23" t="s">
        <v>573</v>
      </c>
      <c r="I55" s="44" t="s">
        <v>633</v>
      </c>
      <c r="J55" s="23" t="s">
        <v>636</v>
      </c>
      <c r="K55" s="192" t="s">
        <v>324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5"/>
        <v>0</v>
      </c>
      <c r="U55" s="19">
        <v>0</v>
      </c>
      <c r="V55" s="19">
        <v>0</v>
      </c>
      <c r="W55" s="19">
        <f t="shared" si="36"/>
        <v>0</v>
      </c>
      <c r="X55" s="19">
        <v>0</v>
      </c>
      <c r="Y55" s="19">
        <v>0</v>
      </c>
      <c r="Z55" s="19">
        <f t="shared" si="37"/>
        <v>0</v>
      </c>
      <c r="AA55" s="19">
        <v>0</v>
      </c>
      <c r="AB55" s="19">
        <v>0</v>
      </c>
      <c r="AC55" s="19">
        <f t="shared" si="42"/>
        <v>0</v>
      </c>
      <c r="AD55" s="19">
        <v>0</v>
      </c>
      <c r="AE55" s="19">
        <v>0</v>
      </c>
      <c r="AF55" s="19">
        <f t="shared" si="51"/>
        <v>0</v>
      </c>
      <c r="AG55" s="19">
        <v>0</v>
      </c>
      <c r="AH55" s="19">
        <v>0</v>
      </c>
      <c r="AI55" s="19">
        <f t="shared" si="52"/>
        <v>0</v>
      </c>
      <c r="AJ55" s="19">
        <v>0</v>
      </c>
      <c r="AK55" s="19">
        <v>90.5</v>
      </c>
      <c r="AL55" s="19">
        <f t="shared" si="53"/>
        <v>90.5</v>
      </c>
      <c r="AM55" s="19">
        <f t="shared" si="12"/>
        <v>1595.78</v>
      </c>
      <c r="AN55" s="19">
        <v>287.24</v>
      </c>
      <c r="AO55" s="19">
        <f t="shared" si="44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5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455">
        <f t="shared" si="34"/>
        <v>159.57999999999993</v>
      </c>
    </row>
    <row r="56" spans="1:72" s="39" customFormat="1" ht="25.5" x14ac:dyDescent="0.25">
      <c r="A56" s="183">
        <v>57</v>
      </c>
      <c r="B56" s="23">
        <v>7427</v>
      </c>
      <c r="C56" s="22"/>
      <c r="D56" s="435">
        <v>48</v>
      </c>
      <c r="E56" s="185" t="s">
        <v>637</v>
      </c>
      <c r="F56" s="191">
        <v>40429</v>
      </c>
      <c r="G56" s="41" t="s">
        <v>632</v>
      </c>
      <c r="H56" s="23" t="s">
        <v>573</v>
      </c>
      <c r="I56" s="44" t="s">
        <v>633</v>
      </c>
      <c r="J56" s="23" t="s">
        <v>638</v>
      </c>
      <c r="K56" s="192" t="s">
        <v>535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5"/>
        <v>0</v>
      </c>
      <c r="U56" s="19">
        <v>0</v>
      </c>
      <c r="V56" s="19">
        <v>0</v>
      </c>
      <c r="W56" s="19">
        <f t="shared" si="36"/>
        <v>0</v>
      </c>
      <c r="X56" s="19">
        <v>0</v>
      </c>
      <c r="Y56" s="19">
        <v>0</v>
      </c>
      <c r="Z56" s="19">
        <f t="shared" si="37"/>
        <v>0</v>
      </c>
      <c r="AA56" s="19">
        <v>0</v>
      </c>
      <c r="AB56" s="19">
        <v>0</v>
      </c>
      <c r="AC56" s="19">
        <f t="shared" si="42"/>
        <v>0</v>
      </c>
      <c r="AD56" s="19">
        <v>0</v>
      </c>
      <c r="AE56" s="19">
        <v>0</v>
      </c>
      <c r="AF56" s="19">
        <f t="shared" si="51"/>
        <v>0</v>
      </c>
      <c r="AG56" s="19">
        <v>0</v>
      </c>
      <c r="AH56" s="19">
        <v>0</v>
      </c>
      <c r="AI56" s="19">
        <f t="shared" si="52"/>
        <v>0</v>
      </c>
      <c r="AJ56" s="19">
        <v>0</v>
      </c>
      <c r="AK56" s="19">
        <v>90.5</v>
      </c>
      <c r="AL56" s="19">
        <f t="shared" si="53"/>
        <v>90.5</v>
      </c>
      <c r="AM56" s="19">
        <f t="shared" si="12"/>
        <v>1595.78</v>
      </c>
      <c r="AN56" s="19">
        <v>287.24</v>
      </c>
      <c r="AO56" s="19">
        <f t="shared" si="44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5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455">
        <f t="shared" si="34"/>
        <v>159.57999999999993</v>
      </c>
    </row>
    <row r="57" spans="1:72" s="39" customFormat="1" ht="25.5" x14ac:dyDescent="0.25">
      <c r="A57" s="183">
        <v>57</v>
      </c>
      <c r="B57" s="23">
        <v>7427</v>
      </c>
      <c r="C57" s="22"/>
      <c r="D57" s="453">
        <v>49</v>
      </c>
      <c r="E57" s="185" t="s">
        <v>639</v>
      </c>
      <c r="F57" s="191">
        <v>40429</v>
      </c>
      <c r="G57" s="41" t="s">
        <v>632</v>
      </c>
      <c r="H57" s="23" t="s">
        <v>573</v>
      </c>
      <c r="I57" s="44" t="s">
        <v>633</v>
      </c>
      <c r="J57" s="23" t="s">
        <v>640</v>
      </c>
      <c r="K57" s="192" t="s">
        <v>324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5"/>
        <v>0</v>
      </c>
      <c r="U57" s="19">
        <v>0</v>
      </c>
      <c r="V57" s="19">
        <v>0</v>
      </c>
      <c r="W57" s="19">
        <f t="shared" si="36"/>
        <v>0</v>
      </c>
      <c r="X57" s="19">
        <v>0</v>
      </c>
      <c r="Y57" s="19">
        <v>0</v>
      </c>
      <c r="Z57" s="19">
        <f t="shared" si="37"/>
        <v>0</v>
      </c>
      <c r="AA57" s="19">
        <v>0</v>
      </c>
      <c r="AB57" s="19">
        <v>0</v>
      </c>
      <c r="AC57" s="19">
        <f t="shared" si="42"/>
        <v>0</v>
      </c>
      <c r="AD57" s="19">
        <v>0</v>
      </c>
      <c r="AE57" s="19">
        <v>0</v>
      </c>
      <c r="AF57" s="19">
        <f t="shared" si="51"/>
        <v>0</v>
      </c>
      <c r="AG57" s="19">
        <v>0</v>
      </c>
      <c r="AH57" s="19">
        <v>0</v>
      </c>
      <c r="AI57" s="19">
        <f t="shared" si="52"/>
        <v>0</v>
      </c>
      <c r="AJ57" s="19">
        <v>0</v>
      </c>
      <c r="AK57" s="19">
        <v>90.5</v>
      </c>
      <c r="AL57" s="19">
        <f t="shared" si="53"/>
        <v>90.5</v>
      </c>
      <c r="AM57" s="19">
        <f t="shared" si="12"/>
        <v>1595.78</v>
      </c>
      <c r="AN57" s="19">
        <v>287.24</v>
      </c>
      <c r="AO57" s="19">
        <f t="shared" si="44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5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455">
        <f t="shared" si="34"/>
        <v>159.57999999999993</v>
      </c>
    </row>
    <row r="58" spans="1:72" s="39" customFormat="1" ht="25.5" x14ac:dyDescent="0.25">
      <c r="A58" s="183">
        <v>58</v>
      </c>
      <c r="B58" s="23">
        <v>7427</v>
      </c>
      <c r="C58" s="22"/>
      <c r="D58" s="435">
        <v>50</v>
      </c>
      <c r="E58" s="185" t="s">
        <v>641</v>
      </c>
      <c r="F58" s="17">
        <v>40429</v>
      </c>
      <c r="G58" s="41" t="s">
        <v>642</v>
      </c>
      <c r="H58" s="23" t="s">
        <v>643</v>
      </c>
      <c r="I58" s="44" t="s">
        <v>644</v>
      </c>
      <c r="J58" s="23" t="s">
        <v>645</v>
      </c>
      <c r="K58" s="192" t="s">
        <v>324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5"/>
        <v>0</v>
      </c>
      <c r="U58" s="19">
        <v>0</v>
      </c>
      <c r="V58" s="19">
        <v>0</v>
      </c>
      <c r="W58" s="19">
        <f t="shared" si="36"/>
        <v>0</v>
      </c>
      <c r="X58" s="19">
        <v>0</v>
      </c>
      <c r="Y58" s="19">
        <v>0</v>
      </c>
      <c r="Z58" s="19">
        <f t="shared" si="37"/>
        <v>0</v>
      </c>
      <c r="AA58" s="19">
        <v>0</v>
      </c>
      <c r="AB58" s="19">
        <v>0</v>
      </c>
      <c r="AC58" s="19">
        <f t="shared" si="42"/>
        <v>0</v>
      </c>
      <c r="AD58" s="19">
        <v>0</v>
      </c>
      <c r="AE58" s="19">
        <v>0</v>
      </c>
      <c r="AF58" s="19">
        <f t="shared" si="51"/>
        <v>0</v>
      </c>
      <c r="AG58" s="19">
        <v>0</v>
      </c>
      <c r="AH58" s="19">
        <v>0</v>
      </c>
      <c r="AI58" s="19">
        <f t="shared" si="52"/>
        <v>0</v>
      </c>
      <c r="AJ58" s="19">
        <v>0</v>
      </c>
      <c r="AK58" s="19">
        <v>36.19</v>
      </c>
      <c r="AL58" s="19">
        <f t="shared" si="53"/>
        <v>36.19</v>
      </c>
      <c r="AM58" s="19">
        <f t="shared" si="12"/>
        <v>638.09</v>
      </c>
      <c r="AN58" s="19">
        <v>114.86</v>
      </c>
      <c r="AO58" s="19">
        <f t="shared" si="44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5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455">
        <f t="shared" si="34"/>
        <v>63.789999999999964</v>
      </c>
    </row>
    <row r="59" spans="1:72" s="186" customFormat="1" ht="13.5" x14ac:dyDescent="0.25">
      <c r="A59" s="183">
        <v>60</v>
      </c>
      <c r="B59" s="23">
        <v>8062</v>
      </c>
      <c r="C59" s="22"/>
      <c r="D59" s="435">
        <v>51</v>
      </c>
      <c r="E59" s="185" t="s">
        <v>646</v>
      </c>
      <c r="F59" s="17">
        <v>40445</v>
      </c>
      <c r="G59" s="41" t="s">
        <v>514</v>
      </c>
      <c r="H59" s="23" t="s">
        <v>515</v>
      </c>
      <c r="I59" s="42" t="s">
        <v>647</v>
      </c>
      <c r="J59" s="23" t="s">
        <v>648</v>
      </c>
      <c r="K59" s="319" t="s">
        <v>649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5"/>
        <v>0</v>
      </c>
      <c r="U59" s="19">
        <v>0</v>
      </c>
      <c r="V59" s="19">
        <v>0</v>
      </c>
      <c r="W59" s="19">
        <f t="shared" si="36"/>
        <v>0</v>
      </c>
      <c r="X59" s="19">
        <v>0</v>
      </c>
      <c r="Y59" s="19">
        <v>0</v>
      </c>
      <c r="Z59" s="19">
        <f t="shared" si="37"/>
        <v>0</v>
      </c>
      <c r="AA59" s="19">
        <v>0</v>
      </c>
      <c r="AB59" s="19">
        <v>0</v>
      </c>
      <c r="AC59" s="19">
        <f t="shared" si="42"/>
        <v>0</v>
      </c>
      <c r="AD59" s="19">
        <v>0</v>
      </c>
      <c r="AE59" s="19">
        <v>0</v>
      </c>
      <c r="AF59" s="19">
        <f t="shared" si="51"/>
        <v>0</v>
      </c>
      <c r="AG59" s="19">
        <v>0</v>
      </c>
      <c r="AH59" s="19">
        <v>0</v>
      </c>
      <c r="AI59" s="19">
        <f t="shared" si="52"/>
        <v>0</v>
      </c>
      <c r="AJ59" s="19">
        <v>0</v>
      </c>
      <c r="AK59" s="19">
        <v>62.29</v>
      </c>
      <c r="AL59" s="19">
        <f t="shared" si="53"/>
        <v>62.29</v>
      </c>
      <c r="AM59" s="19">
        <f t="shared" si="12"/>
        <v>1275.77</v>
      </c>
      <c r="AN59" s="19">
        <v>229.64</v>
      </c>
      <c r="AO59" s="19">
        <f t="shared" si="44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5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455">
        <f t="shared" si="34"/>
        <v>127.57000000000016</v>
      </c>
    </row>
    <row r="60" spans="1:72" s="39" customFormat="1" ht="13.5" x14ac:dyDescent="0.25">
      <c r="A60" s="183">
        <v>60</v>
      </c>
      <c r="B60" s="23">
        <v>8062</v>
      </c>
      <c r="C60" s="22"/>
      <c r="D60" s="435">
        <v>52</v>
      </c>
      <c r="E60" s="185" t="s">
        <v>650</v>
      </c>
      <c r="F60" s="17">
        <v>40445</v>
      </c>
      <c r="G60" s="41" t="s">
        <v>514</v>
      </c>
      <c r="H60" s="23" t="s">
        <v>515</v>
      </c>
      <c r="I60" s="42" t="s">
        <v>647</v>
      </c>
      <c r="J60" s="192" t="s">
        <v>651</v>
      </c>
      <c r="K60" s="192" t="s">
        <v>590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5"/>
        <v>0</v>
      </c>
      <c r="U60" s="19">
        <v>0</v>
      </c>
      <c r="V60" s="19">
        <v>0</v>
      </c>
      <c r="W60" s="19">
        <f t="shared" si="36"/>
        <v>0</v>
      </c>
      <c r="X60" s="19">
        <v>0</v>
      </c>
      <c r="Y60" s="19">
        <v>0</v>
      </c>
      <c r="Z60" s="19">
        <f t="shared" si="37"/>
        <v>0</v>
      </c>
      <c r="AA60" s="19">
        <v>0</v>
      </c>
      <c r="AB60" s="19">
        <v>0</v>
      </c>
      <c r="AC60" s="19">
        <f t="shared" si="42"/>
        <v>0</v>
      </c>
      <c r="AD60" s="19">
        <v>0</v>
      </c>
      <c r="AE60" s="19">
        <v>0</v>
      </c>
      <c r="AF60" s="19">
        <f t="shared" si="51"/>
        <v>0</v>
      </c>
      <c r="AG60" s="19">
        <v>0</v>
      </c>
      <c r="AH60" s="19">
        <v>0</v>
      </c>
      <c r="AI60" s="19">
        <f t="shared" si="52"/>
        <v>0</v>
      </c>
      <c r="AJ60" s="19">
        <v>0</v>
      </c>
      <c r="AK60" s="19">
        <v>62.29</v>
      </c>
      <c r="AL60" s="19">
        <f t="shared" si="53"/>
        <v>62.29</v>
      </c>
      <c r="AM60" s="19">
        <f t="shared" si="12"/>
        <v>1275.77</v>
      </c>
      <c r="AN60" s="19">
        <v>229.64</v>
      </c>
      <c r="AO60" s="19">
        <f t="shared" si="44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5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455">
        <f t="shared" si="34"/>
        <v>127.57000000000016</v>
      </c>
    </row>
    <row r="61" spans="1:72" s="39" customFormat="1" ht="13.5" x14ac:dyDescent="0.25">
      <c r="A61" s="183">
        <v>60</v>
      </c>
      <c r="B61" s="23">
        <v>8062</v>
      </c>
      <c r="C61" s="22"/>
      <c r="D61" s="453">
        <v>53</v>
      </c>
      <c r="E61" s="185" t="s">
        <v>652</v>
      </c>
      <c r="F61" s="17">
        <v>40445</v>
      </c>
      <c r="G61" s="41" t="s">
        <v>514</v>
      </c>
      <c r="H61" s="23" t="s">
        <v>515</v>
      </c>
      <c r="I61" s="42" t="s">
        <v>647</v>
      </c>
      <c r="J61" s="192" t="s">
        <v>653</v>
      </c>
      <c r="K61" s="192" t="s">
        <v>535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5"/>
        <v>0</v>
      </c>
      <c r="U61" s="19">
        <v>0</v>
      </c>
      <c r="V61" s="19">
        <v>0</v>
      </c>
      <c r="W61" s="19">
        <f t="shared" si="36"/>
        <v>0</v>
      </c>
      <c r="X61" s="19">
        <v>0</v>
      </c>
      <c r="Y61" s="19">
        <v>0</v>
      </c>
      <c r="Z61" s="19">
        <f t="shared" si="37"/>
        <v>0</v>
      </c>
      <c r="AA61" s="19">
        <v>0</v>
      </c>
      <c r="AB61" s="19">
        <v>0</v>
      </c>
      <c r="AC61" s="19">
        <f t="shared" si="42"/>
        <v>0</v>
      </c>
      <c r="AD61" s="19">
        <v>0</v>
      </c>
      <c r="AE61" s="19">
        <v>0</v>
      </c>
      <c r="AF61" s="19">
        <f t="shared" si="51"/>
        <v>0</v>
      </c>
      <c r="AG61" s="19">
        <v>0</v>
      </c>
      <c r="AH61" s="19">
        <v>0</v>
      </c>
      <c r="AI61" s="19">
        <f t="shared" si="52"/>
        <v>0</v>
      </c>
      <c r="AJ61" s="19">
        <v>0</v>
      </c>
      <c r="AK61" s="19">
        <v>62.29</v>
      </c>
      <c r="AL61" s="19">
        <f t="shared" si="53"/>
        <v>62.29</v>
      </c>
      <c r="AM61" s="19">
        <f t="shared" si="12"/>
        <v>1275.77</v>
      </c>
      <c r="AN61" s="19">
        <v>229.64</v>
      </c>
      <c r="AO61" s="19">
        <f t="shared" si="44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5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455">
        <f t="shared" si="34"/>
        <v>127.57000000000016</v>
      </c>
    </row>
    <row r="62" spans="1:72" s="39" customFormat="1" ht="13.5" x14ac:dyDescent="0.25">
      <c r="A62" s="183">
        <v>60</v>
      </c>
      <c r="B62" s="23">
        <v>8062</v>
      </c>
      <c r="C62" s="22"/>
      <c r="D62" s="435">
        <v>54</v>
      </c>
      <c r="E62" s="185" t="s">
        <v>654</v>
      </c>
      <c r="F62" s="17">
        <v>40445</v>
      </c>
      <c r="G62" s="41" t="s">
        <v>514</v>
      </c>
      <c r="H62" s="23" t="s">
        <v>515</v>
      </c>
      <c r="I62" s="42" t="s">
        <v>647</v>
      </c>
      <c r="J62" s="192" t="s">
        <v>655</v>
      </c>
      <c r="K62" s="319" t="s">
        <v>649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5"/>
        <v>0</v>
      </c>
      <c r="U62" s="19">
        <v>0</v>
      </c>
      <c r="V62" s="19">
        <v>0</v>
      </c>
      <c r="W62" s="19">
        <f t="shared" si="36"/>
        <v>0</v>
      </c>
      <c r="X62" s="19">
        <v>0</v>
      </c>
      <c r="Y62" s="19">
        <v>0</v>
      </c>
      <c r="Z62" s="19">
        <f t="shared" si="37"/>
        <v>0</v>
      </c>
      <c r="AA62" s="19">
        <v>0</v>
      </c>
      <c r="AB62" s="19">
        <v>0</v>
      </c>
      <c r="AC62" s="19">
        <f t="shared" si="42"/>
        <v>0</v>
      </c>
      <c r="AD62" s="19">
        <v>0</v>
      </c>
      <c r="AE62" s="19">
        <v>0</v>
      </c>
      <c r="AF62" s="19">
        <f t="shared" si="51"/>
        <v>0</v>
      </c>
      <c r="AG62" s="19">
        <v>0</v>
      </c>
      <c r="AH62" s="19">
        <v>0</v>
      </c>
      <c r="AI62" s="19">
        <f t="shared" si="52"/>
        <v>0</v>
      </c>
      <c r="AJ62" s="19">
        <v>0</v>
      </c>
      <c r="AK62" s="19">
        <v>62.29</v>
      </c>
      <c r="AL62" s="19">
        <f t="shared" si="53"/>
        <v>62.29</v>
      </c>
      <c r="AM62" s="19">
        <f t="shared" si="12"/>
        <v>1275.77</v>
      </c>
      <c r="AN62" s="19">
        <v>229.64</v>
      </c>
      <c r="AO62" s="19">
        <f t="shared" si="44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5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455">
        <f t="shared" si="34"/>
        <v>127.57000000000016</v>
      </c>
    </row>
    <row r="63" spans="1:72" s="39" customFormat="1" ht="13.5" x14ac:dyDescent="0.25">
      <c r="A63" s="183">
        <v>60</v>
      </c>
      <c r="B63" s="23">
        <v>8062</v>
      </c>
      <c r="C63" s="22"/>
      <c r="D63" s="435">
        <v>55</v>
      </c>
      <c r="E63" s="185" t="s">
        <v>656</v>
      </c>
      <c r="F63" s="17">
        <v>40445</v>
      </c>
      <c r="G63" s="41" t="s">
        <v>514</v>
      </c>
      <c r="H63" s="23" t="s">
        <v>515</v>
      </c>
      <c r="I63" s="42" t="s">
        <v>647</v>
      </c>
      <c r="J63" s="192" t="s">
        <v>657</v>
      </c>
      <c r="K63" s="192" t="s">
        <v>324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5"/>
        <v>0</v>
      </c>
      <c r="U63" s="19">
        <v>0</v>
      </c>
      <c r="V63" s="19">
        <v>0</v>
      </c>
      <c r="W63" s="19">
        <f t="shared" si="36"/>
        <v>0</v>
      </c>
      <c r="X63" s="19">
        <v>0</v>
      </c>
      <c r="Y63" s="19">
        <v>0</v>
      </c>
      <c r="Z63" s="19">
        <f t="shared" si="37"/>
        <v>0</v>
      </c>
      <c r="AA63" s="19">
        <v>0</v>
      </c>
      <c r="AB63" s="19">
        <v>0</v>
      </c>
      <c r="AC63" s="19">
        <f t="shared" si="42"/>
        <v>0</v>
      </c>
      <c r="AD63" s="19">
        <v>0</v>
      </c>
      <c r="AE63" s="19">
        <v>0</v>
      </c>
      <c r="AF63" s="19">
        <f t="shared" si="51"/>
        <v>0</v>
      </c>
      <c r="AG63" s="19">
        <v>0</v>
      </c>
      <c r="AH63" s="19">
        <v>0</v>
      </c>
      <c r="AI63" s="19">
        <f t="shared" si="52"/>
        <v>0</v>
      </c>
      <c r="AJ63" s="19">
        <v>0</v>
      </c>
      <c r="AK63" s="19">
        <v>62.29</v>
      </c>
      <c r="AL63" s="19">
        <f t="shared" si="53"/>
        <v>62.29</v>
      </c>
      <c r="AM63" s="19">
        <f t="shared" si="12"/>
        <v>1275.77</v>
      </c>
      <c r="AN63" s="19">
        <v>229.64</v>
      </c>
      <c r="AO63" s="19">
        <f t="shared" si="44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5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455">
        <f t="shared" si="34"/>
        <v>127.57000000000016</v>
      </c>
    </row>
    <row r="64" spans="1:72" s="322" customFormat="1" ht="13.5" x14ac:dyDescent="0.25">
      <c r="A64" s="311">
        <v>60</v>
      </c>
      <c r="B64" s="312">
        <v>8062</v>
      </c>
      <c r="C64" s="313"/>
      <c r="D64" s="435">
        <v>56</v>
      </c>
      <c r="E64" s="315" t="s">
        <v>658</v>
      </c>
      <c r="F64" s="316">
        <v>40445</v>
      </c>
      <c r="G64" s="317" t="s">
        <v>514</v>
      </c>
      <c r="H64" s="312" t="s">
        <v>515</v>
      </c>
      <c r="I64" s="318" t="s">
        <v>647</v>
      </c>
      <c r="J64" s="319" t="s">
        <v>659</v>
      </c>
      <c r="K64" s="319" t="s">
        <v>535</v>
      </c>
      <c r="L64" s="320">
        <v>1275.77</v>
      </c>
      <c r="M64" s="321">
        <f t="shared" si="0"/>
        <v>127.577</v>
      </c>
      <c r="N64" s="320">
        <f t="shared" si="1"/>
        <v>1148.193</v>
      </c>
      <c r="O64" s="320">
        <f t="shared" si="2"/>
        <v>229.6386</v>
      </c>
      <c r="P64" s="320">
        <v>0</v>
      </c>
      <c r="Q64" s="320">
        <f t="shared" si="3"/>
        <v>0</v>
      </c>
      <c r="R64" s="320">
        <v>0</v>
      </c>
      <c r="S64" s="320">
        <v>0</v>
      </c>
      <c r="T64" s="320">
        <f t="shared" si="35"/>
        <v>0</v>
      </c>
      <c r="U64" s="320">
        <v>0</v>
      </c>
      <c r="V64" s="320">
        <v>0</v>
      </c>
      <c r="W64" s="320">
        <f t="shared" si="36"/>
        <v>0</v>
      </c>
      <c r="X64" s="320">
        <v>0</v>
      </c>
      <c r="Y64" s="320">
        <v>0</v>
      </c>
      <c r="Z64" s="320">
        <f t="shared" si="37"/>
        <v>0</v>
      </c>
      <c r="AA64" s="320">
        <v>0</v>
      </c>
      <c r="AB64" s="320">
        <v>0</v>
      </c>
      <c r="AC64" s="320">
        <f t="shared" si="42"/>
        <v>0</v>
      </c>
      <c r="AD64" s="320">
        <v>0</v>
      </c>
      <c r="AE64" s="320">
        <v>0</v>
      </c>
      <c r="AF64" s="320">
        <f t="shared" si="51"/>
        <v>0</v>
      </c>
      <c r="AG64" s="320">
        <v>0</v>
      </c>
      <c r="AH64" s="320">
        <v>0</v>
      </c>
      <c r="AI64" s="320">
        <f t="shared" si="52"/>
        <v>0</v>
      </c>
      <c r="AJ64" s="320">
        <v>0</v>
      </c>
      <c r="AK64" s="320">
        <v>62.29</v>
      </c>
      <c r="AL64" s="320">
        <f t="shared" si="53"/>
        <v>62.29</v>
      </c>
      <c r="AM64" s="320">
        <f t="shared" si="12"/>
        <v>1275.77</v>
      </c>
      <c r="AN64" s="320">
        <v>229.64</v>
      </c>
      <c r="AO64" s="320">
        <f t="shared" si="44"/>
        <v>291.93</v>
      </c>
      <c r="AP64" s="320">
        <f t="shared" si="14"/>
        <v>983.83999999999992</v>
      </c>
      <c r="AQ64" s="320">
        <v>229.64</v>
      </c>
      <c r="AR64" s="320">
        <f t="shared" si="15"/>
        <v>521.56999999999994</v>
      </c>
      <c r="AS64" s="320">
        <f t="shared" si="16"/>
        <v>754.2</v>
      </c>
      <c r="AT64" s="320">
        <v>229.64</v>
      </c>
      <c r="AU64" s="320">
        <f t="shared" si="17"/>
        <v>751.20999999999992</v>
      </c>
      <c r="AV64" s="320">
        <f t="shared" si="18"/>
        <v>524.56000000000006</v>
      </c>
      <c r="AW64" s="320">
        <v>229.64</v>
      </c>
      <c r="AX64" s="320">
        <f t="shared" si="45"/>
        <v>980.84999999999991</v>
      </c>
      <c r="AY64" s="320">
        <f t="shared" si="20"/>
        <v>294.92000000000007</v>
      </c>
      <c r="AZ64" s="320">
        <v>167.35</v>
      </c>
      <c r="BA64" s="320">
        <f t="shared" si="21"/>
        <v>1148.1999999999998</v>
      </c>
      <c r="BB64" s="320">
        <f t="shared" si="22"/>
        <v>127.57000000000016</v>
      </c>
      <c r="BC64" s="320">
        <v>0</v>
      </c>
      <c r="BD64" s="320">
        <f t="shared" si="23"/>
        <v>1148.1999999999998</v>
      </c>
      <c r="BE64" s="320">
        <f t="shared" si="24"/>
        <v>127.57000000000016</v>
      </c>
      <c r="BF64" s="320">
        <v>0</v>
      </c>
      <c r="BG64" s="320">
        <f t="shared" si="25"/>
        <v>1148.1999999999998</v>
      </c>
      <c r="BH64" s="320">
        <f t="shared" si="26"/>
        <v>127.57000000000016</v>
      </c>
      <c r="BI64" s="320">
        <v>0</v>
      </c>
      <c r="BJ64" s="320">
        <f t="shared" si="27"/>
        <v>1148.1999999999998</v>
      </c>
      <c r="BK64" s="320">
        <f t="shared" si="28"/>
        <v>127.57000000000016</v>
      </c>
      <c r="BL64" s="320">
        <v>0</v>
      </c>
      <c r="BM64" s="320">
        <f t="shared" si="29"/>
        <v>1148.1999999999998</v>
      </c>
      <c r="BN64" s="320">
        <f t="shared" si="30"/>
        <v>127.57000000000016</v>
      </c>
      <c r="BO64" s="320">
        <v>0</v>
      </c>
      <c r="BP64" s="320">
        <f t="shared" si="31"/>
        <v>1148.1999999999998</v>
      </c>
      <c r="BQ64" s="320">
        <f t="shared" si="32"/>
        <v>127.57000000000016</v>
      </c>
      <c r="BR64" s="320">
        <v>0</v>
      </c>
      <c r="BS64" s="320">
        <f t="shared" si="33"/>
        <v>1148.1999999999998</v>
      </c>
      <c r="BT64" s="456">
        <f t="shared" si="34"/>
        <v>127.57000000000016</v>
      </c>
    </row>
    <row r="65" spans="1:72" s="39" customFormat="1" ht="13.5" x14ac:dyDescent="0.25">
      <c r="A65" s="183">
        <v>60</v>
      </c>
      <c r="B65" s="23">
        <v>8062</v>
      </c>
      <c r="C65" s="22"/>
      <c r="D65" s="453">
        <v>57</v>
      </c>
      <c r="E65" s="185" t="s">
        <v>660</v>
      </c>
      <c r="F65" s="17">
        <v>40445</v>
      </c>
      <c r="G65" s="41" t="s">
        <v>514</v>
      </c>
      <c r="H65" s="23" t="s">
        <v>515</v>
      </c>
      <c r="I65" s="42" t="s">
        <v>647</v>
      </c>
      <c r="J65" s="192" t="s">
        <v>661</v>
      </c>
      <c r="K65" s="192" t="s">
        <v>545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5"/>
        <v>0</v>
      </c>
      <c r="U65" s="19">
        <v>0</v>
      </c>
      <c r="V65" s="19">
        <v>0</v>
      </c>
      <c r="W65" s="19">
        <f t="shared" si="36"/>
        <v>0</v>
      </c>
      <c r="X65" s="19">
        <v>0</v>
      </c>
      <c r="Y65" s="19">
        <v>0</v>
      </c>
      <c r="Z65" s="19">
        <f t="shared" si="37"/>
        <v>0</v>
      </c>
      <c r="AA65" s="19">
        <v>0</v>
      </c>
      <c r="AB65" s="19">
        <v>0</v>
      </c>
      <c r="AC65" s="19">
        <f t="shared" si="42"/>
        <v>0</v>
      </c>
      <c r="AD65" s="19">
        <v>0</v>
      </c>
      <c r="AE65" s="19">
        <v>0</v>
      </c>
      <c r="AF65" s="19">
        <f t="shared" si="51"/>
        <v>0</v>
      </c>
      <c r="AG65" s="19">
        <v>0</v>
      </c>
      <c r="AH65" s="19">
        <v>0</v>
      </c>
      <c r="AI65" s="19">
        <f t="shared" si="52"/>
        <v>0</v>
      </c>
      <c r="AJ65" s="19">
        <v>0</v>
      </c>
      <c r="AK65" s="19">
        <v>62.29</v>
      </c>
      <c r="AL65" s="19">
        <f t="shared" si="53"/>
        <v>62.29</v>
      </c>
      <c r="AM65" s="19">
        <f t="shared" si="12"/>
        <v>1275.77</v>
      </c>
      <c r="AN65" s="19">
        <v>229.64</v>
      </c>
      <c r="AO65" s="19">
        <f t="shared" si="44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5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455">
        <f t="shared" si="34"/>
        <v>127.57000000000016</v>
      </c>
    </row>
    <row r="66" spans="1:72" s="39" customFormat="1" ht="13.5" x14ac:dyDescent="0.25">
      <c r="A66" s="183">
        <v>60</v>
      </c>
      <c r="B66" s="23">
        <v>8062</v>
      </c>
      <c r="C66" s="22"/>
      <c r="D66" s="435">
        <v>58</v>
      </c>
      <c r="E66" s="185" t="s">
        <v>662</v>
      </c>
      <c r="F66" s="17">
        <v>40445</v>
      </c>
      <c r="G66" s="41" t="s">
        <v>514</v>
      </c>
      <c r="H66" s="23" t="s">
        <v>515</v>
      </c>
      <c r="I66" s="42" t="s">
        <v>647</v>
      </c>
      <c r="J66" s="192" t="s">
        <v>663</v>
      </c>
      <c r="K66" s="319" t="s">
        <v>579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5"/>
        <v>0</v>
      </c>
      <c r="U66" s="19">
        <v>0</v>
      </c>
      <c r="V66" s="19">
        <v>0</v>
      </c>
      <c r="W66" s="19">
        <f t="shared" si="36"/>
        <v>0</v>
      </c>
      <c r="X66" s="19">
        <v>0</v>
      </c>
      <c r="Y66" s="19">
        <v>0</v>
      </c>
      <c r="Z66" s="19">
        <f t="shared" si="37"/>
        <v>0</v>
      </c>
      <c r="AA66" s="19">
        <v>0</v>
      </c>
      <c r="AB66" s="19">
        <v>0</v>
      </c>
      <c r="AC66" s="19">
        <f t="shared" si="42"/>
        <v>0</v>
      </c>
      <c r="AD66" s="19">
        <v>0</v>
      </c>
      <c r="AE66" s="19">
        <v>0</v>
      </c>
      <c r="AF66" s="19">
        <f t="shared" si="51"/>
        <v>0</v>
      </c>
      <c r="AG66" s="19">
        <v>0</v>
      </c>
      <c r="AH66" s="19">
        <v>0</v>
      </c>
      <c r="AI66" s="19">
        <f t="shared" si="52"/>
        <v>0</v>
      </c>
      <c r="AJ66" s="19">
        <v>0</v>
      </c>
      <c r="AK66" s="19">
        <v>62.29</v>
      </c>
      <c r="AL66" s="19">
        <f t="shared" si="53"/>
        <v>62.29</v>
      </c>
      <c r="AM66" s="19">
        <f t="shared" si="12"/>
        <v>1275.77</v>
      </c>
      <c r="AN66" s="19">
        <v>229.64</v>
      </c>
      <c r="AO66" s="19">
        <f t="shared" si="44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5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455">
        <f t="shared" si="34"/>
        <v>127.57000000000016</v>
      </c>
    </row>
    <row r="67" spans="1:72" s="39" customFormat="1" ht="13.5" x14ac:dyDescent="0.25">
      <c r="A67" s="183">
        <v>60</v>
      </c>
      <c r="B67" s="23">
        <v>8062</v>
      </c>
      <c r="C67" s="22"/>
      <c r="D67" s="435">
        <v>59</v>
      </c>
      <c r="E67" s="185" t="s">
        <v>664</v>
      </c>
      <c r="F67" s="17">
        <v>40445</v>
      </c>
      <c r="G67" s="41" t="s">
        <v>514</v>
      </c>
      <c r="H67" s="23" t="s">
        <v>515</v>
      </c>
      <c r="I67" s="42" t="s">
        <v>647</v>
      </c>
      <c r="J67" s="192" t="s">
        <v>665</v>
      </c>
      <c r="K67" s="192" t="s">
        <v>551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5"/>
        <v>0</v>
      </c>
      <c r="U67" s="19">
        <v>0</v>
      </c>
      <c r="V67" s="19">
        <v>0</v>
      </c>
      <c r="W67" s="19">
        <f t="shared" si="36"/>
        <v>0</v>
      </c>
      <c r="X67" s="19">
        <v>0</v>
      </c>
      <c r="Y67" s="19">
        <v>0</v>
      </c>
      <c r="Z67" s="19">
        <f t="shared" si="37"/>
        <v>0</v>
      </c>
      <c r="AA67" s="19">
        <v>0</v>
      </c>
      <c r="AB67" s="19">
        <v>0</v>
      </c>
      <c r="AC67" s="19">
        <f t="shared" si="42"/>
        <v>0</v>
      </c>
      <c r="AD67" s="19">
        <v>0</v>
      </c>
      <c r="AE67" s="19">
        <v>0</v>
      </c>
      <c r="AF67" s="19">
        <f t="shared" si="51"/>
        <v>0</v>
      </c>
      <c r="AG67" s="19">
        <v>0</v>
      </c>
      <c r="AH67" s="19">
        <v>0</v>
      </c>
      <c r="AI67" s="19">
        <f t="shared" si="52"/>
        <v>0</v>
      </c>
      <c r="AJ67" s="19">
        <v>0</v>
      </c>
      <c r="AK67" s="19">
        <v>62.29</v>
      </c>
      <c r="AL67" s="19">
        <f t="shared" si="53"/>
        <v>62.29</v>
      </c>
      <c r="AM67" s="19">
        <f t="shared" si="12"/>
        <v>1275.77</v>
      </c>
      <c r="AN67" s="19">
        <v>229.64</v>
      </c>
      <c r="AO67" s="19">
        <f t="shared" si="44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5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455">
        <f t="shared" si="34"/>
        <v>127.57000000000016</v>
      </c>
    </row>
    <row r="68" spans="1:72" s="39" customFormat="1" ht="13.5" x14ac:dyDescent="0.25">
      <c r="A68" s="183">
        <v>60</v>
      </c>
      <c r="B68" s="23">
        <v>8062</v>
      </c>
      <c r="C68" s="22"/>
      <c r="D68" s="435">
        <v>60</v>
      </c>
      <c r="E68" s="185" t="s">
        <v>666</v>
      </c>
      <c r="F68" s="17">
        <v>40445</v>
      </c>
      <c r="G68" s="41" t="s">
        <v>514</v>
      </c>
      <c r="H68" s="23" t="s">
        <v>515</v>
      </c>
      <c r="I68" s="42" t="s">
        <v>647</v>
      </c>
      <c r="J68" s="192" t="s">
        <v>667</v>
      </c>
      <c r="K68" s="192" t="s">
        <v>668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5"/>
        <v>0</v>
      </c>
      <c r="U68" s="19">
        <v>0</v>
      </c>
      <c r="V68" s="19">
        <v>0</v>
      </c>
      <c r="W68" s="19">
        <f t="shared" si="36"/>
        <v>0</v>
      </c>
      <c r="X68" s="19">
        <v>0</v>
      </c>
      <c r="Y68" s="19">
        <v>0</v>
      </c>
      <c r="Z68" s="19">
        <f t="shared" si="37"/>
        <v>0</v>
      </c>
      <c r="AA68" s="19">
        <v>0</v>
      </c>
      <c r="AB68" s="19">
        <v>0</v>
      </c>
      <c r="AC68" s="19">
        <f t="shared" si="42"/>
        <v>0</v>
      </c>
      <c r="AD68" s="19">
        <v>0</v>
      </c>
      <c r="AE68" s="19">
        <v>0</v>
      </c>
      <c r="AF68" s="19">
        <f t="shared" si="51"/>
        <v>0</v>
      </c>
      <c r="AG68" s="19">
        <v>0</v>
      </c>
      <c r="AH68" s="19">
        <v>0</v>
      </c>
      <c r="AI68" s="19">
        <f t="shared" si="52"/>
        <v>0</v>
      </c>
      <c r="AJ68" s="19">
        <v>0</v>
      </c>
      <c r="AK68" s="19">
        <v>62.29</v>
      </c>
      <c r="AL68" s="19">
        <f t="shared" si="53"/>
        <v>62.29</v>
      </c>
      <c r="AM68" s="19">
        <f t="shared" si="12"/>
        <v>1275.77</v>
      </c>
      <c r="AN68" s="19">
        <v>229.64</v>
      </c>
      <c r="AO68" s="19">
        <f t="shared" si="44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5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455">
        <f t="shared" si="34"/>
        <v>127.57000000000016</v>
      </c>
    </row>
    <row r="69" spans="1:72" s="39" customFormat="1" ht="13.5" x14ac:dyDescent="0.25">
      <c r="A69" s="183">
        <v>60</v>
      </c>
      <c r="B69" s="23">
        <v>8062</v>
      </c>
      <c r="C69" s="22"/>
      <c r="D69" s="453">
        <v>61</v>
      </c>
      <c r="E69" s="185" t="s">
        <v>669</v>
      </c>
      <c r="F69" s="17">
        <v>40445</v>
      </c>
      <c r="G69" s="41" t="s">
        <v>514</v>
      </c>
      <c r="H69" s="23" t="s">
        <v>515</v>
      </c>
      <c r="I69" s="42" t="s">
        <v>647</v>
      </c>
      <c r="J69" s="192" t="s">
        <v>670</v>
      </c>
      <c r="K69" s="192" t="s">
        <v>535</v>
      </c>
      <c r="L69" s="19">
        <v>1275.77</v>
      </c>
      <c r="M69" s="32">
        <f t="shared" ref="M69:M131" si="54">L69*10%</f>
        <v>127.577</v>
      </c>
      <c r="N69" s="19">
        <f t="shared" ref="N69:N131" si="55">L69-M69</f>
        <v>1148.193</v>
      </c>
      <c r="O69" s="19">
        <f t="shared" ref="O69:O131" si="56">N69/5</f>
        <v>229.6386</v>
      </c>
      <c r="P69" s="19">
        <v>0</v>
      </c>
      <c r="Q69" s="19">
        <f t="shared" ref="Q69:Q131" si="57">P69</f>
        <v>0</v>
      </c>
      <c r="R69" s="19">
        <v>0</v>
      </c>
      <c r="S69" s="19">
        <v>0</v>
      </c>
      <c r="T69" s="19">
        <f t="shared" si="35"/>
        <v>0</v>
      </c>
      <c r="U69" s="19">
        <v>0</v>
      </c>
      <c r="V69" s="19">
        <v>0</v>
      </c>
      <c r="W69" s="19">
        <f t="shared" si="36"/>
        <v>0</v>
      </c>
      <c r="X69" s="19">
        <v>0</v>
      </c>
      <c r="Y69" s="19">
        <v>0</v>
      </c>
      <c r="Z69" s="19">
        <f t="shared" si="37"/>
        <v>0</v>
      </c>
      <c r="AA69" s="19">
        <v>0</v>
      </c>
      <c r="AB69" s="19">
        <v>0</v>
      </c>
      <c r="AC69" s="19">
        <f t="shared" si="42"/>
        <v>0</v>
      </c>
      <c r="AD69" s="19">
        <v>0</v>
      </c>
      <c r="AE69" s="19">
        <v>0</v>
      </c>
      <c r="AF69" s="19">
        <f t="shared" si="51"/>
        <v>0</v>
      </c>
      <c r="AG69" s="19">
        <v>0</v>
      </c>
      <c r="AH69" s="19">
        <v>0</v>
      </c>
      <c r="AI69" s="19">
        <f t="shared" si="52"/>
        <v>0</v>
      </c>
      <c r="AJ69" s="19">
        <v>0</v>
      </c>
      <c r="AK69" s="19">
        <v>62.29</v>
      </c>
      <c r="AL69" s="19">
        <f t="shared" si="53"/>
        <v>62.29</v>
      </c>
      <c r="AM69" s="19">
        <f t="shared" ref="AM69:AM73" si="58">L69-AI69</f>
        <v>1275.77</v>
      </c>
      <c r="AN69" s="19">
        <v>229.64</v>
      </c>
      <c r="AO69" s="19">
        <f t="shared" si="44"/>
        <v>291.93</v>
      </c>
      <c r="AP69" s="19">
        <f t="shared" ref="AP69:AP76" si="59">L69-AO69</f>
        <v>983.83999999999992</v>
      </c>
      <c r="AQ69" s="19">
        <v>229.64</v>
      </c>
      <c r="AR69" s="19">
        <f t="shared" ref="AR69:AR131" si="60">AO69+AQ69</f>
        <v>521.56999999999994</v>
      </c>
      <c r="AS69" s="19">
        <f t="shared" ref="AS69:AS77" si="61">L69-AR69</f>
        <v>754.2</v>
      </c>
      <c r="AT69" s="19">
        <v>229.64</v>
      </c>
      <c r="AU69" s="19">
        <f t="shared" ref="AU69:AU131" si="62">AR69+AT69</f>
        <v>751.20999999999992</v>
      </c>
      <c r="AV69" s="19">
        <f t="shared" ref="AV69:AV97" si="63">L69-AU69</f>
        <v>524.56000000000006</v>
      </c>
      <c r="AW69" s="19">
        <v>229.64</v>
      </c>
      <c r="AX69" s="19">
        <f t="shared" si="45"/>
        <v>980.84999999999991</v>
      </c>
      <c r="AY69" s="19">
        <f t="shared" ref="AY69:AY109" si="64">L69-AX69</f>
        <v>294.92000000000007</v>
      </c>
      <c r="AZ69" s="19">
        <v>167.35</v>
      </c>
      <c r="BA69" s="19">
        <f t="shared" ref="BA69:BA123" si="65">AX69+AZ69</f>
        <v>1148.1999999999998</v>
      </c>
      <c r="BB69" s="19">
        <f t="shared" ref="BB69:BB123" si="66">L69-BA69</f>
        <v>127.57000000000016</v>
      </c>
      <c r="BC69" s="19">
        <v>0</v>
      </c>
      <c r="BD69" s="19">
        <f t="shared" ref="BD69:BD131" si="67">BA69+BC69</f>
        <v>1148.1999999999998</v>
      </c>
      <c r="BE69" s="19">
        <f t="shared" ref="BE69:BE130" si="68">L69-BD69</f>
        <v>127.57000000000016</v>
      </c>
      <c r="BF69" s="19">
        <v>0</v>
      </c>
      <c r="BG69" s="19">
        <f t="shared" ref="BG69:BG131" si="69">BD69+BF69</f>
        <v>1148.1999999999998</v>
      </c>
      <c r="BH69" s="19">
        <f t="shared" ref="BH69:BH101" si="70">L69-BG69</f>
        <v>127.57000000000016</v>
      </c>
      <c r="BI69" s="19">
        <v>0</v>
      </c>
      <c r="BJ69" s="19">
        <f t="shared" ref="BJ69:BJ131" si="71">BG69+BI69</f>
        <v>1148.1999999999998</v>
      </c>
      <c r="BK69" s="19">
        <f t="shared" ref="BK69:BK74" si="72">L69-BJ69</f>
        <v>127.57000000000016</v>
      </c>
      <c r="BL69" s="19">
        <v>0</v>
      </c>
      <c r="BM69" s="19">
        <f t="shared" ref="BM69:BM131" si="73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1" si="74">BM69+BO69</f>
        <v>1148.1999999999998</v>
      </c>
      <c r="BQ69" s="19">
        <f t="shared" ref="BQ69:BQ131" si="75">L69-BP69</f>
        <v>127.57000000000016</v>
      </c>
      <c r="BR69" s="19">
        <v>0</v>
      </c>
      <c r="BS69" s="19">
        <f t="shared" si="33"/>
        <v>1148.1999999999998</v>
      </c>
      <c r="BT69" s="455">
        <f t="shared" si="34"/>
        <v>127.57000000000016</v>
      </c>
    </row>
    <row r="70" spans="1:72" s="190" customFormat="1" ht="13.5" x14ac:dyDescent="0.25">
      <c r="A70" s="193">
        <v>60</v>
      </c>
      <c r="B70" s="23">
        <v>8062</v>
      </c>
      <c r="C70" s="22"/>
      <c r="D70" s="435">
        <v>62</v>
      </c>
      <c r="E70" s="40" t="s">
        <v>671</v>
      </c>
      <c r="F70" s="194">
        <v>40445</v>
      </c>
      <c r="G70" s="43" t="s">
        <v>514</v>
      </c>
      <c r="H70" s="23" t="s">
        <v>515</v>
      </c>
      <c r="I70" s="23" t="s">
        <v>647</v>
      </c>
      <c r="J70" s="192" t="s">
        <v>672</v>
      </c>
      <c r="K70" s="192" t="s">
        <v>518</v>
      </c>
      <c r="L70" s="19">
        <v>1275.77</v>
      </c>
      <c r="M70" s="195">
        <f t="shared" si="54"/>
        <v>127.577</v>
      </c>
      <c r="N70" s="19">
        <f t="shared" si="55"/>
        <v>1148.193</v>
      </c>
      <c r="O70" s="19">
        <f t="shared" si="56"/>
        <v>229.6386</v>
      </c>
      <c r="P70" s="19">
        <v>0</v>
      </c>
      <c r="Q70" s="19">
        <f t="shared" si="57"/>
        <v>0</v>
      </c>
      <c r="R70" s="19">
        <v>0</v>
      </c>
      <c r="S70" s="19">
        <v>0</v>
      </c>
      <c r="T70" s="19">
        <f t="shared" si="35"/>
        <v>0</v>
      </c>
      <c r="U70" s="19">
        <v>0</v>
      </c>
      <c r="V70" s="19">
        <v>0</v>
      </c>
      <c r="W70" s="19">
        <f t="shared" si="36"/>
        <v>0</v>
      </c>
      <c r="X70" s="19">
        <v>0</v>
      </c>
      <c r="Y70" s="19">
        <v>0</v>
      </c>
      <c r="Z70" s="19">
        <f t="shared" si="37"/>
        <v>0</v>
      </c>
      <c r="AA70" s="19">
        <v>0</v>
      </c>
      <c r="AB70" s="19">
        <v>0</v>
      </c>
      <c r="AC70" s="19">
        <f t="shared" si="42"/>
        <v>0</v>
      </c>
      <c r="AD70" s="19">
        <v>0</v>
      </c>
      <c r="AE70" s="19">
        <v>0</v>
      </c>
      <c r="AF70" s="19">
        <f t="shared" si="51"/>
        <v>0</v>
      </c>
      <c r="AG70" s="19">
        <v>0</v>
      </c>
      <c r="AH70" s="19">
        <v>0</v>
      </c>
      <c r="AI70" s="19">
        <f t="shared" si="52"/>
        <v>0</v>
      </c>
      <c r="AJ70" s="19">
        <v>0</v>
      </c>
      <c r="AK70" s="19">
        <v>62.29</v>
      </c>
      <c r="AL70" s="19">
        <f t="shared" si="53"/>
        <v>62.29</v>
      </c>
      <c r="AM70" s="19">
        <f t="shared" si="58"/>
        <v>1275.77</v>
      </c>
      <c r="AN70" s="19">
        <v>229.64</v>
      </c>
      <c r="AO70" s="19">
        <f t="shared" si="44"/>
        <v>291.93</v>
      </c>
      <c r="AP70" s="19">
        <f t="shared" si="59"/>
        <v>983.83999999999992</v>
      </c>
      <c r="AQ70" s="19">
        <v>229.64</v>
      </c>
      <c r="AR70" s="19">
        <f t="shared" si="60"/>
        <v>521.56999999999994</v>
      </c>
      <c r="AS70" s="19">
        <f t="shared" si="61"/>
        <v>754.2</v>
      </c>
      <c r="AT70" s="19">
        <v>229.64</v>
      </c>
      <c r="AU70" s="19">
        <f t="shared" si="62"/>
        <v>751.20999999999992</v>
      </c>
      <c r="AV70" s="19">
        <f t="shared" si="63"/>
        <v>524.56000000000006</v>
      </c>
      <c r="AW70" s="19">
        <v>229.64</v>
      </c>
      <c r="AX70" s="19">
        <f t="shared" si="45"/>
        <v>980.84999999999991</v>
      </c>
      <c r="AY70" s="19">
        <f t="shared" si="64"/>
        <v>294.92000000000007</v>
      </c>
      <c r="AZ70" s="19">
        <v>167.35</v>
      </c>
      <c r="BA70" s="19">
        <f t="shared" si="65"/>
        <v>1148.1999999999998</v>
      </c>
      <c r="BB70" s="19">
        <f t="shared" si="66"/>
        <v>127.57000000000016</v>
      </c>
      <c r="BC70" s="19">
        <v>0</v>
      </c>
      <c r="BD70" s="19">
        <f t="shared" si="67"/>
        <v>1148.1999999999998</v>
      </c>
      <c r="BE70" s="19">
        <f t="shared" si="68"/>
        <v>127.57000000000016</v>
      </c>
      <c r="BF70" s="19">
        <v>0</v>
      </c>
      <c r="BG70" s="19">
        <f t="shared" si="69"/>
        <v>1148.1999999999998</v>
      </c>
      <c r="BH70" s="19">
        <f t="shared" si="70"/>
        <v>127.57000000000016</v>
      </c>
      <c r="BI70" s="19">
        <v>0</v>
      </c>
      <c r="BJ70" s="19">
        <f t="shared" si="71"/>
        <v>1148.1999999999998</v>
      </c>
      <c r="BK70" s="19">
        <f t="shared" si="72"/>
        <v>127.57000000000016</v>
      </c>
      <c r="BL70" s="19">
        <v>0</v>
      </c>
      <c r="BM70" s="19">
        <f t="shared" si="73"/>
        <v>1148.1999999999998</v>
      </c>
      <c r="BN70" s="19">
        <f t="shared" ref="BN70:BN132" si="76">L70-BM70</f>
        <v>127.57000000000016</v>
      </c>
      <c r="BO70" s="19">
        <v>0</v>
      </c>
      <c r="BP70" s="19">
        <f t="shared" si="74"/>
        <v>1148.1999999999998</v>
      </c>
      <c r="BQ70" s="19">
        <f t="shared" si="75"/>
        <v>127.57000000000016</v>
      </c>
      <c r="BR70" s="19">
        <v>0</v>
      </c>
      <c r="BS70" s="19">
        <f t="shared" ref="BS70:BS132" si="77">BP70+BR70</f>
        <v>1148.1999999999998</v>
      </c>
      <c r="BT70" s="455">
        <f t="shared" ref="BT70:BT132" si="78">L70-BS70</f>
        <v>127.57000000000016</v>
      </c>
    </row>
    <row r="71" spans="1:72" s="190" customFormat="1" ht="13.5" x14ac:dyDescent="0.25">
      <c r="A71" s="193">
        <v>61</v>
      </c>
      <c r="B71" s="23">
        <v>779</v>
      </c>
      <c r="C71" s="22"/>
      <c r="D71" s="435">
        <v>63</v>
      </c>
      <c r="E71" s="40" t="s">
        <v>673</v>
      </c>
      <c r="F71" s="194">
        <v>40431</v>
      </c>
      <c r="G71" s="43" t="s">
        <v>514</v>
      </c>
      <c r="H71" s="23" t="s">
        <v>515</v>
      </c>
      <c r="I71" s="23" t="s">
        <v>647</v>
      </c>
      <c r="J71" s="192" t="s">
        <v>674</v>
      </c>
      <c r="K71" s="192" t="s">
        <v>324</v>
      </c>
      <c r="L71" s="19">
        <v>1979</v>
      </c>
      <c r="M71" s="195">
        <f t="shared" si="54"/>
        <v>197.9</v>
      </c>
      <c r="N71" s="19">
        <f t="shared" si="55"/>
        <v>1781.1</v>
      </c>
      <c r="O71" s="19">
        <f t="shared" si="56"/>
        <v>356.21999999999997</v>
      </c>
      <c r="P71" s="19">
        <v>0</v>
      </c>
      <c r="Q71" s="19">
        <f t="shared" si="57"/>
        <v>0</v>
      </c>
      <c r="R71" s="19">
        <v>0</v>
      </c>
      <c r="S71" s="19">
        <v>0</v>
      </c>
      <c r="T71" s="19">
        <f t="shared" ref="T71:T102" si="79">Q71+S71</f>
        <v>0</v>
      </c>
      <c r="U71" s="19">
        <v>0</v>
      </c>
      <c r="V71" s="19">
        <v>0</v>
      </c>
      <c r="W71" s="19">
        <f t="shared" ref="W71:W133" si="80">T71+V71</f>
        <v>0</v>
      </c>
      <c r="X71" s="19">
        <v>0</v>
      </c>
      <c r="Y71" s="19">
        <v>0</v>
      </c>
      <c r="Z71" s="19">
        <f t="shared" si="37"/>
        <v>0</v>
      </c>
      <c r="AA71" s="19">
        <v>0</v>
      </c>
      <c r="AB71" s="19">
        <v>0</v>
      </c>
      <c r="AC71" s="19">
        <f t="shared" si="42"/>
        <v>0</v>
      </c>
      <c r="AD71" s="19">
        <v>0</v>
      </c>
      <c r="AE71" s="19">
        <v>0</v>
      </c>
      <c r="AF71" s="19">
        <f t="shared" si="51"/>
        <v>0</v>
      </c>
      <c r="AG71" s="19">
        <v>0</v>
      </c>
      <c r="AH71" s="19">
        <v>0</v>
      </c>
      <c r="AI71" s="19">
        <f t="shared" si="52"/>
        <v>0</v>
      </c>
      <c r="AJ71" s="19">
        <v>0</v>
      </c>
      <c r="AK71" s="19">
        <v>110.28</v>
      </c>
      <c r="AL71" s="19">
        <f t="shared" si="53"/>
        <v>110.28</v>
      </c>
      <c r="AM71" s="19">
        <f t="shared" si="58"/>
        <v>1979</v>
      </c>
      <c r="AN71" s="19">
        <v>356.22</v>
      </c>
      <c r="AO71" s="19">
        <f t="shared" si="44"/>
        <v>466.5</v>
      </c>
      <c r="AP71" s="19">
        <f t="shared" si="59"/>
        <v>1512.5</v>
      </c>
      <c r="AQ71" s="19">
        <v>356.22</v>
      </c>
      <c r="AR71" s="19">
        <f t="shared" si="60"/>
        <v>822.72</v>
      </c>
      <c r="AS71" s="19">
        <f t="shared" si="61"/>
        <v>1156.28</v>
      </c>
      <c r="AT71" s="19">
        <v>356.22</v>
      </c>
      <c r="AU71" s="19">
        <f t="shared" si="62"/>
        <v>1178.94</v>
      </c>
      <c r="AV71" s="19">
        <f t="shared" si="63"/>
        <v>800.06</v>
      </c>
      <c r="AW71" s="19">
        <v>356.22</v>
      </c>
      <c r="AX71" s="19">
        <f t="shared" si="45"/>
        <v>1535.16</v>
      </c>
      <c r="AY71" s="19">
        <f t="shared" si="64"/>
        <v>443.83999999999992</v>
      </c>
      <c r="AZ71" s="19">
        <v>245.94</v>
      </c>
      <c r="BA71" s="19">
        <f t="shared" si="65"/>
        <v>1781.1000000000001</v>
      </c>
      <c r="BB71" s="19">
        <f t="shared" si="66"/>
        <v>197.89999999999986</v>
      </c>
      <c r="BC71" s="19">
        <v>0</v>
      </c>
      <c r="BD71" s="19">
        <f t="shared" si="67"/>
        <v>1781.1000000000001</v>
      </c>
      <c r="BE71" s="19">
        <f t="shared" si="68"/>
        <v>197.89999999999986</v>
      </c>
      <c r="BF71" s="19">
        <v>0</v>
      </c>
      <c r="BG71" s="19">
        <f t="shared" si="69"/>
        <v>1781.1000000000001</v>
      </c>
      <c r="BH71" s="19">
        <f t="shared" si="70"/>
        <v>197.89999999999986</v>
      </c>
      <c r="BI71" s="19">
        <v>0</v>
      </c>
      <c r="BJ71" s="19">
        <f t="shared" si="71"/>
        <v>1781.1000000000001</v>
      </c>
      <c r="BK71" s="19">
        <f t="shared" si="72"/>
        <v>197.89999999999986</v>
      </c>
      <c r="BL71" s="19">
        <v>0</v>
      </c>
      <c r="BM71" s="19">
        <f t="shared" si="73"/>
        <v>1781.1000000000001</v>
      </c>
      <c r="BN71" s="19">
        <f t="shared" si="76"/>
        <v>197.89999999999986</v>
      </c>
      <c r="BO71" s="19">
        <v>0</v>
      </c>
      <c r="BP71" s="19">
        <f t="shared" si="74"/>
        <v>1781.1000000000001</v>
      </c>
      <c r="BQ71" s="19">
        <f t="shared" si="75"/>
        <v>197.89999999999986</v>
      </c>
      <c r="BR71" s="19">
        <v>0</v>
      </c>
      <c r="BS71" s="19">
        <f t="shared" si="77"/>
        <v>1781.1000000000001</v>
      </c>
      <c r="BT71" s="455">
        <f t="shared" si="78"/>
        <v>197.89999999999986</v>
      </c>
    </row>
    <row r="72" spans="1:72" s="190" customFormat="1" ht="13.5" x14ac:dyDescent="0.25">
      <c r="A72" s="193">
        <v>61</v>
      </c>
      <c r="B72" s="23">
        <v>779</v>
      </c>
      <c r="C72" s="22"/>
      <c r="D72" s="435">
        <v>64</v>
      </c>
      <c r="E72" s="40" t="s">
        <v>675</v>
      </c>
      <c r="F72" s="194">
        <v>40431</v>
      </c>
      <c r="G72" s="43" t="s">
        <v>514</v>
      </c>
      <c r="H72" s="23" t="s">
        <v>515</v>
      </c>
      <c r="I72" s="23" t="s">
        <v>647</v>
      </c>
      <c r="J72" s="192" t="s">
        <v>676</v>
      </c>
      <c r="K72" s="192" t="s">
        <v>324</v>
      </c>
      <c r="L72" s="19">
        <v>1979</v>
      </c>
      <c r="M72" s="195">
        <f t="shared" si="54"/>
        <v>197.9</v>
      </c>
      <c r="N72" s="19">
        <f t="shared" si="55"/>
        <v>1781.1</v>
      </c>
      <c r="O72" s="19">
        <f t="shared" si="56"/>
        <v>356.21999999999997</v>
      </c>
      <c r="P72" s="19">
        <v>0</v>
      </c>
      <c r="Q72" s="19">
        <f t="shared" si="57"/>
        <v>0</v>
      </c>
      <c r="R72" s="19">
        <v>0</v>
      </c>
      <c r="S72" s="19">
        <v>0</v>
      </c>
      <c r="T72" s="19">
        <f t="shared" si="79"/>
        <v>0</v>
      </c>
      <c r="U72" s="19">
        <v>0</v>
      </c>
      <c r="V72" s="19">
        <v>0</v>
      </c>
      <c r="W72" s="19">
        <f t="shared" si="80"/>
        <v>0</v>
      </c>
      <c r="X72" s="19">
        <v>0</v>
      </c>
      <c r="Y72" s="19">
        <v>0</v>
      </c>
      <c r="Z72" s="19">
        <f t="shared" ref="Z72:Z134" si="81">W72+Y72</f>
        <v>0</v>
      </c>
      <c r="AA72" s="19">
        <v>0</v>
      </c>
      <c r="AB72" s="19">
        <v>0</v>
      </c>
      <c r="AC72" s="19">
        <f t="shared" si="42"/>
        <v>0</v>
      </c>
      <c r="AD72" s="19">
        <v>0</v>
      </c>
      <c r="AE72" s="19">
        <v>0</v>
      </c>
      <c r="AF72" s="19">
        <f t="shared" si="51"/>
        <v>0</v>
      </c>
      <c r="AG72" s="19">
        <v>0</v>
      </c>
      <c r="AH72" s="19">
        <v>0</v>
      </c>
      <c r="AI72" s="19">
        <f t="shared" si="52"/>
        <v>0</v>
      </c>
      <c r="AJ72" s="19">
        <v>0</v>
      </c>
      <c r="AK72" s="19">
        <v>110.28</v>
      </c>
      <c r="AL72" s="19">
        <f t="shared" si="53"/>
        <v>110.28</v>
      </c>
      <c r="AM72" s="19">
        <f t="shared" si="58"/>
        <v>1979</v>
      </c>
      <c r="AN72" s="19">
        <v>356.22</v>
      </c>
      <c r="AO72" s="19">
        <f t="shared" si="44"/>
        <v>466.5</v>
      </c>
      <c r="AP72" s="19">
        <f t="shared" si="59"/>
        <v>1512.5</v>
      </c>
      <c r="AQ72" s="19">
        <v>356.22</v>
      </c>
      <c r="AR72" s="19">
        <f t="shared" si="60"/>
        <v>822.72</v>
      </c>
      <c r="AS72" s="19">
        <f t="shared" si="61"/>
        <v>1156.28</v>
      </c>
      <c r="AT72" s="19">
        <v>356.22</v>
      </c>
      <c r="AU72" s="19">
        <f t="shared" si="62"/>
        <v>1178.94</v>
      </c>
      <c r="AV72" s="19">
        <f t="shared" si="63"/>
        <v>800.06</v>
      </c>
      <c r="AW72" s="19">
        <v>356.22</v>
      </c>
      <c r="AX72" s="19">
        <f t="shared" si="45"/>
        <v>1535.16</v>
      </c>
      <c r="AY72" s="19">
        <f t="shared" si="64"/>
        <v>443.83999999999992</v>
      </c>
      <c r="AZ72" s="19">
        <v>245.94</v>
      </c>
      <c r="BA72" s="19">
        <f t="shared" si="65"/>
        <v>1781.1000000000001</v>
      </c>
      <c r="BB72" s="19">
        <f t="shared" si="66"/>
        <v>197.89999999999986</v>
      </c>
      <c r="BC72" s="19">
        <v>0</v>
      </c>
      <c r="BD72" s="19">
        <f t="shared" si="67"/>
        <v>1781.1000000000001</v>
      </c>
      <c r="BE72" s="19">
        <f t="shared" si="68"/>
        <v>197.89999999999986</v>
      </c>
      <c r="BF72" s="19">
        <v>0</v>
      </c>
      <c r="BG72" s="19">
        <f t="shared" si="69"/>
        <v>1781.1000000000001</v>
      </c>
      <c r="BH72" s="19">
        <f t="shared" si="70"/>
        <v>197.89999999999986</v>
      </c>
      <c r="BI72" s="19">
        <v>0</v>
      </c>
      <c r="BJ72" s="19">
        <f t="shared" si="71"/>
        <v>1781.1000000000001</v>
      </c>
      <c r="BK72" s="19">
        <f t="shared" si="72"/>
        <v>197.89999999999986</v>
      </c>
      <c r="BL72" s="19">
        <v>0</v>
      </c>
      <c r="BM72" s="19">
        <f t="shared" si="73"/>
        <v>1781.1000000000001</v>
      </c>
      <c r="BN72" s="19">
        <f t="shared" si="76"/>
        <v>197.89999999999986</v>
      </c>
      <c r="BO72" s="19">
        <v>0</v>
      </c>
      <c r="BP72" s="19">
        <f t="shared" si="74"/>
        <v>1781.1000000000001</v>
      </c>
      <c r="BQ72" s="19">
        <f t="shared" si="75"/>
        <v>197.89999999999986</v>
      </c>
      <c r="BR72" s="19">
        <v>0</v>
      </c>
      <c r="BS72" s="19">
        <f t="shared" si="77"/>
        <v>1781.1000000000001</v>
      </c>
      <c r="BT72" s="455">
        <f t="shared" si="78"/>
        <v>197.89999999999986</v>
      </c>
    </row>
    <row r="73" spans="1:72" s="190" customFormat="1" ht="13.5" x14ac:dyDescent="0.25">
      <c r="A73" s="193">
        <v>61</v>
      </c>
      <c r="B73" s="23">
        <v>779</v>
      </c>
      <c r="C73" s="22"/>
      <c r="D73" s="453">
        <v>65</v>
      </c>
      <c r="E73" s="40" t="s">
        <v>677</v>
      </c>
      <c r="F73" s="194">
        <v>40431</v>
      </c>
      <c r="G73" s="43" t="s">
        <v>514</v>
      </c>
      <c r="H73" s="23" t="s">
        <v>515</v>
      </c>
      <c r="I73" s="23" t="s">
        <v>647</v>
      </c>
      <c r="J73" s="23" t="s">
        <v>678</v>
      </c>
      <c r="K73" s="192" t="s">
        <v>324</v>
      </c>
      <c r="L73" s="19">
        <v>1979</v>
      </c>
      <c r="M73" s="195">
        <f t="shared" si="54"/>
        <v>197.9</v>
      </c>
      <c r="N73" s="19">
        <f t="shared" si="55"/>
        <v>1781.1</v>
      </c>
      <c r="O73" s="19">
        <f t="shared" si="56"/>
        <v>356.21999999999997</v>
      </c>
      <c r="P73" s="19">
        <v>0</v>
      </c>
      <c r="Q73" s="19">
        <f t="shared" si="57"/>
        <v>0</v>
      </c>
      <c r="R73" s="19">
        <v>0</v>
      </c>
      <c r="S73" s="19">
        <v>0</v>
      </c>
      <c r="T73" s="19">
        <f t="shared" si="79"/>
        <v>0</v>
      </c>
      <c r="U73" s="19">
        <v>0</v>
      </c>
      <c r="V73" s="19">
        <v>0</v>
      </c>
      <c r="W73" s="19">
        <f t="shared" si="80"/>
        <v>0</v>
      </c>
      <c r="X73" s="19">
        <v>0</v>
      </c>
      <c r="Y73" s="19">
        <v>0</v>
      </c>
      <c r="Z73" s="19">
        <f t="shared" si="81"/>
        <v>0</v>
      </c>
      <c r="AA73" s="19">
        <v>0</v>
      </c>
      <c r="AB73" s="19">
        <v>0</v>
      </c>
      <c r="AC73" s="19">
        <f t="shared" si="42"/>
        <v>0</v>
      </c>
      <c r="AD73" s="19">
        <v>0</v>
      </c>
      <c r="AE73" s="19">
        <v>0</v>
      </c>
      <c r="AF73" s="19">
        <f t="shared" si="51"/>
        <v>0</v>
      </c>
      <c r="AG73" s="19">
        <v>0</v>
      </c>
      <c r="AH73" s="19">
        <v>0</v>
      </c>
      <c r="AI73" s="19">
        <f t="shared" si="52"/>
        <v>0</v>
      </c>
      <c r="AJ73" s="19">
        <v>0</v>
      </c>
      <c r="AK73" s="19">
        <v>110.28</v>
      </c>
      <c r="AL73" s="19">
        <f t="shared" si="53"/>
        <v>110.28</v>
      </c>
      <c r="AM73" s="19">
        <f t="shared" si="58"/>
        <v>1979</v>
      </c>
      <c r="AN73" s="19">
        <v>356.22</v>
      </c>
      <c r="AO73" s="19">
        <f t="shared" si="44"/>
        <v>466.5</v>
      </c>
      <c r="AP73" s="19">
        <f t="shared" si="59"/>
        <v>1512.5</v>
      </c>
      <c r="AQ73" s="19">
        <v>356.22</v>
      </c>
      <c r="AR73" s="19">
        <f t="shared" si="60"/>
        <v>822.72</v>
      </c>
      <c r="AS73" s="19">
        <f t="shared" si="61"/>
        <v>1156.28</v>
      </c>
      <c r="AT73" s="19">
        <v>356.22</v>
      </c>
      <c r="AU73" s="19">
        <f t="shared" si="62"/>
        <v>1178.94</v>
      </c>
      <c r="AV73" s="19">
        <f t="shared" si="63"/>
        <v>800.06</v>
      </c>
      <c r="AW73" s="19">
        <v>356.22</v>
      </c>
      <c r="AX73" s="19">
        <f t="shared" si="45"/>
        <v>1535.16</v>
      </c>
      <c r="AY73" s="19">
        <f t="shared" si="64"/>
        <v>443.83999999999992</v>
      </c>
      <c r="AZ73" s="19">
        <v>245.94</v>
      </c>
      <c r="BA73" s="19">
        <f t="shared" si="65"/>
        <v>1781.1000000000001</v>
      </c>
      <c r="BB73" s="19">
        <f t="shared" si="66"/>
        <v>197.89999999999986</v>
      </c>
      <c r="BC73" s="19">
        <v>0</v>
      </c>
      <c r="BD73" s="19">
        <f t="shared" si="67"/>
        <v>1781.1000000000001</v>
      </c>
      <c r="BE73" s="19">
        <f t="shared" si="68"/>
        <v>197.89999999999986</v>
      </c>
      <c r="BF73" s="19">
        <v>0</v>
      </c>
      <c r="BG73" s="19">
        <f t="shared" si="69"/>
        <v>1781.1000000000001</v>
      </c>
      <c r="BH73" s="19">
        <f t="shared" si="70"/>
        <v>197.89999999999986</v>
      </c>
      <c r="BI73" s="19">
        <v>0</v>
      </c>
      <c r="BJ73" s="19">
        <f t="shared" si="71"/>
        <v>1781.1000000000001</v>
      </c>
      <c r="BK73" s="19">
        <f t="shared" si="72"/>
        <v>197.89999999999986</v>
      </c>
      <c r="BL73" s="19">
        <v>0</v>
      </c>
      <c r="BM73" s="19">
        <f t="shared" si="73"/>
        <v>1781.1000000000001</v>
      </c>
      <c r="BN73" s="19">
        <f t="shared" si="76"/>
        <v>197.89999999999986</v>
      </c>
      <c r="BO73" s="19">
        <v>0</v>
      </c>
      <c r="BP73" s="19">
        <f t="shared" si="74"/>
        <v>1781.1000000000001</v>
      </c>
      <c r="BQ73" s="19">
        <f t="shared" si="75"/>
        <v>197.89999999999986</v>
      </c>
      <c r="BR73" s="19">
        <v>0</v>
      </c>
      <c r="BS73" s="19">
        <f t="shared" si="77"/>
        <v>1781.1000000000001</v>
      </c>
      <c r="BT73" s="455">
        <f t="shared" si="78"/>
        <v>197.89999999999986</v>
      </c>
    </row>
    <row r="74" spans="1:72" s="190" customFormat="1" ht="13.5" x14ac:dyDescent="0.25">
      <c r="A74" s="193">
        <v>62</v>
      </c>
      <c r="B74" s="23">
        <v>2861</v>
      </c>
      <c r="C74" s="22"/>
      <c r="D74" s="435">
        <v>66</v>
      </c>
      <c r="E74" s="40" t="s">
        <v>679</v>
      </c>
      <c r="F74" s="194">
        <v>40632</v>
      </c>
      <c r="G74" s="43" t="s">
        <v>680</v>
      </c>
      <c r="H74" s="23" t="s">
        <v>573</v>
      </c>
      <c r="I74" s="43" t="s">
        <v>681</v>
      </c>
      <c r="J74" s="43" t="s">
        <v>682</v>
      </c>
      <c r="K74" s="192" t="s">
        <v>324</v>
      </c>
      <c r="L74" s="19">
        <v>979</v>
      </c>
      <c r="M74" s="195">
        <f t="shared" si="54"/>
        <v>97.9</v>
      </c>
      <c r="N74" s="19">
        <f t="shared" si="55"/>
        <v>881.1</v>
      </c>
      <c r="O74" s="19">
        <f t="shared" si="56"/>
        <v>176.22</v>
      </c>
      <c r="P74" s="19">
        <v>0</v>
      </c>
      <c r="Q74" s="19">
        <f t="shared" si="57"/>
        <v>0</v>
      </c>
      <c r="R74" s="19">
        <v>0</v>
      </c>
      <c r="S74" s="19">
        <v>0</v>
      </c>
      <c r="T74" s="19">
        <f t="shared" si="79"/>
        <v>0</v>
      </c>
      <c r="U74" s="19">
        <v>0</v>
      </c>
      <c r="V74" s="19">
        <v>0</v>
      </c>
      <c r="W74" s="19">
        <f t="shared" si="80"/>
        <v>0</v>
      </c>
      <c r="X74" s="19">
        <v>0</v>
      </c>
      <c r="Y74" s="19">
        <v>0</v>
      </c>
      <c r="Z74" s="19">
        <f t="shared" si="81"/>
        <v>0</v>
      </c>
      <c r="AA74" s="19">
        <v>0</v>
      </c>
      <c r="AB74" s="19">
        <v>0</v>
      </c>
      <c r="AC74" s="19">
        <f t="shared" si="42"/>
        <v>0</v>
      </c>
      <c r="AD74" s="19">
        <v>0</v>
      </c>
      <c r="AE74" s="19">
        <v>0</v>
      </c>
      <c r="AF74" s="19">
        <f t="shared" si="51"/>
        <v>0</v>
      </c>
      <c r="AG74" s="19">
        <v>0</v>
      </c>
      <c r="AH74" s="19">
        <v>0</v>
      </c>
      <c r="AI74" s="19">
        <f t="shared" si="52"/>
        <v>0</v>
      </c>
      <c r="AJ74" s="19">
        <v>0</v>
      </c>
      <c r="AK74" s="19">
        <v>0</v>
      </c>
      <c r="AL74" s="19">
        <f t="shared" si="53"/>
        <v>0</v>
      </c>
      <c r="AM74" s="19">
        <v>0</v>
      </c>
      <c r="AN74" s="19">
        <v>133.72999999999999</v>
      </c>
      <c r="AO74" s="19">
        <f t="shared" si="44"/>
        <v>133.72999999999999</v>
      </c>
      <c r="AP74" s="19">
        <f t="shared" si="59"/>
        <v>845.27</v>
      </c>
      <c r="AQ74" s="19">
        <v>176.22</v>
      </c>
      <c r="AR74" s="19">
        <f t="shared" si="60"/>
        <v>309.95</v>
      </c>
      <c r="AS74" s="19">
        <f t="shared" si="61"/>
        <v>669.05</v>
      </c>
      <c r="AT74" s="19">
        <v>176.22</v>
      </c>
      <c r="AU74" s="19">
        <f t="shared" si="62"/>
        <v>486.16999999999996</v>
      </c>
      <c r="AV74" s="19">
        <f t="shared" si="63"/>
        <v>492.83000000000004</v>
      </c>
      <c r="AW74" s="19">
        <v>176.22</v>
      </c>
      <c r="AX74" s="19">
        <f t="shared" si="45"/>
        <v>662.39</v>
      </c>
      <c r="AY74" s="19">
        <f t="shared" si="64"/>
        <v>316.61</v>
      </c>
      <c r="AZ74" s="19">
        <v>176.22</v>
      </c>
      <c r="BA74" s="19">
        <f t="shared" si="65"/>
        <v>838.61</v>
      </c>
      <c r="BB74" s="19">
        <f t="shared" si="66"/>
        <v>140.38999999999999</v>
      </c>
      <c r="BC74" s="19">
        <v>42.49</v>
      </c>
      <c r="BD74" s="19">
        <f t="shared" si="67"/>
        <v>881.1</v>
      </c>
      <c r="BE74" s="19">
        <f t="shared" si="68"/>
        <v>97.899999999999977</v>
      </c>
      <c r="BF74" s="19">
        <v>0</v>
      </c>
      <c r="BG74" s="19">
        <f t="shared" si="69"/>
        <v>881.1</v>
      </c>
      <c r="BH74" s="19">
        <f t="shared" si="70"/>
        <v>97.899999999999977</v>
      </c>
      <c r="BI74" s="19">
        <v>0</v>
      </c>
      <c r="BJ74" s="19">
        <f t="shared" si="71"/>
        <v>881.1</v>
      </c>
      <c r="BK74" s="19">
        <f t="shared" si="72"/>
        <v>97.899999999999977</v>
      </c>
      <c r="BL74" s="19">
        <v>0</v>
      </c>
      <c r="BM74" s="19">
        <f t="shared" si="73"/>
        <v>881.1</v>
      </c>
      <c r="BN74" s="19">
        <f t="shared" si="76"/>
        <v>97.899999999999977</v>
      </c>
      <c r="BO74" s="19">
        <v>0</v>
      </c>
      <c r="BP74" s="19">
        <f t="shared" si="74"/>
        <v>881.1</v>
      </c>
      <c r="BQ74" s="19">
        <f t="shared" si="75"/>
        <v>97.899999999999977</v>
      </c>
      <c r="BR74" s="19">
        <v>0</v>
      </c>
      <c r="BS74" s="19">
        <f t="shared" si="77"/>
        <v>881.1</v>
      </c>
      <c r="BT74" s="455">
        <f t="shared" si="78"/>
        <v>97.899999999999977</v>
      </c>
    </row>
    <row r="75" spans="1:72" s="190" customFormat="1" ht="13.5" x14ac:dyDescent="0.25">
      <c r="A75" s="193">
        <v>63</v>
      </c>
      <c r="B75" s="23">
        <v>496</v>
      </c>
      <c r="C75" s="22"/>
      <c r="D75" s="435">
        <v>67</v>
      </c>
      <c r="E75" s="40" t="s">
        <v>683</v>
      </c>
      <c r="F75" s="196">
        <v>40932</v>
      </c>
      <c r="G75" s="43" t="s">
        <v>572</v>
      </c>
      <c r="H75" s="23" t="s">
        <v>515</v>
      </c>
      <c r="I75" s="43" t="s">
        <v>684</v>
      </c>
      <c r="J75" s="43" t="s">
        <v>685</v>
      </c>
      <c r="K75" s="192" t="s">
        <v>324</v>
      </c>
      <c r="L75" s="19">
        <v>24767</v>
      </c>
      <c r="M75" s="195">
        <f t="shared" si="54"/>
        <v>2476.7000000000003</v>
      </c>
      <c r="N75" s="19">
        <f t="shared" si="55"/>
        <v>22290.3</v>
      </c>
      <c r="O75" s="19">
        <f t="shared" si="56"/>
        <v>4458.0599999999995</v>
      </c>
      <c r="P75" s="19">
        <v>0</v>
      </c>
      <c r="Q75" s="19">
        <f t="shared" si="57"/>
        <v>0</v>
      </c>
      <c r="R75" s="19">
        <v>0</v>
      </c>
      <c r="S75" s="19">
        <v>0</v>
      </c>
      <c r="T75" s="19">
        <f t="shared" si="79"/>
        <v>0</v>
      </c>
      <c r="U75" s="19">
        <v>0</v>
      </c>
      <c r="V75" s="19">
        <v>0</v>
      </c>
      <c r="W75" s="19">
        <f t="shared" si="80"/>
        <v>0</v>
      </c>
      <c r="X75" s="19">
        <v>0</v>
      </c>
      <c r="Y75" s="19">
        <v>0</v>
      </c>
      <c r="Z75" s="19">
        <f t="shared" si="81"/>
        <v>0</v>
      </c>
      <c r="AA75" s="19">
        <v>0</v>
      </c>
      <c r="AB75" s="19">
        <v>0</v>
      </c>
      <c r="AC75" s="19">
        <f t="shared" si="42"/>
        <v>0</v>
      </c>
      <c r="AD75" s="19">
        <v>0</v>
      </c>
      <c r="AE75" s="19">
        <v>0</v>
      </c>
      <c r="AF75" s="19">
        <f t="shared" si="51"/>
        <v>0</v>
      </c>
      <c r="AG75" s="19">
        <v>0</v>
      </c>
      <c r="AH75" s="19">
        <v>0</v>
      </c>
      <c r="AI75" s="19">
        <f t="shared" si="52"/>
        <v>0</v>
      </c>
      <c r="AJ75" s="19">
        <v>0</v>
      </c>
      <c r="AK75" s="19">
        <v>0</v>
      </c>
      <c r="AL75" s="19">
        <f t="shared" si="53"/>
        <v>0</v>
      </c>
      <c r="AM75" s="19">
        <v>0</v>
      </c>
      <c r="AN75" s="19">
        <v>158.78</v>
      </c>
      <c r="AO75" s="19">
        <f t="shared" si="44"/>
        <v>158.78</v>
      </c>
      <c r="AP75" s="19">
        <f t="shared" si="59"/>
        <v>24608.22</v>
      </c>
      <c r="AQ75" s="19">
        <v>4458.0600000000004</v>
      </c>
      <c r="AR75" s="19">
        <f t="shared" si="60"/>
        <v>4616.84</v>
      </c>
      <c r="AS75" s="19">
        <f t="shared" si="61"/>
        <v>20150.16</v>
      </c>
      <c r="AT75" s="19">
        <v>4458.0600000000004</v>
      </c>
      <c r="AU75" s="19">
        <f t="shared" si="62"/>
        <v>9074.9000000000015</v>
      </c>
      <c r="AV75" s="19">
        <f t="shared" si="63"/>
        <v>15692.099999999999</v>
      </c>
      <c r="AW75" s="19">
        <v>4458.0600000000004</v>
      </c>
      <c r="AX75" s="19">
        <f t="shared" si="45"/>
        <v>13532.960000000003</v>
      </c>
      <c r="AY75" s="19">
        <f t="shared" si="64"/>
        <v>11234.039999999997</v>
      </c>
      <c r="AZ75" s="19">
        <v>4458.0600000000004</v>
      </c>
      <c r="BA75" s="19">
        <f t="shared" si="65"/>
        <v>17991.020000000004</v>
      </c>
      <c r="BB75" s="19">
        <f t="shared" si="66"/>
        <v>6775.9799999999959</v>
      </c>
      <c r="BC75" s="19">
        <v>4299.28</v>
      </c>
      <c r="BD75" s="19">
        <f t="shared" si="67"/>
        <v>22290.300000000003</v>
      </c>
      <c r="BE75" s="19">
        <f t="shared" si="68"/>
        <v>2476.6999999999971</v>
      </c>
      <c r="BF75" s="19">
        <v>0</v>
      </c>
      <c r="BG75" s="19">
        <f t="shared" si="69"/>
        <v>22290.300000000003</v>
      </c>
      <c r="BH75" s="19">
        <f t="shared" si="70"/>
        <v>2476.6999999999971</v>
      </c>
      <c r="BI75" s="19">
        <v>0</v>
      </c>
      <c r="BJ75" s="19">
        <f t="shared" si="71"/>
        <v>22290.300000000003</v>
      </c>
      <c r="BK75" s="19">
        <f>L75-BJ75</f>
        <v>2476.6999999999971</v>
      </c>
      <c r="BL75" s="19">
        <v>0</v>
      </c>
      <c r="BM75" s="19">
        <f t="shared" si="73"/>
        <v>22290.300000000003</v>
      </c>
      <c r="BN75" s="19">
        <f t="shared" si="76"/>
        <v>2476.6999999999971</v>
      </c>
      <c r="BO75" s="19">
        <v>0</v>
      </c>
      <c r="BP75" s="19">
        <f t="shared" si="74"/>
        <v>22290.300000000003</v>
      </c>
      <c r="BQ75" s="19">
        <f t="shared" si="75"/>
        <v>2476.6999999999971</v>
      </c>
      <c r="BR75" s="19">
        <v>0</v>
      </c>
      <c r="BS75" s="19">
        <f t="shared" si="77"/>
        <v>22290.300000000003</v>
      </c>
      <c r="BT75" s="455">
        <f t="shared" si="78"/>
        <v>2476.6999999999971</v>
      </c>
    </row>
    <row r="76" spans="1:72" s="190" customFormat="1" ht="13.5" x14ac:dyDescent="0.25">
      <c r="A76" s="193">
        <v>64</v>
      </c>
      <c r="B76" s="23" t="s">
        <v>686</v>
      </c>
      <c r="C76" s="22"/>
      <c r="D76" s="435">
        <v>68</v>
      </c>
      <c r="E76" s="197" t="s">
        <v>687</v>
      </c>
      <c r="F76" s="196">
        <v>40942</v>
      </c>
      <c r="G76" s="198" t="s">
        <v>688</v>
      </c>
      <c r="H76" s="23" t="s">
        <v>573</v>
      </c>
      <c r="I76" s="23" t="s">
        <v>689</v>
      </c>
      <c r="J76" s="192" t="s">
        <v>690</v>
      </c>
      <c r="K76" s="192" t="s">
        <v>324</v>
      </c>
      <c r="L76" s="19">
        <v>4169.7</v>
      </c>
      <c r="M76" s="195">
        <f t="shared" si="54"/>
        <v>416.97</v>
      </c>
      <c r="N76" s="19">
        <f t="shared" si="55"/>
        <v>3752.7299999999996</v>
      </c>
      <c r="O76" s="19">
        <f t="shared" si="56"/>
        <v>750.54599999999994</v>
      </c>
      <c r="P76" s="19">
        <v>0</v>
      </c>
      <c r="Q76" s="19">
        <f t="shared" si="57"/>
        <v>0</v>
      </c>
      <c r="R76" s="19">
        <v>0</v>
      </c>
      <c r="S76" s="19">
        <v>0</v>
      </c>
      <c r="T76" s="19">
        <f t="shared" si="79"/>
        <v>0</v>
      </c>
      <c r="U76" s="19">
        <v>0</v>
      </c>
      <c r="V76" s="19">
        <v>0</v>
      </c>
      <c r="W76" s="19">
        <f t="shared" si="80"/>
        <v>0</v>
      </c>
      <c r="X76" s="19">
        <v>0</v>
      </c>
      <c r="Y76" s="19">
        <v>0</v>
      </c>
      <c r="Z76" s="19">
        <f t="shared" si="81"/>
        <v>0</v>
      </c>
      <c r="AA76" s="19">
        <v>0</v>
      </c>
      <c r="AB76" s="19">
        <v>0</v>
      </c>
      <c r="AC76" s="19">
        <f t="shared" si="42"/>
        <v>0</v>
      </c>
      <c r="AD76" s="19">
        <v>0</v>
      </c>
      <c r="AE76" s="19">
        <v>0</v>
      </c>
      <c r="AF76" s="19">
        <f t="shared" si="51"/>
        <v>0</v>
      </c>
      <c r="AG76" s="19">
        <v>0</v>
      </c>
      <c r="AH76" s="19">
        <v>0</v>
      </c>
      <c r="AI76" s="19">
        <f t="shared" si="52"/>
        <v>0</v>
      </c>
      <c r="AJ76" s="19">
        <v>0</v>
      </c>
      <c r="AK76" s="19">
        <v>0</v>
      </c>
      <c r="AL76" s="19">
        <f t="shared" si="53"/>
        <v>0</v>
      </c>
      <c r="AM76" s="19">
        <v>0</v>
      </c>
      <c r="AN76" s="19">
        <v>0</v>
      </c>
      <c r="AO76" s="19">
        <f t="shared" si="44"/>
        <v>0</v>
      </c>
      <c r="AP76" s="19">
        <f t="shared" si="59"/>
        <v>4169.7</v>
      </c>
      <c r="AQ76" s="19">
        <v>512.02</v>
      </c>
      <c r="AR76" s="19">
        <f t="shared" si="60"/>
        <v>512.02</v>
      </c>
      <c r="AS76" s="19">
        <f t="shared" si="61"/>
        <v>3657.68</v>
      </c>
      <c r="AT76" s="19">
        <v>750.55</v>
      </c>
      <c r="AU76" s="19">
        <f t="shared" si="62"/>
        <v>1262.57</v>
      </c>
      <c r="AV76" s="19">
        <f t="shared" si="63"/>
        <v>2907.13</v>
      </c>
      <c r="AW76" s="19">
        <v>750.55</v>
      </c>
      <c r="AX76" s="19">
        <f t="shared" si="45"/>
        <v>2013.12</v>
      </c>
      <c r="AY76" s="19">
        <f t="shared" si="64"/>
        <v>2156.58</v>
      </c>
      <c r="AZ76" s="19">
        <v>750.55</v>
      </c>
      <c r="BA76" s="19">
        <f t="shared" si="65"/>
        <v>2763.67</v>
      </c>
      <c r="BB76" s="19">
        <f t="shared" si="66"/>
        <v>1406.0299999999997</v>
      </c>
      <c r="BC76" s="19">
        <v>750.55</v>
      </c>
      <c r="BD76" s="19">
        <f t="shared" si="67"/>
        <v>3514.2200000000003</v>
      </c>
      <c r="BE76" s="19">
        <f t="shared" si="68"/>
        <v>655.47999999999956</v>
      </c>
      <c r="BF76" s="19">
        <v>238.53</v>
      </c>
      <c r="BG76" s="19">
        <f t="shared" si="69"/>
        <v>3752.7500000000005</v>
      </c>
      <c r="BH76" s="19">
        <f t="shared" si="70"/>
        <v>416.94999999999936</v>
      </c>
      <c r="BI76" s="19">
        <v>0</v>
      </c>
      <c r="BJ76" s="19">
        <f t="shared" si="71"/>
        <v>3752.7500000000005</v>
      </c>
      <c r="BK76" s="19">
        <f>L76-BJ76</f>
        <v>416.94999999999936</v>
      </c>
      <c r="BL76" s="19">
        <v>0</v>
      </c>
      <c r="BM76" s="19">
        <f t="shared" si="73"/>
        <v>3752.7500000000005</v>
      </c>
      <c r="BN76" s="19">
        <f t="shared" si="76"/>
        <v>416.94999999999936</v>
      </c>
      <c r="BO76" s="19">
        <v>0</v>
      </c>
      <c r="BP76" s="19">
        <f t="shared" si="74"/>
        <v>3752.7500000000005</v>
      </c>
      <c r="BQ76" s="19">
        <f t="shared" si="75"/>
        <v>416.94999999999936</v>
      </c>
      <c r="BR76" s="19">
        <v>0</v>
      </c>
      <c r="BS76" s="19">
        <f t="shared" si="77"/>
        <v>3752.7500000000005</v>
      </c>
      <c r="BT76" s="455">
        <f t="shared" si="78"/>
        <v>416.94999999999936</v>
      </c>
    </row>
    <row r="77" spans="1:72" s="190" customFormat="1" ht="13.5" x14ac:dyDescent="0.25">
      <c r="A77" s="193">
        <v>65</v>
      </c>
      <c r="B77" s="23" t="s">
        <v>686</v>
      </c>
      <c r="C77" s="22"/>
      <c r="D77" s="453">
        <v>69</v>
      </c>
      <c r="E77" s="197" t="s">
        <v>691</v>
      </c>
      <c r="F77" s="196">
        <v>40942</v>
      </c>
      <c r="G77" s="43" t="s">
        <v>692</v>
      </c>
      <c r="H77" s="23" t="s">
        <v>573</v>
      </c>
      <c r="I77" s="23" t="s">
        <v>693</v>
      </c>
      <c r="J77" s="192" t="s">
        <v>694</v>
      </c>
      <c r="K77" s="192" t="s">
        <v>590</v>
      </c>
      <c r="L77" s="19">
        <v>1508.55</v>
      </c>
      <c r="M77" s="195">
        <f t="shared" si="54"/>
        <v>150.85499999999999</v>
      </c>
      <c r="N77" s="19">
        <f t="shared" si="55"/>
        <v>1357.6949999999999</v>
      </c>
      <c r="O77" s="19">
        <f t="shared" si="56"/>
        <v>271.53899999999999</v>
      </c>
      <c r="P77" s="19">
        <v>0</v>
      </c>
      <c r="Q77" s="19">
        <f t="shared" si="57"/>
        <v>0</v>
      </c>
      <c r="R77" s="19">
        <v>0</v>
      </c>
      <c r="S77" s="19">
        <v>0</v>
      </c>
      <c r="T77" s="19">
        <f t="shared" si="79"/>
        <v>0</v>
      </c>
      <c r="U77" s="19">
        <v>0</v>
      </c>
      <c r="V77" s="19">
        <v>0</v>
      </c>
      <c r="W77" s="19">
        <f t="shared" si="80"/>
        <v>0</v>
      </c>
      <c r="X77" s="19">
        <v>0</v>
      </c>
      <c r="Y77" s="19">
        <v>0</v>
      </c>
      <c r="Z77" s="19">
        <f t="shared" si="81"/>
        <v>0</v>
      </c>
      <c r="AA77" s="19">
        <v>0</v>
      </c>
      <c r="AB77" s="19">
        <v>0</v>
      </c>
      <c r="AC77" s="19">
        <f t="shared" si="42"/>
        <v>0</v>
      </c>
      <c r="AD77" s="19">
        <v>0</v>
      </c>
      <c r="AE77" s="19">
        <v>0</v>
      </c>
      <c r="AF77" s="19">
        <f t="shared" si="51"/>
        <v>0</v>
      </c>
      <c r="AG77" s="19">
        <v>0</v>
      </c>
      <c r="AH77" s="19">
        <v>0</v>
      </c>
      <c r="AI77" s="19">
        <f t="shared" si="52"/>
        <v>0</v>
      </c>
      <c r="AJ77" s="19">
        <v>0</v>
      </c>
      <c r="AK77" s="19">
        <v>0</v>
      </c>
      <c r="AL77" s="19">
        <f t="shared" si="53"/>
        <v>0</v>
      </c>
      <c r="AM77" s="19">
        <v>0</v>
      </c>
      <c r="AN77" s="19">
        <v>0</v>
      </c>
      <c r="AO77" s="19">
        <f t="shared" si="44"/>
        <v>0</v>
      </c>
      <c r="AP77" s="19">
        <v>0</v>
      </c>
      <c r="AQ77" s="19">
        <v>185.24</v>
      </c>
      <c r="AR77" s="19">
        <f t="shared" si="60"/>
        <v>185.24</v>
      </c>
      <c r="AS77" s="19">
        <f t="shared" si="61"/>
        <v>1323.31</v>
      </c>
      <c r="AT77" s="19">
        <v>271.54000000000002</v>
      </c>
      <c r="AU77" s="19">
        <f t="shared" si="62"/>
        <v>456.78000000000003</v>
      </c>
      <c r="AV77" s="19">
        <f t="shared" si="63"/>
        <v>1051.77</v>
      </c>
      <c r="AW77" s="19">
        <v>271.54000000000002</v>
      </c>
      <c r="AX77" s="19">
        <f t="shared" si="45"/>
        <v>728.32</v>
      </c>
      <c r="AY77" s="19">
        <f t="shared" si="64"/>
        <v>780.2299999999999</v>
      </c>
      <c r="AZ77" s="19">
        <v>271.54000000000002</v>
      </c>
      <c r="BA77" s="19">
        <f t="shared" si="65"/>
        <v>999.86000000000013</v>
      </c>
      <c r="BB77" s="19">
        <f t="shared" si="66"/>
        <v>508.68999999999983</v>
      </c>
      <c r="BC77" s="19">
        <v>271.54000000000002</v>
      </c>
      <c r="BD77" s="19">
        <f t="shared" si="67"/>
        <v>1271.4000000000001</v>
      </c>
      <c r="BE77" s="19">
        <f t="shared" si="68"/>
        <v>237.14999999999986</v>
      </c>
      <c r="BF77" s="19">
        <v>86.3</v>
      </c>
      <c r="BG77" s="19">
        <f t="shared" si="69"/>
        <v>1357.7</v>
      </c>
      <c r="BH77" s="19">
        <f t="shared" si="70"/>
        <v>150.84999999999991</v>
      </c>
      <c r="BI77" s="19">
        <v>0</v>
      </c>
      <c r="BJ77" s="19">
        <f t="shared" si="71"/>
        <v>1357.7</v>
      </c>
      <c r="BK77" s="19">
        <f>L77-BJ77</f>
        <v>150.84999999999991</v>
      </c>
      <c r="BL77" s="19">
        <v>0</v>
      </c>
      <c r="BM77" s="19">
        <f t="shared" si="73"/>
        <v>1357.7</v>
      </c>
      <c r="BN77" s="19">
        <f t="shared" si="76"/>
        <v>150.84999999999991</v>
      </c>
      <c r="BO77" s="19">
        <v>0</v>
      </c>
      <c r="BP77" s="19">
        <f t="shared" si="74"/>
        <v>1357.7</v>
      </c>
      <c r="BQ77" s="19">
        <f t="shared" si="75"/>
        <v>150.84999999999991</v>
      </c>
      <c r="BR77" s="19">
        <v>0</v>
      </c>
      <c r="BS77" s="19">
        <f t="shared" si="77"/>
        <v>1357.7</v>
      </c>
      <c r="BT77" s="455">
        <f t="shared" si="78"/>
        <v>150.84999999999991</v>
      </c>
    </row>
    <row r="78" spans="1:72" s="190" customFormat="1" ht="13.5" x14ac:dyDescent="0.25">
      <c r="A78" s="193">
        <v>67</v>
      </c>
      <c r="B78" s="23">
        <v>464</v>
      </c>
      <c r="C78" s="22"/>
      <c r="D78" s="435">
        <v>70</v>
      </c>
      <c r="E78" s="40" t="s">
        <v>695</v>
      </c>
      <c r="F78" s="196">
        <v>41372</v>
      </c>
      <c r="G78" s="43" t="s">
        <v>642</v>
      </c>
      <c r="H78" s="23" t="s">
        <v>643</v>
      </c>
      <c r="I78" s="23" t="s">
        <v>696</v>
      </c>
      <c r="J78" s="192" t="s">
        <v>697</v>
      </c>
      <c r="K78" s="192" t="s">
        <v>590</v>
      </c>
      <c r="L78" s="19">
        <v>1870.15</v>
      </c>
      <c r="M78" s="195">
        <f t="shared" si="54"/>
        <v>187.01500000000001</v>
      </c>
      <c r="N78" s="19">
        <f t="shared" si="55"/>
        <v>1683.135</v>
      </c>
      <c r="O78" s="19">
        <f t="shared" si="56"/>
        <v>336.62700000000001</v>
      </c>
      <c r="P78" s="19">
        <v>0</v>
      </c>
      <c r="Q78" s="19">
        <f t="shared" si="57"/>
        <v>0</v>
      </c>
      <c r="R78" s="19">
        <v>0</v>
      </c>
      <c r="S78" s="19">
        <v>0</v>
      </c>
      <c r="T78" s="19">
        <f t="shared" si="79"/>
        <v>0</v>
      </c>
      <c r="U78" s="19">
        <v>0</v>
      </c>
      <c r="V78" s="19">
        <v>0</v>
      </c>
      <c r="W78" s="19">
        <f t="shared" si="80"/>
        <v>0</v>
      </c>
      <c r="X78" s="19">
        <v>0</v>
      </c>
      <c r="Y78" s="19">
        <v>0</v>
      </c>
      <c r="Z78" s="19">
        <f t="shared" si="81"/>
        <v>0</v>
      </c>
      <c r="AA78" s="19">
        <v>0</v>
      </c>
      <c r="AB78" s="19">
        <v>0</v>
      </c>
      <c r="AC78" s="19">
        <f t="shared" si="42"/>
        <v>0</v>
      </c>
      <c r="AD78" s="19">
        <v>0</v>
      </c>
      <c r="AE78" s="19">
        <v>0</v>
      </c>
      <c r="AF78" s="19">
        <f t="shared" si="51"/>
        <v>0</v>
      </c>
      <c r="AG78" s="19">
        <v>0</v>
      </c>
      <c r="AH78" s="19">
        <v>0</v>
      </c>
      <c r="AI78" s="19">
        <f t="shared" si="52"/>
        <v>0</v>
      </c>
      <c r="AJ78" s="19">
        <v>0</v>
      </c>
      <c r="AK78" s="19">
        <v>0</v>
      </c>
      <c r="AL78" s="19">
        <f t="shared" si="53"/>
        <v>0</v>
      </c>
      <c r="AM78" s="19">
        <v>0</v>
      </c>
      <c r="AN78" s="19">
        <v>0</v>
      </c>
      <c r="AO78" s="19">
        <f t="shared" si="44"/>
        <v>0</v>
      </c>
      <c r="AP78" s="19">
        <v>0</v>
      </c>
      <c r="AQ78" s="19">
        <v>0</v>
      </c>
      <c r="AR78" s="19">
        <f t="shared" si="60"/>
        <v>0</v>
      </c>
      <c r="AS78" s="19">
        <v>0</v>
      </c>
      <c r="AT78" s="19">
        <v>247.17</v>
      </c>
      <c r="AU78" s="19">
        <f t="shared" si="62"/>
        <v>247.17</v>
      </c>
      <c r="AV78" s="19">
        <f t="shared" si="63"/>
        <v>1622.98</v>
      </c>
      <c r="AW78" s="19">
        <v>336.63</v>
      </c>
      <c r="AX78" s="19">
        <f t="shared" si="45"/>
        <v>583.79999999999995</v>
      </c>
      <c r="AY78" s="19">
        <f t="shared" si="64"/>
        <v>1286.3500000000001</v>
      </c>
      <c r="AZ78" s="19">
        <v>336.63</v>
      </c>
      <c r="BA78" s="19">
        <f t="shared" si="65"/>
        <v>920.43</v>
      </c>
      <c r="BB78" s="19">
        <f t="shared" si="66"/>
        <v>949.72000000000014</v>
      </c>
      <c r="BC78" s="19">
        <v>336.63</v>
      </c>
      <c r="BD78" s="19">
        <f t="shared" si="67"/>
        <v>1257.06</v>
      </c>
      <c r="BE78" s="19">
        <f t="shared" si="68"/>
        <v>613.09000000000015</v>
      </c>
      <c r="BF78" s="19">
        <v>336.63</v>
      </c>
      <c r="BG78" s="19">
        <f t="shared" si="69"/>
        <v>1593.69</v>
      </c>
      <c r="BH78" s="19">
        <f t="shared" si="70"/>
        <v>276.46000000000004</v>
      </c>
      <c r="BI78" s="19">
        <v>89.46</v>
      </c>
      <c r="BJ78" s="19">
        <f t="shared" si="71"/>
        <v>1683.15</v>
      </c>
      <c r="BK78" s="19">
        <f>L78-BJ78</f>
        <v>187</v>
      </c>
      <c r="BL78" s="19">
        <v>0</v>
      </c>
      <c r="BM78" s="19">
        <f t="shared" si="73"/>
        <v>1683.15</v>
      </c>
      <c r="BN78" s="19">
        <f t="shared" si="76"/>
        <v>187</v>
      </c>
      <c r="BO78" s="19">
        <v>0</v>
      </c>
      <c r="BP78" s="19">
        <f t="shared" si="74"/>
        <v>1683.15</v>
      </c>
      <c r="BQ78" s="19">
        <f t="shared" si="75"/>
        <v>187</v>
      </c>
      <c r="BR78" s="19">
        <v>0</v>
      </c>
      <c r="BS78" s="19">
        <f t="shared" si="77"/>
        <v>1683.15</v>
      </c>
      <c r="BT78" s="455">
        <f t="shared" si="78"/>
        <v>187</v>
      </c>
    </row>
    <row r="79" spans="1:72" s="190" customFormat="1" ht="13.5" x14ac:dyDescent="0.25">
      <c r="A79" s="193">
        <v>68</v>
      </c>
      <c r="B79" s="23">
        <v>105</v>
      </c>
      <c r="C79" s="22"/>
      <c r="D79" s="435">
        <v>71</v>
      </c>
      <c r="E79" s="40" t="s">
        <v>698</v>
      </c>
      <c r="F79" s="196">
        <v>41611</v>
      </c>
      <c r="G79" s="43" t="s">
        <v>514</v>
      </c>
      <c r="H79" s="23" t="s">
        <v>515</v>
      </c>
      <c r="I79" s="23" t="s">
        <v>699</v>
      </c>
      <c r="J79" s="43" t="s">
        <v>700</v>
      </c>
      <c r="K79" s="192" t="s">
        <v>701</v>
      </c>
      <c r="L79" s="19">
        <v>997.79</v>
      </c>
      <c r="M79" s="195">
        <f t="shared" si="54"/>
        <v>99.778999999999996</v>
      </c>
      <c r="N79" s="19">
        <f t="shared" si="55"/>
        <v>898.01099999999997</v>
      </c>
      <c r="O79" s="19">
        <f t="shared" si="56"/>
        <v>179.60219999999998</v>
      </c>
      <c r="P79" s="19">
        <v>0</v>
      </c>
      <c r="Q79" s="19">
        <f t="shared" si="57"/>
        <v>0</v>
      </c>
      <c r="R79" s="19">
        <v>0</v>
      </c>
      <c r="S79" s="19">
        <v>0</v>
      </c>
      <c r="T79" s="19">
        <f t="shared" si="79"/>
        <v>0</v>
      </c>
      <c r="U79" s="19">
        <v>0</v>
      </c>
      <c r="V79" s="19">
        <v>0</v>
      </c>
      <c r="W79" s="19">
        <f t="shared" si="80"/>
        <v>0</v>
      </c>
      <c r="X79" s="19">
        <v>0</v>
      </c>
      <c r="Y79" s="19">
        <v>0</v>
      </c>
      <c r="Z79" s="19">
        <f t="shared" si="81"/>
        <v>0</v>
      </c>
      <c r="AA79" s="19">
        <v>0</v>
      </c>
      <c r="AB79" s="19">
        <v>0</v>
      </c>
      <c r="AC79" s="19">
        <f t="shared" si="42"/>
        <v>0</v>
      </c>
      <c r="AD79" s="19">
        <v>0</v>
      </c>
      <c r="AE79" s="19">
        <v>0</v>
      </c>
      <c r="AF79" s="19">
        <f t="shared" si="51"/>
        <v>0</v>
      </c>
      <c r="AG79" s="19">
        <v>0</v>
      </c>
      <c r="AH79" s="19">
        <v>0</v>
      </c>
      <c r="AI79" s="19">
        <f t="shared" si="52"/>
        <v>0</v>
      </c>
      <c r="AJ79" s="19">
        <v>0</v>
      </c>
      <c r="AK79" s="19">
        <v>0</v>
      </c>
      <c r="AL79" s="19">
        <f t="shared" si="53"/>
        <v>0</v>
      </c>
      <c r="AM79" s="19">
        <v>0</v>
      </c>
      <c r="AN79" s="19">
        <v>0</v>
      </c>
      <c r="AO79" s="19">
        <f t="shared" si="44"/>
        <v>0</v>
      </c>
      <c r="AP79" s="19">
        <v>0</v>
      </c>
      <c r="AQ79" s="19">
        <v>0</v>
      </c>
      <c r="AR79" s="19">
        <f t="shared" si="60"/>
        <v>0</v>
      </c>
      <c r="AS79" s="19">
        <v>0</v>
      </c>
      <c r="AT79" s="19">
        <v>14.27</v>
      </c>
      <c r="AU79" s="19">
        <f t="shared" si="62"/>
        <v>14.27</v>
      </c>
      <c r="AV79" s="19">
        <f t="shared" si="63"/>
        <v>983.52</v>
      </c>
      <c r="AW79" s="19">
        <v>179.6</v>
      </c>
      <c r="AX79" s="19">
        <f t="shared" si="45"/>
        <v>193.87</v>
      </c>
      <c r="AY79" s="19">
        <f t="shared" si="64"/>
        <v>803.92</v>
      </c>
      <c r="AZ79" s="19">
        <v>179.6</v>
      </c>
      <c r="BA79" s="19">
        <f t="shared" si="65"/>
        <v>373.47</v>
      </c>
      <c r="BB79" s="19">
        <f t="shared" si="66"/>
        <v>624.31999999999994</v>
      </c>
      <c r="BC79" s="19">
        <v>179.6</v>
      </c>
      <c r="BD79" s="19">
        <f t="shared" si="67"/>
        <v>553.07000000000005</v>
      </c>
      <c r="BE79" s="19">
        <f t="shared" si="68"/>
        <v>444.71999999999991</v>
      </c>
      <c r="BF79" s="19">
        <v>179.6</v>
      </c>
      <c r="BG79" s="19">
        <f t="shared" si="69"/>
        <v>732.67000000000007</v>
      </c>
      <c r="BH79" s="19">
        <f t="shared" si="70"/>
        <v>265.11999999999989</v>
      </c>
      <c r="BI79" s="19">
        <v>165.33</v>
      </c>
      <c r="BJ79" s="19">
        <f t="shared" si="71"/>
        <v>898.00000000000011</v>
      </c>
      <c r="BK79" s="19">
        <f>L79-BJ79</f>
        <v>99.78999999999985</v>
      </c>
      <c r="BL79" s="19">
        <v>0</v>
      </c>
      <c r="BM79" s="19">
        <f t="shared" si="73"/>
        <v>898.00000000000011</v>
      </c>
      <c r="BN79" s="19">
        <f t="shared" si="76"/>
        <v>99.78999999999985</v>
      </c>
      <c r="BO79" s="19">
        <v>0</v>
      </c>
      <c r="BP79" s="19">
        <f t="shared" si="74"/>
        <v>898.00000000000011</v>
      </c>
      <c r="BQ79" s="19">
        <f t="shared" si="75"/>
        <v>99.78999999999985</v>
      </c>
      <c r="BR79" s="19">
        <v>0</v>
      </c>
      <c r="BS79" s="19">
        <f t="shared" si="77"/>
        <v>898.00000000000011</v>
      </c>
      <c r="BT79" s="455">
        <f t="shared" si="78"/>
        <v>99.78999999999985</v>
      </c>
    </row>
    <row r="80" spans="1:72" s="190" customFormat="1" ht="13.5" x14ac:dyDescent="0.25">
      <c r="A80" s="193">
        <v>69</v>
      </c>
      <c r="B80" s="23">
        <v>9414</v>
      </c>
      <c r="C80" s="22"/>
      <c r="D80" s="435">
        <v>72</v>
      </c>
      <c r="E80" s="40" t="s">
        <v>702</v>
      </c>
      <c r="F80" s="196">
        <v>41621</v>
      </c>
      <c r="G80" s="43" t="s">
        <v>680</v>
      </c>
      <c r="H80" s="23" t="s">
        <v>643</v>
      </c>
      <c r="I80" s="43" t="s">
        <v>703</v>
      </c>
      <c r="J80" s="43" t="s">
        <v>704</v>
      </c>
      <c r="K80" s="199" t="s">
        <v>324</v>
      </c>
      <c r="L80" s="19">
        <v>2164.04</v>
      </c>
      <c r="M80" s="195">
        <f t="shared" si="54"/>
        <v>216.404</v>
      </c>
      <c r="N80" s="19">
        <f t="shared" si="55"/>
        <v>1947.636</v>
      </c>
      <c r="O80" s="19">
        <f t="shared" si="56"/>
        <v>389.52719999999999</v>
      </c>
      <c r="P80" s="19">
        <v>0</v>
      </c>
      <c r="Q80" s="19">
        <f t="shared" si="57"/>
        <v>0</v>
      </c>
      <c r="R80" s="19">
        <v>0</v>
      </c>
      <c r="S80" s="19">
        <v>0</v>
      </c>
      <c r="T80" s="19">
        <f t="shared" si="79"/>
        <v>0</v>
      </c>
      <c r="U80" s="19">
        <v>0</v>
      </c>
      <c r="V80" s="19">
        <v>0</v>
      </c>
      <c r="W80" s="19">
        <f t="shared" si="80"/>
        <v>0</v>
      </c>
      <c r="X80" s="19">
        <v>0</v>
      </c>
      <c r="Y80" s="19">
        <v>0</v>
      </c>
      <c r="Z80" s="19">
        <f t="shared" si="81"/>
        <v>0</v>
      </c>
      <c r="AA80" s="19">
        <v>0</v>
      </c>
      <c r="AB80" s="19">
        <v>0</v>
      </c>
      <c r="AC80" s="19">
        <f t="shared" si="42"/>
        <v>0</v>
      </c>
      <c r="AD80" s="19">
        <v>0</v>
      </c>
      <c r="AE80" s="19">
        <v>0</v>
      </c>
      <c r="AF80" s="19">
        <f t="shared" si="51"/>
        <v>0</v>
      </c>
      <c r="AG80" s="19">
        <v>0</v>
      </c>
      <c r="AH80" s="19">
        <v>0</v>
      </c>
      <c r="AI80" s="19">
        <f t="shared" si="52"/>
        <v>0</v>
      </c>
      <c r="AJ80" s="19">
        <v>0</v>
      </c>
      <c r="AK80" s="19">
        <v>0</v>
      </c>
      <c r="AL80" s="19">
        <f t="shared" si="53"/>
        <v>0</v>
      </c>
      <c r="AM80" s="19">
        <v>0</v>
      </c>
      <c r="AN80" s="19">
        <v>0</v>
      </c>
      <c r="AO80" s="19">
        <f t="shared" si="44"/>
        <v>0</v>
      </c>
      <c r="AP80" s="19">
        <v>0</v>
      </c>
      <c r="AQ80" s="19">
        <v>0</v>
      </c>
      <c r="AR80" s="19">
        <f t="shared" si="60"/>
        <v>0</v>
      </c>
      <c r="AS80" s="19">
        <v>0</v>
      </c>
      <c r="AT80" s="19">
        <v>20.28</v>
      </c>
      <c r="AU80" s="19">
        <f t="shared" si="62"/>
        <v>20.28</v>
      </c>
      <c r="AV80" s="19">
        <f t="shared" si="63"/>
        <v>2143.7599999999998</v>
      </c>
      <c r="AW80" s="19">
        <v>389.53</v>
      </c>
      <c r="AX80" s="19">
        <f t="shared" si="45"/>
        <v>409.80999999999995</v>
      </c>
      <c r="AY80" s="19">
        <f t="shared" si="64"/>
        <v>1754.23</v>
      </c>
      <c r="AZ80" s="19">
        <v>389.53</v>
      </c>
      <c r="BA80" s="19">
        <f t="shared" si="65"/>
        <v>799.33999999999992</v>
      </c>
      <c r="BB80" s="19">
        <f t="shared" si="66"/>
        <v>1364.7</v>
      </c>
      <c r="BC80" s="19">
        <v>389.53</v>
      </c>
      <c r="BD80" s="19">
        <f t="shared" si="67"/>
        <v>1188.8699999999999</v>
      </c>
      <c r="BE80" s="19">
        <f t="shared" si="68"/>
        <v>975.17000000000007</v>
      </c>
      <c r="BF80" s="19">
        <v>389.53</v>
      </c>
      <c r="BG80" s="19">
        <f t="shared" si="69"/>
        <v>1578.3999999999999</v>
      </c>
      <c r="BH80" s="19">
        <f t="shared" si="70"/>
        <v>585.6400000000001</v>
      </c>
      <c r="BI80" s="19">
        <v>369.25</v>
      </c>
      <c r="BJ80" s="19">
        <f t="shared" si="71"/>
        <v>1947.6499999999999</v>
      </c>
      <c r="BK80" s="19">
        <f t="shared" ref="BK80:BK142" si="82">L80-BJ80</f>
        <v>216.3900000000001</v>
      </c>
      <c r="BL80" s="19">
        <v>0</v>
      </c>
      <c r="BM80" s="19">
        <f t="shared" si="73"/>
        <v>1947.6499999999999</v>
      </c>
      <c r="BN80" s="19">
        <f t="shared" si="76"/>
        <v>216.3900000000001</v>
      </c>
      <c r="BO80" s="19">
        <v>0</v>
      </c>
      <c r="BP80" s="19">
        <f t="shared" si="74"/>
        <v>1947.6499999999999</v>
      </c>
      <c r="BQ80" s="19">
        <f t="shared" si="75"/>
        <v>216.3900000000001</v>
      </c>
      <c r="BR80" s="19">
        <v>0</v>
      </c>
      <c r="BS80" s="19">
        <f t="shared" si="77"/>
        <v>1947.6499999999999</v>
      </c>
      <c r="BT80" s="455">
        <f t="shared" si="78"/>
        <v>216.3900000000001</v>
      </c>
    </row>
    <row r="81" spans="1:72" s="190" customFormat="1" ht="25.5" x14ac:dyDescent="0.25">
      <c r="A81" s="193">
        <v>70</v>
      </c>
      <c r="B81" s="23">
        <v>2419</v>
      </c>
      <c r="C81" s="22"/>
      <c r="D81" s="453">
        <v>73</v>
      </c>
      <c r="E81" s="460" t="s">
        <v>705</v>
      </c>
      <c r="F81" s="196">
        <v>41624</v>
      </c>
      <c r="G81" s="198" t="s">
        <v>706</v>
      </c>
      <c r="H81" s="23" t="s">
        <v>707</v>
      </c>
      <c r="I81" s="23" t="s">
        <v>708</v>
      </c>
      <c r="J81" s="200" t="s">
        <v>709</v>
      </c>
      <c r="K81" s="192" t="s">
        <v>295</v>
      </c>
      <c r="L81" s="19">
        <v>3039</v>
      </c>
      <c r="M81" s="195">
        <f t="shared" si="54"/>
        <v>303.90000000000003</v>
      </c>
      <c r="N81" s="19">
        <f t="shared" si="55"/>
        <v>2735.1</v>
      </c>
      <c r="O81" s="19">
        <f t="shared" si="56"/>
        <v>547.02</v>
      </c>
      <c r="P81" s="19">
        <v>0</v>
      </c>
      <c r="Q81" s="19">
        <f t="shared" si="57"/>
        <v>0</v>
      </c>
      <c r="R81" s="19">
        <v>0</v>
      </c>
      <c r="S81" s="19">
        <v>0</v>
      </c>
      <c r="T81" s="19">
        <f t="shared" si="79"/>
        <v>0</v>
      </c>
      <c r="U81" s="19">
        <v>0</v>
      </c>
      <c r="V81" s="19">
        <v>0</v>
      </c>
      <c r="W81" s="19">
        <f t="shared" si="80"/>
        <v>0</v>
      </c>
      <c r="X81" s="19">
        <v>0</v>
      </c>
      <c r="Y81" s="19">
        <v>0</v>
      </c>
      <c r="Z81" s="19">
        <f t="shared" si="81"/>
        <v>0</v>
      </c>
      <c r="AA81" s="19">
        <v>0</v>
      </c>
      <c r="AB81" s="19">
        <v>0</v>
      </c>
      <c r="AC81" s="19">
        <f t="shared" si="42"/>
        <v>0</v>
      </c>
      <c r="AD81" s="19">
        <v>0</v>
      </c>
      <c r="AE81" s="19">
        <v>0</v>
      </c>
      <c r="AF81" s="19">
        <f t="shared" si="51"/>
        <v>0</v>
      </c>
      <c r="AG81" s="19">
        <v>0</v>
      </c>
      <c r="AH81" s="19">
        <v>0</v>
      </c>
      <c r="AI81" s="19">
        <f t="shared" si="52"/>
        <v>0</v>
      </c>
      <c r="AJ81" s="19">
        <v>0</v>
      </c>
      <c r="AK81" s="19">
        <v>0</v>
      </c>
      <c r="AL81" s="19">
        <f t="shared" si="53"/>
        <v>0</v>
      </c>
      <c r="AM81" s="19">
        <v>0</v>
      </c>
      <c r="AN81" s="19">
        <v>0</v>
      </c>
      <c r="AO81" s="19">
        <f t="shared" si="44"/>
        <v>0</v>
      </c>
      <c r="AP81" s="19">
        <v>0</v>
      </c>
      <c r="AQ81" s="19">
        <v>0</v>
      </c>
      <c r="AR81" s="19">
        <f t="shared" si="60"/>
        <v>0</v>
      </c>
      <c r="AS81" s="19">
        <v>0</v>
      </c>
      <c r="AT81" s="19">
        <v>23.98</v>
      </c>
      <c r="AU81" s="19">
        <f t="shared" si="62"/>
        <v>23.98</v>
      </c>
      <c r="AV81" s="19">
        <f t="shared" si="63"/>
        <v>3015.02</v>
      </c>
      <c r="AW81" s="19">
        <v>547.02</v>
      </c>
      <c r="AX81" s="19">
        <f t="shared" si="45"/>
        <v>571</v>
      </c>
      <c r="AY81" s="19">
        <f t="shared" si="64"/>
        <v>2468</v>
      </c>
      <c r="AZ81" s="19">
        <v>547.02</v>
      </c>
      <c r="BA81" s="19">
        <f t="shared" si="65"/>
        <v>1118.02</v>
      </c>
      <c r="BB81" s="19">
        <f t="shared" si="66"/>
        <v>1920.98</v>
      </c>
      <c r="BC81" s="19">
        <v>547.02</v>
      </c>
      <c r="BD81" s="19">
        <f t="shared" si="67"/>
        <v>1665.04</v>
      </c>
      <c r="BE81" s="19">
        <f t="shared" si="68"/>
        <v>1373.96</v>
      </c>
      <c r="BF81" s="19">
        <v>547.02</v>
      </c>
      <c r="BG81" s="19">
        <f t="shared" si="69"/>
        <v>2212.06</v>
      </c>
      <c r="BH81" s="19">
        <f t="shared" si="70"/>
        <v>826.94</v>
      </c>
      <c r="BI81" s="19">
        <v>523.04</v>
      </c>
      <c r="BJ81" s="19">
        <f t="shared" si="71"/>
        <v>2735.1</v>
      </c>
      <c r="BK81" s="19">
        <f t="shared" si="82"/>
        <v>303.90000000000009</v>
      </c>
      <c r="BL81" s="19">
        <v>0</v>
      </c>
      <c r="BM81" s="19">
        <f t="shared" si="73"/>
        <v>2735.1</v>
      </c>
      <c r="BN81" s="19">
        <f t="shared" si="76"/>
        <v>303.90000000000009</v>
      </c>
      <c r="BO81" s="19">
        <v>0</v>
      </c>
      <c r="BP81" s="19">
        <f t="shared" si="74"/>
        <v>2735.1</v>
      </c>
      <c r="BQ81" s="19">
        <f t="shared" si="75"/>
        <v>303.90000000000009</v>
      </c>
      <c r="BR81" s="19">
        <v>0</v>
      </c>
      <c r="BS81" s="19">
        <f t="shared" si="77"/>
        <v>2735.1</v>
      </c>
      <c r="BT81" s="455">
        <f t="shared" si="78"/>
        <v>303.90000000000009</v>
      </c>
    </row>
    <row r="82" spans="1:72" s="190" customFormat="1" ht="13.5" x14ac:dyDescent="0.25">
      <c r="A82" s="193">
        <v>71</v>
      </c>
      <c r="B82" s="23">
        <v>13872</v>
      </c>
      <c r="C82" s="22"/>
      <c r="D82" s="435">
        <v>74</v>
      </c>
      <c r="E82" s="40" t="s">
        <v>710</v>
      </c>
      <c r="F82" s="196">
        <v>41625</v>
      </c>
      <c r="G82" s="43" t="s">
        <v>632</v>
      </c>
      <c r="H82" s="23" t="s">
        <v>573</v>
      </c>
      <c r="I82" s="23" t="s">
        <v>711</v>
      </c>
      <c r="J82" s="192" t="s">
        <v>712</v>
      </c>
      <c r="K82" s="192" t="s">
        <v>324</v>
      </c>
      <c r="L82" s="19">
        <v>1215</v>
      </c>
      <c r="M82" s="195">
        <f t="shared" si="54"/>
        <v>121.5</v>
      </c>
      <c r="N82" s="19">
        <f t="shared" si="55"/>
        <v>1093.5</v>
      </c>
      <c r="O82" s="19">
        <f t="shared" si="56"/>
        <v>218.7</v>
      </c>
      <c r="P82" s="19">
        <v>0</v>
      </c>
      <c r="Q82" s="19">
        <f t="shared" si="57"/>
        <v>0</v>
      </c>
      <c r="R82" s="19">
        <v>0</v>
      </c>
      <c r="S82" s="19">
        <v>0</v>
      </c>
      <c r="T82" s="19">
        <f t="shared" si="79"/>
        <v>0</v>
      </c>
      <c r="U82" s="19">
        <v>0</v>
      </c>
      <c r="V82" s="19">
        <v>0</v>
      </c>
      <c r="W82" s="19">
        <f t="shared" si="80"/>
        <v>0</v>
      </c>
      <c r="X82" s="19">
        <v>0</v>
      </c>
      <c r="Y82" s="19">
        <v>0</v>
      </c>
      <c r="Z82" s="19">
        <f t="shared" si="81"/>
        <v>0</v>
      </c>
      <c r="AA82" s="19">
        <v>0</v>
      </c>
      <c r="AB82" s="19">
        <v>0</v>
      </c>
      <c r="AC82" s="19">
        <f t="shared" si="42"/>
        <v>0</v>
      </c>
      <c r="AD82" s="19">
        <v>0</v>
      </c>
      <c r="AE82" s="19">
        <v>0</v>
      </c>
      <c r="AF82" s="19">
        <f t="shared" si="51"/>
        <v>0</v>
      </c>
      <c r="AG82" s="19">
        <v>0</v>
      </c>
      <c r="AH82" s="19">
        <v>0</v>
      </c>
      <c r="AI82" s="19">
        <f t="shared" si="52"/>
        <v>0</v>
      </c>
      <c r="AJ82" s="19">
        <v>0</v>
      </c>
      <c r="AK82" s="19">
        <v>0</v>
      </c>
      <c r="AL82" s="19">
        <f t="shared" si="53"/>
        <v>0</v>
      </c>
      <c r="AM82" s="19">
        <v>0</v>
      </c>
      <c r="AN82" s="19">
        <v>0</v>
      </c>
      <c r="AO82" s="19">
        <f t="shared" si="44"/>
        <v>0</v>
      </c>
      <c r="AP82" s="19">
        <v>0</v>
      </c>
      <c r="AQ82" s="19">
        <v>0</v>
      </c>
      <c r="AR82" s="19">
        <f t="shared" si="60"/>
        <v>0</v>
      </c>
      <c r="AS82" s="19">
        <v>0</v>
      </c>
      <c r="AT82" s="19">
        <v>8.99</v>
      </c>
      <c r="AU82" s="19">
        <f t="shared" si="62"/>
        <v>8.99</v>
      </c>
      <c r="AV82" s="19">
        <f t="shared" si="63"/>
        <v>1206.01</v>
      </c>
      <c r="AW82" s="19">
        <v>218.7</v>
      </c>
      <c r="AX82" s="19">
        <f t="shared" si="45"/>
        <v>227.69</v>
      </c>
      <c r="AY82" s="19">
        <f t="shared" si="64"/>
        <v>987.31</v>
      </c>
      <c r="AZ82" s="19">
        <v>218.7</v>
      </c>
      <c r="BA82" s="19">
        <f t="shared" si="65"/>
        <v>446.39</v>
      </c>
      <c r="BB82" s="19">
        <f t="shared" si="66"/>
        <v>768.61</v>
      </c>
      <c r="BC82" s="19">
        <v>218.7</v>
      </c>
      <c r="BD82" s="19">
        <f t="shared" si="67"/>
        <v>665.08999999999992</v>
      </c>
      <c r="BE82" s="19">
        <f t="shared" si="68"/>
        <v>549.91000000000008</v>
      </c>
      <c r="BF82" s="19">
        <v>218.7</v>
      </c>
      <c r="BG82" s="19">
        <f t="shared" si="69"/>
        <v>883.79</v>
      </c>
      <c r="BH82" s="19">
        <f t="shared" si="70"/>
        <v>331.21000000000004</v>
      </c>
      <c r="BI82" s="19">
        <v>209.71</v>
      </c>
      <c r="BJ82" s="19">
        <f t="shared" si="71"/>
        <v>1093.5</v>
      </c>
      <c r="BK82" s="19">
        <f t="shared" si="82"/>
        <v>121.5</v>
      </c>
      <c r="BL82" s="19">
        <v>0</v>
      </c>
      <c r="BM82" s="19">
        <f t="shared" si="73"/>
        <v>1093.5</v>
      </c>
      <c r="BN82" s="19">
        <f t="shared" si="76"/>
        <v>121.5</v>
      </c>
      <c r="BO82" s="19">
        <v>0</v>
      </c>
      <c r="BP82" s="19">
        <f t="shared" si="74"/>
        <v>1093.5</v>
      </c>
      <c r="BQ82" s="19">
        <f t="shared" si="75"/>
        <v>121.5</v>
      </c>
      <c r="BR82" s="19">
        <v>0</v>
      </c>
      <c r="BS82" s="19">
        <f t="shared" si="77"/>
        <v>1093.5</v>
      </c>
      <c r="BT82" s="455">
        <f t="shared" si="78"/>
        <v>121.5</v>
      </c>
    </row>
    <row r="83" spans="1:72" s="190" customFormat="1" ht="13.5" x14ac:dyDescent="0.25">
      <c r="A83" s="193">
        <v>72</v>
      </c>
      <c r="B83" s="23">
        <v>13872</v>
      </c>
      <c r="C83" s="22"/>
      <c r="D83" s="435">
        <v>75</v>
      </c>
      <c r="E83" s="40" t="s">
        <v>713</v>
      </c>
      <c r="F83" s="196">
        <v>41625</v>
      </c>
      <c r="G83" s="43" t="s">
        <v>632</v>
      </c>
      <c r="H83" s="23" t="s">
        <v>573</v>
      </c>
      <c r="I83" s="23" t="s">
        <v>711</v>
      </c>
      <c r="J83" s="192" t="s">
        <v>714</v>
      </c>
      <c r="K83" s="192" t="s">
        <v>324</v>
      </c>
      <c r="L83" s="19">
        <v>1215</v>
      </c>
      <c r="M83" s="195">
        <f t="shared" si="54"/>
        <v>121.5</v>
      </c>
      <c r="N83" s="19">
        <f t="shared" si="55"/>
        <v>1093.5</v>
      </c>
      <c r="O83" s="19">
        <f t="shared" si="56"/>
        <v>218.7</v>
      </c>
      <c r="P83" s="19">
        <v>0</v>
      </c>
      <c r="Q83" s="19">
        <f t="shared" si="57"/>
        <v>0</v>
      </c>
      <c r="R83" s="19">
        <v>0</v>
      </c>
      <c r="S83" s="19">
        <v>0</v>
      </c>
      <c r="T83" s="19">
        <f t="shared" si="79"/>
        <v>0</v>
      </c>
      <c r="U83" s="19">
        <v>0</v>
      </c>
      <c r="V83" s="19">
        <v>0</v>
      </c>
      <c r="W83" s="19">
        <f t="shared" si="80"/>
        <v>0</v>
      </c>
      <c r="X83" s="19">
        <v>0</v>
      </c>
      <c r="Y83" s="19">
        <v>0</v>
      </c>
      <c r="Z83" s="19">
        <f t="shared" si="81"/>
        <v>0</v>
      </c>
      <c r="AA83" s="19">
        <v>0</v>
      </c>
      <c r="AB83" s="19">
        <v>0</v>
      </c>
      <c r="AC83" s="19">
        <f t="shared" si="42"/>
        <v>0</v>
      </c>
      <c r="AD83" s="19">
        <v>0</v>
      </c>
      <c r="AE83" s="19">
        <v>0</v>
      </c>
      <c r="AF83" s="19">
        <f t="shared" si="51"/>
        <v>0</v>
      </c>
      <c r="AG83" s="19">
        <v>0</v>
      </c>
      <c r="AH83" s="19">
        <v>0</v>
      </c>
      <c r="AI83" s="19">
        <f t="shared" si="52"/>
        <v>0</v>
      </c>
      <c r="AJ83" s="19">
        <v>0</v>
      </c>
      <c r="AK83" s="19">
        <v>0</v>
      </c>
      <c r="AL83" s="19">
        <f t="shared" si="53"/>
        <v>0</v>
      </c>
      <c r="AM83" s="19">
        <v>0</v>
      </c>
      <c r="AN83" s="19">
        <v>0</v>
      </c>
      <c r="AO83" s="19">
        <f t="shared" si="44"/>
        <v>0</v>
      </c>
      <c r="AP83" s="19">
        <v>0</v>
      </c>
      <c r="AQ83" s="19">
        <v>0</v>
      </c>
      <c r="AR83" s="19">
        <f t="shared" si="60"/>
        <v>0</v>
      </c>
      <c r="AS83" s="19">
        <v>0</v>
      </c>
      <c r="AT83" s="19">
        <v>8.99</v>
      </c>
      <c r="AU83" s="19">
        <f t="shared" si="62"/>
        <v>8.99</v>
      </c>
      <c r="AV83" s="19">
        <f t="shared" si="63"/>
        <v>1206.01</v>
      </c>
      <c r="AW83" s="19">
        <v>218.7</v>
      </c>
      <c r="AX83" s="19">
        <f t="shared" si="45"/>
        <v>227.69</v>
      </c>
      <c r="AY83" s="19">
        <f t="shared" si="64"/>
        <v>987.31</v>
      </c>
      <c r="AZ83" s="19">
        <v>218.7</v>
      </c>
      <c r="BA83" s="19">
        <f t="shared" si="65"/>
        <v>446.39</v>
      </c>
      <c r="BB83" s="19">
        <f t="shared" si="66"/>
        <v>768.61</v>
      </c>
      <c r="BC83" s="19">
        <v>218.7</v>
      </c>
      <c r="BD83" s="19">
        <f t="shared" si="67"/>
        <v>665.08999999999992</v>
      </c>
      <c r="BE83" s="19">
        <f t="shared" si="68"/>
        <v>549.91000000000008</v>
      </c>
      <c r="BF83" s="19">
        <v>218.7</v>
      </c>
      <c r="BG83" s="19">
        <f t="shared" si="69"/>
        <v>883.79</v>
      </c>
      <c r="BH83" s="19">
        <f t="shared" si="70"/>
        <v>331.21000000000004</v>
      </c>
      <c r="BI83" s="19">
        <v>209.71</v>
      </c>
      <c r="BJ83" s="19">
        <f t="shared" si="71"/>
        <v>1093.5</v>
      </c>
      <c r="BK83" s="19">
        <f t="shared" si="82"/>
        <v>121.5</v>
      </c>
      <c r="BL83" s="19">
        <v>0</v>
      </c>
      <c r="BM83" s="19">
        <f t="shared" si="73"/>
        <v>1093.5</v>
      </c>
      <c r="BN83" s="19">
        <f t="shared" si="76"/>
        <v>121.5</v>
      </c>
      <c r="BO83" s="19">
        <v>0</v>
      </c>
      <c r="BP83" s="19">
        <f t="shared" si="74"/>
        <v>1093.5</v>
      </c>
      <c r="BQ83" s="19">
        <f t="shared" si="75"/>
        <v>121.5</v>
      </c>
      <c r="BR83" s="19">
        <v>0</v>
      </c>
      <c r="BS83" s="19">
        <f t="shared" si="77"/>
        <v>1093.5</v>
      </c>
      <c r="BT83" s="455">
        <f t="shared" si="78"/>
        <v>121.5</v>
      </c>
    </row>
    <row r="84" spans="1:72" s="190" customFormat="1" ht="13.5" x14ac:dyDescent="0.25">
      <c r="A84" s="193">
        <v>73</v>
      </c>
      <c r="B84" s="23">
        <v>13872</v>
      </c>
      <c r="C84" s="22"/>
      <c r="D84" s="435">
        <v>76</v>
      </c>
      <c r="E84" s="40" t="s">
        <v>715</v>
      </c>
      <c r="F84" s="196">
        <v>41625</v>
      </c>
      <c r="G84" s="43" t="s">
        <v>632</v>
      </c>
      <c r="H84" s="23" t="s">
        <v>573</v>
      </c>
      <c r="I84" s="23" t="s">
        <v>711</v>
      </c>
      <c r="J84" s="192" t="s">
        <v>716</v>
      </c>
      <c r="K84" s="319" t="s">
        <v>324</v>
      </c>
      <c r="L84" s="19">
        <v>1215</v>
      </c>
      <c r="M84" s="195">
        <f t="shared" si="54"/>
        <v>121.5</v>
      </c>
      <c r="N84" s="19">
        <f t="shared" si="55"/>
        <v>1093.5</v>
      </c>
      <c r="O84" s="19">
        <f t="shared" si="56"/>
        <v>218.7</v>
      </c>
      <c r="P84" s="19">
        <v>0</v>
      </c>
      <c r="Q84" s="19">
        <f t="shared" si="57"/>
        <v>0</v>
      </c>
      <c r="R84" s="19">
        <v>0</v>
      </c>
      <c r="S84" s="19">
        <v>0</v>
      </c>
      <c r="T84" s="19">
        <f t="shared" si="79"/>
        <v>0</v>
      </c>
      <c r="U84" s="19">
        <v>0</v>
      </c>
      <c r="V84" s="19">
        <v>0</v>
      </c>
      <c r="W84" s="19">
        <f t="shared" si="80"/>
        <v>0</v>
      </c>
      <c r="X84" s="19">
        <v>0</v>
      </c>
      <c r="Y84" s="19">
        <v>0</v>
      </c>
      <c r="Z84" s="19">
        <f t="shared" si="81"/>
        <v>0</v>
      </c>
      <c r="AA84" s="19">
        <v>0</v>
      </c>
      <c r="AB84" s="19">
        <v>0</v>
      </c>
      <c r="AC84" s="19">
        <f t="shared" si="42"/>
        <v>0</v>
      </c>
      <c r="AD84" s="19">
        <v>0</v>
      </c>
      <c r="AE84" s="19">
        <v>0</v>
      </c>
      <c r="AF84" s="19">
        <f t="shared" si="51"/>
        <v>0</v>
      </c>
      <c r="AG84" s="19">
        <v>0</v>
      </c>
      <c r="AH84" s="19">
        <v>0</v>
      </c>
      <c r="AI84" s="19">
        <f t="shared" si="52"/>
        <v>0</v>
      </c>
      <c r="AJ84" s="19">
        <v>0</v>
      </c>
      <c r="AK84" s="19">
        <v>0</v>
      </c>
      <c r="AL84" s="19">
        <f t="shared" si="53"/>
        <v>0</v>
      </c>
      <c r="AM84" s="19">
        <v>0</v>
      </c>
      <c r="AN84" s="19">
        <v>0</v>
      </c>
      <c r="AO84" s="19">
        <f t="shared" si="44"/>
        <v>0</v>
      </c>
      <c r="AP84" s="19">
        <v>0</v>
      </c>
      <c r="AQ84" s="19">
        <v>0</v>
      </c>
      <c r="AR84" s="19">
        <f t="shared" si="60"/>
        <v>0</v>
      </c>
      <c r="AS84" s="19">
        <v>0</v>
      </c>
      <c r="AT84" s="19">
        <v>8.99</v>
      </c>
      <c r="AU84" s="19">
        <f t="shared" si="62"/>
        <v>8.99</v>
      </c>
      <c r="AV84" s="19">
        <f t="shared" si="63"/>
        <v>1206.01</v>
      </c>
      <c r="AW84" s="19">
        <v>218.7</v>
      </c>
      <c r="AX84" s="19">
        <f t="shared" si="45"/>
        <v>227.69</v>
      </c>
      <c r="AY84" s="19">
        <f t="shared" si="64"/>
        <v>987.31</v>
      </c>
      <c r="AZ84" s="19">
        <v>218.7</v>
      </c>
      <c r="BA84" s="19">
        <f t="shared" si="65"/>
        <v>446.39</v>
      </c>
      <c r="BB84" s="19">
        <f t="shared" si="66"/>
        <v>768.61</v>
      </c>
      <c r="BC84" s="19">
        <v>218.7</v>
      </c>
      <c r="BD84" s="19">
        <f t="shared" si="67"/>
        <v>665.08999999999992</v>
      </c>
      <c r="BE84" s="19">
        <f t="shared" si="68"/>
        <v>549.91000000000008</v>
      </c>
      <c r="BF84" s="19">
        <v>218.7</v>
      </c>
      <c r="BG84" s="19">
        <f t="shared" si="69"/>
        <v>883.79</v>
      </c>
      <c r="BH84" s="19">
        <f t="shared" si="70"/>
        <v>331.21000000000004</v>
      </c>
      <c r="BI84" s="19">
        <v>209.71</v>
      </c>
      <c r="BJ84" s="19">
        <f t="shared" si="71"/>
        <v>1093.5</v>
      </c>
      <c r="BK84" s="19">
        <f t="shared" si="82"/>
        <v>121.5</v>
      </c>
      <c r="BL84" s="19">
        <v>0</v>
      </c>
      <c r="BM84" s="19">
        <f t="shared" si="73"/>
        <v>1093.5</v>
      </c>
      <c r="BN84" s="19">
        <f t="shared" si="76"/>
        <v>121.5</v>
      </c>
      <c r="BO84" s="19">
        <v>0</v>
      </c>
      <c r="BP84" s="19">
        <f t="shared" si="74"/>
        <v>1093.5</v>
      </c>
      <c r="BQ84" s="19">
        <f t="shared" si="75"/>
        <v>121.5</v>
      </c>
      <c r="BR84" s="19">
        <v>0</v>
      </c>
      <c r="BS84" s="19">
        <f t="shared" si="77"/>
        <v>1093.5</v>
      </c>
      <c r="BT84" s="455">
        <f t="shared" si="78"/>
        <v>121.5</v>
      </c>
    </row>
    <row r="85" spans="1:72" s="190" customFormat="1" ht="13.5" x14ac:dyDescent="0.25">
      <c r="A85" s="193">
        <v>74</v>
      </c>
      <c r="B85" s="23">
        <v>13872</v>
      </c>
      <c r="C85" s="22"/>
      <c r="D85" s="453">
        <v>77</v>
      </c>
      <c r="E85" s="201" t="s">
        <v>717</v>
      </c>
      <c r="F85" s="196">
        <v>41625</v>
      </c>
      <c r="G85" s="43" t="s">
        <v>632</v>
      </c>
      <c r="H85" s="23" t="s">
        <v>573</v>
      </c>
      <c r="I85" s="23" t="s">
        <v>718</v>
      </c>
      <c r="J85" s="192" t="s">
        <v>719</v>
      </c>
      <c r="K85" s="192" t="s">
        <v>324</v>
      </c>
      <c r="L85" s="19">
        <v>1372.73</v>
      </c>
      <c r="M85" s="195">
        <f t="shared" si="54"/>
        <v>137.273</v>
      </c>
      <c r="N85" s="19">
        <f t="shared" si="55"/>
        <v>1235.4570000000001</v>
      </c>
      <c r="O85" s="19">
        <f t="shared" si="56"/>
        <v>247.09140000000002</v>
      </c>
      <c r="P85" s="19">
        <v>0</v>
      </c>
      <c r="Q85" s="19">
        <f t="shared" si="57"/>
        <v>0</v>
      </c>
      <c r="R85" s="19">
        <v>0</v>
      </c>
      <c r="S85" s="19">
        <v>0</v>
      </c>
      <c r="T85" s="19">
        <f t="shared" si="79"/>
        <v>0</v>
      </c>
      <c r="U85" s="19">
        <v>0</v>
      </c>
      <c r="V85" s="19">
        <v>0</v>
      </c>
      <c r="W85" s="19">
        <f t="shared" si="80"/>
        <v>0</v>
      </c>
      <c r="X85" s="19">
        <v>0</v>
      </c>
      <c r="Y85" s="19">
        <v>0</v>
      </c>
      <c r="Z85" s="19">
        <f t="shared" si="81"/>
        <v>0</v>
      </c>
      <c r="AA85" s="19">
        <v>0</v>
      </c>
      <c r="AB85" s="19">
        <v>0</v>
      </c>
      <c r="AC85" s="19">
        <f t="shared" si="42"/>
        <v>0</v>
      </c>
      <c r="AD85" s="19">
        <v>0</v>
      </c>
      <c r="AE85" s="19">
        <v>0</v>
      </c>
      <c r="AF85" s="19">
        <f t="shared" si="51"/>
        <v>0</v>
      </c>
      <c r="AG85" s="19">
        <v>0</v>
      </c>
      <c r="AH85" s="19">
        <v>0</v>
      </c>
      <c r="AI85" s="19">
        <f t="shared" si="52"/>
        <v>0</v>
      </c>
      <c r="AJ85" s="19">
        <v>0</v>
      </c>
      <c r="AK85" s="19">
        <v>0</v>
      </c>
      <c r="AL85" s="19">
        <f t="shared" si="53"/>
        <v>0</v>
      </c>
      <c r="AM85" s="19">
        <v>0</v>
      </c>
      <c r="AN85" s="19">
        <v>0</v>
      </c>
      <c r="AO85" s="19">
        <f t="shared" si="44"/>
        <v>0</v>
      </c>
      <c r="AP85" s="19">
        <v>0</v>
      </c>
      <c r="AQ85" s="19">
        <v>0</v>
      </c>
      <c r="AR85" s="19">
        <f t="shared" si="60"/>
        <v>0</v>
      </c>
      <c r="AS85" s="19">
        <v>0</v>
      </c>
      <c r="AT85" s="19">
        <v>10.15</v>
      </c>
      <c r="AU85" s="19">
        <f t="shared" si="62"/>
        <v>10.15</v>
      </c>
      <c r="AV85" s="19">
        <f t="shared" si="63"/>
        <v>1362.58</v>
      </c>
      <c r="AW85" s="19">
        <v>247.09</v>
      </c>
      <c r="AX85" s="19">
        <f t="shared" si="45"/>
        <v>257.24</v>
      </c>
      <c r="AY85" s="19">
        <f t="shared" si="64"/>
        <v>1115.49</v>
      </c>
      <c r="AZ85" s="19">
        <v>247.09</v>
      </c>
      <c r="BA85" s="19">
        <f t="shared" si="65"/>
        <v>504.33000000000004</v>
      </c>
      <c r="BB85" s="19">
        <f t="shared" si="66"/>
        <v>868.4</v>
      </c>
      <c r="BC85" s="19">
        <v>247.09</v>
      </c>
      <c r="BD85" s="19">
        <f t="shared" si="67"/>
        <v>751.42000000000007</v>
      </c>
      <c r="BE85" s="19">
        <f t="shared" si="68"/>
        <v>621.30999999999995</v>
      </c>
      <c r="BF85" s="19">
        <v>247.09</v>
      </c>
      <c r="BG85" s="19">
        <f t="shared" si="69"/>
        <v>998.5100000000001</v>
      </c>
      <c r="BH85" s="19">
        <f t="shared" si="70"/>
        <v>374.21999999999991</v>
      </c>
      <c r="BI85" s="19">
        <v>236.94</v>
      </c>
      <c r="BJ85" s="19">
        <f t="shared" si="71"/>
        <v>1235.45</v>
      </c>
      <c r="BK85" s="19">
        <f t="shared" si="82"/>
        <v>137.27999999999997</v>
      </c>
      <c r="BL85" s="19">
        <v>0</v>
      </c>
      <c r="BM85" s="19">
        <f t="shared" si="73"/>
        <v>1235.45</v>
      </c>
      <c r="BN85" s="19">
        <f t="shared" si="76"/>
        <v>137.27999999999997</v>
      </c>
      <c r="BO85" s="19">
        <v>0</v>
      </c>
      <c r="BP85" s="19">
        <f t="shared" si="74"/>
        <v>1235.45</v>
      </c>
      <c r="BQ85" s="19">
        <f t="shared" si="75"/>
        <v>137.27999999999997</v>
      </c>
      <c r="BR85" s="19">
        <v>0</v>
      </c>
      <c r="BS85" s="19">
        <f t="shared" si="77"/>
        <v>1235.45</v>
      </c>
      <c r="BT85" s="455">
        <f t="shared" si="78"/>
        <v>137.27999999999997</v>
      </c>
    </row>
    <row r="86" spans="1:72" s="190" customFormat="1" ht="13.5" x14ac:dyDescent="0.25">
      <c r="A86" s="193">
        <v>76</v>
      </c>
      <c r="B86" s="23">
        <v>135</v>
      </c>
      <c r="C86" s="22"/>
      <c r="D86" s="435">
        <v>78</v>
      </c>
      <c r="E86" s="202" t="s">
        <v>720</v>
      </c>
      <c r="F86" s="196">
        <v>41627</v>
      </c>
      <c r="G86" s="43" t="s">
        <v>514</v>
      </c>
      <c r="H86" s="23" t="s">
        <v>515</v>
      </c>
      <c r="I86" s="23" t="s">
        <v>721</v>
      </c>
      <c r="J86" s="192" t="s">
        <v>722</v>
      </c>
      <c r="K86" s="192" t="s">
        <v>331</v>
      </c>
      <c r="L86" s="19">
        <v>849</v>
      </c>
      <c r="M86" s="195">
        <f t="shared" si="54"/>
        <v>84.9</v>
      </c>
      <c r="N86" s="19">
        <f t="shared" si="55"/>
        <v>764.1</v>
      </c>
      <c r="O86" s="19">
        <f t="shared" si="56"/>
        <v>152.82</v>
      </c>
      <c r="P86" s="19">
        <v>0</v>
      </c>
      <c r="Q86" s="19">
        <f t="shared" si="57"/>
        <v>0</v>
      </c>
      <c r="R86" s="19">
        <v>0</v>
      </c>
      <c r="S86" s="19">
        <v>0</v>
      </c>
      <c r="T86" s="19">
        <f t="shared" si="79"/>
        <v>0</v>
      </c>
      <c r="U86" s="19">
        <v>0</v>
      </c>
      <c r="V86" s="19">
        <v>0</v>
      </c>
      <c r="W86" s="19">
        <f t="shared" si="80"/>
        <v>0</v>
      </c>
      <c r="X86" s="19">
        <v>0</v>
      </c>
      <c r="Y86" s="19">
        <v>0</v>
      </c>
      <c r="Z86" s="19">
        <f t="shared" si="81"/>
        <v>0</v>
      </c>
      <c r="AA86" s="19">
        <v>0</v>
      </c>
      <c r="AB86" s="19">
        <v>0</v>
      </c>
      <c r="AC86" s="19">
        <f t="shared" si="42"/>
        <v>0</v>
      </c>
      <c r="AD86" s="19">
        <v>0</v>
      </c>
      <c r="AE86" s="19">
        <v>0</v>
      </c>
      <c r="AF86" s="19">
        <f t="shared" si="51"/>
        <v>0</v>
      </c>
      <c r="AG86" s="19">
        <v>0</v>
      </c>
      <c r="AH86" s="19">
        <v>0</v>
      </c>
      <c r="AI86" s="19">
        <f t="shared" si="52"/>
        <v>0</v>
      </c>
      <c r="AJ86" s="19">
        <v>0</v>
      </c>
      <c r="AK86" s="19">
        <v>0</v>
      </c>
      <c r="AL86" s="19">
        <f t="shared" si="53"/>
        <v>0</v>
      </c>
      <c r="AM86" s="19">
        <v>0</v>
      </c>
      <c r="AN86" s="19">
        <v>0</v>
      </c>
      <c r="AO86" s="19">
        <f t="shared" si="44"/>
        <v>0</v>
      </c>
      <c r="AP86" s="19">
        <v>0</v>
      </c>
      <c r="AQ86" s="19">
        <v>0</v>
      </c>
      <c r="AR86" s="19">
        <f t="shared" si="60"/>
        <v>0</v>
      </c>
      <c r="AS86" s="19">
        <v>0</v>
      </c>
      <c r="AT86" s="19">
        <v>5.44</v>
      </c>
      <c r="AU86" s="19">
        <f t="shared" si="62"/>
        <v>5.44</v>
      </c>
      <c r="AV86" s="19">
        <f t="shared" si="63"/>
        <v>843.56</v>
      </c>
      <c r="AW86" s="19">
        <v>152.82</v>
      </c>
      <c r="AX86" s="19">
        <f t="shared" si="45"/>
        <v>158.26</v>
      </c>
      <c r="AY86" s="19">
        <f t="shared" si="64"/>
        <v>690.74</v>
      </c>
      <c r="AZ86" s="19">
        <v>152.82</v>
      </c>
      <c r="BA86" s="19">
        <f t="shared" si="65"/>
        <v>311.08</v>
      </c>
      <c r="BB86" s="19">
        <f t="shared" si="66"/>
        <v>537.92000000000007</v>
      </c>
      <c r="BC86" s="19">
        <v>152.82</v>
      </c>
      <c r="BD86" s="19">
        <f t="shared" si="67"/>
        <v>463.9</v>
      </c>
      <c r="BE86" s="19">
        <f t="shared" si="68"/>
        <v>385.1</v>
      </c>
      <c r="BF86" s="19">
        <v>152.82</v>
      </c>
      <c r="BG86" s="19">
        <f t="shared" si="69"/>
        <v>616.72</v>
      </c>
      <c r="BH86" s="19">
        <f t="shared" si="70"/>
        <v>232.27999999999997</v>
      </c>
      <c r="BI86" s="19">
        <v>147.38</v>
      </c>
      <c r="BJ86" s="19">
        <f t="shared" si="71"/>
        <v>764.1</v>
      </c>
      <c r="BK86" s="19">
        <f t="shared" si="82"/>
        <v>84.899999999999977</v>
      </c>
      <c r="BL86" s="19">
        <v>0</v>
      </c>
      <c r="BM86" s="19">
        <f t="shared" si="73"/>
        <v>764.1</v>
      </c>
      <c r="BN86" s="19">
        <f t="shared" si="76"/>
        <v>84.899999999999977</v>
      </c>
      <c r="BO86" s="19">
        <v>0</v>
      </c>
      <c r="BP86" s="19">
        <f t="shared" si="74"/>
        <v>764.1</v>
      </c>
      <c r="BQ86" s="19">
        <f t="shared" si="75"/>
        <v>84.899999999999977</v>
      </c>
      <c r="BR86" s="19">
        <v>0</v>
      </c>
      <c r="BS86" s="19">
        <f t="shared" si="77"/>
        <v>764.1</v>
      </c>
      <c r="BT86" s="455">
        <f t="shared" si="78"/>
        <v>84.899999999999977</v>
      </c>
    </row>
    <row r="87" spans="1:72" s="190" customFormat="1" ht="13.5" x14ac:dyDescent="0.25">
      <c r="A87" s="193">
        <v>77</v>
      </c>
      <c r="B87" s="23">
        <v>135</v>
      </c>
      <c r="C87" s="22"/>
      <c r="D87" s="435">
        <v>79</v>
      </c>
      <c r="E87" s="202" t="s">
        <v>723</v>
      </c>
      <c r="F87" s="196">
        <v>41627</v>
      </c>
      <c r="G87" s="43" t="s">
        <v>514</v>
      </c>
      <c r="H87" s="23" t="s">
        <v>515</v>
      </c>
      <c r="I87" s="23" t="s">
        <v>721</v>
      </c>
      <c r="J87" s="192" t="s">
        <v>724</v>
      </c>
      <c r="K87" s="192" t="s">
        <v>590</v>
      </c>
      <c r="L87" s="19">
        <v>849</v>
      </c>
      <c r="M87" s="195">
        <f t="shared" si="54"/>
        <v>84.9</v>
      </c>
      <c r="N87" s="19">
        <f t="shared" si="55"/>
        <v>764.1</v>
      </c>
      <c r="O87" s="19">
        <f t="shared" si="56"/>
        <v>152.82</v>
      </c>
      <c r="P87" s="19">
        <v>0</v>
      </c>
      <c r="Q87" s="19">
        <f t="shared" si="57"/>
        <v>0</v>
      </c>
      <c r="R87" s="19">
        <v>0</v>
      </c>
      <c r="S87" s="19">
        <v>0</v>
      </c>
      <c r="T87" s="19">
        <f t="shared" si="79"/>
        <v>0</v>
      </c>
      <c r="U87" s="19">
        <v>0</v>
      </c>
      <c r="V87" s="19">
        <v>0</v>
      </c>
      <c r="W87" s="19">
        <f t="shared" si="80"/>
        <v>0</v>
      </c>
      <c r="X87" s="19">
        <v>0</v>
      </c>
      <c r="Y87" s="19">
        <v>0</v>
      </c>
      <c r="Z87" s="19">
        <f t="shared" si="81"/>
        <v>0</v>
      </c>
      <c r="AA87" s="19">
        <v>0</v>
      </c>
      <c r="AB87" s="19">
        <v>0</v>
      </c>
      <c r="AC87" s="19">
        <f t="shared" ref="AC87:AC149" si="83">Z87+AB87</f>
        <v>0</v>
      </c>
      <c r="AD87" s="19">
        <v>0</v>
      </c>
      <c r="AE87" s="19">
        <v>0</v>
      </c>
      <c r="AF87" s="19">
        <f t="shared" si="51"/>
        <v>0</v>
      </c>
      <c r="AG87" s="19">
        <v>0</v>
      </c>
      <c r="AH87" s="19">
        <v>0</v>
      </c>
      <c r="AI87" s="19">
        <f t="shared" si="52"/>
        <v>0</v>
      </c>
      <c r="AJ87" s="19">
        <v>0</v>
      </c>
      <c r="AK87" s="19">
        <v>0</v>
      </c>
      <c r="AL87" s="19">
        <f t="shared" si="53"/>
        <v>0</v>
      </c>
      <c r="AM87" s="19">
        <v>0</v>
      </c>
      <c r="AN87" s="19">
        <v>0</v>
      </c>
      <c r="AO87" s="19">
        <f t="shared" ref="AO87:AO149" si="84">AL87+AN87</f>
        <v>0</v>
      </c>
      <c r="AP87" s="19">
        <v>0</v>
      </c>
      <c r="AQ87" s="19">
        <v>0</v>
      </c>
      <c r="AR87" s="19">
        <f t="shared" si="60"/>
        <v>0</v>
      </c>
      <c r="AS87" s="19">
        <v>0</v>
      </c>
      <c r="AT87" s="19">
        <v>5.44</v>
      </c>
      <c r="AU87" s="19">
        <f t="shared" si="62"/>
        <v>5.44</v>
      </c>
      <c r="AV87" s="19">
        <f t="shared" si="63"/>
        <v>843.56</v>
      </c>
      <c r="AW87" s="19">
        <v>152.82</v>
      </c>
      <c r="AX87" s="19">
        <f t="shared" ref="AX87:AX108" si="85">AU87+AW87</f>
        <v>158.26</v>
      </c>
      <c r="AY87" s="19">
        <f t="shared" si="64"/>
        <v>690.74</v>
      </c>
      <c r="AZ87" s="19">
        <v>152.82</v>
      </c>
      <c r="BA87" s="19">
        <f t="shared" si="65"/>
        <v>311.08</v>
      </c>
      <c r="BB87" s="19">
        <f t="shared" si="66"/>
        <v>537.92000000000007</v>
      </c>
      <c r="BC87" s="19">
        <v>152.82</v>
      </c>
      <c r="BD87" s="19">
        <f t="shared" si="67"/>
        <v>463.9</v>
      </c>
      <c r="BE87" s="19">
        <f t="shared" si="68"/>
        <v>385.1</v>
      </c>
      <c r="BF87" s="19">
        <v>152.82</v>
      </c>
      <c r="BG87" s="19">
        <f t="shared" si="69"/>
        <v>616.72</v>
      </c>
      <c r="BH87" s="19">
        <f t="shared" si="70"/>
        <v>232.27999999999997</v>
      </c>
      <c r="BI87" s="19">
        <v>147.38</v>
      </c>
      <c r="BJ87" s="19">
        <f t="shared" si="71"/>
        <v>764.1</v>
      </c>
      <c r="BK87" s="19">
        <f t="shared" si="82"/>
        <v>84.899999999999977</v>
      </c>
      <c r="BL87" s="19">
        <v>0</v>
      </c>
      <c r="BM87" s="19">
        <f t="shared" si="73"/>
        <v>764.1</v>
      </c>
      <c r="BN87" s="19">
        <f t="shared" si="76"/>
        <v>84.899999999999977</v>
      </c>
      <c r="BO87" s="19">
        <v>0</v>
      </c>
      <c r="BP87" s="19">
        <f t="shared" si="74"/>
        <v>764.1</v>
      </c>
      <c r="BQ87" s="19">
        <f t="shared" si="75"/>
        <v>84.899999999999977</v>
      </c>
      <c r="BR87" s="19">
        <v>0</v>
      </c>
      <c r="BS87" s="19">
        <f t="shared" si="77"/>
        <v>764.1</v>
      </c>
      <c r="BT87" s="455">
        <f t="shared" si="78"/>
        <v>84.899999999999977</v>
      </c>
    </row>
    <row r="88" spans="1:72" s="190" customFormat="1" ht="13.5" x14ac:dyDescent="0.25">
      <c r="A88" s="193">
        <v>78</v>
      </c>
      <c r="B88" s="23">
        <v>135</v>
      </c>
      <c r="C88" s="22"/>
      <c r="D88" s="435">
        <v>80</v>
      </c>
      <c r="E88" s="202" t="s">
        <v>725</v>
      </c>
      <c r="F88" s="196">
        <v>41627</v>
      </c>
      <c r="G88" s="43" t="s">
        <v>514</v>
      </c>
      <c r="H88" s="23" t="s">
        <v>515</v>
      </c>
      <c r="I88" s="23" t="s">
        <v>721</v>
      </c>
      <c r="J88" s="23" t="s">
        <v>726</v>
      </c>
      <c r="K88" s="192" t="s">
        <v>727</v>
      </c>
      <c r="L88" s="19">
        <v>849</v>
      </c>
      <c r="M88" s="195">
        <f t="shared" si="54"/>
        <v>84.9</v>
      </c>
      <c r="N88" s="19">
        <f t="shared" si="55"/>
        <v>764.1</v>
      </c>
      <c r="O88" s="19">
        <f t="shared" si="56"/>
        <v>152.82</v>
      </c>
      <c r="P88" s="19">
        <v>0</v>
      </c>
      <c r="Q88" s="19">
        <f t="shared" si="57"/>
        <v>0</v>
      </c>
      <c r="R88" s="19">
        <v>0</v>
      </c>
      <c r="S88" s="19">
        <v>0</v>
      </c>
      <c r="T88" s="19">
        <f t="shared" si="79"/>
        <v>0</v>
      </c>
      <c r="U88" s="19">
        <v>0</v>
      </c>
      <c r="V88" s="19">
        <v>0</v>
      </c>
      <c r="W88" s="19">
        <f t="shared" si="80"/>
        <v>0</v>
      </c>
      <c r="X88" s="19">
        <v>0</v>
      </c>
      <c r="Y88" s="19">
        <v>0</v>
      </c>
      <c r="Z88" s="19">
        <f t="shared" si="81"/>
        <v>0</v>
      </c>
      <c r="AA88" s="19">
        <v>0</v>
      </c>
      <c r="AB88" s="19">
        <v>0</v>
      </c>
      <c r="AC88" s="19">
        <f t="shared" si="83"/>
        <v>0</v>
      </c>
      <c r="AD88" s="19">
        <v>0</v>
      </c>
      <c r="AE88" s="19">
        <v>0</v>
      </c>
      <c r="AF88" s="19">
        <f t="shared" si="51"/>
        <v>0</v>
      </c>
      <c r="AG88" s="19">
        <v>0</v>
      </c>
      <c r="AH88" s="19">
        <v>0</v>
      </c>
      <c r="AI88" s="19">
        <f t="shared" si="52"/>
        <v>0</v>
      </c>
      <c r="AJ88" s="19">
        <v>0</v>
      </c>
      <c r="AK88" s="19">
        <v>0</v>
      </c>
      <c r="AL88" s="19">
        <f t="shared" si="53"/>
        <v>0</v>
      </c>
      <c r="AM88" s="19">
        <v>0</v>
      </c>
      <c r="AN88" s="19">
        <v>0</v>
      </c>
      <c r="AO88" s="19">
        <f t="shared" si="84"/>
        <v>0</v>
      </c>
      <c r="AP88" s="19">
        <v>0</v>
      </c>
      <c r="AQ88" s="19">
        <v>0</v>
      </c>
      <c r="AR88" s="19">
        <f t="shared" si="60"/>
        <v>0</v>
      </c>
      <c r="AS88" s="19">
        <v>0</v>
      </c>
      <c r="AT88" s="19">
        <v>5.44</v>
      </c>
      <c r="AU88" s="19">
        <f t="shared" si="62"/>
        <v>5.44</v>
      </c>
      <c r="AV88" s="19">
        <f t="shared" si="63"/>
        <v>843.56</v>
      </c>
      <c r="AW88" s="19">
        <v>152.82</v>
      </c>
      <c r="AX88" s="19">
        <f t="shared" si="85"/>
        <v>158.26</v>
      </c>
      <c r="AY88" s="19">
        <f t="shared" si="64"/>
        <v>690.74</v>
      </c>
      <c r="AZ88" s="19">
        <v>152.82</v>
      </c>
      <c r="BA88" s="19">
        <f t="shared" si="65"/>
        <v>311.08</v>
      </c>
      <c r="BB88" s="19">
        <f t="shared" si="66"/>
        <v>537.92000000000007</v>
      </c>
      <c r="BC88" s="19">
        <v>152.82</v>
      </c>
      <c r="BD88" s="19">
        <f t="shared" si="67"/>
        <v>463.9</v>
      </c>
      <c r="BE88" s="19">
        <f t="shared" si="68"/>
        <v>385.1</v>
      </c>
      <c r="BF88" s="19">
        <v>152.82</v>
      </c>
      <c r="BG88" s="19">
        <f t="shared" si="69"/>
        <v>616.72</v>
      </c>
      <c r="BH88" s="19">
        <f t="shared" si="70"/>
        <v>232.27999999999997</v>
      </c>
      <c r="BI88" s="19">
        <v>147.38</v>
      </c>
      <c r="BJ88" s="19">
        <f t="shared" si="71"/>
        <v>764.1</v>
      </c>
      <c r="BK88" s="19">
        <f t="shared" si="82"/>
        <v>84.899999999999977</v>
      </c>
      <c r="BL88" s="19">
        <v>0</v>
      </c>
      <c r="BM88" s="19">
        <f t="shared" si="73"/>
        <v>764.1</v>
      </c>
      <c r="BN88" s="19">
        <f t="shared" si="76"/>
        <v>84.899999999999977</v>
      </c>
      <c r="BO88" s="19">
        <v>0</v>
      </c>
      <c r="BP88" s="19">
        <f t="shared" si="74"/>
        <v>764.1</v>
      </c>
      <c r="BQ88" s="19">
        <f t="shared" si="75"/>
        <v>84.899999999999977</v>
      </c>
      <c r="BR88" s="19">
        <v>0</v>
      </c>
      <c r="BS88" s="19">
        <f t="shared" si="77"/>
        <v>764.1</v>
      </c>
      <c r="BT88" s="455">
        <f t="shared" si="78"/>
        <v>84.899999999999977</v>
      </c>
    </row>
    <row r="89" spans="1:72" s="190" customFormat="1" ht="25.5" x14ac:dyDescent="0.25">
      <c r="A89" s="193">
        <v>79</v>
      </c>
      <c r="B89" s="23">
        <v>135</v>
      </c>
      <c r="C89" s="22"/>
      <c r="D89" s="453">
        <v>81</v>
      </c>
      <c r="E89" s="202" t="s">
        <v>728</v>
      </c>
      <c r="F89" s="196">
        <v>41627</v>
      </c>
      <c r="G89" s="43" t="s">
        <v>514</v>
      </c>
      <c r="H89" s="23" t="s">
        <v>515</v>
      </c>
      <c r="I89" s="23" t="s">
        <v>721</v>
      </c>
      <c r="J89" s="192" t="s">
        <v>729</v>
      </c>
      <c r="K89" s="192" t="s">
        <v>730</v>
      </c>
      <c r="L89" s="19">
        <v>849</v>
      </c>
      <c r="M89" s="195">
        <f t="shared" si="54"/>
        <v>84.9</v>
      </c>
      <c r="N89" s="19">
        <f t="shared" si="55"/>
        <v>764.1</v>
      </c>
      <c r="O89" s="19">
        <f t="shared" si="56"/>
        <v>152.82</v>
      </c>
      <c r="P89" s="19">
        <v>0</v>
      </c>
      <c r="Q89" s="19">
        <f t="shared" si="57"/>
        <v>0</v>
      </c>
      <c r="R89" s="19">
        <v>0</v>
      </c>
      <c r="S89" s="19">
        <v>0</v>
      </c>
      <c r="T89" s="19">
        <f t="shared" si="79"/>
        <v>0</v>
      </c>
      <c r="U89" s="19">
        <v>0</v>
      </c>
      <c r="V89" s="19">
        <v>0</v>
      </c>
      <c r="W89" s="19">
        <f t="shared" si="80"/>
        <v>0</v>
      </c>
      <c r="X89" s="19">
        <v>0</v>
      </c>
      <c r="Y89" s="19">
        <v>0</v>
      </c>
      <c r="Z89" s="19">
        <f t="shared" si="81"/>
        <v>0</v>
      </c>
      <c r="AA89" s="19">
        <v>0</v>
      </c>
      <c r="AB89" s="19">
        <v>0</v>
      </c>
      <c r="AC89" s="19">
        <f t="shared" si="83"/>
        <v>0</v>
      </c>
      <c r="AD89" s="19">
        <v>0</v>
      </c>
      <c r="AE89" s="19">
        <v>0</v>
      </c>
      <c r="AF89" s="19">
        <f t="shared" si="51"/>
        <v>0</v>
      </c>
      <c r="AG89" s="19">
        <v>0</v>
      </c>
      <c r="AH89" s="19">
        <v>0</v>
      </c>
      <c r="AI89" s="19">
        <f t="shared" si="52"/>
        <v>0</v>
      </c>
      <c r="AJ89" s="19">
        <v>0</v>
      </c>
      <c r="AK89" s="19">
        <v>0</v>
      </c>
      <c r="AL89" s="19">
        <f t="shared" si="53"/>
        <v>0</v>
      </c>
      <c r="AM89" s="19">
        <v>0</v>
      </c>
      <c r="AN89" s="19">
        <v>0</v>
      </c>
      <c r="AO89" s="19">
        <f t="shared" si="84"/>
        <v>0</v>
      </c>
      <c r="AP89" s="19">
        <v>0</v>
      </c>
      <c r="AQ89" s="19">
        <v>0</v>
      </c>
      <c r="AR89" s="19">
        <f t="shared" si="60"/>
        <v>0</v>
      </c>
      <c r="AS89" s="19">
        <v>0</v>
      </c>
      <c r="AT89" s="19">
        <v>5.44</v>
      </c>
      <c r="AU89" s="19">
        <f t="shared" si="62"/>
        <v>5.44</v>
      </c>
      <c r="AV89" s="19">
        <f t="shared" si="63"/>
        <v>843.56</v>
      </c>
      <c r="AW89" s="19">
        <v>152.82</v>
      </c>
      <c r="AX89" s="19">
        <f t="shared" si="85"/>
        <v>158.26</v>
      </c>
      <c r="AY89" s="19">
        <f t="shared" si="64"/>
        <v>690.74</v>
      </c>
      <c r="AZ89" s="19">
        <v>152.82</v>
      </c>
      <c r="BA89" s="19">
        <f t="shared" si="65"/>
        <v>311.08</v>
      </c>
      <c r="BB89" s="19">
        <f t="shared" si="66"/>
        <v>537.92000000000007</v>
      </c>
      <c r="BC89" s="19">
        <v>152.82</v>
      </c>
      <c r="BD89" s="19">
        <f t="shared" si="67"/>
        <v>463.9</v>
      </c>
      <c r="BE89" s="19">
        <f t="shared" si="68"/>
        <v>385.1</v>
      </c>
      <c r="BF89" s="19">
        <v>152.82</v>
      </c>
      <c r="BG89" s="19">
        <f t="shared" si="69"/>
        <v>616.72</v>
      </c>
      <c r="BH89" s="19">
        <f t="shared" si="70"/>
        <v>232.27999999999997</v>
      </c>
      <c r="BI89" s="19">
        <v>147.38</v>
      </c>
      <c r="BJ89" s="19">
        <f t="shared" si="71"/>
        <v>764.1</v>
      </c>
      <c r="BK89" s="19">
        <f t="shared" si="82"/>
        <v>84.899999999999977</v>
      </c>
      <c r="BL89" s="19">
        <v>0</v>
      </c>
      <c r="BM89" s="19">
        <f t="shared" si="73"/>
        <v>764.1</v>
      </c>
      <c r="BN89" s="19">
        <f t="shared" si="76"/>
        <v>84.899999999999977</v>
      </c>
      <c r="BO89" s="19">
        <v>0</v>
      </c>
      <c r="BP89" s="19">
        <f t="shared" si="74"/>
        <v>764.1</v>
      </c>
      <c r="BQ89" s="19">
        <f t="shared" si="75"/>
        <v>84.899999999999977</v>
      </c>
      <c r="BR89" s="19">
        <v>0</v>
      </c>
      <c r="BS89" s="19">
        <f t="shared" si="77"/>
        <v>764.1</v>
      </c>
      <c r="BT89" s="455">
        <f t="shared" si="78"/>
        <v>84.899999999999977</v>
      </c>
    </row>
    <row r="90" spans="1:72" s="190" customFormat="1" ht="13.5" x14ac:dyDescent="0.25">
      <c r="A90" s="193">
        <v>80</v>
      </c>
      <c r="B90" s="23">
        <v>135</v>
      </c>
      <c r="C90" s="22"/>
      <c r="D90" s="435">
        <v>82</v>
      </c>
      <c r="E90" s="202" t="s">
        <v>731</v>
      </c>
      <c r="F90" s="196">
        <v>41627</v>
      </c>
      <c r="G90" s="43" t="s">
        <v>514</v>
      </c>
      <c r="H90" s="23" t="s">
        <v>515</v>
      </c>
      <c r="I90" s="23" t="s">
        <v>721</v>
      </c>
      <c r="J90" s="192" t="s">
        <v>732</v>
      </c>
      <c r="K90" s="192" t="s">
        <v>649</v>
      </c>
      <c r="L90" s="19">
        <v>849</v>
      </c>
      <c r="M90" s="195">
        <f t="shared" si="54"/>
        <v>84.9</v>
      </c>
      <c r="N90" s="19">
        <f t="shared" si="55"/>
        <v>764.1</v>
      </c>
      <c r="O90" s="19">
        <f t="shared" si="56"/>
        <v>152.82</v>
      </c>
      <c r="P90" s="19">
        <v>0</v>
      </c>
      <c r="Q90" s="19">
        <f t="shared" si="57"/>
        <v>0</v>
      </c>
      <c r="R90" s="19">
        <v>0</v>
      </c>
      <c r="S90" s="19">
        <v>0</v>
      </c>
      <c r="T90" s="19">
        <f t="shared" si="79"/>
        <v>0</v>
      </c>
      <c r="U90" s="19">
        <v>0</v>
      </c>
      <c r="V90" s="19">
        <v>0</v>
      </c>
      <c r="W90" s="19">
        <f t="shared" si="80"/>
        <v>0</v>
      </c>
      <c r="X90" s="19">
        <v>0</v>
      </c>
      <c r="Y90" s="19">
        <v>0</v>
      </c>
      <c r="Z90" s="19">
        <f t="shared" si="81"/>
        <v>0</v>
      </c>
      <c r="AA90" s="19">
        <v>0</v>
      </c>
      <c r="AB90" s="19">
        <v>0</v>
      </c>
      <c r="AC90" s="19">
        <f t="shared" si="83"/>
        <v>0</v>
      </c>
      <c r="AD90" s="19">
        <v>0</v>
      </c>
      <c r="AE90" s="19">
        <v>0</v>
      </c>
      <c r="AF90" s="19">
        <f t="shared" si="51"/>
        <v>0</v>
      </c>
      <c r="AG90" s="19">
        <v>0</v>
      </c>
      <c r="AH90" s="19">
        <v>0</v>
      </c>
      <c r="AI90" s="19">
        <f t="shared" si="52"/>
        <v>0</v>
      </c>
      <c r="AJ90" s="19">
        <v>0</v>
      </c>
      <c r="AK90" s="19">
        <v>0</v>
      </c>
      <c r="AL90" s="19">
        <f t="shared" si="53"/>
        <v>0</v>
      </c>
      <c r="AM90" s="19">
        <v>0</v>
      </c>
      <c r="AN90" s="19">
        <v>0</v>
      </c>
      <c r="AO90" s="19">
        <f t="shared" si="84"/>
        <v>0</v>
      </c>
      <c r="AP90" s="19">
        <v>0</v>
      </c>
      <c r="AQ90" s="19">
        <v>0</v>
      </c>
      <c r="AR90" s="19">
        <f t="shared" si="60"/>
        <v>0</v>
      </c>
      <c r="AS90" s="19">
        <v>0</v>
      </c>
      <c r="AT90" s="19">
        <v>5.44</v>
      </c>
      <c r="AU90" s="19">
        <f t="shared" si="62"/>
        <v>5.44</v>
      </c>
      <c r="AV90" s="19">
        <f t="shared" si="63"/>
        <v>843.56</v>
      </c>
      <c r="AW90" s="19">
        <v>152.82</v>
      </c>
      <c r="AX90" s="19">
        <f t="shared" si="85"/>
        <v>158.26</v>
      </c>
      <c r="AY90" s="19">
        <f t="shared" si="64"/>
        <v>690.74</v>
      </c>
      <c r="AZ90" s="19">
        <v>152.82</v>
      </c>
      <c r="BA90" s="19">
        <f t="shared" si="65"/>
        <v>311.08</v>
      </c>
      <c r="BB90" s="19">
        <f t="shared" si="66"/>
        <v>537.92000000000007</v>
      </c>
      <c r="BC90" s="19">
        <v>152.82</v>
      </c>
      <c r="BD90" s="19">
        <f t="shared" si="67"/>
        <v>463.9</v>
      </c>
      <c r="BE90" s="19">
        <f t="shared" si="68"/>
        <v>385.1</v>
      </c>
      <c r="BF90" s="19">
        <v>152.82</v>
      </c>
      <c r="BG90" s="19">
        <f t="shared" si="69"/>
        <v>616.72</v>
      </c>
      <c r="BH90" s="19">
        <f t="shared" si="70"/>
        <v>232.27999999999997</v>
      </c>
      <c r="BI90" s="19">
        <v>147.38</v>
      </c>
      <c r="BJ90" s="19">
        <f t="shared" si="71"/>
        <v>764.1</v>
      </c>
      <c r="BK90" s="19">
        <f t="shared" si="82"/>
        <v>84.899999999999977</v>
      </c>
      <c r="BL90" s="19">
        <v>0</v>
      </c>
      <c r="BM90" s="19">
        <f t="shared" si="73"/>
        <v>764.1</v>
      </c>
      <c r="BN90" s="19">
        <f t="shared" si="76"/>
        <v>84.899999999999977</v>
      </c>
      <c r="BO90" s="19">
        <v>0</v>
      </c>
      <c r="BP90" s="19">
        <f t="shared" si="74"/>
        <v>764.1</v>
      </c>
      <c r="BQ90" s="19">
        <f t="shared" si="75"/>
        <v>84.899999999999977</v>
      </c>
      <c r="BR90" s="19">
        <v>0</v>
      </c>
      <c r="BS90" s="19">
        <f t="shared" si="77"/>
        <v>764.1</v>
      </c>
      <c r="BT90" s="455">
        <f t="shared" si="78"/>
        <v>84.899999999999977</v>
      </c>
    </row>
    <row r="91" spans="1:72" s="190" customFormat="1" ht="13.5" x14ac:dyDescent="0.25">
      <c r="A91" s="193">
        <v>81</v>
      </c>
      <c r="B91" s="23">
        <v>135</v>
      </c>
      <c r="C91" s="22"/>
      <c r="D91" s="435">
        <v>83</v>
      </c>
      <c r="E91" s="202" t="s">
        <v>733</v>
      </c>
      <c r="F91" s="196">
        <v>41627</v>
      </c>
      <c r="G91" s="43" t="s">
        <v>514</v>
      </c>
      <c r="H91" s="23" t="s">
        <v>515</v>
      </c>
      <c r="I91" s="23" t="s">
        <v>721</v>
      </c>
      <c r="J91" s="192" t="s">
        <v>734</v>
      </c>
      <c r="K91" s="192" t="s">
        <v>593</v>
      </c>
      <c r="L91" s="19">
        <v>849</v>
      </c>
      <c r="M91" s="195">
        <f t="shared" si="54"/>
        <v>84.9</v>
      </c>
      <c r="N91" s="19">
        <f t="shared" si="55"/>
        <v>764.1</v>
      </c>
      <c r="O91" s="19">
        <f t="shared" si="56"/>
        <v>152.82</v>
      </c>
      <c r="P91" s="19">
        <v>0</v>
      </c>
      <c r="Q91" s="19">
        <f t="shared" si="57"/>
        <v>0</v>
      </c>
      <c r="R91" s="19">
        <v>0</v>
      </c>
      <c r="S91" s="19">
        <v>0</v>
      </c>
      <c r="T91" s="19">
        <f t="shared" si="79"/>
        <v>0</v>
      </c>
      <c r="U91" s="19">
        <v>0</v>
      </c>
      <c r="V91" s="19">
        <v>0</v>
      </c>
      <c r="W91" s="19">
        <f t="shared" si="80"/>
        <v>0</v>
      </c>
      <c r="X91" s="19">
        <v>0</v>
      </c>
      <c r="Y91" s="19">
        <v>0</v>
      </c>
      <c r="Z91" s="19">
        <f t="shared" si="81"/>
        <v>0</v>
      </c>
      <c r="AA91" s="19">
        <v>0</v>
      </c>
      <c r="AB91" s="19">
        <v>0</v>
      </c>
      <c r="AC91" s="19">
        <f t="shared" si="83"/>
        <v>0</v>
      </c>
      <c r="AD91" s="19">
        <v>0</v>
      </c>
      <c r="AE91" s="19">
        <v>0</v>
      </c>
      <c r="AF91" s="19">
        <f t="shared" si="51"/>
        <v>0</v>
      </c>
      <c r="AG91" s="19">
        <v>0</v>
      </c>
      <c r="AH91" s="19">
        <v>0</v>
      </c>
      <c r="AI91" s="19">
        <f t="shared" si="52"/>
        <v>0</v>
      </c>
      <c r="AJ91" s="19">
        <v>0</v>
      </c>
      <c r="AK91" s="19">
        <v>0</v>
      </c>
      <c r="AL91" s="19">
        <f t="shared" si="53"/>
        <v>0</v>
      </c>
      <c r="AM91" s="19">
        <v>0</v>
      </c>
      <c r="AN91" s="19">
        <v>0</v>
      </c>
      <c r="AO91" s="19">
        <f t="shared" si="84"/>
        <v>0</v>
      </c>
      <c r="AP91" s="19">
        <v>0</v>
      </c>
      <c r="AQ91" s="19">
        <v>0</v>
      </c>
      <c r="AR91" s="19">
        <f t="shared" si="60"/>
        <v>0</v>
      </c>
      <c r="AS91" s="19">
        <v>0</v>
      </c>
      <c r="AT91" s="19">
        <v>5.44</v>
      </c>
      <c r="AU91" s="19">
        <f t="shared" si="62"/>
        <v>5.44</v>
      </c>
      <c r="AV91" s="19">
        <f t="shared" si="63"/>
        <v>843.56</v>
      </c>
      <c r="AW91" s="19">
        <v>152.82</v>
      </c>
      <c r="AX91" s="19">
        <f t="shared" si="85"/>
        <v>158.26</v>
      </c>
      <c r="AY91" s="19">
        <f t="shared" si="64"/>
        <v>690.74</v>
      </c>
      <c r="AZ91" s="19">
        <v>152.82</v>
      </c>
      <c r="BA91" s="19">
        <f t="shared" si="65"/>
        <v>311.08</v>
      </c>
      <c r="BB91" s="19">
        <f t="shared" si="66"/>
        <v>537.92000000000007</v>
      </c>
      <c r="BC91" s="19">
        <v>152.82</v>
      </c>
      <c r="BD91" s="19">
        <f t="shared" si="67"/>
        <v>463.9</v>
      </c>
      <c r="BE91" s="19">
        <f t="shared" si="68"/>
        <v>385.1</v>
      </c>
      <c r="BF91" s="19">
        <v>152.82</v>
      </c>
      <c r="BG91" s="19">
        <f t="shared" si="69"/>
        <v>616.72</v>
      </c>
      <c r="BH91" s="19">
        <f t="shared" si="70"/>
        <v>232.27999999999997</v>
      </c>
      <c r="BI91" s="19">
        <v>147.38</v>
      </c>
      <c r="BJ91" s="19">
        <f t="shared" si="71"/>
        <v>764.1</v>
      </c>
      <c r="BK91" s="19">
        <f t="shared" si="82"/>
        <v>84.899999999999977</v>
      </c>
      <c r="BL91" s="19">
        <v>0</v>
      </c>
      <c r="BM91" s="19">
        <f t="shared" si="73"/>
        <v>764.1</v>
      </c>
      <c r="BN91" s="19">
        <f t="shared" si="76"/>
        <v>84.899999999999977</v>
      </c>
      <c r="BO91" s="19">
        <v>0</v>
      </c>
      <c r="BP91" s="19">
        <f t="shared" si="74"/>
        <v>764.1</v>
      </c>
      <c r="BQ91" s="19">
        <f t="shared" si="75"/>
        <v>84.899999999999977</v>
      </c>
      <c r="BR91" s="19">
        <v>0</v>
      </c>
      <c r="BS91" s="19">
        <f t="shared" si="77"/>
        <v>764.1</v>
      </c>
      <c r="BT91" s="455">
        <f t="shared" si="78"/>
        <v>84.899999999999977</v>
      </c>
    </row>
    <row r="92" spans="1:72" s="190" customFormat="1" ht="13.5" x14ac:dyDescent="0.25">
      <c r="A92" s="193">
        <v>82</v>
      </c>
      <c r="B92" s="23">
        <v>135</v>
      </c>
      <c r="C92" s="22"/>
      <c r="D92" s="435">
        <v>84</v>
      </c>
      <c r="E92" s="202" t="s">
        <v>735</v>
      </c>
      <c r="F92" s="196">
        <v>41627</v>
      </c>
      <c r="G92" s="43" t="s">
        <v>514</v>
      </c>
      <c r="H92" s="23" t="s">
        <v>515</v>
      </c>
      <c r="I92" s="23" t="s">
        <v>721</v>
      </c>
      <c r="J92" s="192" t="s">
        <v>736</v>
      </c>
      <c r="K92" s="192" t="s">
        <v>737</v>
      </c>
      <c r="L92" s="19">
        <v>849</v>
      </c>
      <c r="M92" s="195">
        <f t="shared" si="54"/>
        <v>84.9</v>
      </c>
      <c r="N92" s="19">
        <f t="shared" si="55"/>
        <v>764.1</v>
      </c>
      <c r="O92" s="19">
        <f t="shared" si="56"/>
        <v>152.82</v>
      </c>
      <c r="P92" s="19">
        <v>0</v>
      </c>
      <c r="Q92" s="19">
        <f t="shared" si="57"/>
        <v>0</v>
      </c>
      <c r="R92" s="19">
        <v>0</v>
      </c>
      <c r="S92" s="19">
        <v>0</v>
      </c>
      <c r="T92" s="19">
        <f t="shared" si="79"/>
        <v>0</v>
      </c>
      <c r="U92" s="19">
        <v>0</v>
      </c>
      <c r="V92" s="19">
        <v>0</v>
      </c>
      <c r="W92" s="19">
        <f t="shared" si="80"/>
        <v>0</v>
      </c>
      <c r="X92" s="19">
        <v>0</v>
      </c>
      <c r="Y92" s="19">
        <v>0</v>
      </c>
      <c r="Z92" s="19">
        <f t="shared" si="81"/>
        <v>0</v>
      </c>
      <c r="AA92" s="19">
        <v>0</v>
      </c>
      <c r="AB92" s="19">
        <v>0</v>
      </c>
      <c r="AC92" s="19">
        <f t="shared" si="83"/>
        <v>0</v>
      </c>
      <c r="AD92" s="19">
        <v>0</v>
      </c>
      <c r="AE92" s="19">
        <v>0</v>
      </c>
      <c r="AF92" s="19">
        <f t="shared" si="51"/>
        <v>0</v>
      </c>
      <c r="AG92" s="19">
        <v>0</v>
      </c>
      <c r="AH92" s="19">
        <v>0</v>
      </c>
      <c r="AI92" s="19">
        <f t="shared" si="52"/>
        <v>0</v>
      </c>
      <c r="AJ92" s="19">
        <v>0</v>
      </c>
      <c r="AK92" s="19">
        <v>0</v>
      </c>
      <c r="AL92" s="19">
        <f t="shared" si="53"/>
        <v>0</v>
      </c>
      <c r="AM92" s="19">
        <v>0</v>
      </c>
      <c r="AN92" s="19">
        <v>0</v>
      </c>
      <c r="AO92" s="19">
        <f t="shared" si="84"/>
        <v>0</v>
      </c>
      <c r="AP92" s="19">
        <v>0</v>
      </c>
      <c r="AQ92" s="19">
        <v>0</v>
      </c>
      <c r="AR92" s="19">
        <f t="shared" si="60"/>
        <v>0</v>
      </c>
      <c r="AS92" s="19">
        <v>0</v>
      </c>
      <c r="AT92" s="19">
        <v>5.44</v>
      </c>
      <c r="AU92" s="19">
        <f t="shared" si="62"/>
        <v>5.44</v>
      </c>
      <c r="AV92" s="19">
        <f t="shared" si="63"/>
        <v>843.56</v>
      </c>
      <c r="AW92" s="19">
        <v>152.82</v>
      </c>
      <c r="AX92" s="19">
        <f t="shared" si="85"/>
        <v>158.26</v>
      </c>
      <c r="AY92" s="19">
        <f t="shared" si="64"/>
        <v>690.74</v>
      </c>
      <c r="AZ92" s="19">
        <v>152.82</v>
      </c>
      <c r="BA92" s="19">
        <f t="shared" si="65"/>
        <v>311.08</v>
      </c>
      <c r="BB92" s="19">
        <f t="shared" si="66"/>
        <v>537.92000000000007</v>
      </c>
      <c r="BC92" s="19">
        <v>152.82</v>
      </c>
      <c r="BD92" s="19">
        <f t="shared" si="67"/>
        <v>463.9</v>
      </c>
      <c r="BE92" s="19">
        <f t="shared" si="68"/>
        <v>385.1</v>
      </c>
      <c r="BF92" s="19">
        <v>152.82</v>
      </c>
      <c r="BG92" s="19">
        <f t="shared" si="69"/>
        <v>616.72</v>
      </c>
      <c r="BH92" s="19">
        <f t="shared" si="70"/>
        <v>232.27999999999997</v>
      </c>
      <c r="BI92" s="19">
        <v>147.38</v>
      </c>
      <c r="BJ92" s="19">
        <f t="shared" si="71"/>
        <v>764.1</v>
      </c>
      <c r="BK92" s="19">
        <f t="shared" si="82"/>
        <v>84.899999999999977</v>
      </c>
      <c r="BL92" s="19">
        <v>0</v>
      </c>
      <c r="BM92" s="19">
        <f t="shared" si="73"/>
        <v>764.1</v>
      </c>
      <c r="BN92" s="19">
        <f t="shared" si="76"/>
        <v>84.899999999999977</v>
      </c>
      <c r="BO92" s="19">
        <v>0</v>
      </c>
      <c r="BP92" s="19">
        <f t="shared" si="74"/>
        <v>764.1</v>
      </c>
      <c r="BQ92" s="19">
        <f t="shared" si="75"/>
        <v>84.899999999999977</v>
      </c>
      <c r="BR92" s="19">
        <v>0</v>
      </c>
      <c r="BS92" s="19">
        <f t="shared" si="77"/>
        <v>764.1</v>
      </c>
      <c r="BT92" s="455">
        <f t="shared" si="78"/>
        <v>84.899999999999977</v>
      </c>
    </row>
    <row r="93" spans="1:72" s="190" customFormat="1" ht="25.5" x14ac:dyDescent="0.25">
      <c r="A93" s="193">
        <v>83</v>
      </c>
      <c r="B93" s="23">
        <v>135</v>
      </c>
      <c r="C93" s="22"/>
      <c r="D93" s="453">
        <v>85</v>
      </c>
      <c r="E93" s="202" t="s">
        <v>738</v>
      </c>
      <c r="F93" s="196">
        <v>41627</v>
      </c>
      <c r="G93" s="43" t="s">
        <v>514</v>
      </c>
      <c r="H93" s="23" t="s">
        <v>515</v>
      </c>
      <c r="I93" s="23" t="s">
        <v>721</v>
      </c>
      <c r="J93" s="192" t="s">
        <v>739</v>
      </c>
      <c r="K93" s="192" t="s">
        <v>295</v>
      </c>
      <c r="L93" s="19">
        <v>849</v>
      </c>
      <c r="M93" s="195">
        <f t="shared" si="54"/>
        <v>84.9</v>
      </c>
      <c r="N93" s="19">
        <f t="shared" si="55"/>
        <v>764.1</v>
      </c>
      <c r="O93" s="19">
        <f t="shared" si="56"/>
        <v>152.82</v>
      </c>
      <c r="P93" s="19">
        <v>0</v>
      </c>
      <c r="Q93" s="19">
        <f t="shared" si="57"/>
        <v>0</v>
      </c>
      <c r="R93" s="19">
        <v>0</v>
      </c>
      <c r="S93" s="19">
        <v>0</v>
      </c>
      <c r="T93" s="19">
        <f t="shared" si="79"/>
        <v>0</v>
      </c>
      <c r="U93" s="19">
        <v>0</v>
      </c>
      <c r="V93" s="19">
        <v>0</v>
      </c>
      <c r="W93" s="19">
        <f t="shared" si="80"/>
        <v>0</v>
      </c>
      <c r="X93" s="19">
        <v>0</v>
      </c>
      <c r="Y93" s="19">
        <v>0</v>
      </c>
      <c r="Z93" s="19">
        <f t="shared" si="81"/>
        <v>0</v>
      </c>
      <c r="AA93" s="19">
        <v>0</v>
      </c>
      <c r="AB93" s="19">
        <v>0</v>
      </c>
      <c r="AC93" s="19">
        <f t="shared" si="83"/>
        <v>0</v>
      </c>
      <c r="AD93" s="19">
        <v>0</v>
      </c>
      <c r="AE93" s="19">
        <v>0</v>
      </c>
      <c r="AF93" s="19">
        <f t="shared" ref="AF93:AF155" si="86">AC93+AE93</f>
        <v>0</v>
      </c>
      <c r="AG93" s="19">
        <v>0</v>
      </c>
      <c r="AH93" s="19">
        <v>0</v>
      </c>
      <c r="AI93" s="19">
        <f t="shared" si="52"/>
        <v>0</v>
      </c>
      <c r="AJ93" s="19">
        <v>0</v>
      </c>
      <c r="AK93" s="19">
        <v>0</v>
      </c>
      <c r="AL93" s="19">
        <f t="shared" si="53"/>
        <v>0</v>
      </c>
      <c r="AM93" s="19">
        <v>0</v>
      </c>
      <c r="AN93" s="19">
        <v>0</v>
      </c>
      <c r="AO93" s="19">
        <f t="shared" si="84"/>
        <v>0</v>
      </c>
      <c r="AP93" s="19">
        <v>0</v>
      </c>
      <c r="AQ93" s="19">
        <v>0</v>
      </c>
      <c r="AR93" s="19">
        <f t="shared" si="60"/>
        <v>0</v>
      </c>
      <c r="AS93" s="19">
        <v>0</v>
      </c>
      <c r="AT93" s="19">
        <v>5.44</v>
      </c>
      <c r="AU93" s="19">
        <f t="shared" si="62"/>
        <v>5.44</v>
      </c>
      <c r="AV93" s="19">
        <f t="shared" si="63"/>
        <v>843.56</v>
      </c>
      <c r="AW93" s="19">
        <v>152.82</v>
      </c>
      <c r="AX93" s="19">
        <f t="shared" si="85"/>
        <v>158.26</v>
      </c>
      <c r="AY93" s="19">
        <f t="shared" si="64"/>
        <v>690.74</v>
      </c>
      <c r="AZ93" s="19">
        <v>152.82</v>
      </c>
      <c r="BA93" s="19">
        <f t="shared" si="65"/>
        <v>311.08</v>
      </c>
      <c r="BB93" s="19">
        <f t="shared" si="66"/>
        <v>537.92000000000007</v>
      </c>
      <c r="BC93" s="19">
        <v>152.82</v>
      </c>
      <c r="BD93" s="19">
        <f t="shared" si="67"/>
        <v>463.9</v>
      </c>
      <c r="BE93" s="19">
        <f t="shared" si="68"/>
        <v>385.1</v>
      </c>
      <c r="BF93" s="19">
        <v>152.82</v>
      </c>
      <c r="BG93" s="19">
        <f t="shared" si="69"/>
        <v>616.72</v>
      </c>
      <c r="BH93" s="19">
        <f t="shared" si="70"/>
        <v>232.27999999999997</v>
      </c>
      <c r="BI93" s="19">
        <v>147.38</v>
      </c>
      <c r="BJ93" s="19">
        <f t="shared" si="71"/>
        <v>764.1</v>
      </c>
      <c r="BK93" s="19">
        <f t="shared" si="82"/>
        <v>84.899999999999977</v>
      </c>
      <c r="BL93" s="19">
        <v>0</v>
      </c>
      <c r="BM93" s="19">
        <f t="shared" si="73"/>
        <v>764.1</v>
      </c>
      <c r="BN93" s="19">
        <f t="shared" si="76"/>
        <v>84.899999999999977</v>
      </c>
      <c r="BO93" s="19">
        <v>0</v>
      </c>
      <c r="BP93" s="19">
        <f t="shared" si="74"/>
        <v>764.1</v>
      </c>
      <c r="BQ93" s="19">
        <f t="shared" si="75"/>
        <v>84.899999999999977</v>
      </c>
      <c r="BR93" s="19">
        <v>0</v>
      </c>
      <c r="BS93" s="19">
        <f t="shared" si="77"/>
        <v>764.1</v>
      </c>
      <c r="BT93" s="455">
        <f t="shared" si="78"/>
        <v>84.899999999999977</v>
      </c>
    </row>
    <row r="94" spans="1:72" s="190" customFormat="1" ht="13.5" x14ac:dyDescent="0.25">
      <c r="A94" s="193">
        <v>84</v>
      </c>
      <c r="B94" s="23">
        <v>135</v>
      </c>
      <c r="C94" s="22"/>
      <c r="D94" s="435">
        <v>86</v>
      </c>
      <c r="E94" s="202" t="s">
        <v>740</v>
      </c>
      <c r="F94" s="196">
        <v>41627</v>
      </c>
      <c r="G94" s="43" t="s">
        <v>514</v>
      </c>
      <c r="H94" s="23" t="s">
        <v>515</v>
      </c>
      <c r="I94" s="23" t="s">
        <v>721</v>
      </c>
      <c r="J94" s="192" t="s">
        <v>741</v>
      </c>
      <c r="K94" s="192" t="s">
        <v>668</v>
      </c>
      <c r="L94" s="19">
        <v>849</v>
      </c>
      <c r="M94" s="195">
        <f t="shared" si="54"/>
        <v>84.9</v>
      </c>
      <c r="N94" s="19">
        <f t="shared" si="55"/>
        <v>764.1</v>
      </c>
      <c r="O94" s="19">
        <f t="shared" si="56"/>
        <v>152.82</v>
      </c>
      <c r="P94" s="19">
        <v>0</v>
      </c>
      <c r="Q94" s="19">
        <f t="shared" si="57"/>
        <v>0</v>
      </c>
      <c r="R94" s="19">
        <v>0</v>
      </c>
      <c r="S94" s="19">
        <v>0</v>
      </c>
      <c r="T94" s="19">
        <f t="shared" si="79"/>
        <v>0</v>
      </c>
      <c r="U94" s="19">
        <v>0</v>
      </c>
      <c r="V94" s="19">
        <v>0</v>
      </c>
      <c r="W94" s="19">
        <f t="shared" si="80"/>
        <v>0</v>
      </c>
      <c r="X94" s="19">
        <v>0</v>
      </c>
      <c r="Y94" s="19">
        <v>0</v>
      </c>
      <c r="Z94" s="19">
        <f t="shared" si="81"/>
        <v>0</v>
      </c>
      <c r="AA94" s="19">
        <v>0</v>
      </c>
      <c r="AB94" s="19">
        <v>0</v>
      </c>
      <c r="AC94" s="19">
        <f t="shared" si="83"/>
        <v>0</v>
      </c>
      <c r="AD94" s="19">
        <v>0</v>
      </c>
      <c r="AE94" s="19">
        <v>0</v>
      </c>
      <c r="AF94" s="19">
        <f t="shared" si="86"/>
        <v>0</v>
      </c>
      <c r="AG94" s="19">
        <v>0</v>
      </c>
      <c r="AH94" s="19">
        <v>0</v>
      </c>
      <c r="AI94" s="19">
        <f t="shared" si="52"/>
        <v>0</v>
      </c>
      <c r="AJ94" s="19">
        <v>0</v>
      </c>
      <c r="AK94" s="19">
        <v>0</v>
      </c>
      <c r="AL94" s="19">
        <f t="shared" si="53"/>
        <v>0</v>
      </c>
      <c r="AM94" s="19">
        <v>0</v>
      </c>
      <c r="AN94" s="19">
        <v>0</v>
      </c>
      <c r="AO94" s="19">
        <f t="shared" si="84"/>
        <v>0</v>
      </c>
      <c r="AP94" s="19">
        <v>0</v>
      </c>
      <c r="AQ94" s="19">
        <v>0</v>
      </c>
      <c r="AR94" s="19">
        <f t="shared" si="60"/>
        <v>0</v>
      </c>
      <c r="AS94" s="19">
        <v>0</v>
      </c>
      <c r="AT94" s="19">
        <v>5.44</v>
      </c>
      <c r="AU94" s="19">
        <f t="shared" si="62"/>
        <v>5.44</v>
      </c>
      <c r="AV94" s="19">
        <f t="shared" si="63"/>
        <v>843.56</v>
      </c>
      <c r="AW94" s="19">
        <v>152.82</v>
      </c>
      <c r="AX94" s="19">
        <f t="shared" si="85"/>
        <v>158.26</v>
      </c>
      <c r="AY94" s="19">
        <f t="shared" si="64"/>
        <v>690.74</v>
      </c>
      <c r="AZ94" s="19">
        <v>152.82</v>
      </c>
      <c r="BA94" s="19">
        <f t="shared" si="65"/>
        <v>311.08</v>
      </c>
      <c r="BB94" s="19">
        <f t="shared" si="66"/>
        <v>537.92000000000007</v>
      </c>
      <c r="BC94" s="19">
        <v>152.82</v>
      </c>
      <c r="BD94" s="19">
        <f t="shared" si="67"/>
        <v>463.9</v>
      </c>
      <c r="BE94" s="19">
        <f t="shared" si="68"/>
        <v>385.1</v>
      </c>
      <c r="BF94" s="19">
        <v>152.82</v>
      </c>
      <c r="BG94" s="19">
        <f t="shared" si="69"/>
        <v>616.72</v>
      </c>
      <c r="BH94" s="19">
        <f t="shared" si="70"/>
        <v>232.27999999999997</v>
      </c>
      <c r="BI94" s="19">
        <v>147.38</v>
      </c>
      <c r="BJ94" s="19">
        <f t="shared" si="71"/>
        <v>764.1</v>
      </c>
      <c r="BK94" s="19">
        <f t="shared" si="82"/>
        <v>84.899999999999977</v>
      </c>
      <c r="BL94" s="19">
        <v>0</v>
      </c>
      <c r="BM94" s="19">
        <f t="shared" si="73"/>
        <v>764.1</v>
      </c>
      <c r="BN94" s="19">
        <f t="shared" si="76"/>
        <v>84.899999999999977</v>
      </c>
      <c r="BO94" s="19">
        <v>0</v>
      </c>
      <c r="BP94" s="19">
        <f t="shared" si="74"/>
        <v>764.1</v>
      </c>
      <c r="BQ94" s="19">
        <f t="shared" si="75"/>
        <v>84.899999999999977</v>
      </c>
      <c r="BR94" s="19">
        <v>0</v>
      </c>
      <c r="BS94" s="19">
        <f t="shared" si="77"/>
        <v>764.1</v>
      </c>
      <c r="BT94" s="455">
        <f t="shared" si="78"/>
        <v>84.899999999999977</v>
      </c>
    </row>
    <row r="95" spans="1:72" s="190" customFormat="1" ht="13.5" x14ac:dyDescent="0.25">
      <c r="A95" s="193">
        <v>85</v>
      </c>
      <c r="B95" s="23">
        <v>135</v>
      </c>
      <c r="C95" s="22"/>
      <c r="D95" s="435">
        <v>87</v>
      </c>
      <c r="E95" s="202" t="s">
        <v>742</v>
      </c>
      <c r="F95" s="196">
        <v>41627</v>
      </c>
      <c r="G95" s="43" t="s">
        <v>514</v>
      </c>
      <c r="H95" s="23" t="s">
        <v>515</v>
      </c>
      <c r="I95" s="23" t="s">
        <v>721</v>
      </c>
      <c r="J95" s="23" t="s">
        <v>743</v>
      </c>
      <c r="K95" s="192" t="s">
        <v>593</v>
      </c>
      <c r="L95" s="19">
        <v>849</v>
      </c>
      <c r="M95" s="195">
        <f t="shared" si="54"/>
        <v>84.9</v>
      </c>
      <c r="N95" s="19">
        <f t="shared" si="55"/>
        <v>764.1</v>
      </c>
      <c r="O95" s="19">
        <f t="shared" si="56"/>
        <v>152.82</v>
      </c>
      <c r="P95" s="19">
        <v>0</v>
      </c>
      <c r="Q95" s="19">
        <f t="shared" si="57"/>
        <v>0</v>
      </c>
      <c r="R95" s="19">
        <v>0</v>
      </c>
      <c r="S95" s="19">
        <v>0</v>
      </c>
      <c r="T95" s="19">
        <f t="shared" si="79"/>
        <v>0</v>
      </c>
      <c r="U95" s="19">
        <v>0</v>
      </c>
      <c r="V95" s="19">
        <v>0</v>
      </c>
      <c r="W95" s="19">
        <f t="shared" si="80"/>
        <v>0</v>
      </c>
      <c r="X95" s="19">
        <v>0</v>
      </c>
      <c r="Y95" s="19">
        <v>0</v>
      </c>
      <c r="Z95" s="19">
        <f t="shared" si="81"/>
        <v>0</v>
      </c>
      <c r="AA95" s="19">
        <v>0</v>
      </c>
      <c r="AB95" s="19">
        <v>0</v>
      </c>
      <c r="AC95" s="19">
        <f t="shared" si="83"/>
        <v>0</v>
      </c>
      <c r="AD95" s="19">
        <v>0</v>
      </c>
      <c r="AE95" s="19">
        <v>0</v>
      </c>
      <c r="AF95" s="19">
        <f t="shared" si="86"/>
        <v>0</v>
      </c>
      <c r="AG95" s="19">
        <v>0</v>
      </c>
      <c r="AH95" s="19">
        <v>0</v>
      </c>
      <c r="AI95" s="19">
        <f t="shared" si="52"/>
        <v>0</v>
      </c>
      <c r="AJ95" s="19">
        <v>0</v>
      </c>
      <c r="AK95" s="19">
        <v>0</v>
      </c>
      <c r="AL95" s="19">
        <f t="shared" si="53"/>
        <v>0</v>
      </c>
      <c r="AM95" s="19">
        <v>0</v>
      </c>
      <c r="AN95" s="19">
        <v>0</v>
      </c>
      <c r="AO95" s="19">
        <f t="shared" si="84"/>
        <v>0</v>
      </c>
      <c r="AP95" s="19">
        <v>0</v>
      </c>
      <c r="AQ95" s="19">
        <v>0</v>
      </c>
      <c r="AR95" s="19">
        <f t="shared" si="60"/>
        <v>0</v>
      </c>
      <c r="AS95" s="19">
        <v>0</v>
      </c>
      <c r="AT95" s="19">
        <v>5.44</v>
      </c>
      <c r="AU95" s="19">
        <f t="shared" si="62"/>
        <v>5.44</v>
      </c>
      <c r="AV95" s="19">
        <f t="shared" si="63"/>
        <v>843.56</v>
      </c>
      <c r="AW95" s="19">
        <v>152.82</v>
      </c>
      <c r="AX95" s="19">
        <f t="shared" si="85"/>
        <v>158.26</v>
      </c>
      <c r="AY95" s="19">
        <f t="shared" si="64"/>
        <v>690.74</v>
      </c>
      <c r="AZ95" s="19">
        <v>152.82</v>
      </c>
      <c r="BA95" s="19">
        <f t="shared" si="65"/>
        <v>311.08</v>
      </c>
      <c r="BB95" s="19">
        <f t="shared" si="66"/>
        <v>537.92000000000007</v>
      </c>
      <c r="BC95" s="19">
        <v>152.82</v>
      </c>
      <c r="BD95" s="19">
        <f t="shared" si="67"/>
        <v>463.9</v>
      </c>
      <c r="BE95" s="19">
        <f t="shared" si="68"/>
        <v>385.1</v>
      </c>
      <c r="BF95" s="19">
        <v>152.82</v>
      </c>
      <c r="BG95" s="19">
        <f t="shared" si="69"/>
        <v>616.72</v>
      </c>
      <c r="BH95" s="19">
        <f t="shared" si="70"/>
        <v>232.27999999999997</v>
      </c>
      <c r="BI95" s="19">
        <v>147.38</v>
      </c>
      <c r="BJ95" s="19">
        <f t="shared" si="71"/>
        <v>764.1</v>
      </c>
      <c r="BK95" s="19">
        <f t="shared" si="82"/>
        <v>84.899999999999977</v>
      </c>
      <c r="BL95" s="19">
        <v>0</v>
      </c>
      <c r="BM95" s="19">
        <f t="shared" si="73"/>
        <v>764.1</v>
      </c>
      <c r="BN95" s="19">
        <f t="shared" si="76"/>
        <v>84.899999999999977</v>
      </c>
      <c r="BO95" s="19">
        <v>0</v>
      </c>
      <c r="BP95" s="19">
        <f t="shared" si="74"/>
        <v>764.1</v>
      </c>
      <c r="BQ95" s="19">
        <f t="shared" si="75"/>
        <v>84.899999999999977</v>
      </c>
      <c r="BR95" s="19">
        <v>0</v>
      </c>
      <c r="BS95" s="19">
        <f t="shared" si="77"/>
        <v>764.1</v>
      </c>
      <c r="BT95" s="455">
        <f t="shared" si="78"/>
        <v>84.899999999999977</v>
      </c>
    </row>
    <row r="96" spans="1:72" s="190" customFormat="1" ht="13.5" x14ac:dyDescent="0.25">
      <c r="A96" s="193">
        <v>86</v>
      </c>
      <c r="B96" s="23">
        <v>135</v>
      </c>
      <c r="C96" s="22"/>
      <c r="D96" s="435">
        <v>88</v>
      </c>
      <c r="E96" s="202" t="s">
        <v>744</v>
      </c>
      <c r="F96" s="196">
        <v>41627</v>
      </c>
      <c r="G96" s="43" t="s">
        <v>514</v>
      </c>
      <c r="H96" s="23" t="s">
        <v>515</v>
      </c>
      <c r="I96" s="23" t="s">
        <v>699</v>
      </c>
      <c r="J96" s="192" t="s">
        <v>745</v>
      </c>
      <c r="K96" s="192" t="s">
        <v>324</v>
      </c>
      <c r="L96" s="19">
        <v>1840</v>
      </c>
      <c r="M96" s="195">
        <f t="shared" si="54"/>
        <v>184</v>
      </c>
      <c r="N96" s="19">
        <f t="shared" si="55"/>
        <v>1656</v>
      </c>
      <c r="O96" s="19">
        <f t="shared" si="56"/>
        <v>331.2</v>
      </c>
      <c r="P96" s="19">
        <v>0</v>
      </c>
      <c r="Q96" s="19">
        <f t="shared" si="57"/>
        <v>0</v>
      </c>
      <c r="R96" s="19">
        <v>0</v>
      </c>
      <c r="S96" s="19">
        <v>0</v>
      </c>
      <c r="T96" s="19">
        <f t="shared" si="79"/>
        <v>0</v>
      </c>
      <c r="U96" s="19">
        <v>0</v>
      </c>
      <c r="V96" s="19">
        <v>0</v>
      </c>
      <c r="W96" s="19">
        <f t="shared" si="80"/>
        <v>0</v>
      </c>
      <c r="X96" s="19">
        <v>0</v>
      </c>
      <c r="Y96" s="19">
        <v>0</v>
      </c>
      <c r="Z96" s="19">
        <f t="shared" si="81"/>
        <v>0</v>
      </c>
      <c r="AA96" s="19">
        <v>0</v>
      </c>
      <c r="AB96" s="19">
        <v>0</v>
      </c>
      <c r="AC96" s="19">
        <f t="shared" si="83"/>
        <v>0</v>
      </c>
      <c r="AD96" s="19">
        <v>0</v>
      </c>
      <c r="AE96" s="19">
        <v>0</v>
      </c>
      <c r="AF96" s="19">
        <f t="shared" si="86"/>
        <v>0</v>
      </c>
      <c r="AG96" s="19">
        <v>0</v>
      </c>
      <c r="AH96" s="19">
        <v>0</v>
      </c>
      <c r="AI96" s="19">
        <f t="shared" si="52"/>
        <v>0</v>
      </c>
      <c r="AJ96" s="19">
        <v>0</v>
      </c>
      <c r="AK96" s="19">
        <v>0</v>
      </c>
      <c r="AL96" s="19">
        <f t="shared" si="53"/>
        <v>0</v>
      </c>
      <c r="AM96" s="19">
        <v>0</v>
      </c>
      <c r="AN96" s="19">
        <v>0</v>
      </c>
      <c r="AO96" s="19">
        <f t="shared" si="84"/>
        <v>0</v>
      </c>
      <c r="AP96" s="19">
        <v>0</v>
      </c>
      <c r="AQ96" s="19">
        <v>0</v>
      </c>
      <c r="AR96" s="19">
        <f t="shared" si="60"/>
        <v>0</v>
      </c>
      <c r="AS96" s="19">
        <v>0</v>
      </c>
      <c r="AT96" s="19">
        <v>11.8</v>
      </c>
      <c r="AU96" s="19">
        <f t="shared" si="62"/>
        <v>11.8</v>
      </c>
      <c r="AV96" s="19">
        <f t="shared" si="63"/>
        <v>1828.2</v>
      </c>
      <c r="AW96" s="19">
        <v>331.2</v>
      </c>
      <c r="AX96" s="19">
        <f t="shared" si="85"/>
        <v>343</v>
      </c>
      <c r="AY96" s="19">
        <f t="shared" si="64"/>
        <v>1497</v>
      </c>
      <c r="AZ96" s="19">
        <v>331.2</v>
      </c>
      <c r="BA96" s="19">
        <f t="shared" si="65"/>
        <v>674.2</v>
      </c>
      <c r="BB96" s="19">
        <f t="shared" si="66"/>
        <v>1165.8</v>
      </c>
      <c r="BC96" s="19">
        <v>331.2</v>
      </c>
      <c r="BD96" s="19">
        <f t="shared" si="67"/>
        <v>1005.4000000000001</v>
      </c>
      <c r="BE96" s="19">
        <f t="shared" si="68"/>
        <v>834.59999999999991</v>
      </c>
      <c r="BF96" s="19">
        <v>331.2</v>
      </c>
      <c r="BG96" s="19">
        <f t="shared" si="69"/>
        <v>1336.6000000000001</v>
      </c>
      <c r="BH96" s="19">
        <f t="shared" si="70"/>
        <v>503.39999999999986</v>
      </c>
      <c r="BI96" s="19">
        <v>319.39999999999998</v>
      </c>
      <c r="BJ96" s="19">
        <f t="shared" si="71"/>
        <v>1656</v>
      </c>
      <c r="BK96" s="19">
        <f t="shared" si="82"/>
        <v>184</v>
      </c>
      <c r="BL96" s="19">
        <v>0</v>
      </c>
      <c r="BM96" s="19">
        <f t="shared" si="73"/>
        <v>1656</v>
      </c>
      <c r="BN96" s="19">
        <f t="shared" si="76"/>
        <v>184</v>
      </c>
      <c r="BO96" s="19">
        <v>0</v>
      </c>
      <c r="BP96" s="19">
        <f t="shared" si="74"/>
        <v>1656</v>
      </c>
      <c r="BQ96" s="19">
        <f t="shared" si="75"/>
        <v>184</v>
      </c>
      <c r="BR96" s="19">
        <v>0</v>
      </c>
      <c r="BS96" s="19">
        <f t="shared" si="77"/>
        <v>1656</v>
      </c>
      <c r="BT96" s="455">
        <f t="shared" si="78"/>
        <v>184</v>
      </c>
    </row>
    <row r="97" spans="1:72" s="190" customFormat="1" ht="13.5" x14ac:dyDescent="0.25">
      <c r="A97" s="193">
        <v>87</v>
      </c>
      <c r="B97" s="23">
        <v>135</v>
      </c>
      <c r="C97" s="22"/>
      <c r="D97" s="453">
        <v>89</v>
      </c>
      <c r="E97" s="202" t="s">
        <v>746</v>
      </c>
      <c r="F97" s="196">
        <v>41627</v>
      </c>
      <c r="G97" s="43" t="s">
        <v>514</v>
      </c>
      <c r="H97" s="23" t="s">
        <v>515</v>
      </c>
      <c r="I97" s="23" t="s">
        <v>699</v>
      </c>
      <c r="J97" s="192" t="s">
        <v>747</v>
      </c>
      <c r="K97" s="192" t="s">
        <v>324</v>
      </c>
      <c r="L97" s="19">
        <v>1840</v>
      </c>
      <c r="M97" s="195">
        <f t="shared" si="54"/>
        <v>184</v>
      </c>
      <c r="N97" s="19">
        <f t="shared" si="55"/>
        <v>1656</v>
      </c>
      <c r="O97" s="19">
        <f t="shared" si="56"/>
        <v>331.2</v>
      </c>
      <c r="P97" s="19">
        <v>0</v>
      </c>
      <c r="Q97" s="19">
        <f t="shared" si="57"/>
        <v>0</v>
      </c>
      <c r="R97" s="19">
        <v>0</v>
      </c>
      <c r="S97" s="19">
        <v>0</v>
      </c>
      <c r="T97" s="19">
        <f t="shared" si="79"/>
        <v>0</v>
      </c>
      <c r="U97" s="19">
        <v>0</v>
      </c>
      <c r="V97" s="19">
        <v>0</v>
      </c>
      <c r="W97" s="19">
        <f t="shared" si="80"/>
        <v>0</v>
      </c>
      <c r="X97" s="19">
        <v>0</v>
      </c>
      <c r="Y97" s="19">
        <v>0</v>
      </c>
      <c r="Z97" s="19">
        <f t="shared" si="81"/>
        <v>0</v>
      </c>
      <c r="AA97" s="19">
        <v>0</v>
      </c>
      <c r="AB97" s="19">
        <v>0</v>
      </c>
      <c r="AC97" s="19">
        <f t="shared" si="83"/>
        <v>0</v>
      </c>
      <c r="AD97" s="19">
        <v>0</v>
      </c>
      <c r="AE97" s="19">
        <v>0</v>
      </c>
      <c r="AF97" s="19">
        <f t="shared" si="86"/>
        <v>0</v>
      </c>
      <c r="AG97" s="19">
        <v>0</v>
      </c>
      <c r="AH97" s="19">
        <v>0</v>
      </c>
      <c r="AI97" s="19">
        <f t="shared" si="52"/>
        <v>0</v>
      </c>
      <c r="AJ97" s="19">
        <v>0</v>
      </c>
      <c r="AK97" s="19">
        <v>0</v>
      </c>
      <c r="AL97" s="19">
        <f t="shared" si="53"/>
        <v>0</v>
      </c>
      <c r="AM97" s="19">
        <v>0</v>
      </c>
      <c r="AN97" s="19">
        <v>0</v>
      </c>
      <c r="AO97" s="19">
        <f t="shared" si="84"/>
        <v>0</v>
      </c>
      <c r="AP97" s="19">
        <v>0</v>
      </c>
      <c r="AQ97" s="19">
        <v>0</v>
      </c>
      <c r="AR97" s="19">
        <f t="shared" si="60"/>
        <v>0</v>
      </c>
      <c r="AS97" s="19">
        <v>0</v>
      </c>
      <c r="AT97" s="19">
        <v>11.8</v>
      </c>
      <c r="AU97" s="19">
        <f t="shared" si="62"/>
        <v>11.8</v>
      </c>
      <c r="AV97" s="19">
        <f t="shared" si="63"/>
        <v>1828.2</v>
      </c>
      <c r="AW97" s="19">
        <v>331.2</v>
      </c>
      <c r="AX97" s="19">
        <f t="shared" si="85"/>
        <v>343</v>
      </c>
      <c r="AY97" s="19">
        <f t="shared" si="64"/>
        <v>1497</v>
      </c>
      <c r="AZ97" s="19">
        <v>331.2</v>
      </c>
      <c r="BA97" s="19">
        <f t="shared" si="65"/>
        <v>674.2</v>
      </c>
      <c r="BB97" s="19">
        <f t="shared" si="66"/>
        <v>1165.8</v>
      </c>
      <c r="BC97" s="19">
        <v>331.2</v>
      </c>
      <c r="BD97" s="19">
        <f t="shared" si="67"/>
        <v>1005.4000000000001</v>
      </c>
      <c r="BE97" s="19">
        <f t="shared" si="68"/>
        <v>834.59999999999991</v>
      </c>
      <c r="BF97" s="19">
        <v>331.2</v>
      </c>
      <c r="BG97" s="19">
        <f t="shared" si="69"/>
        <v>1336.6000000000001</v>
      </c>
      <c r="BH97" s="19">
        <f t="shared" si="70"/>
        <v>503.39999999999986</v>
      </c>
      <c r="BI97" s="19">
        <v>319.39999999999998</v>
      </c>
      <c r="BJ97" s="19">
        <f t="shared" si="71"/>
        <v>1656</v>
      </c>
      <c r="BK97" s="19">
        <f t="shared" si="82"/>
        <v>184</v>
      </c>
      <c r="BL97" s="19">
        <v>0</v>
      </c>
      <c r="BM97" s="19">
        <f t="shared" si="73"/>
        <v>1656</v>
      </c>
      <c r="BN97" s="19">
        <f t="shared" si="76"/>
        <v>184</v>
      </c>
      <c r="BO97" s="19">
        <v>0</v>
      </c>
      <c r="BP97" s="19">
        <f t="shared" si="74"/>
        <v>1656</v>
      </c>
      <c r="BQ97" s="19">
        <f t="shared" si="75"/>
        <v>184</v>
      </c>
      <c r="BR97" s="19">
        <v>0</v>
      </c>
      <c r="BS97" s="19">
        <f t="shared" si="77"/>
        <v>1656</v>
      </c>
      <c r="BT97" s="455">
        <f t="shared" si="78"/>
        <v>184</v>
      </c>
    </row>
    <row r="98" spans="1:72" s="190" customFormat="1" ht="25.5" x14ac:dyDescent="0.25">
      <c r="A98" s="193">
        <v>88</v>
      </c>
      <c r="B98" s="23" t="s">
        <v>686</v>
      </c>
      <c r="C98" s="22"/>
      <c r="D98" s="435">
        <v>90</v>
      </c>
      <c r="E98" s="201" t="s">
        <v>748</v>
      </c>
      <c r="F98" s="196">
        <v>41703</v>
      </c>
      <c r="G98" s="198" t="s">
        <v>749</v>
      </c>
      <c r="H98" s="23" t="s">
        <v>573</v>
      </c>
      <c r="I98" s="23" t="s">
        <v>750</v>
      </c>
      <c r="J98" s="192" t="s">
        <v>751</v>
      </c>
      <c r="K98" s="203" t="s">
        <v>545</v>
      </c>
      <c r="L98" s="19">
        <v>650</v>
      </c>
      <c r="M98" s="195">
        <f t="shared" si="54"/>
        <v>65</v>
      </c>
      <c r="N98" s="19">
        <f t="shared" si="55"/>
        <v>585</v>
      </c>
      <c r="O98" s="19">
        <f t="shared" si="56"/>
        <v>117</v>
      </c>
      <c r="P98" s="19">
        <v>0</v>
      </c>
      <c r="Q98" s="19">
        <f t="shared" si="57"/>
        <v>0</v>
      </c>
      <c r="R98" s="19">
        <v>0</v>
      </c>
      <c r="S98" s="19">
        <v>0</v>
      </c>
      <c r="T98" s="19">
        <f t="shared" si="79"/>
        <v>0</v>
      </c>
      <c r="U98" s="19">
        <v>0</v>
      </c>
      <c r="V98" s="19">
        <v>0</v>
      </c>
      <c r="W98" s="19">
        <f t="shared" si="80"/>
        <v>0</v>
      </c>
      <c r="X98" s="19">
        <v>0</v>
      </c>
      <c r="Y98" s="19">
        <v>0</v>
      </c>
      <c r="Z98" s="19">
        <f t="shared" si="81"/>
        <v>0</v>
      </c>
      <c r="AA98" s="19">
        <v>0</v>
      </c>
      <c r="AB98" s="19">
        <v>0</v>
      </c>
      <c r="AC98" s="19">
        <f t="shared" si="83"/>
        <v>0</v>
      </c>
      <c r="AD98" s="19">
        <v>0</v>
      </c>
      <c r="AE98" s="19">
        <v>0</v>
      </c>
      <c r="AF98" s="19">
        <f t="shared" si="86"/>
        <v>0</v>
      </c>
      <c r="AG98" s="19">
        <v>0</v>
      </c>
      <c r="AH98" s="19">
        <v>0</v>
      </c>
      <c r="AI98" s="19">
        <f t="shared" si="52"/>
        <v>0</v>
      </c>
      <c r="AJ98" s="19">
        <v>0</v>
      </c>
      <c r="AK98" s="19">
        <v>0</v>
      </c>
      <c r="AL98" s="19">
        <f t="shared" si="53"/>
        <v>0</v>
      </c>
      <c r="AM98" s="19">
        <v>0</v>
      </c>
      <c r="AN98" s="19">
        <v>0</v>
      </c>
      <c r="AO98" s="19">
        <f t="shared" si="84"/>
        <v>0</v>
      </c>
      <c r="AP98" s="19">
        <v>0</v>
      </c>
      <c r="AQ98" s="19">
        <v>0</v>
      </c>
      <c r="AR98" s="19">
        <f t="shared" si="60"/>
        <v>0</v>
      </c>
      <c r="AS98" s="19">
        <v>0</v>
      </c>
      <c r="AT98" s="19">
        <v>0</v>
      </c>
      <c r="AU98" s="19">
        <f t="shared" si="62"/>
        <v>0</v>
      </c>
      <c r="AV98" s="19">
        <v>0</v>
      </c>
      <c r="AW98" s="19">
        <v>95.93</v>
      </c>
      <c r="AX98" s="19">
        <f t="shared" si="85"/>
        <v>95.93</v>
      </c>
      <c r="AY98" s="19">
        <f t="shared" si="64"/>
        <v>554.06999999999994</v>
      </c>
      <c r="AZ98" s="19">
        <v>117</v>
      </c>
      <c r="BA98" s="19">
        <f t="shared" si="65"/>
        <v>212.93</v>
      </c>
      <c r="BB98" s="19">
        <f t="shared" si="66"/>
        <v>437.07</v>
      </c>
      <c r="BC98" s="19">
        <v>117</v>
      </c>
      <c r="BD98" s="19">
        <f t="shared" si="67"/>
        <v>329.93</v>
      </c>
      <c r="BE98" s="19">
        <f t="shared" si="68"/>
        <v>320.07</v>
      </c>
      <c r="BF98" s="19">
        <v>117</v>
      </c>
      <c r="BG98" s="19">
        <f t="shared" si="69"/>
        <v>446.93</v>
      </c>
      <c r="BH98" s="19">
        <f t="shared" si="70"/>
        <v>203.07</v>
      </c>
      <c r="BI98" s="19">
        <v>117</v>
      </c>
      <c r="BJ98" s="19">
        <f t="shared" si="71"/>
        <v>563.93000000000006</v>
      </c>
      <c r="BK98" s="19">
        <f t="shared" si="82"/>
        <v>86.069999999999936</v>
      </c>
      <c r="BL98" s="19">
        <v>21.07</v>
      </c>
      <c r="BM98" s="19">
        <f t="shared" si="73"/>
        <v>585.00000000000011</v>
      </c>
      <c r="BN98" s="19">
        <f t="shared" si="76"/>
        <v>64.999999999999886</v>
      </c>
      <c r="BO98" s="19">
        <v>0</v>
      </c>
      <c r="BP98" s="19">
        <f t="shared" si="74"/>
        <v>585.00000000000011</v>
      </c>
      <c r="BQ98" s="19">
        <f t="shared" si="75"/>
        <v>64.999999999999886</v>
      </c>
      <c r="BR98" s="19">
        <v>0</v>
      </c>
      <c r="BS98" s="19">
        <f t="shared" si="77"/>
        <v>585.00000000000011</v>
      </c>
      <c r="BT98" s="455">
        <f t="shared" si="78"/>
        <v>64.999999999999886</v>
      </c>
    </row>
    <row r="99" spans="1:72" s="190" customFormat="1" ht="13.5" x14ac:dyDescent="0.25">
      <c r="A99" s="193">
        <v>90</v>
      </c>
      <c r="B99" s="23">
        <v>234</v>
      </c>
      <c r="C99" s="22"/>
      <c r="D99" s="435">
        <v>91</v>
      </c>
      <c r="E99" s="204" t="s">
        <v>752</v>
      </c>
      <c r="F99" s="196">
        <v>41802</v>
      </c>
      <c r="G99" s="43" t="s">
        <v>514</v>
      </c>
      <c r="H99" s="23" t="s">
        <v>515</v>
      </c>
      <c r="I99" s="23" t="s">
        <v>753</v>
      </c>
      <c r="J99" s="192" t="s">
        <v>754</v>
      </c>
      <c r="K99" s="319" t="s">
        <v>324</v>
      </c>
      <c r="L99" s="19">
        <v>1135</v>
      </c>
      <c r="M99" s="195">
        <f t="shared" si="54"/>
        <v>113.5</v>
      </c>
      <c r="N99" s="19">
        <f t="shared" si="55"/>
        <v>1021.5</v>
      </c>
      <c r="O99" s="19">
        <f t="shared" si="56"/>
        <v>204.3</v>
      </c>
      <c r="P99" s="19">
        <v>0</v>
      </c>
      <c r="Q99" s="19">
        <f t="shared" si="57"/>
        <v>0</v>
      </c>
      <c r="R99" s="19">
        <v>0</v>
      </c>
      <c r="S99" s="19">
        <v>0</v>
      </c>
      <c r="T99" s="19">
        <f t="shared" si="79"/>
        <v>0</v>
      </c>
      <c r="U99" s="19">
        <v>0</v>
      </c>
      <c r="V99" s="19">
        <v>0</v>
      </c>
      <c r="W99" s="19">
        <f t="shared" si="80"/>
        <v>0</v>
      </c>
      <c r="X99" s="19">
        <v>0</v>
      </c>
      <c r="Y99" s="19">
        <v>0</v>
      </c>
      <c r="Z99" s="19">
        <f t="shared" si="81"/>
        <v>0</v>
      </c>
      <c r="AA99" s="19">
        <v>0</v>
      </c>
      <c r="AB99" s="19">
        <v>0</v>
      </c>
      <c r="AC99" s="19">
        <f t="shared" si="83"/>
        <v>0</v>
      </c>
      <c r="AD99" s="19">
        <v>0</v>
      </c>
      <c r="AE99" s="19">
        <v>0</v>
      </c>
      <c r="AF99" s="19">
        <f t="shared" si="86"/>
        <v>0</v>
      </c>
      <c r="AG99" s="19">
        <v>0</v>
      </c>
      <c r="AH99" s="19">
        <v>0</v>
      </c>
      <c r="AI99" s="19">
        <f t="shared" si="52"/>
        <v>0</v>
      </c>
      <c r="AJ99" s="19">
        <v>0</v>
      </c>
      <c r="AK99" s="19">
        <v>0</v>
      </c>
      <c r="AL99" s="19">
        <f t="shared" si="53"/>
        <v>0</v>
      </c>
      <c r="AM99" s="19">
        <v>0</v>
      </c>
      <c r="AN99" s="19">
        <v>0</v>
      </c>
      <c r="AO99" s="19">
        <f t="shared" si="84"/>
        <v>0</v>
      </c>
      <c r="AP99" s="19">
        <v>0</v>
      </c>
      <c r="AQ99" s="19">
        <v>0</v>
      </c>
      <c r="AR99" s="19">
        <f t="shared" si="60"/>
        <v>0</v>
      </c>
      <c r="AS99" s="19">
        <v>0</v>
      </c>
      <c r="AT99" s="19">
        <v>0</v>
      </c>
      <c r="AU99" s="19">
        <f t="shared" si="62"/>
        <v>0</v>
      </c>
      <c r="AV99" s="19">
        <v>0</v>
      </c>
      <c r="AW99" s="19">
        <v>112.93</v>
      </c>
      <c r="AX99" s="19">
        <f t="shared" si="85"/>
        <v>112.93</v>
      </c>
      <c r="AY99" s="19">
        <f t="shared" si="64"/>
        <v>1022.0699999999999</v>
      </c>
      <c r="AZ99" s="19">
        <v>204.3</v>
      </c>
      <c r="BA99" s="19">
        <f t="shared" si="65"/>
        <v>317.23</v>
      </c>
      <c r="BB99" s="19">
        <f t="shared" si="66"/>
        <v>817.77</v>
      </c>
      <c r="BC99" s="19">
        <v>204.3</v>
      </c>
      <c r="BD99" s="19">
        <f t="shared" si="67"/>
        <v>521.53</v>
      </c>
      <c r="BE99" s="19">
        <f t="shared" si="68"/>
        <v>613.47</v>
      </c>
      <c r="BF99" s="19">
        <v>204.3</v>
      </c>
      <c r="BG99" s="19">
        <f t="shared" si="69"/>
        <v>725.82999999999993</v>
      </c>
      <c r="BH99" s="19">
        <f t="shared" si="70"/>
        <v>409.17000000000007</v>
      </c>
      <c r="BI99" s="19">
        <v>204.3</v>
      </c>
      <c r="BJ99" s="19">
        <f t="shared" si="71"/>
        <v>930.12999999999988</v>
      </c>
      <c r="BK99" s="19">
        <f t="shared" si="82"/>
        <v>204.87000000000012</v>
      </c>
      <c r="BL99" s="19">
        <v>91.37</v>
      </c>
      <c r="BM99" s="19">
        <f t="shared" si="73"/>
        <v>1021.4999999999999</v>
      </c>
      <c r="BN99" s="19">
        <f t="shared" si="76"/>
        <v>113.50000000000011</v>
      </c>
      <c r="BO99" s="19">
        <v>0</v>
      </c>
      <c r="BP99" s="19">
        <f t="shared" si="74"/>
        <v>1021.4999999999999</v>
      </c>
      <c r="BQ99" s="19">
        <f t="shared" si="75"/>
        <v>113.50000000000011</v>
      </c>
      <c r="BR99" s="19">
        <v>0</v>
      </c>
      <c r="BS99" s="19">
        <f t="shared" si="77"/>
        <v>1021.4999999999999</v>
      </c>
      <c r="BT99" s="455">
        <f t="shared" si="78"/>
        <v>113.50000000000011</v>
      </c>
    </row>
    <row r="100" spans="1:72" s="190" customFormat="1" ht="13.5" x14ac:dyDescent="0.25">
      <c r="A100" s="193">
        <v>91</v>
      </c>
      <c r="B100" s="23">
        <v>60</v>
      </c>
      <c r="C100" s="22"/>
      <c r="D100" s="435">
        <v>92</v>
      </c>
      <c r="E100" s="205" t="s">
        <v>755</v>
      </c>
      <c r="F100" s="196">
        <v>41887</v>
      </c>
      <c r="G100" s="43" t="s">
        <v>514</v>
      </c>
      <c r="H100" s="23" t="s">
        <v>515</v>
      </c>
      <c r="I100" s="23" t="s">
        <v>753</v>
      </c>
      <c r="J100" s="192" t="s">
        <v>756</v>
      </c>
      <c r="K100" s="206" t="s">
        <v>668</v>
      </c>
      <c r="L100" s="19">
        <v>1099</v>
      </c>
      <c r="M100" s="195">
        <f t="shared" si="54"/>
        <v>109.9</v>
      </c>
      <c r="N100" s="19">
        <f t="shared" si="55"/>
        <v>989.1</v>
      </c>
      <c r="O100" s="19">
        <f t="shared" si="56"/>
        <v>197.82</v>
      </c>
      <c r="P100" s="19">
        <v>0</v>
      </c>
      <c r="Q100" s="19">
        <f t="shared" si="57"/>
        <v>0</v>
      </c>
      <c r="R100" s="19">
        <v>0</v>
      </c>
      <c r="S100" s="19">
        <v>0</v>
      </c>
      <c r="T100" s="19">
        <f t="shared" si="79"/>
        <v>0</v>
      </c>
      <c r="U100" s="19">
        <v>0</v>
      </c>
      <c r="V100" s="19">
        <v>0</v>
      </c>
      <c r="W100" s="19">
        <f t="shared" si="80"/>
        <v>0</v>
      </c>
      <c r="X100" s="19">
        <v>0</v>
      </c>
      <c r="Y100" s="19">
        <v>0</v>
      </c>
      <c r="Z100" s="19">
        <f t="shared" si="81"/>
        <v>0</v>
      </c>
      <c r="AA100" s="19">
        <v>0</v>
      </c>
      <c r="AB100" s="19">
        <v>0</v>
      </c>
      <c r="AC100" s="19">
        <f t="shared" si="83"/>
        <v>0</v>
      </c>
      <c r="AD100" s="19">
        <v>0</v>
      </c>
      <c r="AE100" s="19">
        <v>0</v>
      </c>
      <c r="AF100" s="19">
        <f t="shared" si="86"/>
        <v>0</v>
      </c>
      <c r="AG100" s="19">
        <v>0</v>
      </c>
      <c r="AH100" s="19">
        <v>0</v>
      </c>
      <c r="AI100" s="19">
        <f t="shared" si="52"/>
        <v>0</v>
      </c>
      <c r="AJ100" s="19">
        <v>0</v>
      </c>
      <c r="AK100" s="19">
        <v>0</v>
      </c>
      <c r="AL100" s="19">
        <f t="shared" si="53"/>
        <v>0</v>
      </c>
      <c r="AM100" s="19">
        <v>0</v>
      </c>
      <c r="AN100" s="19">
        <v>0</v>
      </c>
      <c r="AO100" s="19">
        <f t="shared" si="84"/>
        <v>0</v>
      </c>
      <c r="AP100" s="19">
        <v>0</v>
      </c>
      <c r="AQ100" s="19">
        <v>0</v>
      </c>
      <c r="AR100" s="19">
        <f t="shared" si="60"/>
        <v>0</v>
      </c>
      <c r="AS100" s="19">
        <v>0</v>
      </c>
      <c r="AT100" s="19">
        <v>0</v>
      </c>
      <c r="AU100" s="19">
        <f t="shared" si="62"/>
        <v>0</v>
      </c>
      <c r="AV100" s="19">
        <v>0</v>
      </c>
      <c r="AW100" s="19">
        <v>63.19</v>
      </c>
      <c r="AX100" s="19">
        <f t="shared" si="85"/>
        <v>63.19</v>
      </c>
      <c r="AY100" s="19">
        <f t="shared" si="64"/>
        <v>1035.81</v>
      </c>
      <c r="AZ100" s="19">
        <v>197.82</v>
      </c>
      <c r="BA100" s="19">
        <f t="shared" si="65"/>
        <v>261.01</v>
      </c>
      <c r="BB100" s="19">
        <f t="shared" si="66"/>
        <v>837.99</v>
      </c>
      <c r="BC100" s="19">
        <v>197.82</v>
      </c>
      <c r="BD100" s="19">
        <f t="shared" si="67"/>
        <v>458.83</v>
      </c>
      <c r="BE100" s="19">
        <f t="shared" si="68"/>
        <v>640.17000000000007</v>
      </c>
      <c r="BF100" s="19">
        <v>197.82</v>
      </c>
      <c r="BG100" s="19">
        <f t="shared" si="69"/>
        <v>656.65</v>
      </c>
      <c r="BH100" s="19">
        <f t="shared" si="70"/>
        <v>442.35</v>
      </c>
      <c r="BI100" s="19">
        <v>197.82</v>
      </c>
      <c r="BJ100" s="19">
        <f t="shared" si="71"/>
        <v>854.47</v>
      </c>
      <c r="BK100" s="19">
        <f t="shared" si="82"/>
        <v>244.52999999999997</v>
      </c>
      <c r="BL100" s="19">
        <v>134.63</v>
      </c>
      <c r="BM100" s="19">
        <f t="shared" si="73"/>
        <v>989.1</v>
      </c>
      <c r="BN100" s="19">
        <f t="shared" si="76"/>
        <v>109.89999999999998</v>
      </c>
      <c r="BO100" s="19">
        <v>0</v>
      </c>
      <c r="BP100" s="19">
        <f t="shared" si="74"/>
        <v>989.1</v>
      </c>
      <c r="BQ100" s="19">
        <f t="shared" si="75"/>
        <v>109.89999999999998</v>
      </c>
      <c r="BR100" s="19">
        <v>0</v>
      </c>
      <c r="BS100" s="19">
        <f t="shared" si="77"/>
        <v>989.1</v>
      </c>
      <c r="BT100" s="455">
        <f t="shared" si="78"/>
        <v>109.89999999999998</v>
      </c>
    </row>
    <row r="101" spans="1:72" s="190" customFormat="1" ht="13.5" x14ac:dyDescent="0.25">
      <c r="A101" s="193">
        <v>92</v>
      </c>
      <c r="B101" s="23">
        <v>61</v>
      </c>
      <c r="C101" s="22"/>
      <c r="D101" s="453">
        <v>93</v>
      </c>
      <c r="E101" s="205" t="s">
        <v>757</v>
      </c>
      <c r="F101" s="196">
        <v>41887</v>
      </c>
      <c r="G101" s="43" t="s">
        <v>514</v>
      </c>
      <c r="H101" s="23" t="s">
        <v>515</v>
      </c>
      <c r="I101" s="23" t="s">
        <v>753</v>
      </c>
      <c r="J101" s="200" t="s">
        <v>758</v>
      </c>
      <c r="K101" s="206" t="s">
        <v>579</v>
      </c>
      <c r="L101" s="19">
        <v>1099</v>
      </c>
      <c r="M101" s="195">
        <f t="shared" si="54"/>
        <v>109.9</v>
      </c>
      <c r="N101" s="19">
        <f t="shared" si="55"/>
        <v>989.1</v>
      </c>
      <c r="O101" s="19">
        <f t="shared" si="56"/>
        <v>197.82</v>
      </c>
      <c r="P101" s="19">
        <v>0</v>
      </c>
      <c r="Q101" s="19">
        <f t="shared" si="57"/>
        <v>0</v>
      </c>
      <c r="R101" s="19">
        <v>0</v>
      </c>
      <c r="S101" s="19">
        <v>0</v>
      </c>
      <c r="T101" s="19">
        <f t="shared" si="79"/>
        <v>0</v>
      </c>
      <c r="U101" s="19">
        <v>0</v>
      </c>
      <c r="V101" s="19">
        <v>0</v>
      </c>
      <c r="W101" s="19">
        <f t="shared" si="80"/>
        <v>0</v>
      </c>
      <c r="X101" s="19">
        <v>0</v>
      </c>
      <c r="Y101" s="19">
        <v>0</v>
      </c>
      <c r="Z101" s="19">
        <f t="shared" si="81"/>
        <v>0</v>
      </c>
      <c r="AA101" s="19">
        <v>0</v>
      </c>
      <c r="AB101" s="19">
        <v>0</v>
      </c>
      <c r="AC101" s="19">
        <f t="shared" si="83"/>
        <v>0</v>
      </c>
      <c r="AD101" s="19">
        <v>0</v>
      </c>
      <c r="AE101" s="19">
        <v>0</v>
      </c>
      <c r="AF101" s="19">
        <f t="shared" si="86"/>
        <v>0</v>
      </c>
      <c r="AG101" s="19">
        <v>0</v>
      </c>
      <c r="AH101" s="19">
        <v>0</v>
      </c>
      <c r="AI101" s="19">
        <f t="shared" si="52"/>
        <v>0</v>
      </c>
      <c r="AJ101" s="19">
        <v>0</v>
      </c>
      <c r="AK101" s="19">
        <v>0</v>
      </c>
      <c r="AL101" s="19">
        <f t="shared" si="53"/>
        <v>0</v>
      </c>
      <c r="AM101" s="19">
        <v>0</v>
      </c>
      <c r="AN101" s="19">
        <v>0</v>
      </c>
      <c r="AO101" s="19">
        <f t="shared" si="84"/>
        <v>0</v>
      </c>
      <c r="AP101" s="19">
        <v>0</v>
      </c>
      <c r="AQ101" s="19">
        <v>0</v>
      </c>
      <c r="AR101" s="19">
        <f t="shared" si="60"/>
        <v>0</v>
      </c>
      <c r="AS101" s="19">
        <v>0</v>
      </c>
      <c r="AT101" s="19">
        <v>0</v>
      </c>
      <c r="AU101" s="19">
        <f t="shared" si="62"/>
        <v>0</v>
      </c>
      <c r="AV101" s="19">
        <v>0</v>
      </c>
      <c r="AW101" s="19">
        <v>63.19</v>
      </c>
      <c r="AX101" s="19">
        <f t="shared" si="85"/>
        <v>63.19</v>
      </c>
      <c r="AY101" s="19">
        <f t="shared" si="64"/>
        <v>1035.81</v>
      </c>
      <c r="AZ101" s="19">
        <v>197.82</v>
      </c>
      <c r="BA101" s="19">
        <f t="shared" si="65"/>
        <v>261.01</v>
      </c>
      <c r="BB101" s="19">
        <f t="shared" si="66"/>
        <v>837.99</v>
      </c>
      <c r="BC101" s="19">
        <v>197.82</v>
      </c>
      <c r="BD101" s="19">
        <f t="shared" si="67"/>
        <v>458.83</v>
      </c>
      <c r="BE101" s="19">
        <f t="shared" si="68"/>
        <v>640.17000000000007</v>
      </c>
      <c r="BF101" s="19">
        <v>197.82</v>
      </c>
      <c r="BG101" s="19">
        <f t="shared" si="69"/>
        <v>656.65</v>
      </c>
      <c r="BH101" s="19">
        <f t="shared" si="70"/>
        <v>442.35</v>
      </c>
      <c r="BI101" s="19">
        <v>197.82</v>
      </c>
      <c r="BJ101" s="19">
        <f t="shared" si="71"/>
        <v>854.47</v>
      </c>
      <c r="BK101" s="19">
        <f t="shared" si="82"/>
        <v>244.52999999999997</v>
      </c>
      <c r="BL101" s="19">
        <v>134.63</v>
      </c>
      <c r="BM101" s="19">
        <f t="shared" si="73"/>
        <v>989.1</v>
      </c>
      <c r="BN101" s="19">
        <f t="shared" si="76"/>
        <v>109.89999999999998</v>
      </c>
      <c r="BO101" s="19">
        <v>0</v>
      </c>
      <c r="BP101" s="19">
        <f t="shared" si="74"/>
        <v>989.1</v>
      </c>
      <c r="BQ101" s="19">
        <f t="shared" si="75"/>
        <v>109.89999999999998</v>
      </c>
      <c r="BR101" s="19">
        <v>0</v>
      </c>
      <c r="BS101" s="19">
        <f t="shared" si="77"/>
        <v>989.1</v>
      </c>
      <c r="BT101" s="455">
        <f t="shared" si="78"/>
        <v>109.89999999999998</v>
      </c>
    </row>
    <row r="102" spans="1:72" s="190" customFormat="1" ht="13.5" x14ac:dyDescent="0.25">
      <c r="A102" s="193">
        <v>93</v>
      </c>
      <c r="B102" s="23">
        <v>142</v>
      </c>
      <c r="C102" s="22"/>
      <c r="D102" s="435">
        <v>94</v>
      </c>
      <c r="E102" s="205" t="s">
        <v>759</v>
      </c>
      <c r="F102" s="196">
        <v>41989</v>
      </c>
      <c r="G102" s="43" t="s">
        <v>514</v>
      </c>
      <c r="H102" s="23" t="s">
        <v>515</v>
      </c>
      <c r="I102" s="23" t="s">
        <v>753</v>
      </c>
      <c r="J102" s="192" t="s">
        <v>760</v>
      </c>
      <c r="K102" s="206" t="s">
        <v>545</v>
      </c>
      <c r="L102" s="19">
        <v>1099</v>
      </c>
      <c r="M102" s="195">
        <f t="shared" si="54"/>
        <v>109.9</v>
      </c>
      <c r="N102" s="19">
        <f t="shared" si="55"/>
        <v>989.1</v>
      </c>
      <c r="O102" s="19">
        <f t="shared" si="56"/>
        <v>197.82</v>
      </c>
      <c r="P102" s="19">
        <v>0</v>
      </c>
      <c r="Q102" s="19">
        <f t="shared" si="57"/>
        <v>0</v>
      </c>
      <c r="R102" s="19">
        <v>0</v>
      </c>
      <c r="S102" s="19">
        <v>0</v>
      </c>
      <c r="T102" s="19">
        <f t="shared" si="79"/>
        <v>0</v>
      </c>
      <c r="U102" s="19">
        <v>0</v>
      </c>
      <c r="V102" s="19">
        <v>0</v>
      </c>
      <c r="W102" s="19">
        <f t="shared" si="80"/>
        <v>0</v>
      </c>
      <c r="X102" s="19">
        <v>0</v>
      </c>
      <c r="Y102" s="19">
        <v>0</v>
      </c>
      <c r="Z102" s="19">
        <f t="shared" si="81"/>
        <v>0</v>
      </c>
      <c r="AA102" s="19">
        <v>0</v>
      </c>
      <c r="AB102" s="19">
        <v>0</v>
      </c>
      <c r="AC102" s="19">
        <f t="shared" si="83"/>
        <v>0</v>
      </c>
      <c r="AD102" s="19">
        <v>0</v>
      </c>
      <c r="AE102" s="19">
        <v>0</v>
      </c>
      <c r="AF102" s="19">
        <f t="shared" si="86"/>
        <v>0</v>
      </c>
      <c r="AG102" s="19">
        <v>0</v>
      </c>
      <c r="AH102" s="19">
        <v>0</v>
      </c>
      <c r="AI102" s="19">
        <f t="shared" si="52"/>
        <v>0</v>
      </c>
      <c r="AJ102" s="19">
        <v>0</v>
      </c>
      <c r="AK102" s="19">
        <v>0</v>
      </c>
      <c r="AL102" s="19">
        <f t="shared" si="53"/>
        <v>0</v>
      </c>
      <c r="AM102" s="19">
        <v>0</v>
      </c>
      <c r="AN102" s="19">
        <v>0</v>
      </c>
      <c r="AO102" s="19">
        <f t="shared" si="84"/>
        <v>0</v>
      </c>
      <c r="AP102" s="19">
        <v>0</v>
      </c>
      <c r="AQ102" s="19">
        <v>0</v>
      </c>
      <c r="AR102" s="19">
        <f t="shared" si="60"/>
        <v>0</v>
      </c>
      <c r="AS102" s="19">
        <v>0</v>
      </c>
      <c r="AT102" s="19">
        <v>0</v>
      </c>
      <c r="AU102" s="19">
        <f t="shared" si="62"/>
        <v>0</v>
      </c>
      <c r="AV102" s="19">
        <v>0</v>
      </c>
      <c r="AW102" s="19">
        <v>8.67</v>
      </c>
      <c r="AX102" s="19">
        <f t="shared" si="85"/>
        <v>8.67</v>
      </c>
      <c r="AY102" s="19">
        <f t="shared" si="64"/>
        <v>1090.33</v>
      </c>
      <c r="AZ102" s="19">
        <v>197.82</v>
      </c>
      <c r="BA102" s="19">
        <f t="shared" si="65"/>
        <v>206.48999999999998</v>
      </c>
      <c r="BB102" s="19">
        <f t="shared" si="66"/>
        <v>892.51</v>
      </c>
      <c r="BC102" s="19">
        <v>197.82</v>
      </c>
      <c r="BD102" s="19">
        <f t="shared" si="67"/>
        <v>404.30999999999995</v>
      </c>
      <c r="BE102" s="19">
        <f t="shared" si="68"/>
        <v>694.69</v>
      </c>
      <c r="BF102" s="19">
        <v>197.82</v>
      </c>
      <c r="BG102" s="19">
        <f t="shared" si="69"/>
        <v>602.12999999999988</v>
      </c>
      <c r="BH102" s="19">
        <f>L102-BG102</f>
        <v>496.87000000000012</v>
      </c>
      <c r="BI102" s="19">
        <v>197.82</v>
      </c>
      <c r="BJ102" s="19">
        <f t="shared" si="71"/>
        <v>799.94999999999982</v>
      </c>
      <c r="BK102" s="19">
        <f t="shared" si="82"/>
        <v>299.05000000000018</v>
      </c>
      <c r="BL102" s="19">
        <v>189.15</v>
      </c>
      <c r="BM102" s="19">
        <f t="shared" si="73"/>
        <v>989.0999999999998</v>
      </c>
      <c r="BN102" s="19">
        <f t="shared" si="76"/>
        <v>109.9000000000002</v>
      </c>
      <c r="BO102" s="19">
        <v>0</v>
      </c>
      <c r="BP102" s="19">
        <f t="shared" si="74"/>
        <v>989.0999999999998</v>
      </c>
      <c r="BQ102" s="19">
        <f t="shared" si="75"/>
        <v>109.9000000000002</v>
      </c>
      <c r="BR102" s="19">
        <v>0</v>
      </c>
      <c r="BS102" s="19">
        <f t="shared" si="77"/>
        <v>989.0999999999998</v>
      </c>
      <c r="BT102" s="455">
        <f t="shared" si="78"/>
        <v>109.9000000000002</v>
      </c>
    </row>
    <row r="103" spans="1:72" s="190" customFormat="1" ht="13.5" x14ac:dyDescent="0.25">
      <c r="A103" s="193">
        <v>94</v>
      </c>
      <c r="B103" s="23">
        <v>142</v>
      </c>
      <c r="C103" s="22"/>
      <c r="D103" s="435">
        <v>95</v>
      </c>
      <c r="E103" s="205" t="s">
        <v>761</v>
      </c>
      <c r="F103" s="196">
        <v>41989</v>
      </c>
      <c r="G103" s="43" t="s">
        <v>514</v>
      </c>
      <c r="H103" s="23" t="s">
        <v>515</v>
      </c>
      <c r="I103" s="23" t="s">
        <v>753</v>
      </c>
      <c r="J103" s="192" t="s">
        <v>762</v>
      </c>
      <c r="K103" s="206" t="s">
        <v>545</v>
      </c>
      <c r="L103" s="19">
        <v>1099</v>
      </c>
      <c r="M103" s="195">
        <f t="shared" si="54"/>
        <v>109.9</v>
      </c>
      <c r="N103" s="19">
        <f t="shared" si="55"/>
        <v>989.1</v>
      </c>
      <c r="O103" s="19">
        <f t="shared" si="56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87">S103</f>
        <v>0</v>
      </c>
      <c r="U103" s="19">
        <v>0</v>
      </c>
      <c r="V103" s="19">
        <v>0</v>
      </c>
      <c r="W103" s="19">
        <f t="shared" si="80"/>
        <v>0</v>
      </c>
      <c r="X103" s="19">
        <v>0</v>
      </c>
      <c r="Y103" s="19">
        <v>0</v>
      </c>
      <c r="Z103" s="19">
        <f t="shared" si="81"/>
        <v>0</v>
      </c>
      <c r="AA103" s="19"/>
      <c r="AB103" s="19">
        <v>0</v>
      </c>
      <c r="AC103" s="19">
        <f t="shared" si="83"/>
        <v>0</v>
      </c>
      <c r="AD103" s="19">
        <v>0</v>
      </c>
      <c r="AE103" s="19">
        <v>0</v>
      </c>
      <c r="AF103" s="19">
        <f t="shared" si="86"/>
        <v>0</v>
      </c>
      <c r="AG103" s="19">
        <v>0</v>
      </c>
      <c r="AH103" s="19">
        <v>0</v>
      </c>
      <c r="AI103" s="19">
        <f t="shared" si="52"/>
        <v>0</v>
      </c>
      <c r="AJ103" s="19">
        <v>0</v>
      </c>
      <c r="AK103" s="19">
        <v>0</v>
      </c>
      <c r="AL103" s="19">
        <f t="shared" si="53"/>
        <v>0</v>
      </c>
      <c r="AM103" s="19">
        <v>0</v>
      </c>
      <c r="AN103" s="19"/>
      <c r="AO103" s="19">
        <f t="shared" si="84"/>
        <v>0</v>
      </c>
      <c r="AP103" s="19">
        <v>0</v>
      </c>
      <c r="AQ103" s="19">
        <v>0</v>
      </c>
      <c r="AR103" s="19">
        <f t="shared" si="60"/>
        <v>0</v>
      </c>
      <c r="AS103" s="19">
        <v>0</v>
      </c>
      <c r="AT103" s="19">
        <v>0</v>
      </c>
      <c r="AU103" s="19">
        <f t="shared" si="62"/>
        <v>0</v>
      </c>
      <c r="AV103" s="19">
        <v>0</v>
      </c>
      <c r="AW103" s="19">
        <v>8.67</v>
      </c>
      <c r="AX103" s="19">
        <f t="shared" si="85"/>
        <v>8.67</v>
      </c>
      <c r="AY103" s="19">
        <f t="shared" si="64"/>
        <v>1090.33</v>
      </c>
      <c r="AZ103" s="19">
        <v>197.82</v>
      </c>
      <c r="BA103" s="19">
        <f t="shared" si="65"/>
        <v>206.48999999999998</v>
      </c>
      <c r="BB103" s="19">
        <f t="shared" si="66"/>
        <v>892.51</v>
      </c>
      <c r="BC103" s="19">
        <v>197.82</v>
      </c>
      <c r="BD103" s="19">
        <f t="shared" si="67"/>
        <v>404.30999999999995</v>
      </c>
      <c r="BE103" s="19">
        <f t="shared" si="68"/>
        <v>694.69</v>
      </c>
      <c r="BF103" s="19">
        <v>197.82</v>
      </c>
      <c r="BG103" s="19">
        <f t="shared" si="69"/>
        <v>602.12999999999988</v>
      </c>
      <c r="BH103" s="19">
        <f>L103-BG103</f>
        <v>496.87000000000012</v>
      </c>
      <c r="BI103" s="19">
        <v>197.82</v>
      </c>
      <c r="BJ103" s="19">
        <f t="shared" si="71"/>
        <v>799.94999999999982</v>
      </c>
      <c r="BK103" s="19">
        <f t="shared" si="82"/>
        <v>299.05000000000018</v>
      </c>
      <c r="BL103" s="19">
        <v>189.15</v>
      </c>
      <c r="BM103" s="19">
        <f t="shared" si="73"/>
        <v>989.0999999999998</v>
      </c>
      <c r="BN103" s="19">
        <f t="shared" si="76"/>
        <v>109.9000000000002</v>
      </c>
      <c r="BO103" s="19">
        <v>0</v>
      </c>
      <c r="BP103" s="19">
        <f t="shared" si="74"/>
        <v>989.0999999999998</v>
      </c>
      <c r="BQ103" s="19">
        <f t="shared" si="75"/>
        <v>109.9000000000002</v>
      </c>
      <c r="BR103" s="19">
        <v>0</v>
      </c>
      <c r="BS103" s="19">
        <f t="shared" si="77"/>
        <v>989.0999999999998</v>
      </c>
      <c r="BT103" s="455">
        <f t="shared" si="78"/>
        <v>109.9000000000002</v>
      </c>
    </row>
    <row r="104" spans="1:72" s="190" customFormat="1" ht="13.5" x14ac:dyDescent="0.25">
      <c r="A104" s="193">
        <v>95</v>
      </c>
      <c r="B104" s="23">
        <v>142</v>
      </c>
      <c r="C104" s="22"/>
      <c r="D104" s="435">
        <v>96</v>
      </c>
      <c r="E104" s="205" t="s">
        <v>763</v>
      </c>
      <c r="F104" s="196">
        <v>41989</v>
      </c>
      <c r="G104" s="43" t="s">
        <v>514</v>
      </c>
      <c r="H104" s="23" t="s">
        <v>515</v>
      </c>
      <c r="I104" s="23" t="s">
        <v>753</v>
      </c>
      <c r="J104" s="192" t="s">
        <v>764</v>
      </c>
      <c r="K104" s="461" t="s">
        <v>324</v>
      </c>
      <c r="L104" s="19">
        <v>1099</v>
      </c>
      <c r="M104" s="195">
        <f t="shared" si="54"/>
        <v>109.9</v>
      </c>
      <c r="N104" s="19">
        <f t="shared" si="55"/>
        <v>989.1</v>
      </c>
      <c r="O104" s="19">
        <f t="shared" si="56"/>
        <v>197.82</v>
      </c>
      <c r="P104" s="19">
        <v>0</v>
      </c>
      <c r="Q104" s="19">
        <f t="shared" si="57"/>
        <v>0</v>
      </c>
      <c r="R104" s="19">
        <v>0</v>
      </c>
      <c r="S104" s="19">
        <v>0</v>
      </c>
      <c r="T104" s="19">
        <f t="shared" ref="T104:T157" si="88">Q104+S104</f>
        <v>0</v>
      </c>
      <c r="U104" s="19">
        <v>0</v>
      </c>
      <c r="V104" s="19">
        <v>0</v>
      </c>
      <c r="W104" s="19">
        <f t="shared" si="80"/>
        <v>0</v>
      </c>
      <c r="X104" s="19">
        <v>0</v>
      </c>
      <c r="Y104" s="19">
        <v>0</v>
      </c>
      <c r="Z104" s="19">
        <f t="shared" si="81"/>
        <v>0</v>
      </c>
      <c r="AA104" s="19">
        <v>0</v>
      </c>
      <c r="AB104" s="19">
        <v>0</v>
      </c>
      <c r="AC104" s="19">
        <f t="shared" si="83"/>
        <v>0</v>
      </c>
      <c r="AD104" s="19">
        <v>0</v>
      </c>
      <c r="AE104" s="19">
        <v>0</v>
      </c>
      <c r="AF104" s="19">
        <f t="shared" si="86"/>
        <v>0</v>
      </c>
      <c r="AG104" s="19">
        <v>0</v>
      </c>
      <c r="AH104" s="19">
        <v>0</v>
      </c>
      <c r="AI104" s="19">
        <f t="shared" si="52"/>
        <v>0</v>
      </c>
      <c r="AJ104" s="19">
        <v>0</v>
      </c>
      <c r="AK104" s="19">
        <v>0</v>
      </c>
      <c r="AL104" s="19">
        <f t="shared" si="53"/>
        <v>0</v>
      </c>
      <c r="AM104" s="19">
        <v>0</v>
      </c>
      <c r="AN104" s="19">
        <v>0</v>
      </c>
      <c r="AO104" s="19">
        <f t="shared" si="84"/>
        <v>0</v>
      </c>
      <c r="AP104" s="19">
        <v>0</v>
      </c>
      <c r="AQ104" s="19">
        <v>0</v>
      </c>
      <c r="AR104" s="19">
        <f t="shared" si="60"/>
        <v>0</v>
      </c>
      <c r="AS104" s="19">
        <v>0</v>
      </c>
      <c r="AT104" s="19">
        <v>0</v>
      </c>
      <c r="AU104" s="19">
        <f t="shared" si="62"/>
        <v>0</v>
      </c>
      <c r="AV104" s="19">
        <v>0</v>
      </c>
      <c r="AW104" s="19">
        <v>8.67</v>
      </c>
      <c r="AX104" s="19">
        <f t="shared" si="85"/>
        <v>8.67</v>
      </c>
      <c r="AY104" s="19">
        <f t="shared" si="64"/>
        <v>1090.33</v>
      </c>
      <c r="AZ104" s="19">
        <v>197.82</v>
      </c>
      <c r="BA104" s="19">
        <f t="shared" si="65"/>
        <v>206.48999999999998</v>
      </c>
      <c r="BB104" s="19">
        <f t="shared" si="66"/>
        <v>892.51</v>
      </c>
      <c r="BC104" s="19">
        <v>197.82</v>
      </c>
      <c r="BD104" s="19">
        <f t="shared" si="67"/>
        <v>404.30999999999995</v>
      </c>
      <c r="BE104" s="19">
        <f t="shared" si="68"/>
        <v>694.69</v>
      </c>
      <c r="BF104" s="19">
        <v>197.82</v>
      </c>
      <c r="BG104" s="19">
        <f t="shared" si="69"/>
        <v>602.12999999999988</v>
      </c>
      <c r="BH104" s="19">
        <f t="shared" ref="BH104:BH145" si="89">L104-BG104</f>
        <v>496.87000000000012</v>
      </c>
      <c r="BI104" s="19">
        <v>197.82</v>
      </c>
      <c r="BJ104" s="19">
        <f t="shared" si="71"/>
        <v>799.94999999999982</v>
      </c>
      <c r="BK104" s="19">
        <f t="shared" si="82"/>
        <v>299.05000000000018</v>
      </c>
      <c r="BL104" s="19">
        <v>189.15</v>
      </c>
      <c r="BM104" s="19">
        <f t="shared" si="73"/>
        <v>989.0999999999998</v>
      </c>
      <c r="BN104" s="19">
        <f t="shared" si="76"/>
        <v>109.9000000000002</v>
      </c>
      <c r="BO104" s="19">
        <v>0</v>
      </c>
      <c r="BP104" s="19">
        <f t="shared" si="74"/>
        <v>989.0999999999998</v>
      </c>
      <c r="BQ104" s="19">
        <f t="shared" si="75"/>
        <v>109.9000000000002</v>
      </c>
      <c r="BR104" s="19">
        <v>0</v>
      </c>
      <c r="BS104" s="19">
        <f t="shared" si="77"/>
        <v>989.0999999999998</v>
      </c>
      <c r="BT104" s="455">
        <f t="shared" si="78"/>
        <v>109.9000000000002</v>
      </c>
    </row>
    <row r="105" spans="1:72" s="190" customFormat="1" ht="13.5" x14ac:dyDescent="0.25">
      <c r="A105" s="193">
        <v>96</v>
      </c>
      <c r="B105" s="23">
        <v>142</v>
      </c>
      <c r="C105" s="22"/>
      <c r="D105" s="453">
        <v>97</v>
      </c>
      <c r="E105" s="205" t="s">
        <v>765</v>
      </c>
      <c r="F105" s="196">
        <v>41989</v>
      </c>
      <c r="G105" s="43" t="s">
        <v>514</v>
      </c>
      <c r="H105" s="23" t="s">
        <v>515</v>
      </c>
      <c r="I105" s="23" t="s">
        <v>753</v>
      </c>
      <c r="J105" s="192" t="s">
        <v>766</v>
      </c>
      <c r="K105" s="206" t="s">
        <v>524</v>
      </c>
      <c r="L105" s="19">
        <v>1099</v>
      </c>
      <c r="M105" s="195">
        <f t="shared" si="54"/>
        <v>109.9</v>
      </c>
      <c r="N105" s="19">
        <f t="shared" si="55"/>
        <v>989.1</v>
      </c>
      <c r="O105" s="19">
        <f t="shared" si="56"/>
        <v>197.82</v>
      </c>
      <c r="P105" s="19">
        <v>0</v>
      </c>
      <c r="Q105" s="19">
        <f t="shared" si="57"/>
        <v>0</v>
      </c>
      <c r="R105" s="19">
        <v>0</v>
      </c>
      <c r="S105" s="19">
        <v>0</v>
      </c>
      <c r="T105" s="19">
        <f t="shared" si="88"/>
        <v>0</v>
      </c>
      <c r="U105" s="19">
        <v>0</v>
      </c>
      <c r="V105" s="19">
        <v>0</v>
      </c>
      <c r="W105" s="19">
        <f t="shared" si="80"/>
        <v>0</v>
      </c>
      <c r="X105" s="19">
        <v>0</v>
      </c>
      <c r="Y105" s="19">
        <v>0</v>
      </c>
      <c r="Z105" s="19">
        <f t="shared" si="81"/>
        <v>0</v>
      </c>
      <c r="AA105" s="19">
        <v>0</v>
      </c>
      <c r="AB105" s="19">
        <v>0</v>
      </c>
      <c r="AC105" s="19">
        <f t="shared" si="83"/>
        <v>0</v>
      </c>
      <c r="AD105" s="19">
        <v>0</v>
      </c>
      <c r="AE105" s="19">
        <v>0</v>
      </c>
      <c r="AF105" s="19">
        <f t="shared" si="86"/>
        <v>0</v>
      </c>
      <c r="AG105" s="19">
        <v>0</v>
      </c>
      <c r="AH105" s="19">
        <v>0</v>
      </c>
      <c r="AI105" s="19">
        <f t="shared" si="52"/>
        <v>0</v>
      </c>
      <c r="AJ105" s="19">
        <v>0</v>
      </c>
      <c r="AK105" s="19">
        <v>0</v>
      </c>
      <c r="AL105" s="19">
        <f t="shared" si="53"/>
        <v>0</v>
      </c>
      <c r="AM105" s="19">
        <v>0</v>
      </c>
      <c r="AN105" s="19">
        <v>0</v>
      </c>
      <c r="AO105" s="19">
        <f t="shared" si="84"/>
        <v>0</v>
      </c>
      <c r="AP105" s="19">
        <v>0</v>
      </c>
      <c r="AQ105" s="19">
        <v>0</v>
      </c>
      <c r="AR105" s="19">
        <f t="shared" si="60"/>
        <v>0</v>
      </c>
      <c r="AS105" s="19">
        <v>0</v>
      </c>
      <c r="AT105" s="19">
        <v>0</v>
      </c>
      <c r="AU105" s="19">
        <f t="shared" si="62"/>
        <v>0</v>
      </c>
      <c r="AV105" s="19">
        <v>0</v>
      </c>
      <c r="AW105" s="19">
        <v>8.67</v>
      </c>
      <c r="AX105" s="19">
        <f t="shared" si="85"/>
        <v>8.67</v>
      </c>
      <c r="AY105" s="19">
        <f t="shared" si="64"/>
        <v>1090.33</v>
      </c>
      <c r="AZ105" s="19">
        <v>197.82</v>
      </c>
      <c r="BA105" s="19">
        <f t="shared" si="65"/>
        <v>206.48999999999998</v>
      </c>
      <c r="BB105" s="19">
        <f t="shared" si="66"/>
        <v>892.51</v>
      </c>
      <c r="BC105" s="19">
        <v>197.82</v>
      </c>
      <c r="BD105" s="19">
        <f t="shared" si="67"/>
        <v>404.30999999999995</v>
      </c>
      <c r="BE105" s="19">
        <f t="shared" si="68"/>
        <v>694.69</v>
      </c>
      <c r="BF105" s="19">
        <v>197.82</v>
      </c>
      <c r="BG105" s="19">
        <f t="shared" si="69"/>
        <v>602.12999999999988</v>
      </c>
      <c r="BH105" s="19">
        <f t="shared" si="89"/>
        <v>496.87000000000012</v>
      </c>
      <c r="BI105" s="19">
        <v>197.82</v>
      </c>
      <c r="BJ105" s="19">
        <f t="shared" si="71"/>
        <v>799.94999999999982</v>
      </c>
      <c r="BK105" s="19">
        <f t="shared" si="82"/>
        <v>299.05000000000018</v>
      </c>
      <c r="BL105" s="19">
        <v>189.15</v>
      </c>
      <c r="BM105" s="19">
        <f t="shared" si="73"/>
        <v>989.0999999999998</v>
      </c>
      <c r="BN105" s="19">
        <f t="shared" si="76"/>
        <v>109.9000000000002</v>
      </c>
      <c r="BO105" s="19">
        <v>0</v>
      </c>
      <c r="BP105" s="19">
        <f t="shared" si="74"/>
        <v>989.0999999999998</v>
      </c>
      <c r="BQ105" s="19">
        <f t="shared" si="75"/>
        <v>109.9000000000002</v>
      </c>
      <c r="BR105" s="19">
        <v>0</v>
      </c>
      <c r="BS105" s="19">
        <f t="shared" si="77"/>
        <v>989.0999999999998</v>
      </c>
      <c r="BT105" s="455">
        <f t="shared" si="78"/>
        <v>109.9000000000002</v>
      </c>
    </row>
    <row r="106" spans="1:72" s="190" customFormat="1" ht="13.5" x14ac:dyDescent="0.25">
      <c r="A106" s="193">
        <v>97</v>
      </c>
      <c r="B106" s="23">
        <v>142</v>
      </c>
      <c r="C106" s="22"/>
      <c r="D106" s="435">
        <v>98</v>
      </c>
      <c r="E106" s="205" t="s">
        <v>767</v>
      </c>
      <c r="F106" s="196">
        <v>41989</v>
      </c>
      <c r="G106" s="43" t="s">
        <v>514</v>
      </c>
      <c r="H106" s="23" t="s">
        <v>515</v>
      </c>
      <c r="I106" s="23" t="s">
        <v>753</v>
      </c>
      <c r="J106" s="192" t="s">
        <v>768</v>
      </c>
      <c r="K106" s="206" t="s">
        <v>769</v>
      </c>
      <c r="L106" s="19">
        <v>1099</v>
      </c>
      <c r="M106" s="195">
        <f t="shared" si="54"/>
        <v>109.9</v>
      </c>
      <c r="N106" s="19">
        <f t="shared" si="55"/>
        <v>989.1</v>
      </c>
      <c r="O106" s="19">
        <f t="shared" si="56"/>
        <v>197.82</v>
      </c>
      <c r="P106" s="19">
        <v>0</v>
      </c>
      <c r="Q106" s="19">
        <f t="shared" si="57"/>
        <v>0</v>
      </c>
      <c r="R106" s="19">
        <v>0</v>
      </c>
      <c r="S106" s="19">
        <v>0</v>
      </c>
      <c r="T106" s="19">
        <f t="shared" si="88"/>
        <v>0</v>
      </c>
      <c r="U106" s="19">
        <v>0</v>
      </c>
      <c r="V106" s="19">
        <v>0</v>
      </c>
      <c r="W106" s="19">
        <f t="shared" si="80"/>
        <v>0</v>
      </c>
      <c r="X106" s="19">
        <v>0</v>
      </c>
      <c r="Y106" s="19">
        <v>0</v>
      </c>
      <c r="Z106" s="19">
        <f t="shared" si="81"/>
        <v>0</v>
      </c>
      <c r="AA106" s="19">
        <v>0</v>
      </c>
      <c r="AB106" s="19">
        <v>0</v>
      </c>
      <c r="AC106" s="19">
        <f t="shared" si="83"/>
        <v>0</v>
      </c>
      <c r="AD106" s="19">
        <v>0</v>
      </c>
      <c r="AE106" s="19">
        <v>0</v>
      </c>
      <c r="AF106" s="19">
        <f t="shared" si="86"/>
        <v>0</v>
      </c>
      <c r="AG106" s="19">
        <v>0</v>
      </c>
      <c r="AH106" s="19">
        <v>0</v>
      </c>
      <c r="AI106" s="19">
        <f t="shared" si="52"/>
        <v>0</v>
      </c>
      <c r="AJ106" s="19">
        <v>0</v>
      </c>
      <c r="AK106" s="19">
        <v>0</v>
      </c>
      <c r="AL106" s="19">
        <f t="shared" si="53"/>
        <v>0</v>
      </c>
      <c r="AM106" s="19">
        <v>0</v>
      </c>
      <c r="AN106" s="19">
        <v>0</v>
      </c>
      <c r="AO106" s="19">
        <f t="shared" si="84"/>
        <v>0</v>
      </c>
      <c r="AP106" s="19">
        <v>0</v>
      </c>
      <c r="AQ106" s="19">
        <v>0</v>
      </c>
      <c r="AR106" s="19">
        <f t="shared" si="60"/>
        <v>0</v>
      </c>
      <c r="AS106" s="19">
        <v>0</v>
      </c>
      <c r="AT106" s="19">
        <v>0</v>
      </c>
      <c r="AU106" s="19">
        <f t="shared" si="62"/>
        <v>0</v>
      </c>
      <c r="AV106" s="19">
        <v>0</v>
      </c>
      <c r="AW106" s="19">
        <v>8.67</v>
      </c>
      <c r="AX106" s="19">
        <f t="shared" si="85"/>
        <v>8.67</v>
      </c>
      <c r="AY106" s="19">
        <f t="shared" si="64"/>
        <v>1090.33</v>
      </c>
      <c r="AZ106" s="19">
        <v>197.82</v>
      </c>
      <c r="BA106" s="19">
        <f t="shared" si="65"/>
        <v>206.48999999999998</v>
      </c>
      <c r="BB106" s="19">
        <f t="shared" si="66"/>
        <v>892.51</v>
      </c>
      <c r="BC106" s="19">
        <v>197.82</v>
      </c>
      <c r="BD106" s="19">
        <f t="shared" si="67"/>
        <v>404.30999999999995</v>
      </c>
      <c r="BE106" s="19">
        <f t="shared" si="68"/>
        <v>694.69</v>
      </c>
      <c r="BF106" s="19">
        <v>197.82</v>
      </c>
      <c r="BG106" s="19">
        <f t="shared" si="69"/>
        <v>602.12999999999988</v>
      </c>
      <c r="BH106" s="19">
        <f t="shared" si="89"/>
        <v>496.87000000000012</v>
      </c>
      <c r="BI106" s="19">
        <v>197.82</v>
      </c>
      <c r="BJ106" s="19">
        <f t="shared" si="71"/>
        <v>799.94999999999982</v>
      </c>
      <c r="BK106" s="19">
        <f t="shared" si="82"/>
        <v>299.05000000000018</v>
      </c>
      <c r="BL106" s="19">
        <v>189.15</v>
      </c>
      <c r="BM106" s="19">
        <f t="shared" si="73"/>
        <v>989.0999999999998</v>
      </c>
      <c r="BN106" s="19">
        <f t="shared" si="76"/>
        <v>109.9000000000002</v>
      </c>
      <c r="BO106" s="19">
        <v>0</v>
      </c>
      <c r="BP106" s="19">
        <f t="shared" si="74"/>
        <v>989.0999999999998</v>
      </c>
      <c r="BQ106" s="19">
        <f t="shared" si="75"/>
        <v>109.9000000000002</v>
      </c>
      <c r="BR106" s="19">
        <v>0</v>
      </c>
      <c r="BS106" s="19">
        <f t="shared" si="77"/>
        <v>989.0999999999998</v>
      </c>
      <c r="BT106" s="455">
        <f t="shared" si="78"/>
        <v>109.9000000000002</v>
      </c>
    </row>
    <row r="107" spans="1:72" s="190" customFormat="1" ht="13.5" x14ac:dyDescent="0.25">
      <c r="A107" s="193">
        <v>98</v>
      </c>
      <c r="B107" s="23">
        <v>142</v>
      </c>
      <c r="C107" s="22"/>
      <c r="D107" s="435">
        <v>99</v>
      </c>
      <c r="E107" s="205" t="s">
        <v>770</v>
      </c>
      <c r="F107" s="196">
        <v>41989</v>
      </c>
      <c r="G107" s="43" t="s">
        <v>514</v>
      </c>
      <c r="H107" s="23" t="s">
        <v>515</v>
      </c>
      <c r="I107" s="23" t="s">
        <v>753</v>
      </c>
      <c r="J107" s="192" t="s">
        <v>771</v>
      </c>
      <c r="K107" s="206" t="s">
        <v>772</v>
      </c>
      <c r="L107" s="19">
        <v>1099</v>
      </c>
      <c r="M107" s="195">
        <f t="shared" si="54"/>
        <v>109.9</v>
      </c>
      <c r="N107" s="19">
        <f t="shared" si="55"/>
        <v>989.1</v>
      </c>
      <c r="O107" s="19">
        <f t="shared" si="56"/>
        <v>197.82</v>
      </c>
      <c r="P107" s="19">
        <v>0</v>
      </c>
      <c r="Q107" s="19">
        <f t="shared" si="57"/>
        <v>0</v>
      </c>
      <c r="R107" s="19">
        <v>0</v>
      </c>
      <c r="S107" s="19">
        <v>0</v>
      </c>
      <c r="T107" s="19">
        <f t="shared" si="88"/>
        <v>0</v>
      </c>
      <c r="U107" s="19">
        <v>0</v>
      </c>
      <c r="V107" s="19">
        <v>0</v>
      </c>
      <c r="W107" s="19">
        <f t="shared" si="80"/>
        <v>0</v>
      </c>
      <c r="X107" s="19">
        <v>0</v>
      </c>
      <c r="Y107" s="19">
        <v>0</v>
      </c>
      <c r="Z107" s="19">
        <f t="shared" si="81"/>
        <v>0</v>
      </c>
      <c r="AA107" s="19">
        <v>0</v>
      </c>
      <c r="AB107" s="19">
        <v>0</v>
      </c>
      <c r="AC107" s="19">
        <f t="shared" si="83"/>
        <v>0</v>
      </c>
      <c r="AD107" s="19">
        <v>0</v>
      </c>
      <c r="AE107" s="19">
        <v>0</v>
      </c>
      <c r="AF107" s="19">
        <f t="shared" si="86"/>
        <v>0</v>
      </c>
      <c r="AG107" s="19">
        <v>0</v>
      </c>
      <c r="AH107" s="19">
        <v>0</v>
      </c>
      <c r="AI107" s="19">
        <f t="shared" si="52"/>
        <v>0</v>
      </c>
      <c r="AJ107" s="19">
        <v>0</v>
      </c>
      <c r="AK107" s="19">
        <v>0</v>
      </c>
      <c r="AL107" s="19">
        <f t="shared" si="53"/>
        <v>0</v>
      </c>
      <c r="AM107" s="19">
        <v>0</v>
      </c>
      <c r="AN107" s="19">
        <v>0</v>
      </c>
      <c r="AO107" s="19">
        <f t="shared" si="84"/>
        <v>0</v>
      </c>
      <c r="AP107" s="19">
        <v>0</v>
      </c>
      <c r="AQ107" s="19">
        <v>0</v>
      </c>
      <c r="AR107" s="19">
        <f t="shared" si="60"/>
        <v>0</v>
      </c>
      <c r="AS107" s="19">
        <v>0</v>
      </c>
      <c r="AT107" s="19">
        <v>0</v>
      </c>
      <c r="AU107" s="19">
        <f t="shared" si="62"/>
        <v>0</v>
      </c>
      <c r="AV107" s="19">
        <v>0</v>
      </c>
      <c r="AW107" s="19">
        <v>8.67</v>
      </c>
      <c r="AX107" s="19">
        <f t="shared" si="85"/>
        <v>8.67</v>
      </c>
      <c r="AY107" s="19">
        <f t="shared" si="64"/>
        <v>1090.33</v>
      </c>
      <c r="AZ107" s="19">
        <v>197.82</v>
      </c>
      <c r="BA107" s="19">
        <f t="shared" si="65"/>
        <v>206.48999999999998</v>
      </c>
      <c r="BB107" s="19">
        <f t="shared" si="66"/>
        <v>892.51</v>
      </c>
      <c r="BC107" s="19">
        <v>197.82</v>
      </c>
      <c r="BD107" s="19">
        <f t="shared" si="67"/>
        <v>404.30999999999995</v>
      </c>
      <c r="BE107" s="19">
        <f t="shared" si="68"/>
        <v>694.69</v>
      </c>
      <c r="BF107" s="19">
        <v>197.82</v>
      </c>
      <c r="BG107" s="19">
        <f t="shared" si="69"/>
        <v>602.12999999999988</v>
      </c>
      <c r="BH107" s="19">
        <f t="shared" si="89"/>
        <v>496.87000000000012</v>
      </c>
      <c r="BI107" s="19">
        <v>197.82</v>
      </c>
      <c r="BJ107" s="19">
        <f t="shared" si="71"/>
        <v>799.94999999999982</v>
      </c>
      <c r="BK107" s="19">
        <f t="shared" si="82"/>
        <v>299.05000000000018</v>
      </c>
      <c r="BL107" s="19">
        <v>189.15</v>
      </c>
      <c r="BM107" s="19">
        <f t="shared" si="73"/>
        <v>989.0999999999998</v>
      </c>
      <c r="BN107" s="19">
        <f t="shared" si="76"/>
        <v>109.9000000000002</v>
      </c>
      <c r="BO107" s="19">
        <v>0</v>
      </c>
      <c r="BP107" s="19">
        <f t="shared" si="74"/>
        <v>989.0999999999998</v>
      </c>
      <c r="BQ107" s="19">
        <f t="shared" si="75"/>
        <v>109.9000000000002</v>
      </c>
      <c r="BR107" s="19">
        <v>0</v>
      </c>
      <c r="BS107" s="19">
        <f t="shared" si="77"/>
        <v>989.0999999999998</v>
      </c>
      <c r="BT107" s="455">
        <f t="shared" si="78"/>
        <v>109.9000000000002</v>
      </c>
    </row>
    <row r="108" spans="1:72" s="190" customFormat="1" ht="13.5" x14ac:dyDescent="0.25">
      <c r="A108" s="193">
        <v>99</v>
      </c>
      <c r="B108" s="23">
        <v>142</v>
      </c>
      <c r="C108" s="22"/>
      <c r="D108" s="435">
        <v>100</v>
      </c>
      <c r="E108" s="205" t="s">
        <v>773</v>
      </c>
      <c r="F108" s="196">
        <v>41989</v>
      </c>
      <c r="G108" s="43" t="s">
        <v>514</v>
      </c>
      <c r="H108" s="23" t="s">
        <v>515</v>
      </c>
      <c r="I108" s="23" t="s">
        <v>753</v>
      </c>
      <c r="J108" s="192" t="s">
        <v>774</v>
      </c>
      <c r="K108" s="206" t="s">
        <v>540</v>
      </c>
      <c r="L108" s="19">
        <v>1099</v>
      </c>
      <c r="M108" s="195">
        <f t="shared" si="54"/>
        <v>109.9</v>
      </c>
      <c r="N108" s="19">
        <f t="shared" si="55"/>
        <v>989.1</v>
      </c>
      <c r="O108" s="19">
        <f t="shared" si="56"/>
        <v>197.82</v>
      </c>
      <c r="P108" s="19">
        <v>0</v>
      </c>
      <c r="Q108" s="19">
        <f t="shared" si="57"/>
        <v>0</v>
      </c>
      <c r="R108" s="19">
        <v>0</v>
      </c>
      <c r="S108" s="19">
        <v>0</v>
      </c>
      <c r="T108" s="19">
        <f t="shared" si="88"/>
        <v>0</v>
      </c>
      <c r="U108" s="19">
        <v>0</v>
      </c>
      <c r="V108" s="19">
        <v>0</v>
      </c>
      <c r="W108" s="19">
        <f t="shared" si="80"/>
        <v>0</v>
      </c>
      <c r="X108" s="19">
        <v>0</v>
      </c>
      <c r="Y108" s="19">
        <v>0</v>
      </c>
      <c r="Z108" s="19">
        <f t="shared" si="81"/>
        <v>0</v>
      </c>
      <c r="AA108" s="19">
        <v>0</v>
      </c>
      <c r="AB108" s="19">
        <v>0</v>
      </c>
      <c r="AC108" s="19">
        <f t="shared" si="83"/>
        <v>0</v>
      </c>
      <c r="AD108" s="19">
        <v>0</v>
      </c>
      <c r="AE108" s="19">
        <v>0</v>
      </c>
      <c r="AF108" s="19">
        <f t="shared" si="86"/>
        <v>0</v>
      </c>
      <c r="AG108" s="19">
        <v>0</v>
      </c>
      <c r="AH108" s="19">
        <v>0</v>
      </c>
      <c r="AI108" s="19">
        <f t="shared" si="52"/>
        <v>0</v>
      </c>
      <c r="AJ108" s="19">
        <v>0</v>
      </c>
      <c r="AK108" s="19">
        <v>0</v>
      </c>
      <c r="AL108" s="19">
        <f t="shared" si="53"/>
        <v>0</v>
      </c>
      <c r="AM108" s="19">
        <v>0</v>
      </c>
      <c r="AN108" s="19">
        <v>0</v>
      </c>
      <c r="AO108" s="19">
        <f t="shared" si="84"/>
        <v>0</v>
      </c>
      <c r="AP108" s="19">
        <v>0</v>
      </c>
      <c r="AQ108" s="19">
        <v>0</v>
      </c>
      <c r="AR108" s="19">
        <f t="shared" si="60"/>
        <v>0</v>
      </c>
      <c r="AS108" s="19">
        <v>0</v>
      </c>
      <c r="AT108" s="19">
        <v>0</v>
      </c>
      <c r="AU108" s="19">
        <f t="shared" si="62"/>
        <v>0</v>
      </c>
      <c r="AV108" s="19">
        <v>0</v>
      </c>
      <c r="AW108" s="19">
        <v>8.67</v>
      </c>
      <c r="AX108" s="19">
        <f t="shared" si="85"/>
        <v>8.67</v>
      </c>
      <c r="AY108" s="19">
        <f t="shared" si="64"/>
        <v>1090.33</v>
      </c>
      <c r="AZ108" s="19">
        <v>197.82</v>
      </c>
      <c r="BA108" s="19">
        <f t="shared" si="65"/>
        <v>206.48999999999998</v>
      </c>
      <c r="BB108" s="19">
        <f t="shared" si="66"/>
        <v>892.51</v>
      </c>
      <c r="BC108" s="19">
        <v>197.82</v>
      </c>
      <c r="BD108" s="19">
        <f t="shared" si="67"/>
        <v>404.30999999999995</v>
      </c>
      <c r="BE108" s="19">
        <f t="shared" si="68"/>
        <v>694.69</v>
      </c>
      <c r="BF108" s="19">
        <v>197.82</v>
      </c>
      <c r="BG108" s="19">
        <f t="shared" si="69"/>
        <v>602.12999999999988</v>
      </c>
      <c r="BH108" s="19">
        <f t="shared" si="89"/>
        <v>496.87000000000012</v>
      </c>
      <c r="BI108" s="19">
        <v>197.82</v>
      </c>
      <c r="BJ108" s="19">
        <f t="shared" si="71"/>
        <v>799.94999999999982</v>
      </c>
      <c r="BK108" s="19">
        <f t="shared" si="82"/>
        <v>299.05000000000018</v>
      </c>
      <c r="BL108" s="19">
        <v>189.15</v>
      </c>
      <c r="BM108" s="19">
        <f t="shared" si="73"/>
        <v>989.0999999999998</v>
      </c>
      <c r="BN108" s="19">
        <f t="shared" si="76"/>
        <v>109.9000000000002</v>
      </c>
      <c r="BO108" s="19">
        <v>0</v>
      </c>
      <c r="BP108" s="19">
        <f t="shared" si="74"/>
        <v>989.0999999999998</v>
      </c>
      <c r="BQ108" s="19">
        <f t="shared" si="75"/>
        <v>109.9000000000002</v>
      </c>
      <c r="BR108" s="19">
        <v>0</v>
      </c>
      <c r="BS108" s="19">
        <f t="shared" si="77"/>
        <v>989.0999999999998</v>
      </c>
      <c r="BT108" s="455">
        <f t="shared" si="78"/>
        <v>109.9000000000002</v>
      </c>
    </row>
    <row r="109" spans="1:72" s="190" customFormat="1" ht="13.5" x14ac:dyDescent="0.25">
      <c r="A109" s="193">
        <v>100</v>
      </c>
      <c r="B109" s="23">
        <v>142</v>
      </c>
      <c r="C109" s="22"/>
      <c r="D109" s="453">
        <v>101</v>
      </c>
      <c r="E109" s="205" t="s">
        <v>775</v>
      </c>
      <c r="F109" s="196">
        <v>41989</v>
      </c>
      <c r="G109" s="43" t="s">
        <v>514</v>
      </c>
      <c r="H109" s="23" t="s">
        <v>515</v>
      </c>
      <c r="I109" s="23" t="s">
        <v>753</v>
      </c>
      <c r="J109" s="192" t="s">
        <v>776</v>
      </c>
      <c r="K109" s="206" t="s">
        <v>324</v>
      </c>
      <c r="L109" s="19">
        <v>1099</v>
      </c>
      <c r="M109" s="195">
        <f t="shared" si="54"/>
        <v>109.9</v>
      </c>
      <c r="N109" s="19">
        <f t="shared" si="55"/>
        <v>989.1</v>
      </c>
      <c r="O109" s="19">
        <f t="shared" si="56"/>
        <v>197.82</v>
      </c>
      <c r="P109" s="19">
        <v>0</v>
      </c>
      <c r="Q109" s="19">
        <f t="shared" si="57"/>
        <v>0</v>
      </c>
      <c r="R109" s="19">
        <v>0</v>
      </c>
      <c r="S109" s="19">
        <v>0</v>
      </c>
      <c r="T109" s="19">
        <f t="shared" si="88"/>
        <v>0</v>
      </c>
      <c r="U109" s="19">
        <v>0</v>
      </c>
      <c r="V109" s="19">
        <v>0</v>
      </c>
      <c r="W109" s="19">
        <f t="shared" si="80"/>
        <v>0</v>
      </c>
      <c r="X109" s="19">
        <v>0</v>
      </c>
      <c r="Y109" s="19">
        <v>0</v>
      </c>
      <c r="Z109" s="19">
        <f t="shared" si="81"/>
        <v>0</v>
      </c>
      <c r="AA109" s="19">
        <v>0</v>
      </c>
      <c r="AB109" s="19">
        <v>0</v>
      </c>
      <c r="AC109" s="19">
        <f t="shared" si="83"/>
        <v>0</v>
      </c>
      <c r="AD109" s="19">
        <v>0</v>
      </c>
      <c r="AE109" s="19">
        <v>0</v>
      </c>
      <c r="AF109" s="19">
        <f t="shared" si="86"/>
        <v>0</v>
      </c>
      <c r="AG109" s="19">
        <v>0</v>
      </c>
      <c r="AH109" s="19">
        <v>0</v>
      </c>
      <c r="AI109" s="19">
        <f t="shared" si="52"/>
        <v>0</v>
      </c>
      <c r="AJ109" s="19">
        <v>0</v>
      </c>
      <c r="AK109" s="19">
        <v>0</v>
      </c>
      <c r="AL109" s="19">
        <f t="shared" si="53"/>
        <v>0</v>
      </c>
      <c r="AM109" s="19">
        <v>0</v>
      </c>
      <c r="AN109" s="19">
        <v>0</v>
      </c>
      <c r="AO109" s="19">
        <f t="shared" si="84"/>
        <v>0</v>
      </c>
      <c r="AP109" s="19">
        <v>0</v>
      </c>
      <c r="AQ109" s="19">
        <v>0</v>
      </c>
      <c r="AR109" s="19">
        <f t="shared" si="60"/>
        <v>0</v>
      </c>
      <c r="AS109" s="19">
        <v>0</v>
      </c>
      <c r="AT109" s="19">
        <v>0</v>
      </c>
      <c r="AU109" s="19">
        <f t="shared" si="62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64"/>
        <v>1090.33</v>
      </c>
      <c r="AZ109" s="19">
        <v>197.82</v>
      </c>
      <c r="BA109" s="19">
        <f t="shared" si="65"/>
        <v>206.48999999999998</v>
      </c>
      <c r="BB109" s="19">
        <f t="shared" si="66"/>
        <v>892.51</v>
      </c>
      <c r="BC109" s="19">
        <v>197.82</v>
      </c>
      <c r="BD109" s="19">
        <f t="shared" si="67"/>
        <v>404.30999999999995</v>
      </c>
      <c r="BE109" s="19">
        <f t="shared" si="68"/>
        <v>694.69</v>
      </c>
      <c r="BF109" s="19">
        <v>197.82</v>
      </c>
      <c r="BG109" s="19">
        <f t="shared" si="69"/>
        <v>602.12999999999988</v>
      </c>
      <c r="BH109" s="19">
        <f t="shared" si="89"/>
        <v>496.87000000000012</v>
      </c>
      <c r="BI109" s="19">
        <v>197.82</v>
      </c>
      <c r="BJ109" s="19">
        <f t="shared" si="71"/>
        <v>799.94999999999982</v>
      </c>
      <c r="BK109" s="19">
        <f t="shared" si="82"/>
        <v>299.05000000000018</v>
      </c>
      <c r="BL109" s="19">
        <v>189.15</v>
      </c>
      <c r="BM109" s="19">
        <f t="shared" si="73"/>
        <v>989.0999999999998</v>
      </c>
      <c r="BN109" s="19">
        <f t="shared" si="76"/>
        <v>109.9000000000002</v>
      </c>
      <c r="BO109" s="19">
        <v>0</v>
      </c>
      <c r="BP109" s="19">
        <f t="shared" si="74"/>
        <v>989.0999999999998</v>
      </c>
      <c r="BQ109" s="19">
        <f t="shared" si="75"/>
        <v>109.9000000000002</v>
      </c>
      <c r="BR109" s="19">
        <v>0</v>
      </c>
      <c r="BS109" s="19">
        <f t="shared" si="77"/>
        <v>989.0999999999998</v>
      </c>
      <c r="BT109" s="455">
        <f t="shared" si="78"/>
        <v>109.9000000000002</v>
      </c>
    </row>
    <row r="110" spans="1:72" s="190" customFormat="1" ht="25.5" x14ac:dyDescent="0.25">
      <c r="A110" s="193">
        <v>101</v>
      </c>
      <c r="B110" s="23">
        <v>331</v>
      </c>
      <c r="C110" s="22"/>
      <c r="D110" s="435">
        <v>102</v>
      </c>
      <c r="E110" s="205" t="s">
        <v>777</v>
      </c>
      <c r="F110" s="196">
        <v>42188</v>
      </c>
      <c r="G110" s="43" t="s">
        <v>514</v>
      </c>
      <c r="H110" s="23" t="s">
        <v>573</v>
      </c>
      <c r="I110" s="192" t="s">
        <v>778</v>
      </c>
      <c r="J110" s="192" t="s">
        <v>779</v>
      </c>
      <c r="K110" s="206" t="s">
        <v>524</v>
      </c>
      <c r="L110" s="19">
        <v>1450</v>
      </c>
      <c r="M110" s="195">
        <f t="shared" si="54"/>
        <v>145</v>
      </c>
      <c r="N110" s="19">
        <f t="shared" si="55"/>
        <v>1305</v>
      </c>
      <c r="O110" s="19">
        <f t="shared" si="56"/>
        <v>261</v>
      </c>
      <c r="P110" s="19">
        <v>0</v>
      </c>
      <c r="Q110" s="19">
        <f t="shared" si="57"/>
        <v>0</v>
      </c>
      <c r="R110" s="19">
        <v>0</v>
      </c>
      <c r="S110" s="19">
        <v>0</v>
      </c>
      <c r="T110" s="19">
        <f t="shared" si="88"/>
        <v>0</v>
      </c>
      <c r="U110" s="19">
        <v>0</v>
      </c>
      <c r="V110" s="19">
        <v>0</v>
      </c>
      <c r="W110" s="19">
        <f t="shared" si="80"/>
        <v>0</v>
      </c>
      <c r="X110" s="19">
        <v>0</v>
      </c>
      <c r="Y110" s="19">
        <v>0</v>
      </c>
      <c r="Z110" s="19">
        <f t="shared" si="81"/>
        <v>0</v>
      </c>
      <c r="AA110" s="19">
        <v>0</v>
      </c>
      <c r="AB110" s="19">
        <v>0</v>
      </c>
      <c r="AC110" s="19">
        <f t="shared" si="83"/>
        <v>0</v>
      </c>
      <c r="AD110" s="19">
        <v>0</v>
      </c>
      <c r="AE110" s="19">
        <v>0</v>
      </c>
      <c r="AF110" s="19">
        <f t="shared" si="86"/>
        <v>0</v>
      </c>
      <c r="AG110" s="19">
        <v>0</v>
      </c>
      <c r="AH110" s="19">
        <v>0</v>
      </c>
      <c r="AI110" s="19">
        <f t="shared" si="52"/>
        <v>0</v>
      </c>
      <c r="AJ110" s="19">
        <v>0</v>
      </c>
      <c r="AK110" s="19">
        <v>0</v>
      </c>
      <c r="AL110" s="19">
        <f t="shared" si="53"/>
        <v>0</v>
      </c>
      <c r="AM110" s="19">
        <v>0</v>
      </c>
      <c r="AN110" s="19">
        <v>0</v>
      </c>
      <c r="AO110" s="19">
        <f t="shared" si="84"/>
        <v>0</v>
      </c>
      <c r="AP110" s="19">
        <v>0</v>
      </c>
      <c r="AQ110" s="19">
        <v>0</v>
      </c>
      <c r="AR110" s="19">
        <f t="shared" si="60"/>
        <v>0</v>
      </c>
      <c r="AS110" s="19">
        <v>0</v>
      </c>
      <c r="AT110" s="19">
        <v>0</v>
      </c>
      <c r="AU110" s="19">
        <f t="shared" si="62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65"/>
        <v>130.13999999999999</v>
      </c>
      <c r="BB110" s="19">
        <f t="shared" si="66"/>
        <v>1319.8600000000001</v>
      </c>
      <c r="BC110" s="19">
        <v>261</v>
      </c>
      <c r="BD110" s="19">
        <f t="shared" si="67"/>
        <v>391.14</v>
      </c>
      <c r="BE110" s="19">
        <f t="shared" si="68"/>
        <v>1058.8600000000001</v>
      </c>
      <c r="BF110" s="19">
        <v>261</v>
      </c>
      <c r="BG110" s="19">
        <f t="shared" si="69"/>
        <v>652.14</v>
      </c>
      <c r="BH110" s="19">
        <f t="shared" si="89"/>
        <v>797.86</v>
      </c>
      <c r="BI110" s="19">
        <v>261</v>
      </c>
      <c r="BJ110" s="19">
        <f t="shared" si="71"/>
        <v>913.14</v>
      </c>
      <c r="BK110" s="19">
        <f t="shared" si="82"/>
        <v>536.86</v>
      </c>
      <c r="BL110" s="19">
        <v>261</v>
      </c>
      <c r="BM110" s="19">
        <f t="shared" si="73"/>
        <v>1174.1399999999999</v>
      </c>
      <c r="BN110" s="19">
        <f t="shared" si="76"/>
        <v>275.86000000000013</v>
      </c>
      <c r="BO110" s="19">
        <v>130.86000000000001</v>
      </c>
      <c r="BP110" s="19">
        <f t="shared" si="74"/>
        <v>1305</v>
      </c>
      <c r="BQ110" s="19">
        <f t="shared" si="75"/>
        <v>145</v>
      </c>
      <c r="BR110" s="19">
        <v>0</v>
      </c>
      <c r="BS110" s="19">
        <f t="shared" si="77"/>
        <v>1305</v>
      </c>
      <c r="BT110" s="455">
        <f t="shared" si="78"/>
        <v>145</v>
      </c>
    </row>
    <row r="111" spans="1:72" s="190" customFormat="1" ht="25.5" x14ac:dyDescent="0.25">
      <c r="A111" s="193">
        <v>102</v>
      </c>
      <c r="B111" s="23">
        <v>331</v>
      </c>
      <c r="C111" s="22"/>
      <c r="D111" s="435">
        <v>103</v>
      </c>
      <c r="E111" s="205" t="s">
        <v>780</v>
      </c>
      <c r="F111" s="196">
        <v>42188</v>
      </c>
      <c r="G111" s="43" t="s">
        <v>514</v>
      </c>
      <c r="H111" s="23" t="s">
        <v>573</v>
      </c>
      <c r="I111" s="192" t="s">
        <v>778</v>
      </c>
      <c r="J111" s="192" t="s">
        <v>781</v>
      </c>
      <c r="K111" s="206" t="s">
        <v>737</v>
      </c>
      <c r="L111" s="19">
        <v>1450</v>
      </c>
      <c r="M111" s="195">
        <f t="shared" si="54"/>
        <v>145</v>
      </c>
      <c r="N111" s="19">
        <f t="shared" si="55"/>
        <v>1305</v>
      </c>
      <c r="O111" s="19">
        <f t="shared" si="56"/>
        <v>261</v>
      </c>
      <c r="P111" s="19">
        <v>0</v>
      </c>
      <c r="Q111" s="19">
        <f t="shared" si="57"/>
        <v>0</v>
      </c>
      <c r="R111" s="19">
        <v>0</v>
      </c>
      <c r="S111" s="19">
        <v>0</v>
      </c>
      <c r="T111" s="19">
        <f t="shared" si="88"/>
        <v>0</v>
      </c>
      <c r="U111" s="19">
        <v>0</v>
      </c>
      <c r="V111" s="19">
        <v>0</v>
      </c>
      <c r="W111" s="19">
        <f t="shared" si="80"/>
        <v>0</v>
      </c>
      <c r="X111" s="19">
        <v>0</v>
      </c>
      <c r="Y111" s="19">
        <v>0</v>
      </c>
      <c r="Z111" s="19">
        <f t="shared" si="81"/>
        <v>0</v>
      </c>
      <c r="AA111" s="19">
        <v>0</v>
      </c>
      <c r="AB111" s="19">
        <v>0</v>
      </c>
      <c r="AC111" s="19">
        <f t="shared" si="83"/>
        <v>0</v>
      </c>
      <c r="AD111" s="19">
        <v>0</v>
      </c>
      <c r="AE111" s="19">
        <v>0</v>
      </c>
      <c r="AF111" s="19">
        <f t="shared" si="86"/>
        <v>0</v>
      </c>
      <c r="AG111" s="19">
        <v>0</v>
      </c>
      <c r="AH111" s="19">
        <v>0</v>
      </c>
      <c r="AI111" s="19">
        <f t="shared" si="52"/>
        <v>0</v>
      </c>
      <c r="AJ111" s="19">
        <v>0</v>
      </c>
      <c r="AK111" s="19">
        <v>0</v>
      </c>
      <c r="AL111" s="19">
        <f t="shared" si="53"/>
        <v>0</v>
      </c>
      <c r="AM111" s="19">
        <v>0</v>
      </c>
      <c r="AN111" s="19">
        <v>0</v>
      </c>
      <c r="AO111" s="19">
        <f t="shared" si="84"/>
        <v>0</v>
      </c>
      <c r="AP111" s="19">
        <v>0</v>
      </c>
      <c r="AQ111" s="19">
        <v>0</v>
      </c>
      <c r="AR111" s="19">
        <f t="shared" si="60"/>
        <v>0</v>
      </c>
      <c r="AS111" s="19">
        <v>0</v>
      </c>
      <c r="AT111" s="19">
        <v>0</v>
      </c>
      <c r="AU111" s="19">
        <f t="shared" si="62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65"/>
        <v>130.13999999999999</v>
      </c>
      <c r="BB111" s="19">
        <f t="shared" si="66"/>
        <v>1319.8600000000001</v>
      </c>
      <c r="BC111" s="19">
        <v>261</v>
      </c>
      <c r="BD111" s="19">
        <f t="shared" si="67"/>
        <v>391.14</v>
      </c>
      <c r="BE111" s="19">
        <f t="shared" si="68"/>
        <v>1058.8600000000001</v>
      </c>
      <c r="BF111" s="19">
        <v>261</v>
      </c>
      <c r="BG111" s="19">
        <f t="shared" si="69"/>
        <v>652.14</v>
      </c>
      <c r="BH111" s="19">
        <f t="shared" si="89"/>
        <v>797.86</v>
      </c>
      <c r="BI111" s="19">
        <v>261</v>
      </c>
      <c r="BJ111" s="19">
        <f t="shared" si="71"/>
        <v>913.14</v>
      </c>
      <c r="BK111" s="19">
        <f t="shared" si="82"/>
        <v>536.86</v>
      </c>
      <c r="BL111" s="19">
        <v>261</v>
      </c>
      <c r="BM111" s="19">
        <f t="shared" si="73"/>
        <v>1174.1399999999999</v>
      </c>
      <c r="BN111" s="19">
        <f t="shared" si="76"/>
        <v>275.86000000000013</v>
      </c>
      <c r="BO111" s="19">
        <v>130.86000000000001</v>
      </c>
      <c r="BP111" s="19">
        <f t="shared" si="74"/>
        <v>1305</v>
      </c>
      <c r="BQ111" s="19">
        <f t="shared" si="75"/>
        <v>145</v>
      </c>
      <c r="BR111" s="19">
        <v>0</v>
      </c>
      <c r="BS111" s="19">
        <f t="shared" si="77"/>
        <v>1305</v>
      </c>
      <c r="BT111" s="455">
        <f t="shared" si="78"/>
        <v>145</v>
      </c>
    </row>
    <row r="112" spans="1:72" s="190" customFormat="1" ht="38.25" x14ac:dyDescent="0.25">
      <c r="A112" s="193">
        <v>103</v>
      </c>
      <c r="B112" s="23">
        <v>331</v>
      </c>
      <c r="C112" s="22"/>
      <c r="D112" s="435">
        <v>104</v>
      </c>
      <c r="E112" s="207" t="s">
        <v>782</v>
      </c>
      <c r="F112" s="196">
        <v>42188</v>
      </c>
      <c r="G112" s="43" t="s">
        <v>680</v>
      </c>
      <c r="H112" s="23" t="s">
        <v>573</v>
      </c>
      <c r="I112" s="198" t="s">
        <v>783</v>
      </c>
      <c r="J112" s="43" t="s">
        <v>784</v>
      </c>
      <c r="K112" s="462" t="s">
        <v>324</v>
      </c>
      <c r="L112" s="19">
        <v>600</v>
      </c>
      <c r="M112" s="195">
        <f t="shared" si="54"/>
        <v>60</v>
      </c>
      <c r="N112" s="19">
        <f t="shared" si="55"/>
        <v>540</v>
      </c>
      <c r="O112" s="19">
        <f t="shared" si="56"/>
        <v>108</v>
      </c>
      <c r="P112" s="19">
        <v>0</v>
      </c>
      <c r="Q112" s="19">
        <f t="shared" si="57"/>
        <v>0</v>
      </c>
      <c r="R112" s="19">
        <v>0</v>
      </c>
      <c r="S112" s="19">
        <v>0</v>
      </c>
      <c r="T112" s="19">
        <f t="shared" si="88"/>
        <v>0</v>
      </c>
      <c r="U112" s="19">
        <v>0</v>
      </c>
      <c r="V112" s="19">
        <v>0</v>
      </c>
      <c r="W112" s="19">
        <f t="shared" si="80"/>
        <v>0</v>
      </c>
      <c r="X112" s="19">
        <v>0</v>
      </c>
      <c r="Y112" s="19">
        <v>0</v>
      </c>
      <c r="Z112" s="19">
        <f t="shared" si="81"/>
        <v>0</v>
      </c>
      <c r="AA112" s="19">
        <v>0</v>
      </c>
      <c r="AB112" s="19">
        <v>0</v>
      </c>
      <c r="AC112" s="19">
        <f t="shared" si="83"/>
        <v>0</v>
      </c>
      <c r="AD112" s="19">
        <v>0</v>
      </c>
      <c r="AE112" s="19">
        <v>0</v>
      </c>
      <c r="AF112" s="19">
        <f t="shared" si="86"/>
        <v>0</v>
      </c>
      <c r="AG112" s="19">
        <v>0</v>
      </c>
      <c r="AH112" s="19">
        <v>0</v>
      </c>
      <c r="AI112" s="19">
        <f t="shared" si="52"/>
        <v>0</v>
      </c>
      <c r="AJ112" s="19">
        <v>0</v>
      </c>
      <c r="AK112" s="19">
        <v>0</v>
      </c>
      <c r="AL112" s="19">
        <f t="shared" si="53"/>
        <v>0</v>
      </c>
      <c r="AM112" s="19">
        <v>0</v>
      </c>
      <c r="AN112" s="19">
        <v>0</v>
      </c>
      <c r="AO112" s="19">
        <f t="shared" si="84"/>
        <v>0</v>
      </c>
      <c r="AP112" s="19">
        <v>0</v>
      </c>
      <c r="AQ112" s="19">
        <v>0</v>
      </c>
      <c r="AR112" s="19">
        <f t="shared" si="60"/>
        <v>0</v>
      </c>
      <c r="AS112" s="19">
        <v>0</v>
      </c>
      <c r="AT112" s="19">
        <v>0</v>
      </c>
      <c r="AU112" s="19">
        <f t="shared" si="62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65"/>
        <v>53.85</v>
      </c>
      <c r="BB112" s="19">
        <f t="shared" si="66"/>
        <v>546.15</v>
      </c>
      <c r="BC112" s="19">
        <v>108</v>
      </c>
      <c r="BD112" s="19">
        <f t="shared" si="67"/>
        <v>161.85</v>
      </c>
      <c r="BE112" s="19">
        <f t="shared" si="68"/>
        <v>438.15</v>
      </c>
      <c r="BF112" s="19">
        <v>108</v>
      </c>
      <c r="BG112" s="19">
        <f t="shared" si="69"/>
        <v>269.85000000000002</v>
      </c>
      <c r="BH112" s="19">
        <f t="shared" si="89"/>
        <v>330.15</v>
      </c>
      <c r="BI112" s="19">
        <v>108</v>
      </c>
      <c r="BJ112" s="19">
        <f t="shared" si="71"/>
        <v>377.85</v>
      </c>
      <c r="BK112" s="19">
        <f t="shared" si="82"/>
        <v>222.14999999999998</v>
      </c>
      <c r="BL112" s="19">
        <v>108</v>
      </c>
      <c r="BM112" s="19">
        <f t="shared" si="73"/>
        <v>485.85</v>
      </c>
      <c r="BN112" s="19">
        <f t="shared" si="76"/>
        <v>114.14999999999998</v>
      </c>
      <c r="BO112" s="19">
        <v>54.15</v>
      </c>
      <c r="BP112" s="19">
        <f t="shared" si="74"/>
        <v>540</v>
      </c>
      <c r="BQ112" s="19">
        <f t="shared" si="75"/>
        <v>60</v>
      </c>
      <c r="BR112" s="19">
        <v>0</v>
      </c>
      <c r="BS112" s="19">
        <f t="shared" si="77"/>
        <v>540</v>
      </c>
      <c r="BT112" s="455">
        <f t="shared" si="78"/>
        <v>60</v>
      </c>
    </row>
    <row r="113" spans="1:72" s="190" customFormat="1" ht="38.25" x14ac:dyDescent="0.25">
      <c r="A113" s="193">
        <v>104</v>
      </c>
      <c r="B113" s="23">
        <v>331</v>
      </c>
      <c r="C113" s="22"/>
      <c r="D113" s="453">
        <v>105</v>
      </c>
      <c r="E113" s="207" t="s">
        <v>785</v>
      </c>
      <c r="F113" s="196">
        <v>42188</v>
      </c>
      <c r="G113" s="43" t="s">
        <v>680</v>
      </c>
      <c r="H113" s="23" t="s">
        <v>573</v>
      </c>
      <c r="I113" s="198" t="s">
        <v>783</v>
      </c>
      <c r="J113" s="43" t="s">
        <v>786</v>
      </c>
      <c r="K113" s="198" t="s">
        <v>593</v>
      </c>
      <c r="L113" s="19">
        <v>600</v>
      </c>
      <c r="M113" s="195">
        <f t="shared" si="54"/>
        <v>60</v>
      </c>
      <c r="N113" s="19">
        <f t="shared" si="55"/>
        <v>540</v>
      </c>
      <c r="O113" s="19">
        <f t="shared" si="56"/>
        <v>108</v>
      </c>
      <c r="P113" s="19">
        <v>0</v>
      </c>
      <c r="Q113" s="19">
        <f t="shared" si="57"/>
        <v>0</v>
      </c>
      <c r="R113" s="19">
        <v>0</v>
      </c>
      <c r="S113" s="19">
        <v>0</v>
      </c>
      <c r="T113" s="19">
        <f t="shared" si="88"/>
        <v>0</v>
      </c>
      <c r="U113" s="19">
        <v>0</v>
      </c>
      <c r="V113" s="19">
        <v>0</v>
      </c>
      <c r="W113" s="19">
        <f t="shared" si="80"/>
        <v>0</v>
      </c>
      <c r="X113" s="19">
        <v>0</v>
      </c>
      <c r="Y113" s="19">
        <v>0</v>
      </c>
      <c r="Z113" s="19">
        <f t="shared" si="81"/>
        <v>0</v>
      </c>
      <c r="AA113" s="19">
        <v>0</v>
      </c>
      <c r="AB113" s="19">
        <v>0</v>
      </c>
      <c r="AC113" s="19">
        <f t="shared" si="83"/>
        <v>0</v>
      </c>
      <c r="AD113" s="19">
        <v>0</v>
      </c>
      <c r="AE113" s="19">
        <v>0</v>
      </c>
      <c r="AF113" s="19">
        <f t="shared" si="86"/>
        <v>0</v>
      </c>
      <c r="AG113" s="19">
        <v>0</v>
      </c>
      <c r="AH113" s="19">
        <v>0</v>
      </c>
      <c r="AI113" s="19">
        <f t="shared" si="52"/>
        <v>0</v>
      </c>
      <c r="AJ113" s="19">
        <v>0</v>
      </c>
      <c r="AK113" s="19">
        <v>0</v>
      </c>
      <c r="AL113" s="19">
        <f t="shared" si="53"/>
        <v>0</v>
      </c>
      <c r="AM113" s="19">
        <v>0</v>
      </c>
      <c r="AN113" s="19">
        <v>0</v>
      </c>
      <c r="AO113" s="19">
        <f t="shared" si="84"/>
        <v>0</v>
      </c>
      <c r="AP113" s="19">
        <v>0</v>
      </c>
      <c r="AQ113" s="19">
        <v>0</v>
      </c>
      <c r="AR113" s="19">
        <f t="shared" si="60"/>
        <v>0</v>
      </c>
      <c r="AS113" s="19">
        <v>0</v>
      </c>
      <c r="AT113" s="19">
        <v>0</v>
      </c>
      <c r="AU113" s="19">
        <f t="shared" si="62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65"/>
        <v>53.85</v>
      </c>
      <c r="BB113" s="19">
        <f t="shared" si="66"/>
        <v>546.15</v>
      </c>
      <c r="BC113" s="19">
        <v>108</v>
      </c>
      <c r="BD113" s="19">
        <f t="shared" si="67"/>
        <v>161.85</v>
      </c>
      <c r="BE113" s="19">
        <f t="shared" si="68"/>
        <v>438.15</v>
      </c>
      <c r="BF113" s="19">
        <v>108</v>
      </c>
      <c r="BG113" s="19">
        <f t="shared" si="69"/>
        <v>269.85000000000002</v>
      </c>
      <c r="BH113" s="19">
        <f t="shared" si="89"/>
        <v>330.15</v>
      </c>
      <c r="BI113" s="19">
        <v>108</v>
      </c>
      <c r="BJ113" s="19">
        <f t="shared" si="71"/>
        <v>377.85</v>
      </c>
      <c r="BK113" s="19">
        <f t="shared" si="82"/>
        <v>222.14999999999998</v>
      </c>
      <c r="BL113" s="19">
        <v>108</v>
      </c>
      <c r="BM113" s="19">
        <f t="shared" si="73"/>
        <v>485.85</v>
      </c>
      <c r="BN113" s="19">
        <f t="shared" si="76"/>
        <v>114.14999999999998</v>
      </c>
      <c r="BO113" s="19">
        <v>54.15</v>
      </c>
      <c r="BP113" s="19">
        <f t="shared" si="74"/>
        <v>540</v>
      </c>
      <c r="BQ113" s="19">
        <f t="shared" si="75"/>
        <v>60</v>
      </c>
      <c r="BR113" s="19">
        <v>0</v>
      </c>
      <c r="BS113" s="19">
        <f t="shared" si="77"/>
        <v>540</v>
      </c>
      <c r="BT113" s="455">
        <f t="shared" si="78"/>
        <v>60</v>
      </c>
    </row>
    <row r="114" spans="1:72" s="190" customFormat="1" ht="38.25" x14ac:dyDescent="0.25">
      <c r="A114" s="193">
        <v>105</v>
      </c>
      <c r="B114" s="23">
        <v>331</v>
      </c>
      <c r="C114" s="22"/>
      <c r="D114" s="435">
        <v>106</v>
      </c>
      <c r="E114" s="207" t="s">
        <v>787</v>
      </c>
      <c r="F114" s="196">
        <v>42188</v>
      </c>
      <c r="G114" s="43" t="s">
        <v>680</v>
      </c>
      <c r="H114" s="23" t="s">
        <v>573</v>
      </c>
      <c r="I114" s="198" t="s">
        <v>783</v>
      </c>
      <c r="J114" s="43" t="s">
        <v>788</v>
      </c>
      <c r="K114" s="198" t="s">
        <v>789</v>
      </c>
      <c r="L114" s="19">
        <v>600</v>
      </c>
      <c r="M114" s="195">
        <f t="shared" si="54"/>
        <v>60</v>
      </c>
      <c r="N114" s="19">
        <f t="shared" si="55"/>
        <v>540</v>
      </c>
      <c r="O114" s="19">
        <f t="shared" si="56"/>
        <v>108</v>
      </c>
      <c r="P114" s="19">
        <v>0</v>
      </c>
      <c r="Q114" s="19">
        <f t="shared" si="57"/>
        <v>0</v>
      </c>
      <c r="R114" s="19">
        <v>0</v>
      </c>
      <c r="S114" s="19">
        <v>0</v>
      </c>
      <c r="T114" s="19">
        <f t="shared" si="88"/>
        <v>0</v>
      </c>
      <c r="U114" s="19">
        <v>0</v>
      </c>
      <c r="V114" s="19">
        <v>0</v>
      </c>
      <c r="W114" s="19">
        <f t="shared" si="80"/>
        <v>0</v>
      </c>
      <c r="X114" s="19">
        <v>0</v>
      </c>
      <c r="Y114" s="19">
        <v>0</v>
      </c>
      <c r="Z114" s="19">
        <f t="shared" si="81"/>
        <v>0</v>
      </c>
      <c r="AA114" s="19">
        <v>0</v>
      </c>
      <c r="AB114" s="19">
        <v>0</v>
      </c>
      <c r="AC114" s="19">
        <f t="shared" si="83"/>
        <v>0</v>
      </c>
      <c r="AD114" s="19">
        <v>0</v>
      </c>
      <c r="AE114" s="19">
        <v>0</v>
      </c>
      <c r="AF114" s="19">
        <f t="shared" si="86"/>
        <v>0</v>
      </c>
      <c r="AG114" s="19">
        <v>0</v>
      </c>
      <c r="AH114" s="19">
        <v>0</v>
      </c>
      <c r="AI114" s="19">
        <f t="shared" si="52"/>
        <v>0</v>
      </c>
      <c r="AJ114" s="19">
        <v>0</v>
      </c>
      <c r="AK114" s="19">
        <v>0</v>
      </c>
      <c r="AL114" s="19">
        <f t="shared" si="53"/>
        <v>0</v>
      </c>
      <c r="AM114" s="19">
        <v>0</v>
      </c>
      <c r="AN114" s="19">
        <v>0</v>
      </c>
      <c r="AO114" s="19">
        <f t="shared" si="84"/>
        <v>0</v>
      </c>
      <c r="AP114" s="19">
        <v>0</v>
      </c>
      <c r="AQ114" s="19">
        <v>0</v>
      </c>
      <c r="AR114" s="19">
        <f t="shared" si="60"/>
        <v>0</v>
      </c>
      <c r="AS114" s="19">
        <v>0</v>
      </c>
      <c r="AT114" s="19">
        <v>0</v>
      </c>
      <c r="AU114" s="19">
        <f t="shared" si="62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65"/>
        <v>53.85</v>
      </c>
      <c r="BB114" s="19">
        <f t="shared" si="66"/>
        <v>546.15</v>
      </c>
      <c r="BC114" s="19">
        <v>108</v>
      </c>
      <c r="BD114" s="19">
        <f t="shared" si="67"/>
        <v>161.85</v>
      </c>
      <c r="BE114" s="19">
        <f t="shared" si="68"/>
        <v>438.15</v>
      </c>
      <c r="BF114" s="19">
        <v>108</v>
      </c>
      <c r="BG114" s="19">
        <f t="shared" si="69"/>
        <v>269.85000000000002</v>
      </c>
      <c r="BH114" s="19">
        <f t="shared" si="89"/>
        <v>330.15</v>
      </c>
      <c r="BI114" s="19">
        <v>108</v>
      </c>
      <c r="BJ114" s="19">
        <f t="shared" si="71"/>
        <v>377.85</v>
      </c>
      <c r="BK114" s="19">
        <f t="shared" si="82"/>
        <v>222.14999999999998</v>
      </c>
      <c r="BL114" s="19">
        <v>108</v>
      </c>
      <c r="BM114" s="19">
        <f t="shared" si="73"/>
        <v>485.85</v>
      </c>
      <c r="BN114" s="19">
        <f t="shared" si="76"/>
        <v>114.14999999999998</v>
      </c>
      <c r="BO114" s="19">
        <v>54.15</v>
      </c>
      <c r="BP114" s="19">
        <f t="shared" si="74"/>
        <v>540</v>
      </c>
      <c r="BQ114" s="19">
        <f t="shared" si="75"/>
        <v>60</v>
      </c>
      <c r="BR114" s="19">
        <v>0</v>
      </c>
      <c r="BS114" s="19">
        <f t="shared" si="77"/>
        <v>540</v>
      </c>
      <c r="BT114" s="455">
        <f t="shared" si="78"/>
        <v>60</v>
      </c>
    </row>
    <row r="115" spans="1:72" s="190" customFormat="1" ht="38.25" x14ac:dyDescent="0.25">
      <c r="A115" s="193">
        <v>106</v>
      </c>
      <c r="B115" s="23">
        <v>331</v>
      </c>
      <c r="C115" s="22"/>
      <c r="D115" s="435">
        <v>107</v>
      </c>
      <c r="E115" s="207" t="s">
        <v>790</v>
      </c>
      <c r="F115" s="196">
        <v>42188</v>
      </c>
      <c r="G115" s="43" t="s">
        <v>680</v>
      </c>
      <c r="H115" s="23" t="s">
        <v>573</v>
      </c>
      <c r="I115" s="198" t="s">
        <v>783</v>
      </c>
      <c r="J115" s="43" t="s">
        <v>791</v>
      </c>
      <c r="K115" s="462" t="s">
        <v>324</v>
      </c>
      <c r="L115" s="19">
        <v>600</v>
      </c>
      <c r="M115" s="195">
        <f t="shared" si="54"/>
        <v>60</v>
      </c>
      <c r="N115" s="19">
        <f t="shared" si="55"/>
        <v>540</v>
      </c>
      <c r="O115" s="19">
        <f t="shared" si="56"/>
        <v>108</v>
      </c>
      <c r="P115" s="19">
        <v>0</v>
      </c>
      <c r="Q115" s="19">
        <f t="shared" si="57"/>
        <v>0</v>
      </c>
      <c r="R115" s="19">
        <v>0</v>
      </c>
      <c r="S115" s="19">
        <v>0</v>
      </c>
      <c r="T115" s="19">
        <f t="shared" si="88"/>
        <v>0</v>
      </c>
      <c r="U115" s="19">
        <v>0</v>
      </c>
      <c r="V115" s="19">
        <v>0</v>
      </c>
      <c r="W115" s="19">
        <f t="shared" si="80"/>
        <v>0</v>
      </c>
      <c r="X115" s="19">
        <v>0</v>
      </c>
      <c r="Y115" s="19">
        <v>0</v>
      </c>
      <c r="Z115" s="19">
        <f t="shared" si="81"/>
        <v>0</v>
      </c>
      <c r="AA115" s="19">
        <v>0</v>
      </c>
      <c r="AB115" s="19">
        <v>0</v>
      </c>
      <c r="AC115" s="19">
        <f t="shared" si="83"/>
        <v>0</v>
      </c>
      <c r="AD115" s="19">
        <v>0</v>
      </c>
      <c r="AE115" s="19">
        <v>0</v>
      </c>
      <c r="AF115" s="19">
        <f t="shared" si="86"/>
        <v>0</v>
      </c>
      <c r="AG115" s="19">
        <v>0</v>
      </c>
      <c r="AH115" s="19">
        <v>0</v>
      </c>
      <c r="AI115" s="19">
        <f t="shared" si="52"/>
        <v>0</v>
      </c>
      <c r="AJ115" s="19">
        <v>0</v>
      </c>
      <c r="AK115" s="19">
        <v>0</v>
      </c>
      <c r="AL115" s="19">
        <f t="shared" si="53"/>
        <v>0</v>
      </c>
      <c r="AM115" s="19">
        <v>0</v>
      </c>
      <c r="AN115" s="19">
        <v>0</v>
      </c>
      <c r="AO115" s="19">
        <f t="shared" si="84"/>
        <v>0</v>
      </c>
      <c r="AP115" s="19">
        <v>0</v>
      </c>
      <c r="AQ115" s="19">
        <v>0</v>
      </c>
      <c r="AR115" s="19">
        <f t="shared" si="60"/>
        <v>0</v>
      </c>
      <c r="AS115" s="19">
        <v>0</v>
      </c>
      <c r="AT115" s="19">
        <v>0</v>
      </c>
      <c r="AU115" s="19">
        <f t="shared" si="62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65"/>
        <v>53.85</v>
      </c>
      <c r="BB115" s="19">
        <f t="shared" si="66"/>
        <v>546.15</v>
      </c>
      <c r="BC115" s="19">
        <v>108</v>
      </c>
      <c r="BD115" s="19">
        <f t="shared" si="67"/>
        <v>161.85</v>
      </c>
      <c r="BE115" s="19">
        <f t="shared" si="68"/>
        <v>438.15</v>
      </c>
      <c r="BF115" s="19">
        <v>108</v>
      </c>
      <c r="BG115" s="19">
        <f t="shared" si="69"/>
        <v>269.85000000000002</v>
      </c>
      <c r="BH115" s="19">
        <f t="shared" si="89"/>
        <v>330.15</v>
      </c>
      <c r="BI115" s="19">
        <v>108</v>
      </c>
      <c r="BJ115" s="19">
        <f t="shared" si="71"/>
        <v>377.85</v>
      </c>
      <c r="BK115" s="19">
        <f t="shared" si="82"/>
        <v>222.14999999999998</v>
      </c>
      <c r="BL115" s="19">
        <v>108</v>
      </c>
      <c r="BM115" s="19">
        <f t="shared" si="73"/>
        <v>485.85</v>
      </c>
      <c r="BN115" s="19">
        <f t="shared" si="76"/>
        <v>114.14999999999998</v>
      </c>
      <c r="BO115" s="19">
        <v>54.15</v>
      </c>
      <c r="BP115" s="19">
        <f t="shared" si="74"/>
        <v>540</v>
      </c>
      <c r="BQ115" s="19">
        <f t="shared" si="75"/>
        <v>60</v>
      </c>
      <c r="BR115" s="19">
        <v>0</v>
      </c>
      <c r="BS115" s="19">
        <f t="shared" si="77"/>
        <v>540</v>
      </c>
      <c r="BT115" s="455">
        <f t="shared" si="78"/>
        <v>60</v>
      </c>
    </row>
    <row r="116" spans="1:72" s="190" customFormat="1" ht="38.25" x14ac:dyDescent="0.25">
      <c r="A116" s="193">
        <v>107</v>
      </c>
      <c r="B116" s="23">
        <v>331</v>
      </c>
      <c r="C116" s="22"/>
      <c r="D116" s="435">
        <v>108</v>
      </c>
      <c r="E116" s="207" t="s">
        <v>792</v>
      </c>
      <c r="F116" s="196">
        <v>42188</v>
      </c>
      <c r="G116" s="43" t="s">
        <v>680</v>
      </c>
      <c r="H116" s="23" t="s">
        <v>573</v>
      </c>
      <c r="I116" s="198" t="s">
        <v>783</v>
      </c>
      <c r="J116" s="43" t="s">
        <v>793</v>
      </c>
      <c r="K116" s="198" t="s">
        <v>324</v>
      </c>
      <c r="L116" s="19">
        <v>600</v>
      </c>
      <c r="M116" s="195">
        <f t="shared" si="54"/>
        <v>60</v>
      </c>
      <c r="N116" s="19">
        <f t="shared" si="55"/>
        <v>540</v>
      </c>
      <c r="O116" s="19">
        <f t="shared" si="56"/>
        <v>108</v>
      </c>
      <c r="P116" s="19">
        <v>0</v>
      </c>
      <c r="Q116" s="19">
        <f t="shared" si="57"/>
        <v>0</v>
      </c>
      <c r="R116" s="19">
        <v>0</v>
      </c>
      <c r="S116" s="19">
        <v>0</v>
      </c>
      <c r="T116" s="19">
        <f t="shared" si="88"/>
        <v>0</v>
      </c>
      <c r="U116" s="19">
        <v>0</v>
      </c>
      <c r="V116" s="19">
        <v>0</v>
      </c>
      <c r="W116" s="19">
        <f t="shared" si="80"/>
        <v>0</v>
      </c>
      <c r="X116" s="19">
        <v>0</v>
      </c>
      <c r="Y116" s="19">
        <v>0</v>
      </c>
      <c r="Z116" s="19">
        <f t="shared" si="81"/>
        <v>0</v>
      </c>
      <c r="AA116" s="19">
        <v>0</v>
      </c>
      <c r="AB116" s="19">
        <v>0</v>
      </c>
      <c r="AC116" s="19">
        <f t="shared" si="83"/>
        <v>0</v>
      </c>
      <c r="AD116" s="19">
        <v>0</v>
      </c>
      <c r="AE116" s="19">
        <v>0</v>
      </c>
      <c r="AF116" s="19">
        <f t="shared" si="86"/>
        <v>0</v>
      </c>
      <c r="AG116" s="19">
        <v>0</v>
      </c>
      <c r="AH116" s="19">
        <v>0</v>
      </c>
      <c r="AI116" s="19">
        <f t="shared" ref="AI116:AI178" si="90">AF116+AH116</f>
        <v>0</v>
      </c>
      <c r="AJ116" s="19">
        <v>0</v>
      </c>
      <c r="AK116" s="19">
        <v>0</v>
      </c>
      <c r="AL116" s="19">
        <f t="shared" si="53"/>
        <v>0</v>
      </c>
      <c r="AM116" s="19">
        <v>0</v>
      </c>
      <c r="AN116" s="19">
        <v>0</v>
      </c>
      <c r="AO116" s="19">
        <f t="shared" si="84"/>
        <v>0</v>
      </c>
      <c r="AP116" s="19">
        <v>0</v>
      </c>
      <c r="AQ116" s="19">
        <v>0</v>
      </c>
      <c r="AR116" s="19">
        <f t="shared" si="60"/>
        <v>0</v>
      </c>
      <c r="AS116" s="19">
        <v>0</v>
      </c>
      <c r="AT116" s="19">
        <v>0</v>
      </c>
      <c r="AU116" s="19">
        <f t="shared" si="62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65"/>
        <v>53.85</v>
      </c>
      <c r="BB116" s="19">
        <f t="shared" si="66"/>
        <v>546.15</v>
      </c>
      <c r="BC116" s="19">
        <v>108</v>
      </c>
      <c r="BD116" s="19">
        <f t="shared" si="67"/>
        <v>161.85</v>
      </c>
      <c r="BE116" s="19">
        <f t="shared" si="68"/>
        <v>438.15</v>
      </c>
      <c r="BF116" s="19">
        <v>108</v>
      </c>
      <c r="BG116" s="19">
        <f t="shared" si="69"/>
        <v>269.85000000000002</v>
      </c>
      <c r="BH116" s="19">
        <f t="shared" si="89"/>
        <v>330.15</v>
      </c>
      <c r="BI116" s="19">
        <v>108</v>
      </c>
      <c r="BJ116" s="19">
        <f t="shared" si="71"/>
        <v>377.85</v>
      </c>
      <c r="BK116" s="19">
        <f t="shared" si="82"/>
        <v>222.14999999999998</v>
      </c>
      <c r="BL116" s="19">
        <v>108</v>
      </c>
      <c r="BM116" s="19">
        <f t="shared" si="73"/>
        <v>485.85</v>
      </c>
      <c r="BN116" s="19">
        <f t="shared" si="76"/>
        <v>114.14999999999998</v>
      </c>
      <c r="BO116" s="19">
        <v>54.15</v>
      </c>
      <c r="BP116" s="19">
        <f t="shared" si="74"/>
        <v>540</v>
      </c>
      <c r="BQ116" s="19">
        <f t="shared" si="75"/>
        <v>60</v>
      </c>
      <c r="BR116" s="19">
        <v>0</v>
      </c>
      <c r="BS116" s="19">
        <f t="shared" si="77"/>
        <v>540</v>
      </c>
      <c r="BT116" s="455">
        <f t="shared" si="78"/>
        <v>60</v>
      </c>
    </row>
    <row r="117" spans="1:72" s="190" customFormat="1" ht="38.25" x14ac:dyDescent="0.25">
      <c r="A117" s="193">
        <v>108</v>
      </c>
      <c r="B117" s="23">
        <v>331</v>
      </c>
      <c r="C117" s="22"/>
      <c r="D117" s="453">
        <v>109</v>
      </c>
      <c r="E117" s="207" t="s">
        <v>794</v>
      </c>
      <c r="F117" s="196">
        <v>42188</v>
      </c>
      <c r="G117" s="43" t="s">
        <v>680</v>
      </c>
      <c r="H117" s="23" t="s">
        <v>573</v>
      </c>
      <c r="I117" s="198" t="s">
        <v>783</v>
      </c>
      <c r="J117" s="43" t="s">
        <v>795</v>
      </c>
      <c r="K117" s="198" t="s">
        <v>540</v>
      </c>
      <c r="L117" s="19">
        <v>600</v>
      </c>
      <c r="M117" s="195">
        <f t="shared" si="54"/>
        <v>60</v>
      </c>
      <c r="N117" s="19">
        <f t="shared" si="55"/>
        <v>540</v>
      </c>
      <c r="O117" s="19">
        <f t="shared" si="56"/>
        <v>108</v>
      </c>
      <c r="P117" s="19">
        <v>0</v>
      </c>
      <c r="Q117" s="19">
        <f t="shared" si="57"/>
        <v>0</v>
      </c>
      <c r="R117" s="19">
        <v>0</v>
      </c>
      <c r="S117" s="19">
        <v>0</v>
      </c>
      <c r="T117" s="19">
        <f t="shared" si="88"/>
        <v>0</v>
      </c>
      <c r="U117" s="19">
        <v>0</v>
      </c>
      <c r="V117" s="19">
        <v>0</v>
      </c>
      <c r="W117" s="19">
        <f t="shared" si="80"/>
        <v>0</v>
      </c>
      <c r="X117" s="19">
        <v>0</v>
      </c>
      <c r="Y117" s="19">
        <v>0</v>
      </c>
      <c r="Z117" s="19">
        <f t="shared" si="81"/>
        <v>0</v>
      </c>
      <c r="AA117" s="19">
        <v>0</v>
      </c>
      <c r="AB117" s="19">
        <v>0</v>
      </c>
      <c r="AC117" s="19">
        <f t="shared" si="83"/>
        <v>0</v>
      </c>
      <c r="AD117" s="19">
        <v>0</v>
      </c>
      <c r="AE117" s="19">
        <v>0</v>
      </c>
      <c r="AF117" s="19">
        <f t="shared" si="86"/>
        <v>0</v>
      </c>
      <c r="AG117" s="19">
        <v>0</v>
      </c>
      <c r="AH117" s="19">
        <v>0</v>
      </c>
      <c r="AI117" s="19">
        <f t="shared" si="90"/>
        <v>0</v>
      </c>
      <c r="AJ117" s="19">
        <v>0</v>
      </c>
      <c r="AK117" s="19">
        <v>0</v>
      </c>
      <c r="AL117" s="19">
        <f t="shared" si="53"/>
        <v>0</v>
      </c>
      <c r="AM117" s="19">
        <v>0</v>
      </c>
      <c r="AN117" s="19">
        <v>0</v>
      </c>
      <c r="AO117" s="19">
        <f t="shared" si="84"/>
        <v>0</v>
      </c>
      <c r="AP117" s="19">
        <v>0</v>
      </c>
      <c r="AQ117" s="19">
        <v>0</v>
      </c>
      <c r="AR117" s="19">
        <f t="shared" si="60"/>
        <v>0</v>
      </c>
      <c r="AS117" s="19">
        <v>0</v>
      </c>
      <c r="AT117" s="19">
        <v>0</v>
      </c>
      <c r="AU117" s="19">
        <f t="shared" si="62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65"/>
        <v>53.85</v>
      </c>
      <c r="BB117" s="19">
        <f t="shared" si="66"/>
        <v>546.15</v>
      </c>
      <c r="BC117" s="19">
        <v>108</v>
      </c>
      <c r="BD117" s="19">
        <f t="shared" si="67"/>
        <v>161.85</v>
      </c>
      <c r="BE117" s="19">
        <f t="shared" si="68"/>
        <v>438.15</v>
      </c>
      <c r="BF117" s="19">
        <v>108</v>
      </c>
      <c r="BG117" s="19">
        <f t="shared" si="69"/>
        <v>269.85000000000002</v>
      </c>
      <c r="BH117" s="19">
        <f t="shared" si="89"/>
        <v>330.15</v>
      </c>
      <c r="BI117" s="19">
        <v>108</v>
      </c>
      <c r="BJ117" s="19">
        <f t="shared" si="71"/>
        <v>377.85</v>
      </c>
      <c r="BK117" s="19">
        <f t="shared" si="82"/>
        <v>222.14999999999998</v>
      </c>
      <c r="BL117" s="19">
        <v>108</v>
      </c>
      <c r="BM117" s="19">
        <f t="shared" si="73"/>
        <v>485.85</v>
      </c>
      <c r="BN117" s="19">
        <f t="shared" si="76"/>
        <v>114.14999999999998</v>
      </c>
      <c r="BO117" s="19">
        <v>54.15</v>
      </c>
      <c r="BP117" s="19">
        <f t="shared" si="74"/>
        <v>540</v>
      </c>
      <c r="BQ117" s="19">
        <f t="shared" si="75"/>
        <v>60</v>
      </c>
      <c r="BR117" s="19">
        <v>0</v>
      </c>
      <c r="BS117" s="19">
        <f t="shared" si="77"/>
        <v>540</v>
      </c>
      <c r="BT117" s="455">
        <f t="shared" si="78"/>
        <v>60</v>
      </c>
    </row>
    <row r="118" spans="1:72" s="190" customFormat="1" ht="38.25" x14ac:dyDescent="0.25">
      <c r="A118" s="193">
        <v>109</v>
      </c>
      <c r="B118" s="23">
        <v>331</v>
      </c>
      <c r="C118" s="22"/>
      <c r="D118" s="435">
        <v>110</v>
      </c>
      <c r="E118" s="207" t="s">
        <v>796</v>
      </c>
      <c r="F118" s="196">
        <v>42188</v>
      </c>
      <c r="G118" s="43" t="s">
        <v>680</v>
      </c>
      <c r="H118" s="23" t="s">
        <v>573</v>
      </c>
      <c r="I118" s="198" t="s">
        <v>783</v>
      </c>
      <c r="J118" s="43" t="s">
        <v>797</v>
      </c>
      <c r="K118" s="198" t="s">
        <v>551</v>
      </c>
      <c r="L118" s="19">
        <v>600</v>
      </c>
      <c r="M118" s="195">
        <f t="shared" si="54"/>
        <v>60</v>
      </c>
      <c r="N118" s="19">
        <f t="shared" si="55"/>
        <v>540</v>
      </c>
      <c r="O118" s="19">
        <f t="shared" si="56"/>
        <v>108</v>
      </c>
      <c r="P118" s="19">
        <v>0</v>
      </c>
      <c r="Q118" s="19">
        <f t="shared" si="57"/>
        <v>0</v>
      </c>
      <c r="R118" s="19">
        <v>0</v>
      </c>
      <c r="S118" s="19">
        <v>0</v>
      </c>
      <c r="T118" s="19">
        <f t="shared" si="88"/>
        <v>0</v>
      </c>
      <c r="U118" s="19">
        <v>0</v>
      </c>
      <c r="V118" s="19">
        <v>0</v>
      </c>
      <c r="W118" s="19">
        <f t="shared" si="80"/>
        <v>0</v>
      </c>
      <c r="X118" s="19">
        <v>0</v>
      </c>
      <c r="Y118" s="19">
        <v>0</v>
      </c>
      <c r="Z118" s="19">
        <f t="shared" si="81"/>
        <v>0</v>
      </c>
      <c r="AA118" s="19">
        <v>0</v>
      </c>
      <c r="AB118" s="19">
        <v>0</v>
      </c>
      <c r="AC118" s="19">
        <f t="shared" si="83"/>
        <v>0</v>
      </c>
      <c r="AD118" s="19">
        <v>0</v>
      </c>
      <c r="AE118" s="19">
        <v>0</v>
      </c>
      <c r="AF118" s="19">
        <f t="shared" si="86"/>
        <v>0</v>
      </c>
      <c r="AG118" s="19">
        <v>0</v>
      </c>
      <c r="AH118" s="19">
        <v>0</v>
      </c>
      <c r="AI118" s="19">
        <f t="shared" si="90"/>
        <v>0</v>
      </c>
      <c r="AJ118" s="19">
        <v>0</v>
      </c>
      <c r="AK118" s="19">
        <v>0</v>
      </c>
      <c r="AL118" s="19">
        <f t="shared" ref="AL118:AL180" si="91">AI118+AK118</f>
        <v>0</v>
      </c>
      <c r="AM118" s="19">
        <v>0</v>
      </c>
      <c r="AN118" s="19">
        <v>0</v>
      </c>
      <c r="AO118" s="19">
        <f t="shared" si="84"/>
        <v>0</v>
      </c>
      <c r="AP118" s="19">
        <v>0</v>
      </c>
      <c r="AQ118" s="19">
        <v>0</v>
      </c>
      <c r="AR118" s="19">
        <f t="shared" si="60"/>
        <v>0</v>
      </c>
      <c r="AS118" s="19">
        <v>0</v>
      </c>
      <c r="AT118" s="19">
        <v>0</v>
      </c>
      <c r="AU118" s="19">
        <f t="shared" si="62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65"/>
        <v>53.85</v>
      </c>
      <c r="BB118" s="19">
        <f t="shared" si="66"/>
        <v>546.15</v>
      </c>
      <c r="BC118" s="19">
        <v>108</v>
      </c>
      <c r="BD118" s="19">
        <f t="shared" si="67"/>
        <v>161.85</v>
      </c>
      <c r="BE118" s="19">
        <f t="shared" si="68"/>
        <v>438.15</v>
      </c>
      <c r="BF118" s="19">
        <v>108</v>
      </c>
      <c r="BG118" s="19">
        <f t="shared" si="69"/>
        <v>269.85000000000002</v>
      </c>
      <c r="BH118" s="19">
        <f t="shared" si="89"/>
        <v>330.15</v>
      </c>
      <c r="BI118" s="19">
        <v>108</v>
      </c>
      <c r="BJ118" s="19">
        <f t="shared" si="71"/>
        <v>377.85</v>
      </c>
      <c r="BK118" s="19">
        <f t="shared" si="82"/>
        <v>222.14999999999998</v>
      </c>
      <c r="BL118" s="19">
        <v>108</v>
      </c>
      <c r="BM118" s="19">
        <f t="shared" si="73"/>
        <v>485.85</v>
      </c>
      <c r="BN118" s="19">
        <f t="shared" si="76"/>
        <v>114.14999999999998</v>
      </c>
      <c r="BO118" s="19">
        <v>54.15</v>
      </c>
      <c r="BP118" s="19">
        <f t="shared" si="74"/>
        <v>540</v>
      </c>
      <c r="BQ118" s="19">
        <f t="shared" si="75"/>
        <v>60</v>
      </c>
      <c r="BR118" s="19">
        <v>0</v>
      </c>
      <c r="BS118" s="19">
        <f t="shared" si="77"/>
        <v>540</v>
      </c>
      <c r="BT118" s="455">
        <f t="shared" si="78"/>
        <v>60</v>
      </c>
    </row>
    <row r="119" spans="1:72" s="190" customFormat="1" ht="38.25" x14ac:dyDescent="0.25">
      <c r="A119" s="193">
        <v>110</v>
      </c>
      <c r="B119" s="23">
        <v>331</v>
      </c>
      <c r="C119" s="22"/>
      <c r="D119" s="435">
        <v>111</v>
      </c>
      <c r="E119" s="207" t="s">
        <v>798</v>
      </c>
      <c r="F119" s="196">
        <v>42188</v>
      </c>
      <c r="G119" s="43" t="s">
        <v>680</v>
      </c>
      <c r="H119" s="23" t="s">
        <v>573</v>
      </c>
      <c r="I119" s="198" t="s">
        <v>783</v>
      </c>
      <c r="J119" s="43" t="s">
        <v>799</v>
      </c>
      <c r="K119" s="198" t="s">
        <v>295</v>
      </c>
      <c r="L119" s="19">
        <v>600</v>
      </c>
      <c r="M119" s="195">
        <f t="shared" si="54"/>
        <v>60</v>
      </c>
      <c r="N119" s="19">
        <f t="shared" si="55"/>
        <v>540</v>
      </c>
      <c r="O119" s="19">
        <f t="shared" si="56"/>
        <v>108</v>
      </c>
      <c r="P119" s="19">
        <v>0</v>
      </c>
      <c r="Q119" s="19">
        <f t="shared" si="57"/>
        <v>0</v>
      </c>
      <c r="R119" s="19">
        <v>0</v>
      </c>
      <c r="S119" s="19">
        <v>0</v>
      </c>
      <c r="T119" s="19">
        <f t="shared" si="88"/>
        <v>0</v>
      </c>
      <c r="U119" s="19">
        <v>0</v>
      </c>
      <c r="V119" s="19">
        <v>0</v>
      </c>
      <c r="W119" s="19">
        <f t="shared" si="80"/>
        <v>0</v>
      </c>
      <c r="X119" s="19">
        <v>0</v>
      </c>
      <c r="Y119" s="19">
        <v>0</v>
      </c>
      <c r="Z119" s="19">
        <f t="shared" si="81"/>
        <v>0</v>
      </c>
      <c r="AA119" s="19">
        <v>0</v>
      </c>
      <c r="AB119" s="19">
        <v>0</v>
      </c>
      <c r="AC119" s="19">
        <f t="shared" si="83"/>
        <v>0</v>
      </c>
      <c r="AD119" s="19">
        <v>0</v>
      </c>
      <c r="AE119" s="19">
        <v>0</v>
      </c>
      <c r="AF119" s="19">
        <f t="shared" si="86"/>
        <v>0</v>
      </c>
      <c r="AG119" s="19">
        <v>0</v>
      </c>
      <c r="AH119" s="19">
        <v>0</v>
      </c>
      <c r="AI119" s="19">
        <f t="shared" si="90"/>
        <v>0</v>
      </c>
      <c r="AJ119" s="19">
        <v>0</v>
      </c>
      <c r="AK119" s="19">
        <v>0</v>
      </c>
      <c r="AL119" s="19">
        <f t="shared" si="91"/>
        <v>0</v>
      </c>
      <c r="AM119" s="19">
        <v>0</v>
      </c>
      <c r="AN119" s="19">
        <v>0</v>
      </c>
      <c r="AO119" s="19">
        <f t="shared" si="84"/>
        <v>0</v>
      </c>
      <c r="AP119" s="19">
        <v>0</v>
      </c>
      <c r="AQ119" s="19">
        <v>0</v>
      </c>
      <c r="AR119" s="19">
        <f t="shared" si="60"/>
        <v>0</v>
      </c>
      <c r="AS119" s="19">
        <v>0</v>
      </c>
      <c r="AT119" s="19">
        <v>0</v>
      </c>
      <c r="AU119" s="19">
        <f t="shared" si="62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65"/>
        <v>53.85</v>
      </c>
      <c r="BB119" s="19">
        <f t="shared" si="66"/>
        <v>546.15</v>
      </c>
      <c r="BC119" s="19">
        <v>108</v>
      </c>
      <c r="BD119" s="19">
        <f t="shared" si="67"/>
        <v>161.85</v>
      </c>
      <c r="BE119" s="19">
        <f t="shared" si="68"/>
        <v>438.15</v>
      </c>
      <c r="BF119" s="19">
        <v>108</v>
      </c>
      <c r="BG119" s="19">
        <f t="shared" si="69"/>
        <v>269.85000000000002</v>
      </c>
      <c r="BH119" s="19">
        <f t="shared" si="89"/>
        <v>330.15</v>
      </c>
      <c r="BI119" s="19">
        <v>108</v>
      </c>
      <c r="BJ119" s="19">
        <f t="shared" si="71"/>
        <v>377.85</v>
      </c>
      <c r="BK119" s="19">
        <f t="shared" si="82"/>
        <v>222.14999999999998</v>
      </c>
      <c r="BL119" s="19">
        <v>108</v>
      </c>
      <c r="BM119" s="19">
        <f t="shared" si="73"/>
        <v>485.85</v>
      </c>
      <c r="BN119" s="19">
        <f t="shared" si="76"/>
        <v>114.14999999999998</v>
      </c>
      <c r="BO119" s="19">
        <v>54.15</v>
      </c>
      <c r="BP119" s="19">
        <f t="shared" si="74"/>
        <v>540</v>
      </c>
      <c r="BQ119" s="19">
        <f t="shared" si="75"/>
        <v>60</v>
      </c>
      <c r="BR119" s="19">
        <v>0</v>
      </c>
      <c r="BS119" s="19">
        <f t="shared" si="77"/>
        <v>540</v>
      </c>
      <c r="BT119" s="455">
        <f t="shared" si="78"/>
        <v>60</v>
      </c>
    </row>
    <row r="120" spans="1:72" s="190" customFormat="1" ht="38.25" x14ac:dyDescent="0.25">
      <c r="A120" s="193">
        <v>111</v>
      </c>
      <c r="B120" s="23">
        <v>738</v>
      </c>
      <c r="C120" s="22"/>
      <c r="D120" s="435">
        <v>112</v>
      </c>
      <c r="E120" s="201" t="s">
        <v>800</v>
      </c>
      <c r="F120" s="196">
        <v>42195</v>
      </c>
      <c r="G120" s="43" t="s">
        <v>680</v>
      </c>
      <c r="H120" s="23" t="s">
        <v>573</v>
      </c>
      <c r="I120" s="198" t="s">
        <v>801</v>
      </c>
      <c r="J120" s="192" t="s">
        <v>802</v>
      </c>
      <c r="K120" s="198" t="s">
        <v>701</v>
      </c>
      <c r="L120" s="19">
        <v>638.45000000000005</v>
      </c>
      <c r="M120" s="195">
        <f t="shared" si="54"/>
        <v>63.845000000000006</v>
      </c>
      <c r="N120" s="19">
        <f t="shared" si="55"/>
        <v>574.60500000000002</v>
      </c>
      <c r="O120" s="19">
        <f t="shared" si="56"/>
        <v>114.92100000000001</v>
      </c>
      <c r="P120" s="19">
        <v>0</v>
      </c>
      <c r="Q120" s="19">
        <f t="shared" si="57"/>
        <v>0</v>
      </c>
      <c r="R120" s="19">
        <v>0</v>
      </c>
      <c r="S120" s="19">
        <v>0</v>
      </c>
      <c r="T120" s="19">
        <f t="shared" si="88"/>
        <v>0</v>
      </c>
      <c r="U120" s="19">
        <v>0</v>
      </c>
      <c r="V120" s="19">
        <v>0</v>
      </c>
      <c r="W120" s="19">
        <f t="shared" si="80"/>
        <v>0</v>
      </c>
      <c r="X120" s="19">
        <v>0</v>
      </c>
      <c r="Y120" s="19">
        <v>0</v>
      </c>
      <c r="Z120" s="19">
        <f t="shared" si="81"/>
        <v>0</v>
      </c>
      <c r="AA120" s="19">
        <v>0</v>
      </c>
      <c r="AB120" s="19">
        <v>0</v>
      </c>
      <c r="AC120" s="19">
        <f t="shared" si="83"/>
        <v>0</v>
      </c>
      <c r="AD120" s="19">
        <v>0</v>
      </c>
      <c r="AE120" s="19">
        <v>0</v>
      </c>
      <c r="AF120" s="19">
        <f t="shared" si="86"/>
        <v>0</v>
      </c>
      <c r="AG120" s="19">
        <v>0</v>
      </c>
      <c r="AH120" s="19">
        <v>0</v>
      </c>
      <c r="AI120" s="19">
        <f t="shared" si="90"/>
        <v>0</v>
      </c>
      <c r="AJ120" s="19">
        <v>0</v>
      </c>
      <c r="AK120" s="19">
        <v>0</v>
      </c>
      <c r="AL120" s="19">
        <f t="shared" si="91"/>
        <v>0</v>
      </c>
      <c r="AM120" s="19">
        <v>0</v>
      </c>
      <c r="AN120" s="19">
        <v>0</v>
      </c>
      <c r="AO120" s="19">
        <f t="shared" si="84"/>
        <v>0</v>
      </c>
      <c r="AP120" s="19">
        <v>0</v>
      </c>
      <c r="AQ120" s="19">
        <v>0</v>
      </c>
      <c r="AR120" s="19">
        <f t="shared" si="60"/>
        <v>0</v>
      </c>
      <c r="AS120" s="19">
        <v>0</v>
      </c>
      <c r="AT120" s="19">
        <v>0</v>
      </c>
      <c r="AU120" s="19">
        <f t="shared" si="62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65"/>
        <v>55.1</v>
      </c>
      <c r="BB120" s="19">
        <f t="shared" si="66"/>
        <v>583.35</v>
      </c>
      <c r="BC120" s="19">
        <v>114.92</v>
      </c>
      <c r="BD120" s="19">
        <f t="shared" si="67"/>
        <v>170.02</v>
      </c>
      <c r="BE120" s="19">
        <f t="shared" si="68"/>
        <v>468.43000000000006</v>
      </c>
      <c r="BF120" s="19">
        <v>114.92</v>
      </c>
      <c r="BG120" s="19">
        <f t="shared" si="69"/>
        <v>284.94</v>
      </c>
      <c r="BH120" s="19">
        <f t="shared" si="89"/>
        <v>353.51000000000005</v>
      </c>
      <c r="BI120" s="19">
        <v>114.92</v>
      </c>
      <c r="BJ120" s="19">
        <f t="shared" si="71"/>
        <v>399.86</v>
      </c>
      <c r="BK120" s="19">
        <f t="shared" si="82"/>
        <v>238.59000000000003</v>
      </c>
      <c r="BL120" s="19">
        <v>114.92</v>
      </c>
      <c r="BM120" s="19">
        <f t="shared" si="73"/>
        <v>514.78</v>
      </c>
      <c r="BN120" s="19">
        <f t="shared" si="76"/>
        <v>123.67000000000007</v>
      </c>
      <c r="BO120" s="19">
        <v>59.83</v>
      </c>
      <c r="BP120" s="19">
        <f t="shared" si="74"/>
        <v>574.61</v>
      </c>
      <c r="BQ120" s="19">
        <f t="shared" si="75"/>
        <v>63.840000000000032</v>
      </c>
      <c r="BR120" s="19">
        <v>0</v>
      </c>
      <c r="BS120" s="19">
        <f t="shared" si="77"/>
        <v>574.61</v>
      </c>
      <c r="BT120" s="455">
        <f t="shared" si="78"/>
        <v>63.840000000000032</v>
      </c>
    </row>
    <row r="121" spans="1:72" s="190" customFormat="1" ht="13.5" x14ac:dyDescent="0.25">
      <c r="A121" s="193">
        <v>112</v>
      </c>
      <c r="B121" s="23">
        <v>918</v>
      </c>
      <c r="C121" s="22"/>
      <c r="D121" s="453">
        <v>113</v>
      </c>
      <c r="E121" s="201" t="s">
        <v>803</v>
      </c>
      <c r="F121" s="196">
        <v>42227</v>
      </c>
      <c r="G121" s="43" t="s">
        <v>632</v>
      </c>
      <c r="H121" s="23" t="s">
        <v>804</v>
      </c>
      <c r="I121" s="43" t="s">
        <v>805</v>
      </c>
      <c r="J121" s="319" t="s">
        <v>806</v>
      </c>
      <c r="K121" s="198" t="s">
        <v>701</v>
      </c>
      <c r="L121" s="19">
        <v>1435.1</v>
      </c>
      <c r="M121" s="195">
        <f t="shared" si="54"/>
        <v>143.51</v>
      </c>
      <c r="N121" s="19">
        <f t="shared" si="55"/>
        <v>1291.5899999999999</v>
      </c>
      <c r="O121" s="19">
        <f t="shared" si="56"/>
        <v>258.31799999999998</v>
      </c>
      <c r="P121" s="19">
        <v>0</v>
      </c>
      <c r="Q121" s="19">
        <f t="shared" si="57"/>
        <v>0</v>
      </c>
      <c r="R121" s="19">
        <v>0</v>
      </c>
      <c r="S121" s="19">
        <v>0</v>
      </c>
      <c r="T121" s="19">
        <f t="shared" si="88"/>
        <v>0</v>
      </c>
      <c r="U121" s="19">
        <v>0</v>
      </c>
      <c r="V121" s="19">
        <v>0</v>
      </c>
      <c r="W121" s="19">
        <f t="shared" si="80"/>
        <v>0</v>
      </c>
      <c r="X121" s="19">
        <v>0</v>
      </c>
      <c r="Y121" s="19">
        <v>0</v>
      </c>
      <c r="Z121" s="19">
        <f t="shared" si="81"/>
        <v>0</v>
      </c>
      <c r="AA121" s="19">
        <v>0</v>
      </c>
      <c r="AB121" s="19">
        <v>0</v>
      </c>
      <c r="AC121" s="19">
        <f t="shared" si="83"/>
        <v>0</v>
      </c>
      <c r="AD121" s="19">
        <v>0</v>
      </c>
      <c r="AE121" s="19">
        <v>0</v>
      </c>
      <c r="AF121" s="19">
        <f t="shared" si="86"/>
        <v>0</v>
      </c>
      <c r="AG121" s="19">
        <v>0</v>
      </c>
      <c r="AH121" s="19">
        <v>0</v>
      </c>
      <c r="AI121" s="19">
        <f t="shared" si="90"/>
        <v>0</v>
      </c>
      <c r="AJ121" s="19">
        <v>0</v>
      </c>
      <c r="AK121" s="19">
        <v>0</v>
      </c>
      <c r="AL121" s="19">
        <f t="shared" si="91"/>
        <v>0</v>
      </c>
      <c r="AM121" s="19">
        <v>0</v>
      </c>
      <c r="AN121" s="19">
        <v>0</v>
      </c>
      <c r="AO121" s="19">
        <f t="shared" si="84"/>
        <v>0</v>
      </c>
      <c r="AP121" s="19">
        <v>0</v>
      </c>
      <c r="AQ121" s="19">
        <v>0</v>
      </c>
      <c r="AR121" s="19">
        <f t="shared" si="60"/>
        <v>0</v>
      </c>
      <c r="AS121" s="19">
        <v>0</v>
      </c>
      <c r="AT121" s="19">
        <v>0</v>
      </c>
      <c r="AU121" s="19">
        <f t="shared" si="62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65"/>
        <v>101.2</v>
      </c>
      <c r="BB121" s="19">
        <f t="shared" si="66"/>
        <v>1333.8999999999999</v>
      </c>
      <c r="BC121" s="19">
        <v>258.32</v>
      </c>
      <c r="BD121" s="19">
        <f t="shared" si="67"/>
        <v>359.52</v>
      </c>
      <c r="BE121" s="19">
        <f t="shared" si="68"/>
        <v>1075.58</v>
      </c>
      <c r="BF121" s="19">
        <v>258.32</v>
      </c>
      <c r="BG121" s="19">
        <f t="shared" si="69"/>
        <v>617.83999999999992</v>
      </c>
      <c r="BH121" s="19">
        <f t="shared" si="89"/>
        <v>817.26</v>
      </c>
      <c r="BI121" s="19">
        <v>258.32</v>
      </c>
      <c r="BJ121" s="19">
        <f t="shared" si="71"/>
        <v>876.15999999999985</v>
      </c>
      <c r="BK121" s="19">
        <f t="shared" si="82"/>
        <v>558.94000000000005</v>
      </c>
      <c r="BL121" s="19">
        <v>258.32</v>
      </c>
      <c r="BM121" s="19">
        <f t="shared" si="73"/>
        <v>1134.4799999999998</v>
      </c>
      <c r="BN121" s="19">
        <f t="shared" si="76"/>
        <v>300.62000000000012</v>
      </c>
      <c r="BO121" s="19">
        <v>157.11000000000001</v>
      </c>
      <c r="BP121" s="19">
        <f t="shared" si="74"/>
        <v>1291.5899999999997</v>
      </c>
      <c r="BQ121" s="19">
        <f t="shared" si="75"/>
        <v>143.51000000000022</v>
      </c>
      <c r="BR121" s="19">
        <v>0</v>
      </c>
      <c r="BS121" s="19">
        <f t="shared" si="77"/>
        <v>1291.5899999999997</v>
      </c>
      <c r="BT121" s="455">
        <f t="shared" si="78"/>
        <v>143.51000000000022</v>
      </c>
    </row>
    <row r="122" spans="1:72" s="190" customFormat="1" ht="13.5" x14ac:dyDescent="0.25">
      <c r="A122" s="193">
        <v>113</v>
      </c>
      <c r="B122" s="23">
        <v>918</v>
      </c>
      <c r="C122" s="22"/>
      <c r="D122" s="435">
        <v>114</v>
      </c>
      <c r="E122" s="201" t="s">
        <v>807</v>
      </c>
      <c r="F122" s="196">
        <v>42227</v>
      </c>
      <c r="G122" s="43" t="s">
        <v>632</v>
      </c>
      <c r="H122" s="23" t="s">
        <v>804</v>
      </c>
      <c r="I122" s="43" t="s">
        <v>805</v>
      </c>
      <c r="J122" s="192" t="s">
        <v>808</v>
      </c>
      <c r="K122" s="198" t="s">
        <v>701</v>
      </c>
      <c r="L122" s="19">
        <v>1435.1</v>
      </c>
      <c r="M122" s="195">
        <f t="shared" si="54"/>
        <v>143.51</v>
      </c>
      <c r="N122" s="19">
        <f t="shared" si="55"/>
        <v>1291.5899999999999</v>
      </c>
      <c r="O122" s="19">
        <f t="shared" si="56"/>
        <v>258.31799999999998</v>
      </c>
      <c r="P122" s="19">
        <v>0</v>
      </c>
      <c r="Q122" s="19">
        <f t="shared" si="57"/>
        <v>0</v>
      </c>
      <c r="R122" s="19">
        <v>0</v>
      </c>
      <c r="S122" s="19">
        <v>0</v>
      </c>
      <c r="T122" s="19">
        <f t="shared" si="88"/>
        <v>0</v>
      </c>
      <c r="U122" s="19">
        <v>0</v>
      </c>
      <c r="V122" s="19">
        <v>0</v>
      </c>
      <c r="W122" s="19">
        <f t="shared" si="80"/>
        <v>0</v>
      </c>
      <c r="X122" s="19">
        <v>0</v>
      </c>
      <c r="Y122" s="19">
        <v>0</v>
      </c>
      <c r="Z122" s="19">
        <f t="shared" si="81"/>
        <v>0</v>
      </c>
      <c r="AA122" s="19">
        <v>0</v>
      </c>
      <c r="AB122" s="19">
        <v>0</v>
      </c>
      <c r="AC122" s="19">
        <f t="shared" si="83"/>
        <v>0</v>
      </c>
      <c r="AD122" s="19">
        <v>0</v>
      </c>
      <c r="AE122" s="19">
        <v>0</v>
      </c>
      <c r="AF122" s="19">
        <f t="shared" si="86"/>
        <v>0</v>
      </c>
      <c r="AG122" s="19">
        <v>0</v>
      </c>
      <c r="AH122" s="19">
        <v>0</v>
      </c>
      <c r="AI122" s="19">
        <f t="shared" si="90"/>
        <v>0</v>
      </c>
      <c r="AJ122" s="19">
        <v>0</v>
      </c>
      <c r="AK122" s="19">
        <v>0</v>
      </c>
      <c r="AL122" s="19">
        <f t="shared" si="91"/>
        <v>0</v>
      </c>
      <c r="AM122" s="19">
        <v>0</v>
      </c>
      <c r="AN122" s="19">
        <v>0</v>
      </c>
      <c r="AO122" s="19">
        <f t="shared" si="84"/>
        <v>0</v>
      </c>
      <c r="AP122" s="19">
        <v>0</v>
      </c>
      <c r="AQ122" s="19">
        <v>0</v>
      </c>
      <c r="AR122" s="19">
        <f t="shared" si="60"/>
        <v>0</v>
      </c>
      <c r="AS122" s="19">
        <v>0</v>
      </c>
      <c r="AT122" s="19">
        <v>0</v>
      </c>
      <c r="AU122" s="19">
        <f t="shared" si="62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65"/>
        <v>101.2</v>
      </c>
      <c r="BB122" s="19">
        <f t="shared" si="66"/>
        <v>1333.8999999999999</v>
      </c>
      <c r="BC122" s="19">
        <v>258.32</v>
      </c>
      <c r="BD122" s="19">
        <f t="shared" si="67"/>
        <v>359.52</v>
      </c>
      <c r="BE122" s="19">
        <f t="shared" si="68"/>
        <v>1075.58</v>
      </c>
      <c r="BF122" s="19">
        <v>258.32</v>
      </c>
      <c r="BG122" s="19">
        <f t="shared" si="69"/>
        <v>617.83999999999992</v>
      </c>
      <c r="BH122" s="19">
        <f t="shared" si="89"/>
        <v>817.26</v>
      </c>
      <c r="BI122" s="19">
        <v>258.32</v>
      </c>
      <c r="BJ122" s="19">
        <f t="shared" si="71"/>
        <v>876.15999999999985</v>
      </c>
      <c r="BK122" s="19">
        <f t="shared" si="82"/>
        <v>558.94000000000005</v>
      </c>
      <c r="BL122" s="19">
        <v>258.32</v>
      </c>
      <c r="BM122" s="19">
        <f t="shared" si="73"/>
        <v>1134.4799999999998</v>
      </c>
      <c r="BN122" s="19">
        <f t="shared" si="76"/>
        <v>300.62000000000012</v>
      </c>
      <c r="BO122" s="19">
        <v>157.11000000000001</v>
      </c>
      <c r="BP122" s="19">
        <f t="shared" si="74"/>
        <v>1291.5899999999997</v>
      </c>
      <c r="BQ122" s="19">
        <f t="shared" si="75"/>
        <v>143.51000000000022</v>
      </c>
      <c r="BR122" s="19">
        <v>0</v>
      </c>
      <c r="BS122" s="19">
        <f t="shared" si="77"/>
        <v>1291.5899999999997</v>
      </c>
      <c r="BT122" s="455">
        <f t="shared" si="78"/>
        <v>143.51000000000022</v>
      </c>
    </row>
    <row r="123" spans="1:72" s="190" customFormat="1" ht="13.5" x14ac:dyDescent="0.25">
      <c r="A123" s="193">
        <v>114</v>
      </c>
      <c r="B123" s="23">
        <v>918</v>
      </c>
      <c r="C123" s="22"/>
      <c r="D123" s="435">
        <v>115</v>
      </c>
      <c r="E123" s="201" t="s">
        <v>809</v>
      </c>
      <c r="F123" s="196">
        <v>42227</v>
      </c>
      <c r="G123" s="43" t="s">
        <v>632</v>
      </c>
      <c r="H123" s="23" t="s">
        <v>804</v>
      </c>
      <c r="I123" s="43" t="s">
        <v>805</v>
      </c>
      <c r="J123" s="192" t="s">
        <v>810</v>
      </c>
      <c r="K123" s="198" t="s">
        <v>701</v>
      </c>
      <c r="L123" s="19">
        <v>1435.1</v>
      </c>
      <c r="M123" s="195">
        <f t="shared" si="54"/>
        <v>143.51</v>
      </c>
      <c r="N123" s="19">
        <f t="shared" si="55"/>
        <v>1291.5899999999999</v>
      </c>
      <c r="O123" s="19">
        <f t="shared" si="56"/>
        <v>258.31799999999998</v>
      </c>
      <c r="P123" s="19">
        <v>0</v>
      </c>
      <c r="Q123" s="19">
        <f t="shared" si="57"/>
        <v>0</v>
      </c>
      <c r="R123" s="19">
        <v>0</v>
      </c>
      <c r="S123" s="19">
        <v>0</v>
      </c>
      <c r="T123" s="19">
        <f t="shared" si="88"/>
        <v>0</v>
      </c>
      <c r="U123" s="19">
        <v>0</v>
      </c>
      <c r="V123" s="19">
        <v>0</v>
      </c>
      <c r="W123" s="19">
        <f t="shared" si="80"/>
        <v>0</v>
      </c>
      <c r="X123" s="19">
        <v>0</v>
      </c>
      <c r="Y123" s="19">
        <v>0</v>
      </c>
      <c r="Z123" s="19">
        <f t="shared" si="81"/>
        <v>0</v>
      </c>
      <c r="AA123" s="19">
        <v>0</v>
      </c>
      <c r="AB123" s="19">
        <v>0</v>
      </c>
      <c r="AC123" s="19">
        <f t="shared" si="83"/>
        <v>0</v>
      </c>
      <c r="AD123" s="19">
        <v>0</v>
      </c>
      <c r="AE123" s="19">
        <v>0</v>
      </c>
      <c r="AF123" s="19">
        <f t="shared" si="86"/>
        <v>0</v>
      </c>
      <c r="AG123" s="19">
        <v>0</v>
      </c>
      <c r="AH123" s="19">
        <v>0</v>
      </c>
      <c r="AI123" s="19">
        <f t="shared" si="90"/>
        <v>0</v>
      </c>
      <c r="AJ123" s="19">
        <v>0</v>
      </c>
      <c r="AK123" s="19">
        <v>0</v>
      </c>
      <c r="AL123" s="19">
        <f t="shared" si="91"/>
        <v>0</v>
      </c>
      <c r="AM123" s="19">
        <v>0</v>
      </c>
      <c r="AN123" s="19">
        <v>0</v>
      </c>
      <c r="AO123" s="19">
        <f t="shared" si="84"/>
        <v>0</v>
      </c>
      <c r="AP123" s="19">
        <v>0</v>
      </c>
      <c r="AQ123" s="19">
        <v>0</v>
      </c>
      <c r="AR123" s="19">
        <f t="shared" si="60"/>
        <v>0</v>
      </c>
      <c r="AS123" s="19">
        <v>0</v>
      </c>
      <c r="AT123" s="19">
        <v>0</v>
      </c>
      <c r="AU123" s="19">
        <f t="shared" si="62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65"/>
        <v>101.2</v>
      </c>
      <c r="BB123" s="19">
        <f t="shared" si="66"/>
        <v>1333.8999999999999</v>
      </c>
      <c r="BC123" s="19">
        <v>258.32</v>
      </c>
      <c r="BD123" s="19">
        <f t="shared" si="67"/>
        <v>359.52</v>
      </c>
      <c r="BE123" s="19">
        <f t="shared" si="68"/>
        <v>1075.58</v>
      </c>
      <c r="BF123" s="19">
        <v>258.32</v>
      </c>
      <c r="BG123" s="19">
        <f t="shared" si="69"/>
        <v>617.83999999999992</v>
      </c>
      <c r="BH123" s="19">
        <f t="shared" si="89"/>
        <v>817.26</v>
      </c>
      <c r="BI123" s="19">
        <v>258.32</v>
      </c>
      <c r="BJ123" s="19">
        <f t="shared" si="71"/>
        <v>876.15999999999985</v>
      </c>
      <c r="BK123" s="19">
        <f t="shared" si="82"/>
        <v>558.94000000000005</v>
      </c>
      <c r="BL123" s="19">
        <v>258.32</v>
      </c>
      <c r="BM123" s="19">
        <f t="shared" si="73"/>
        <v>1134.4799999999998</v>
      </c>
      <c r="BN123" s="19">
        <f t="shared" si="76"/>
        <v>300.62000000000012</v>
      </c>
      <c r="BO123" s="19">
        <v>157.11000000000001</v>
      </c>
      <c r="BP123" s="19">
        <f t="shared" si="74"/>
        <v>1291.5899999999997</v>
      </c>
      <c r="BQ123" s="19">
        <f t="shared" si="75"/>
        <v>143.51000000000022</v>
      </c>
      <c r="BR123" s="19">
        <v>0</v>
      </c>
      <c r="BS123" s="19">
        <f t="shared" si="77"/>
        <v>1291.5899999999997</v>
      </c>
      <c r="BT123" s="455">
        <f t="shared" si="78"/>
        <v>143.51000000000022</v>
      </c>
    </row>
    <row r="124" spans="1:72" s="190" customFormat="1" ht="13.5" x14ac:dyDescent="0.25">
      <c r="A124" s="193">
        <v>116</v>
      </c>
      <c r="B124" s="23">
        <v>12</v>
      </c>
      <c r="C124" s="22"/>
      <c r="D124" s="435">
        <v>116</v>
      </c>
      <c r="E124" s="295" t="s">
        <v>811</v>
      </c>
      <c r="F124" s="296">
        <v>42528</v>
      </c>
      <c r="G124" s="75" t="s">
        <v>514</v>
      </c>
      <c r="H124" s="74" t="s">
        <v>515</v>
      </c>
      <c r="I124" s="74" t="s">
        <v>812</v>
      </c>
      <c r="J124" s="297" t="s">
        <v>813</v>
      </c>
      <c r="K124" s="462" t="s">
        <v>324</v>
      </c>
      <c r="L124" s="19">
        <v>1150</v>
      </c>
      <c r="M124" s="195">
        <f t="shared" si="54"/>
        <v>115</v>
      </c>
      <c r="N124" s="19">
        <f t="shared" si="55"/>
        <v>1035</v>
      </c>
      <c r="O124" s="19">
        <f t="shared" si="56"/>
        <v>207</v>
      </c>
      <c r="P124" s="19">
        <v>0</v>
      </c>
      <c r="Q124" s="19">
        <f t="shared" si="57"/>
        <v>0</v>
      </c>
      <c r="R124" s="19">
        <v>0</v>
      </c>
      <c r="S124" s="19">
        <v>0</v>
      </c>
      <c r="T124" s="19">
        <f t="shared" si="88"/>
        <v>0</v>
      </c>
      <c r="U124" s="19">
        <v>0</v>
      </c>
      <c r="V124" s="19">
        <v>0</v>
      </c>
      <c r="W124" s="19">
        <f t="shared" si="80"/>
        <v>0</v>
      </c>
      <c r="X124" s="19">
        <v>0</v>
      </c>
      <c r="Y124" s="19">
        <v>0</v>
      </c>
      <c r="Z124" s="19">
        <f t="shared" si="81"/>
        <v>0</v>
      </c>
      <c r="AA124" s="19">
        <v>0</v>
      </c>
      <c r="AB124" s="19">
        <v>0</v>
      </c>
      <c r="AC124" s="19">
        <f t="shared" si="83"/>
        <v>0</v>
      </c>
      <c r="AD124" s="19">
        <v>0</v>
      </c>
      <c r="AE124" s="19">
        <v>0</v>
      </c>
      <c r="AF124" s="19">
        <f t="shared" si="86"/>
        <v>0</v>
      </c>
      <c r="AG124" s="19">
        <v>0</v>
      </c>
      <c r="AH124" s="19">
        <v>0</v>
      </c>
      <c r="AI124" s="19">
        <f t="shared" si="90"/>
        <v>0</v>
      </c>
      <c r="AJ124" s="19">
        <v>0</v>
      </c>
      <c r="AK124" s="19">
        <v>0</v>
      </c>
      <c r="AL124" s="19">
        <f t="shared" si="91"/>
        <v>0</v>
      </c>
      <c r="AM124" s="19">
        <v>0</v>
      </c>
      <c r="AN124" s="19">
        <v>0</v>
      </c>
      <c r="AO124" s="19">
        <f t="shared" si="84"/>
        <v>0</v>
      </c>
      <c r="AP124" s="19">
        <v>0</v>
      </c>
      <c r="AQ124" s="19">
        <v>0</v>
      </c>
      <c r="AR124" s="19">
        <f t="shared" si="60"/>
        <v>0</v>
      </c>
      <c r="AS124" s="19">
        <v>0</v>
      </c>
      <c r="AT124" s="19">
        <v>0</v>
      </c>
      <c r="AU124" s="19">
        <f t="shared" si="62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67"/>
        <v>117.96</v>
      </c>
      <c r="BE124" s="19">
        <f t="shared" si="68"/>
        <v>1032.04</v>
      </c>
      <c r="BF124" s="19">
        <v>207</v>
      </c>
      <c r="BG124" s="19">
        <f t="shared" si="69"/>
        <v>324.95999999999998</v>
      </c>
      <c r="BH124" s="19">
        <f t="shared" si="89"/>
        <v>825.04</v>
      </c>
      <c r="BI124" s="19">
        <v>207</v>
      </c>
      <c r="BJ124" s="19">
        <f t="shared" si="71"/>
        <v>531.96</v>
      </c>
      <c r="BK124" s="19">
        <f t="shared" si="82"/>
        <v>618.04</v>
      </c>
      <c r="BL124" s="19">
        <v>207</v>
      </c>
      <c r="BM124" s="19">
        <f t="shared" si="73"/>
        <v>738.96</v>
      </c>
      <c r="BN124" s="19">
        <f t="shared" si="76"/>
        <v>411.03999999999996</v>
      </c>
      <c r="BO124" s="19">
        <v>207</v>
      </c>
      <c r="BP124" s="19">
        <f t="shared" si="74"/>
        <v>945.96</v>
      </c>
      <c r="BQ124" s="19">
        <f t="shared" si="75"/>
        <v>204.03999999999996</v>
      </c>
      <c r="BR124" s="19">
        <v>89.04</v>
      </c>
      <c r="BS124" s="19">
        <f t="shared" si="77"/>
        <v>1035</v>
      </c>
      <c r="BT124" s="455">
        <f t="shared" si="78"/>
        <v>115</v>
      </c>
    </row>
    <row r="125" spans="1:72" s="190" customFormat="1" ht="13.5" x14ac:dyDescent="0.25">
      <c r="A125" s="193">
        <v>117</v>
      </c>
      <c r="B125" s="23">
        <v>454</v>
      </c>
      <c r="C125" s="22"/>
      <c r="D125" s="453">
        <v>117</v>
      </c>
      <c r="E125" s="295" t="s">
        <v>814</v>
      </c>
      <c r="F125" s="296">
        <v>42691</v>
      </c>
      <c r="G125" s="75" t="s">
        <v>514</v>
      </c>
      <c r="H125" s="74" t="s">
        <v>515</v>
      </c>
      <c r="I125" s="74" t="s">
        <v>815</v>
      </c>
      <c r="J125" s="297" t="s">
        <v>816</v>
      </c>
      <c r="K125" s="198" t="s">
        <v>668</v>
      </c>
      <c r="L125" s="19">
        <v>1100</v>
      </c>
      <c r="M125" s="195">
        <f t="shared" si="54"/>
        <v>110</v>
      </c>
      <c r="N125" s="19">
        <f t="shared" si="55"/>
        <v>990</v>
      </c>
      <c r="O125" s="19">
        <f t="shared" si="56"/>
        <v>198</v>
      </c>
      <c r="P125" s="19">
        <v>0</v>
      </c>
      <c r="Q125" s="19">
        <f t="shared" si="57"/>
        <v>0</v>
      </c>
      <c r="R125" s="19">
        <v>0</v>
      </c>
      <c r="S125" s="19">
        <v>0</v>
      </c>
      <c r="T125" s="19">
        <f t="shared" si="88"/>
        <v>0</v>
      </c>
      <c r="U125" s="19">
        <v>0</v>
      </c>
      <c r="V125" s="19">
        <v>0</v>
      </c>
      <c r="W125" s="19">
        <f t="shared" si="80"/>
        <v>0</v>
      </c>
      <c r="X125" s="19">
        <v>0</v>
      </c>
      <c r="Y125" s="19">
        <v>0</v>
      </c>
      <c r="Z125" s="19">
        <f t="shared" si="81"/>
        <v>0</v>
      </c>
      <c r="AA125" s="19">
        <v>0</v>
      </c>
      <c r="AB125" s="19">
        <v>0</v>
      </c>
      <c r="AC125" s="19">
        <f t="shared" si="83"/>
        <v>0</v>
      </c>
      <c r="AD125" s="19">
        <v>0</v>
      </c>
      <c r="AE125" s="19">
        <v>0</v>
      </c>
      <c r="AF125" s="19">
        <f t="shared" si="86"/>
        <v>0</v>
      </c>
      <c r="AG125" s="19">
        <v>0</v>
      </c>
      <c r="AH125" s="19">
        <v>0</v>
      </c>
      <c r="AI125" s="19">
        <f t="shared" si="90"/>
        <v>0</v>
      </c>
      <c r="AJ125" s="19">
        <v>0</v>
      </c>
      <c r="AK125" s="19">
        <v>0</v>
      </c>
      <c r="AL125" s="19">
        <f t="shared" si="91"/>
        <v>0</v>
      </c>
      <c r="AM125" s="19">
        <v>0</v>
      </c>
      <c r="AN125" s="19">
        <v>0</v>
      </c>
      <c r="AO125" s="19">
        <f t="shared" si="84"/>
        <v>0</v>
      </c>
      <c r="AP125" s="19">
        <v>0</v>
      </c>
      <c r="AQ125" s="19">
        <v>0</v>
      </c>
      <c r="AR125" s="19">
        <f t="shared" si="60"/>
        <v>0</v>
      </c>
      <c r="AS125" s="19">
        <v>0</v>
      </c>
      <c r="AT125" s="19">
        <v>0</v>
      </c>
      <c r="AU125" s="19">
        <f t="shared" si="62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92">AX125+AZ125</f>
        <v>0</v>
      </c>
      <c r="BB125" s="19">
        <v>0</v>
      </c>
      <c r="BC125" s="19">
        <v>24.41</v>
      </c>
      <c r="BD125" s="19">
        <f t="shared" si="67"/>
        <v>24.41</v>
      </c>
      <c r="BE125" s="19">
        <f t="shared" si="68"/>
        <v>1075.5899999999999</v>
      </c>
      <c r="BF125" s="19">
        <v>198</v>
      </c>
      <c r="BG125" s="19">
        <f t="shared" si="69"/>
        <v>222.41</v>
      </c>
      <c r="BH125" s="19">
        <f t="shared" si="89"/>
        <v>877.59</v>
      </c>
      <c r="BI125" s="19">
        <v>198</v>
      </c>
      <c r="BJ125" s="19">
        <f t="shared" si="71"/>
        <v>420.40999999999997</v>
      </c>
      <c r="BK125" s="19">
        <f t="shared" si="82"/>
        <v>679.59</v>
      </c>
      <c r="BL125" s="19">
        <v>198</v>
      </c>
      <c r="BM125" s="19">
        <f t="shared" si="73"/>
        <v>618.41</v>
      </c>
      <c r="BN125" s="19">
        <f t="shared" si="76"/>
        <v>481.59000000000003</v>
      </c>
      <c r="BO125" s="19">
        <v>198</v>
      </c>
      <c r="BP125" s="19">
        <f t="shared" si="74"/>
        <v>816.41</v>
      </c>
      <c r="BQ125" s="19">
        <f t="shared" si="75"/>
        <v>283.59000000000003</v>
      </c>
      <c r="BR125" s="19">
        <v>173.59</v>
      </c>
      <c r="BS125" s="19">
        <f t="shared" si="77"/>
        <v>990</v>
      </c>
      <c r="BT125" s="455">
        <f t="shared" si="78"/>
        <v>110</v>
      </c>
    </row>
    <row r="126" spans="1:72" s="190" customFormat="1" ht="13.5" x14ac:dyDescent="0.25">
      <c r="A126" s="193">
        <v>118</v>
      </c>
      <c r="B126" s="23">
        <v>454</v>
      </c>
      <c r="C126" s="22"/>
      <c r="D126" s="435">
        <v>118</v>
      </c>
      <c r="E126" s="295" t="s">
        <v>817</v>
      </c>
      <c r="F126" s="296">
        <v>42691</v>
      </c>
      <c r="G126" s="75" t="s">
        <v>514</v>
      </c>
      <c r="H126" s="74" t="s">
        <v>515</v>
      </c>
      <c r="I126" s="74" t="s">
        <v>815</v>
      </c>
      <c r="J126" s="297" t="s">
        <v>818</v>
      </c>
      <c r="K126" s="198" t="s">
        <v>668</v>
      </c>
      <c r="L126" s="19">
        <v>1100</v>
      </c>
      <c r="M126" s="195">
        <f t="shared" si="54"/>
        <v>110</v>
      </c>
      <c r="N126" s="19">
        <f t="shared" si="55"/>
        <v>990</v>
      </c>
      <c r="O126" s="19">
        <f t="shared" si="56"/>
        <v>198</v>
      </c>
      <c r="P126" s="19">
        <v>0</v>
      </c>
      <c r="Q126" s="19">
        <f t="shared" si="57"/>
        <v>0</v>
      </c>
      <c r="R126" s="19">
        <v>0</v>
      </c>
      <c r="S126" s="19">
        <v>0</v>
      </c>
      <c r="T126" s="19">
        <f t="shared" si="88"/>
        <v>0</v>
      </c>
      <c r="U126" s="19">
        <v>0</v>
      </c>
      <c r="V126" s="19">
        <v>0</v>
      </c>
      <c r="W126" s="19">
        <f t="shared" si="80"/>
        <v>0</v>
      </c>
      <c r="X126" s="19">
        <v>0</v>
      </c>
      <c r="Y126" s="19">
        <v>0</v>
      </c>
      <c r="Z126" s="19">
        <f t="shared" si="81"/>
        <v>0</v>
      </c>
      <c r="AA126" s="19">
        <v>0</v>
      </c>
      <c r="AB126" s="19">
        <v>0</v>
      </c>
      <c r="AC126" s="19">
        <f t="shared" si="83"/>
        <v>0</v>
      </c>
      <c r="AD126" s="19">
        <v>0</v>
      </c>
      <c r="AE126" s="19">
        <v>0</v>
      </c>
      <c r="AF126" s="19">
        <f t="shared" si="86"/>
        <v>0</v>
      </c>
      <c r="AG126" s="19">
        <v>0</v>
      </c>
      <c r="AH126" s="19">
        <v>0</v>
      </c>
      <c r="AI126" s="19">
        <f t="shared" si="90"/>
        <v>0</v>
      </c>
      <c r="AJ126" s="19">
        <v>0</v>
      </c>
      <c r="AK126" s="19">
        <v>0</v>
      </c>
      <c r="AL126" s="19">
        <f t="shared" si="91"/>
        <v>0</v>
      </c>
      <c r="AM126" s="19">
        <v>0</v>
      </c>
      <c r="AN126" s="19">
        <v>0</v>
      </c>
      <c r="AO126" s="19">
        <f t="shared" si="84"/>
        <v>0</v>
      </c>
      <c r="AP126" s="19">
        <v>0</v>
      </c>
      <c r="AQ126" s="19">
        <v>0</v>
      </c>
      <c r="AR126" s="19">
        <f t="shared" si="60"/>
        <v>0</v>
      </c>
      <c r="AS126" s="19">
        <v>0</v>
      </c>
      <c r="AT126" s="19">
        <v>0</v>
      </c>
      <c r="AU126" s="19">
        <f t="shared" si="62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92"/>
        <v>0</v>
      </c>
      <c r="BB126" s="19">
        <v>0</v>
      </c>
      <c r="BC126" s="19">
        <v>24.41</v>
      </c>
      <c r="BD126" s="19">
        <f t="shared" si="67"/>
        <v>24.41</v>
      </c>
      <c r="BE126" s="19">
        <f t="shared" si="68"/>
        <v>1075.5899999999999</v>
      </c>
      <c r="BF126" s="19">
        <v>198</v>
      </c>
      <c r="BG126" s="19">
        <f t="shared" si="69"/>
        <v>222.41</v>
      </c>
      <c r="BH126" s="19">
        <f t="shared" si="89"/>
        <v>877.59</v>
      </c>
      <c r="BI126" s="19">
        <v>198</v>
      </c>
      <c r="BJ126" s="19">
        <f t="shared" si="71"/>
        <v>420.40999999999997</v>
      </c>
      <c r="BK126" s="19">
        <f t="shared" si="82"/>
        <v>679.59</v>
      </c>
      <c r="BL126" s="19">
        <v>198</v>
      </c>
      <c r="BM126" s="19">
        <f t="shared" si="73"/>
        <v>618.41</v>
      </c>
      <c r="BN126" s="19">
        <f t="shared" si="76"/>
        <v>481.59000000000003</v>
      </c>
      <c r="BO126" s="19">
        <v>198</v>
      </c>
      <c r="BP126" s="19">
        <f t="shared" si="74"/>
        <v>816.41</v>
      </c>
      <c r="BQ126" s="19">
        <f t="shared" si="75"/>
        <v>283.59000000000003</v>
      </c>
      <c r="BR126" s="19">
        <f>+BO126-BC126</f>
        <v>173.59</v>
      </c>
      <c r="BS126" s="19">
        <f t="shared" si="77"/>
        <v>990</v>
      </c>
      <c r="BT126" s="455">
        <f t="shared" si="78"/>
        <v>110</v>
      </c>
    </row>
    <row r="127" spans="1:72" s="190" customFormat="1" ht="13.5" x14ac:dyDescent="0.25">
      <c r="A127" s="193">
        <v>119</v>
      </c>
      <c r="B127" s="23">
        <v>454</v>
      </c>
      <c r="C127" s="22"/>
      <c r="D127" s="435">
        <v>119</v>
      </c>
      <c r="E127" s="295" t="s">
        <v>819</v>
      </c>
      <c r="F127" s="296">
        <v>42691</v>
      </c>
      <c r="G127" s="75" t="s">
        <v>514</v>
      </c>
      <c r="H127" s="74" t="s">
        <v>515</v>
      </c>
      <c r="I127" s="74" t="s">
        <v>815</v>
      </c>
      <c r="J127" s="297" t="s">
        <v>820</v>
      </c>
      <c r="K127" s="198" t="s">
        <v>668</v>
      </c>
      <c r="L127" s="19">
        <v>1100</v>
      </c>
      <c r="M127" s="195">
        <f t="shared" si="54"/>
        <v>110</v>
      </c>
      <c r="N127" s="19">
        <f t="shared" si="55"/>
        <v>990</v>
      </c>
      <c r="O127" s="19">
        <f t="shared" si="56"/>
        <v>198</v>
      </c>
      <c r="P127" s="19">
        <v>0</v>
      </c>
      <c r="Q127" s="19">
        <f t="shared" si="57"/>
        <v>0</v>
      </c>
      <c r="R127" s="19">
        <v>0</v>
      </c>
      <c r="S127" s="19">
        <v>0</v>
      </c>
      <c r="T127" s="19">
        <f t="shared" si="88"/>
        <v>0</v>
      </c>
      <c r="U127" s="19">
        <v>0</v>
      </c>
      <c r="V127" s="19">
        <v>0</v>
      </c>
      <c r="W127" s="19">
        <f t="shared" si="80"/>
        <v>0</v>
      </c>
      <c r="X127" s="19">
        <v>0</v>
      </c>
      <c r="Y127" s="19">
        <v>0</v>
      </c>
      <c r="Z127" s="19">
        <f t="shared" si="81"/>
        <v>0</v>
      </c>
      <c r="AA127" s="19">
        <v>0</v>
      </c>
      <c r="AB127" s="19">
        <v>0</v>
      </c>
      <c r="AC127" s="19">
        <f t="shared" si="83"/>
        <v>0</v>
      </c>
      <c r="AD127" s="19">
        <v>0</v>
      </c>
      <c r="AE127" s="19">
        <v>0</v>
      </c>
      <c r="AF127" s="19">
        <f t="shared" si="86"/>
        <v>0</v>
      </c>
      <c r="AG127" s="19">
        <v>0</v>
      </c>
      <c r="AH127" s="19">
        <v>0</v>
      </c>
      <c r="AI127" s="19">
        <f t="shared" si="90"/>
        <v>0</v>
      </c>
      <c r="AJ127" s="19">
        <v>0</v>
      </c>
      <c r="AK127" s="19">
        <v>0</v>
      </c>
      <c r="AL127" s="19">
        <f t="shared" si="91"/>
        <v>0</v>
      </c>
      <c r="AM127" s="19">
        <v>0</v>
      </c>
      <c r="AN127" s="19">
        <v>0</v>
      </c>
      <c r="AO127" s="19">
        <f t="shared" si="84"/>
        <v>0</v>
      </c>
      <c r="AP127" s="19">
        <v>0</v>
      </c>
      <c r="AQ127" s="19">
        <v>0</v>
      </c>
      <c r="AR127" s="19">
        <f t="shared" si="60"/>
        <v>0</v>
      </c>
      <c r="AS127" s="19">
        <v>0</v>
      </c>
      <c r="AT127" s="19">
        <v>0</v>
      </c>
      <c r="AU127" s="19">
        <f t="shared" si="62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92"/>
        <v>0</v>
      </c>
      <c r="BB127" s="19">
        <v>0</v>
      </c>
      <c r="BC127" s="19">
        <v>24.41</v>
      </c>
      <c r="BD127" s="19">
        <f t="shared" si="67"/>
        <v>24.41</v>
      </c>
      <c r="BE127" s="19">
        <f t="shared" si="68"/>
        <v>1075.5899999999999</v>
      </c>
      <c r="BF127" s="19">
        <v>198</v>
      </c>
      <c r="BG127" s="19">
        <f t="shared" si="69"/>
        <v>222.41</v>
      </c>
      <c r="BH127" s="19">
        <f t="shared" si="89"/>
        <v>877.59</v>
      </c>
      <c r="BI127" s="19">
        <v>198</v>
      </c>
      <c r="BJ127" s="19">
        <f t="shared" si="71"/>
        <v>420.40999999999997</v>
      </c>
      <c r="BK127" s="19">
        <f t="shared" si="82"/>
        <v>679.59</v>
      </c>
      <c r="BL127" s="19">
        <v>198</v>
      </c>
      <c r="BM127" s="19">
        <f t="shared" si="73"/>
        <v>618.41</v>
      </c>
      <c r="BN127" s="19">
        <f t="shared" si="76"/>
        <v>481.59000000000003</v>
      </c>
      <c r="BO127" s="19">
        <v>198</v>
      </c>
      <c r="BP127" s="19">
        <f t="shared" si="74"/>
        <v>816.41</v>
      </c>
      <c r="BQ127" s="19">
        <f t="shared" si="75"/>
        <v>283.59000000000003</v>
      </c>
      <c r="BR127" s="19">
        <f t="shared" ref="BR127:BR130" si="93">+BO127-BC127</f>
        <v>173.59</v>
      </c>
      <c r="BS127" s="19">
        <f t="shared" si="77"/>
        <v>990</v>
      </c>
      <c r="BT127" s="455">
        <f t="shared" si="78"/>
        <v>110</v>
      </c>
    </row>
    <row r="128" spans="1:72" s="190" customFormat="1" ht="13.5" x14ac:dyDescent="0.25">
      <c r="A128" s="193">
        <v>120</v>
      </c>
      <c r="B128" s="23">
        <v>454</v>
      </c>
      <c r="C128" s="22"/>
      <c r="D128" s="435">
        <v>120</v>
      </c>
      <c r="E128" s="295" t="s">
        <v>821</v>
      </c>
      <c r="F128" s="296">
        <v>42691</v>
      </c>
      <c r="G128" s="75" t="s">
        <v>514</v>
      </c>
      <c r="H128" s="74" t="s">
        <v>515</v>
      </c>
      <c r="I128" s="74" t="s">
        <v>815</v>
      </c>
      <c r="J128" s="297" t="s">
        <v>822</v>
      </c>
      <c r="K128" s="198" t="s">
        <v>668</v>
      </c>
      <c r="L128" s="19">
        <v>1100</v>
      </c>
      <c r="M128" s="195">
        <f t="shared" si="54"/>
        <v>110</v>
      </c>
      <c r="N128" s="19">
        <f t="shared" si="55"/>
        <v>990</v>
      </c>
      <c r="O128" s="19">
        <f t="shared" si="56"/>
        <v>198</v>
      </c>
      <c r="P128" s="19">
        <v>0</v>
      </c>
      <c r="Q128" s="19">
        <f t="shared" si="57"/>
        <v>0</v>
      </c>
      <c r="R128" s="19">
        <v>0</v>
      </c>
      <c r="S128" s="19">
        <v>0</v>
      </c>
      <c r="T128" s="19">
        <f t="shared" si="88"/>
        <v>0</v>
      </c>
      <c r="U128" s="19">
        <v>0</v>
      </c>
      <c r="V128" s="19">
        <v>0</v>
      </c>
      <c r="W128" s="19">
        <f t="shared" si="80"/>
        <v>0</v>
      </c>
      <c r="X128" s="19">
        <v>0</v>
      </c>
      <c r="Y128" s="19">
        <v>0</v>
      </c>
      <c r="Z128" s="19">
        <f t="shared" si="81"/>
        <v>0</v>
      </c>
      <c r="AA128" s="19">
        <v>0</v>
      </c>
      <c r="AB128" s="19">
        <v>0</v>
      </c>
      <c r="AC128" s="19">
        <f t="shared" si="83"/>
        <v>0</v>
      </c>
      <c r="AD128" s="19">
        <v>0</v>
      </c>
      <c r="AE128" s="19">
        <v>0</v>
      </c>
      <c r="AF128" s="19">
        <f t="shared" si="86"/>
        <v>0</v>
      </c>
      <c r="AG128" s="19">
        <v>0</v>
      </c>
      <c r="AH128" s="19">
        <v>0</v>
      </c>
      <c r="AI128" s="19">
        <f t="shared" si="90"/>
        <v>0</v>
      </c>
      <c r="AJ128" s="19">
        <v>0</v>
      </c>
      <c r="AK128" s="19">
        <v>0</v>
      </c>
      <c r="AL128" s="19">
        <f t="shared" si="91"/>
        <v>0</v>
      </c>
      <c r="AM128" s="19">
        <v>0</v>
      </c>
      <c r="AN128" s="19">
        <v>0</v>
      </c>
      <c r="AO128" s="19">
        <f t="shared" si="84"/>
        <v>0</v>
      </c>
      <c r="AP128" s="19">
        <v>0</v>
      </c>
      <c r="AQ128" s="19">
        <v>0</v>
      </c>
      <c r="AR128" s="19">
        <f t="shared" si="60"/>
        <v>0</v>
      </c>
      <c r="AS128" s="19">
        <v>0</v>
      </c>
      <c r="AT128" s="19">
        <v>0</v>
      </c>
      <c r="AU128" s="19">
        <f t="shared" si="62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92"/>
        <v>0</v>
      </c>
      <c r="BB128" s="19">
        <v>0</v>
      </c>
      <c r="BC128" s="19">
        <v>24.41</v>
      </c>
      <c r="BD128" s="19">
        <f t="shared" si="67"/>
        <v>24.41</v>
      </c>
      <c r="BE128" s="19">
        <f t="shared" si="68"/>
        <v>1075.5899999999999</v>
      </c>
      <c r="BF128" s="19">
        <v>198</v>
      </c>
      <c r="BG128" s="19">
        <f t="shared" si="69"/>
        <v>222.41</v>
      </c>
      <c r="BH128" s="19">
        <f t="shared" si="89"/>
        <v>877.59</v>
      </c>
      <c r="BI128" s="19">
        <v>198</v>
      </c>
      <c r="BJ128" s="19">
        <f t="shared" si="71"/>
        <v>420.40999999999997</v>
      </c>
      <c r="BK128" s="19">
        <f t="shared" si="82"/>
        <v>679.59</v>
      </c>
      <c r="BL128" s="19">
        <v>198</v>
      </c>
      <c r="BM128" s="19">
        <f t="shared" si="73"/>
        <v>618.41</v>
      </c>
      <c r="BN128" s="19">
        <f t="shared" si="76"/>
        <v>481.59000000000003</v>
      </c>
      <c r="BO128" s="19">
        <v>198</v>
      </c>
      <c r="BP128" s="19">
        <f t="shared" si="74"/>
        <v>816.41</v>
      </c>
      <c r="BQ128" s="19">
        <f t="shared" si="75"/>
        <v>283.59000000000003</v>
      </c>
      <c r="BR128" s="19">
        <f t="shared" si="93"/>
        <v>173.59</v>
      </c>
      <c r="BS128" s="19">
        <f t="shared" si="77"/>
        <v>990</v>
      </c>
      <c r="BT128" s="455">
        <f t="shared" si="78"/>
        <v>110</v>
      </c>
    </row>
    <row r="129" spans="1:72" s="190" customFormat="1" ht="13.5" x14ac:dyDescent="0.25">
      <c r="A129" s="193">
        <v>121</v>
      </c>
      <c r="B129" s="23">
        <v>454</v>
      </c>
      <c r="C129" s="22"/>
      <c r="D129" s="453">
        <v>121</v>
      </c>
      <c r="E129" s="295" t="s">
        <v>823</v>
      </c>
      <c r="F129" s="296">
        <v>42691</v>
      </c>
      <c r="G129" s="75" t="s">
        <v>514</v>
      </c>
      <c r="H129" s="74" t="s">
        <v>515</v>
      </c>
      <c r="I129" s="74" t="s">
        <v>815</v>
      </c>
      <c r="J129" s="297" t="s">
        <v>824</v>
      </c>
      <c r="K129" s="198" t="s">
        <v>668</v>
      </c>
      <c r="L129" s="19">
        <v>1100</v>
      </c>
      <c r="M129" s="195">
        <f t="shared" si="54"/>
        <v>110</v>
      </c>
      <c r="N129" s="19">
        <f t="shared" si="55"/>
        <v>990</v>
      </c>
      <c r="O129" s="19">
        <f t="shared" si="56"/>
        <v>198</v>
      </c>
      <c r="P129" s="19">
        <v>0</v>
      </c>
      <c r="Q129" s="19">
        <f t="shared" si="57"/>
        <v>0</v>
      </c>
      <c r="R129" s="19">
        <v>0</v>
      </c>
      <c r="S129" s="19">
        <v>0</v>
      </c>
      <c r="T129" s="19">
        <f t="shared" si="88"/>
        <v>0</v>
      </c>
      <c r="U129" s="19">
        <v>0</v>
      </c>
      <c r="V129" s="19">
        <v>0</v>
      </c>
      <c r="W129" s="19">
        <f t="shared" si="80"/>
        <v>0</v>
      </c>
      <c r="X129" s="19">
        <v>0</v>
      </c>
      <c r="Y129" s="19">
        <v>0</v>
      </c>
      <c r="Z129" s="19">
        <f t="shared" si="81"/>
        <v>0</v>
      </c>
      <c r="AA129" s="19">
        <v>0</v>
      </c>
      <c r="AB129" s="19">
        <v>0</v>
      </c>
      <c r="AC129" s="19">
        <f t="shared" si="83"/>
        <v>0</v>
      </c>
      <c r="AD129" s="19">
        <v>0</v>
      </c>
      <c r="AE129" s="19">
        <v>0</v>
      </c>
      <c r="AF129" s="19">
        <f t="shared" si="86"/>
        <v>0</v>
      </c>
      <c r="AG129" s="19">
        <v>0</v>
      </c>
      <c r="AH129" s="19">
        <v>0</v>
      </c>
      <c r="AI129" s="19">
        <f t="shared" si="90"/>
        <v>0</v>
      </c>
      <c r="AJ129" s="19">
        <v>0</v>
      </c>
      <c r="AK129" s="19">
        <v>0</v>
      </c>
      <c r="AL129" s="19">
        <f t="shared" si="91"/>
        <v>0</v>
      </c>
      <c r="AM129" s="19">
        <v>0</v>
      </c>
      <c r="AN129" s="19">
        <v>0</v>
      </c>
      <c r="AO129" s="19">
        <f t="shared" si="84"/>
        <v>0</v>
      </c>
      <c r="AP129" s="19">
        <v>0</v>
      </c>
      <c r="AQ129" s="19">
        <v>0</v>
      </c>
      <c r="AR129" s="19">
        <f t="shared" si="60"/>
        <v>0</v>
      </c>
      <c r="AS129" s="19">
        <v>0</v>
      </c>
      <c r="AT129" s="19">
        <v>0</v>
      </c>
      <c r="AU129" s="19">
        <f t="shared" si="62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92"/>
        <v>0</v>
      </c>
      <c r="BB129" s="19">
        <v>0</v>
      </c>
      <c r="BC129" s="19">
        <v>24.41</v>
      </c>
      <c r="BD129" s="19">
        <f t="shared" si="67"/>
        <v>24.41</v>
      </c>
      <c r="BE129" s="19">
        <f t="shared" si="68"/>
        <v>1075.5899999999999</v>
      </c>
      <c r="BF129" s="19">
        <v>198</v>
      </c>
      <c r="BG129" s="19">
        <f t="shared" si="69"/>
        <v>222.41</v>
      </c>
      <c r="BH129" s="19">
        <f t="shared" si="89"/>
        <v>877.59</v>
      </c>
      <c r="BI129" s="19">
        <v>198</v>
      </c>
      <c r="BJ129" s="19">
        <f t="shared" si="71"/>
        <v>420.40999999999997</v>
      </c>
      <c r="BK129" s="19">
        <f t="shared" si="82"/>
        <v>679.59</v>
      </c>
      <c r="BL129" s="19">
        <v>198</v>
      </c>
      <c r="BM129" s="19">
        <f t="shared" si="73"/>
        <v>618.41</v>
      </c>
      <c r="BN129" s="19">
        <f t="shared" si="76"/>
        <v>481.59000000000003</v>
      </c>
      <c r="BO129" s="19">
        <v>198</v>
      </c>
      <c r="BP129" s="19">
        <f t="shared" si="74"/>
        <v>816.41</v>
      </c>
      <c r="BQ129" s="19">
        <f t="shared" si="75"/>
        <v>283.59000000000003</v>
      </c>
      <c r="BR129" s="19">
        <f t="shared" si="93"/>
        <v>173.59</v>
      </c>
      <c r="BS129" s="19">
        <f t="shared" si="77"/>
        <v>990</v>
      </c>
      <c r="BT129" s="455">
        <f t="shared" si="78"/>
        <v>110</v>
      </c>
    </row>
    <row r="130" spans="1:72" s="190" customFormat="1" ht="13.5" x14ac:dyDescent="0.25">
      <c r="A130" s="193">
        <v>122</v>
      </c>
      <c r="B130" s="23">
        <v>454</v>
      </c>
      <c r="C130" s="22"/>
      <c r="D130" s="435">
        <v>122</v>
      </c>
      <c r="E130" s="295" t="s">
        <v>825</v>
      </c>
      <c r="F130" s="296">
        <v>42691</v>
      </c>
      <c r="G130" s="75" t="s">
        <v>514</v>
      </c>
      <c r="H130" s="74" t="s">
        <v>515</v>
      </c>
      <c r="I130" s="74" t="s">
        <v>815</v>
      </c>
      <c r="J130" s="297" t="s">
        <v>826</v>
      </c>
      <c r="K130" s="198" t="s">
        <v>668</v>
      </c>
      <c r="L130" s="19">
        <v>1100</v>
      </c>
      <c r="M130" s="195">
        <f t="shared" si="54"/>
        <v>110</v>
      </c>
      <c r="N130" s="19">
        <f t="shared" si="55"/>
        <v>990</v>
      </c>
      <c r="O130" s="19">
        <f t="shared" si="56"/>
        <v>198</v>
      </c>
      <c r="P130" s="19">
        <v>0</v>
      </c>
      <c r="Q130" s="19">
        <f t="shared" si="57"/>
        <v>0</v>
      </c>
      <c r="R130" s="19">
        <v>0</v>
      </c>
      <c r="S130" s="19">
        <v>0</v>
      </c>
      <c r="T130" s="19">
        <f t="shared" si="88"/>
        <v>0</v>
      </c>
      <c r="U130" s="19">
        <v>0</v>
      </c>
      <c r="V130" s="19">
        <v>0</v>
      </c>
      <c r="W130" s="19">
        <f t="shared" si="80"/>
        <v>0</v>
      </c>
      <c r="X130" s="19">
        <v>0</v>
      </c>
      <c r="Y130" s="19">
        <v>0</v>
      </c>
      <c r="Z130" s="19">
        <f t="shared" si="81"/>
        <v>0</v>
      </c>
      <c r="AA130" s="19">
        <v>0</v>
      </c>
      <c r="AB130" s="19">
        <v>0</v>
      </c>
      <c r="AC130" s="19">
        <f t="shared" si="83"/>
        <v>0</v>
      </c>
      <c r="AD130" s="19">
        <v>0</v>
      </c>
      <c r="AE130" s="19">
        <v>0</v>
      </c>
      <c r="AF130" s="19">
        <f t="shared" si="86"/>
        <v>0</v>
      </c>
      <c r="AG130" s="19">
        <v>0</v>
      </c>
      <c r="AH130" s="19">
        <v>0</v>
      </c>
      <c r="AI130" s="19">
        <f t="shared" si="90"/>
        <v>0</v>
      </c>
      <c r="AJ130" s="19">
        <v>0</v>
      </c>
      <c r="AK130" s="19">
        <v>0</v>
      </c>
      <c r="AL130" s="19">
        <f t="shared" si="91"/>
        <v>0</v>
      </c>
      <c r="AM130" s="19">
        <v>0</v>
      </c>
      <c r="AN130" s="19">
        <v>0</v>
      </c>
      <c r="AO130" s="19">
        <f t="shared" si="84"/>
        <v>0</v>
      </c>
      <c r="AP130" s="19">
        <v>0</v>
      </c>
      <c r="AQ130" s="19">
        <v>0</v>
      </c>
      <c r="AR130" s="19">
        <f t="shared" si="60"/>
        <v>0</v>
      </c>
      <c r="AS130" s="19">
        <v>0</v>
      </c>
      <c r="AT130" s="19">
        <v>0</v>
      </c>
      <c r="AU130" s="19">
        <f t="shared" si="62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92"/>
        <v>0</v>
      </c>
      <c r="BB130" s="19">
        <v>0</v>
      </c>
      <c r="BC130" s="19">
        <v>24.41</v>
      </c>
      <c r="BD130" s="19">
        <f t="shared" si="67"/>
        <v>24.41</v>
      </c>
      <c r="BE130" s="19">
        <f t="shared" si="68"/>
        <v>1075.5899999999999</v>
      </c>
      <c r="BF130" s="19">
        <v>198</v>
      </c>
      <c r="BG130" s="19">
        <f t="shared" si="69"/>
        <v>222.41</v>
      </c>
      <c r="BH130" s="19">
        <f t="shared" si="89"/>
        <v>877.59</v>
      </c>
      <c r="BI130" s="19">
        <v>198</v>
      </c>
      <c r="BJ130" s="19">
        <f t="shared" si="71"/>
        <v>420.40999999999997</v>
      </c>
      <c r="BK130" s="19">
        <f t="shared" si="82"/>
        <v>679.59</v>
      </c>
      <c r="BL130" s="19">
        <v>198</v>
      </c>
      <c r="BM130" s="19">
        <f t="shared" si="73"/>
        <v>618.41</v>
      </c>
      <c r="BN130" s="19">
        <f t="shared" si="76"/>
        <v>481.59000000000003</v>
      </c>
      <c r="BO130" s="19">
        <v>198</v>
      </c>
      <c r="BP130" s="19">
        <f t="shared" si="74"/>
        <v>816.41</v>
      </c>
      <c r="BQ130" s="19">
        <f t="shared" si="75"/>
        <v>283.59000000000003</v>
      </c>
      <c r="BR130" s="19">
        <f t="shared" si="93"/>
        <v>173.59</v>
      </c>
      <c r="BS130" s="19">
        <f t="shared" si="77"/>
        <v>990</v>
      </c>
      <c r="BT130" s="455">
        <f t="shared" si="78"/>
        <v>110</v>
      </c>
    </row>
    <row r="131" spans="1:72" s="190" customFormat="1" ht="25.5" x14ac:dyDescent="0.25">
      <c r="A131" s="193">
        <v>123</v>
      </c>
      <c r="B131" s="23">
        <v>8935</v>
      </c>
      <c r="C131" s="22"/>
      <c r="D131" s="435">
        <v>123</v>
      </c>
      <c r="E131" s="298" t="s">
        <v>827</v>
      </c>
      <c r="F131" s="296">
        <v>42902</v>
      </c>
      <c r="G131" s="300" t="s">
        <v>632</v>
      </c>
      <c r="H131" s="74" t="s">
        <v>573</v>
      </c>
      <c r="I131" s="309" t="s">
        <v>828</v>
      </c>
      <c r="J131" s="297" t="s">
        <v>829</v>
      </c>
      <c r="K131" s="198" t="s">
        <v>324</v>
      </c>
      <c r="L131" s="19">
        <v>609</v>
      </c>
      <c r="M131" s="195">
        <f t="shared" si="54"/>
        <v>60.900000000000006</v>
      </c>
      <c r="N131" s="19">
        <f t="shared" si="55"/>
        <v>548.1</v>
      </c>
      <c r="O131" s="19">
        <f t="shared" si="56"/>
        <v>109.62</v>
      </c>
      <c r="P131" s="19">
        <v>0</v>
      </c>
      <c r="Q131" s="19">
        <f t="shared" si="57"/>
        <v>0</v>
      </c>
      <c r="R131" s="19">
        <v>0</v>
      </c>
      <c r="S131" s="19">
        <v>0</v>
      </c>
      <c r="T131" s="19">
        <f t="shared" si="88"/>
        <v>0</v>
      </c>
      <c r="U131" s="19">
        <v>0</v>
      </c>
      <c r="V131" s="19">
        <v>0</v>
      </c>
      <c r="W131" s="19">
        <f t="shared" si="80"/>
        <v>0</v>
      </c>
      <c r="X131" s="19">
        <v>0</v>
      </c>
      <c r="Y131" s="19">
        <v>0</v>
      </c>
      <c r="Z131" s="19">
        <f t="shared" si="81"/>
        <v>0</v>
      </c>
      <c r="AA131" s="19">
        <v>0</v>
      </c>
      <c r="AB131" s="19">
        <v>0</v>
      </c>
      <c r="AC131" s="19">
        <f t="shared" si="83"/>
        <v>0</v>
      </c>
      <c r="AD131" s="19">
        <v>0</v>
      </c>
      <c r="AE131" s="19">
        <v>0</v>
      </c>
      <c r="AF131" s="19">
        <f t="shared" si="86"/>
        <v>0</v>
      </c>
      <c r="AG131" s="19">
        <v>0</v>
      </c>
      <c r="AH131" s="19">
        <v>0</v>
      </c>
      <c r="AI131" s="19">
        <f t="shared" si="90"/>
        <v>0</v>
      </c>
      <c r="AJ131" s="19">
        <v>0</v>
      </c>
      <c r="AK131" s="19">
        <v>0</v>
      </c>
      <c r="AL131" s="19">
        <f t="shared" si="91"/>
        <v>0</v>
      </c>
      <c r="AM131" s="19">
        <v>0</v>
      </c>
      <c r="AN131" s="19">
        <v>0</v>
      </c>
      <c r="AO131" s="19">
        <f t="shared" si="84"/>
        <v>0</v>
      </c>
      <c r="AP131" s="19">
        <v>0</v>
      </c>
      <c r="AQ131" s="19">
        <v>0</v>
      </c>
      <c r="AR131" s="19">
        <f t="shared" si="60"/>
        <v>0</v>
      </c>
      <c r="AS131" s="19">
        <v>0</v>
      </c>
      <c r="AT131" s="19">
        <v>0</v>
      </c>
      <c r="AU131" s="19">
        <f t="shared" si="62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92"/>
        <v>0</v>
      </c>
      <c r="BB131" s="19">
        <v>0</v>
      </c>
      <c r="BC131" s="19">
        <v>0</v>
      </c>
      <c r="BD131" s="19">
        <f t="shared" si="67"/>
        <v>0</v>
      </c>
      <c r="BE131" s="19">
        <v>0</v>
      </c>
      <c r="BF131" s="19">
        <v>59.77</v>
      </c>
      <c r="BG131" s="19">
        <f t="shared" si="69"/>
        <v>59.77</v>
      </c>
      <c r="BH131" s="19">
        <f t="shared" si="89"/>
        <v>549.23</v>
      </c>
      <c r="BI131" s="19">
        <v>109.62</v>
      </c>
      <c r="BJ131" s="19">
        <f t="shared" si="71"/>
        <v>169.39000000000001</v>
      </c>
      <c r="BK131" s="19">
        <f t="shared" si="82"/>
        <v>439.61</v>
      </c>
      <c r="BL131" s="19">
        <v>109.62</v>
      </c>
      <c r="BM131" s="19">
        <f t="shared" si="73"/>
        <v>279.01</v>
      </c>
      <c r="BN131" s="19">
        <f t="shared" si="76"/>
        <v>329.99</v>
      </c>
      <c r="BO131" s="19">
        <v>109.62</v>
      </c>
      <c r="BP131" s="19">
        <f t="shared" si="74"/>
        <v>388.63</v>
      </c>
      <c r="BQ131" s="19">
        <f t="shared" si="75"/>
        <v>220.37</v>
      </c>
      <c r="BR131" s="19">
        <v>109.62</v>
      </c>
      <c r="BS131" s="19">
        <f t="shared" si="77"/>
        <v>498.25</v>
      </c>
      <c r="BT131" s="455">
        <f t="shared" si="78"/>
        <v>110.75</v>
      </c>
    </row>
    <row r="132" spans="1:72" s="190" customFormat="1" ht="13.5" x14ac:dyDescent="0.25">
      <c r="A132" s="193">
        <v>123</v>
      </c>
      <c r="B132" s="193">
        <v>8935</v>
      </c>
      <c r="C132" s="210"/>
      <c r="D132" s="435">
        <v>124</v>
      </c>
      <c r="E132" s="74">
        <v>1600010</v>
      </c>
      <c r="F132" s="299">
        <v>42902</v>
      </c>
      <c r="G132" s="75" t="s">
        <v>627</v>
      </c>
      <c r="H132" s="74" t="s">
        <v>628</v>
      </c>
      <c r="I132" s="74" t="s">
        <v>830</v>
      </c>
      <c r="J132" s="297" t="s">
        <v>831</v>
      </c>
      <c r="K132" s="465" t="s">
        <v>737</v>
      </c>
      <c r="L132" s="19">
        <v>659</v>
      </c>
      <c r="M132" s="195">
        <f t="shared" ref="M132:M195" si="94">L132*10%</f>
        <v>65.900000000000006</v>
      </c>
      <c r="N132" s="19">
        <f t="shared" ref="N132:N195" si="95">L132-M132</f>
        <v>593.1</v>
      </c>
      <c r="O132" s="19">
        <f t="shared" ref="O132:O195" si="96">N132/5</f>
        <v>118.62</v>
      </c>
      <c r="P132" s="19">
        <v>0</v>
      </c>
      <c r="Q132" s="19">
        <f t="shared" ref="Q132:Q162" si="97">P132</f>
        <v>0</v>
      </c>
      <c r="R132" s="19">
        <v>0</v>
      </c>
      <c r="S132" s="19">
        <v>0</v>
      </c>
      <c r="T132" s="19">
        <f t="shared" si="88"/>
        <v>0</v>
      </c>
      <c r="U132" s="19">
        <v>0</v>
      </c>
      <c r="V132" s="19">
        <v>0</v>
      </c>
      <c r="W132" s="19">
        <f t="shared" si="80"/>
        <v>0</v>
      </c>
      <c r="X132" s="19">
        <v>0</v>
      </c>
      <c r="Y132" s="19">
        <v>0</v>
      </c>
      <c r="Z132" s="19">
        <f t="shared" si="81"/>
        <v>0</v>
      </c>
      <c r="AA132" s="19">
        <v>0</v>
      </c>
      <c r="AB132" s="19">
        <v>0</v>
      </c>
      <c r="AC132" s="19">
        <f t="shared" si="83"/>
        <v>0</v>
      </c>
      <c r="AD132" s="19">
        <v>0</v>
      </c>
      <c r="AE132" s="19">
        <v>0</v>
      </c>
      <c r="AF132" s="19">
        <f t="shared" si="86"/>
        <v>0</v>
      </c>
      <c r="AG132" s="19">
        <v>0</v>
      </c>
      <c r="AH132" s="19">
        <v>0</v>
      </c>
      <c r="AI132" s="19">
        <f t="shared" si="90"/>
        <v>0</v>
      </c>
      <c r="AJ132" s="19">
        <v>0</v>
      </c>
      <c r="AK132" s="19">
        <v>0</v>
      </c>
      <c r="AL132" s="19">
        <f t="shared" si="91"/>
        <v>0</v>
      </c>
      <c r="AM132" s="19">
        <v>0</v>
      </c>
      <c r="AN132" s="19">
        <v>0</v>
      </c>
      <c r="AO132" s="19">
        <f t="shared" si="84"/>
        <v>0</v>
      </c>
      <c r="AP132" s="19">
        <v>0</v>
      </c>
      <c r="AQ132" s="19">
        <v>0</v>
      </c>
      <c r="AR132" s="19">
        <f t="shared" ref="AR132:AR195" si="98">AO132+AQ132</f>
        <v>0</v>
      </c>
      <c r="AS132" s="19">
        <v>0</v>
      </c>
      <c r="AT132" s="19">
        <v>0</v>
      </c>
      <c r="AU132" s="19">
        <f t="shared" ref="AU132:AU195" si="99">AR132+AT132</f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92"/>
        <v>0</v>
      </c>
      <c r="BB132" s="19">
        <v>0</v>
      </c>
      <c r="BC132" s="19">
        <v>0</v>
      </c>
      <c r="BD132" s="19">
        <f t="shared" ref="BD132:BD195" si="100">BA132+BC132</f>
        <v>0</v>
      </c>
      <c r="BE132" s="19">
        <v>0</v>
      </c>
      <c r="BF132" s="19">
        <v>65</v>
      </c>
      <c r="BG132" s="19">
        <f t="shared" ref="BG132:BG195" si="101">BD132+BF132</f>
        <v>65</v>
      </c>
      <c r="BH132" s="19">
        <f t="shared" si="89"/>
        <v>594</v>
      </c>
      <c r="BI132" s="19">
        <v>118.62</v>
      </c>
      <c r="BJ132" s="19">
        <f t="shared" ref="BJ132:BJ153" si="102">BG132+BI132</f>
        <v>183.62</v>
      </c>
      <c r="BK132" s="19">
        <f t="shared" si="82"/>
        <v>475.38</v>
      </c>
      <c r="BL132" s="19">
        <v>118.62</v>
      </c>
      <c r="BM132" s="19">
        <f t="shared" ref="BM132:BM195" si="103">BJ132+BL132</f>
        <v>302.24</v>
      </c>
      <c r="BN132" s="19">
        <f t="shared" si="76"/>
        <v>356.76</v>
      </c>
      <c r="BO132" s="19">
        <v>118.62</v>
      </c>
      <c r="BP132" s="19">
        <f t="shared" ref="BP132:BP195" si="104">BM132+BO132</f>
        <v>420.86</v>
      </c>
      <c r="BQ132" s="19">
        <f t="shared" ref="BQ132:BQ195" si="105">L132-BP132</f>
        <v>238.14</v>
      </c>
      <c r="BR132" s="19">
        <v>118.62</v>
      </c>
      <c r="BS132" s="19">
        <f t="shared" si="77"/>
        <v>539.48</v>
      </c>
      <c r="BT132" s="455">
        <f t="shared" si="78"/>
        <v>119.51999999999998</v>
      </c>
    </row>
    <row r="133" spans="1:72" s="190" customFormat="1" ht="38.25" x14ac:dyDescent="0.25">
      <c r="A133" s="193">
        <v>124</v>
      </c>
      <c r="B133" s="23">
        <v>13099</v>
      </c>
      <c r="C133" s="22"/>
      <c r="D133" s="453">
        <v>125</v>
      </c>
      <c r="E133" s="298" t="s">
        <v>832</v>
      </c>
      <c r="F133" s="296">
        <v>42972</v>
      </c>
      <c r="G133" s="75" t="s">
        <v>680</v>
      </c>
      <c r="H133" s="74" t="s">
        <v>573</v>
      </c>
      <c r="I133" s="300" t="s">
        <v>833</v>
      </c>
      <c r="J133" s="297" t="s">
        <v>834</v>
      </c>
      <c r="K133" s="198" t="s">
        <v>524</v>
      </c>
      <c r="L133" s="19">
        <v>630</v>
      </c>
      <c r="M133" s="195">
        <f t="shared" si="94"/>
        <v>63</v>
      </c>
      <c r="N133" s="19">
        <f t="shared" si="95"/>
        <v>567</v>
      </c>
      <c r="O133" s="19">
        <f t="shared" si="96"/>
        <v>113.4</v>
      </c>
      <c r="P133" s="19">
        <v>0</v>
      </c>
      <c r="Q133" s="19">
        <f t="shared" si="97"/>
        <v>0</v>
      </c>
      <c r="R133" s="19">
        <v>0</v>
      </c>
      <c r="S133" s="19">
        <v>0</v>
      </c>
      <c r="T133" s="19">
        <f t="shared" si="88"/>
        <v>0</v>
      </c>
      <c r="U133" s="19">
        <v>0</v>
      </c>
      <c r="V133" s="19">
        <v>0</v>
      </c>
      <c r="W133" s="19">
        <f t="shared" si="80"/>
        <v>0</v>
      </c>
      <c r="X133" s="19">
        <v>0</v>
      </c>
      <c r="Y133" s="19">
        <v>0</v>
      </c>
      <c r="Z133" s="19">
        <f t="shared" si="81"/>
        <v>0</v>
      </c>
      <c r="AA133" s="19">
        <v>0</v>
      </c>
      <c r="AB133" s="19">
        <v>0</v>
      </c>
      <c r="AC133" s="19">
        <f t="shared" si="83"/>
        <v>0</v>
      </c>
      <c r="AD133" s="19">
        <v>0</v>
      </c>
      <c r="AE133" s="19">
        <v>0</v>
      </c>
      <c r="AF133" s="19">
        <f t="shared" si="86"/>
        <v>0</v>
      </c>
      <c r="AG133" s="19">
        <v>0</v>
      </c>
      <c r="AH133" s="19">
        <v>0</v>
      </c>
      <c r="AI133" s="19">
        <f t="shared" si="90"/>
        <v>0</v>
      </c>
      <c r="AJ133" s="19">
        <v>0</v>
      </c>
      <c r="AK133" s="19">
        <v>0</v>
      </c>
      <c r="AL133" s="19">
        <f t="shared" si="91"/>
        <v>0</v>
      </c>
      <c r="AM133" s="19">
        <v>0</v>
      </c>
      <c r="AN133" s="19">
        <v>0</v>
      </c>
      <c r="AO133" s="19">
        <f t="shared" si="84"/>
        <v>0</v>
      </c>
      <c r="AP133" s="19">
        <v>0</v>
      </c>
      <c r="AQ133" s="19">
        <v>0</v>
      </c>
      <c r="AR133" s="19">
        <f t="shared" si="98"/>
        <v>0</v>
      </c>
      <c r="AS133" s="19">
        <v>0</v>
      </c>
      <c r="AT133" s="19">
        <v>0</v>
      </c>
      <c r="AU133" s="19">
        <f t="shared" si="99"/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92"/>
        <v>0</v>
      </c>
      <c r="BB133" s="19">
        <v>0</v>
      </c>
      <c r="BC133" s="19">
        <v>0</v>
      </c>
      <c r="BD133" s="19">
        <f t="shared" si="100"/>
        <v>0</v>
      </c>
      <c r="BE133" s="19">
        <v>0</v>
      </c>
      <c r="BF133" s="19">
        <v>40.08</v>
      </c>
      <c r="BG133" s="19">
        <f t="shared" si="101"/>
        <v>40.08</v>
      </c>
      <c r="BH133" s="19">
        <f t="shared" si="89"/>
        <v>589.91999999999996</v>
      </c>
      <c r="BI133" s="19">
        <v>113.4</v>
      </c>
      <c r="BJ133" s="19">
        <f t="shared" si="102"/>
        <v>153.48000000000002</v>
      </c>
      <c r="BK133" s="19">
        <f t="shared" si="82"/>
        <v>476.52</v>
      </c>
      <c r="BL133" s="19">
        <v>113.4</v>
      </c>
      <c r="BM133" s="19">
        <f t="shared" si="103"/>
        <v>266.88</v>
      </c>
      <c r="BN133" s="19">
        <f t="shared" ref="BN133:BN178" si="106">L133-BM133</f>
        <v>363.12</v>
      </c>
      <c r="BO133" s="19">
        <v>113.4</v>
      </c>
      <c r="BP133" s="19">
        <f t="shared" si="104"/>
        <v>380.28</v>
      </c>
      <c r="BQ133" s="19">
        <f t="shared" si="105"/>
        <v>249.72000000000003</v>
      </c>
      <c r="BR133" s="19">
        <f>BO133</f>
        <v>113.4</v>
      </c>
      <c r="BS133" s="19">
        <f t="shared" ref="BS133:BS196" si="107">BP133+BR133</f>
        <v>493.67999999999995</v>
      </c>
      <c r="BT133" s="455">
        <f t="shared" ref="BT133:BT196" si="108">L133-BS133</f>
        <v>136.32000000000005</v>
      </c>
    </row>
    <row r="134" spans="1:72" s="190" customFormat="1" ht="38.25" x14ac:dyDescent="0.25">
      <c r="A134" s="193">
        <v>125</v>
      </c>
      <c r="B134" s="23">
        <v>13100</v>
      </c>
      <c r="C134" s="22"/>
      <c r="D134" s="435">
        <v>126</v>
      </c>
      <c r="E134" s="298" t="s">
        <v>835</v>
      </c>
      <c r="F134" s="296">
        <v>42972</v>
      </c>
      <c r="G134" s="75" t="s">
        <v>680</v>
      </c>
      <c r="H134" s="74" t="s">
        <v>573</v>
      </c>
      <c r="I134" s="300" t="s">
        <v>833</v>
      </c>
      <c r="J134" s="297" t="s">
        <v>836</v>
      </c>
      <c r="K134" s="198" t="s">
        <v>295</v>
      </c>
      <c r="L134" s="19">
        <v>630</v>
      </c>
      <c r="M134" s="195">
        <f t="shared" si="94"/>
        <v>63</v>
      </c>
      <c r="N134" s="19">
        <f t="shared" si="95"/>
        <v>567</v>
      </c>
      <c r="O134" s="19">
        <f t="shared" si="96"/>
        <v>113.4</v>
      </c>
      <c r="P134" s="19">
        <v>0</v>
      </c>
      <c r="Q134" s="19">
        <f t="shared" si="97"/>
        <v>0</v>
      </c>
      <c r="R134" s="19">
        <v>0</v>
      </c>
      <c r="S134" s="19">
        <v>0</v>
      </c>
      <c r="T134" s="19">
        <f t="shared" si="88"/>
        <v>0</v>
      </c>
      <c r="U134" s="19">
        <v>0</v>
      </c>
      <c r="V134" s="19">
        <v>0</v>
      </c>
      <c r="W134" s="19">
        <f t="shared" ref="W134:W197" si="109">T134+V134</f>
        <v>0</v>
      </c>
      <c r="X134" s="19">
        <v>0</v>
      </c>
      <c r="Y134" s="19">
        <v>0</v>
      </c>
      <c r="Z134" s="19">
        <f t="shared" si="81"/>
        <v>0</v>
      </c>
      <c r="AA134" s="19">
        <v>0</v>
      </c>
      <c r="AB134" s="19">
        <v>0</v>
      </c>
      <c r="AC134" s="19">
        <f t="shared" si="83"/>
        <v>0</v>
      </c>
      <c r="AD134" s="19">
        <v>0</v>
      </c>
      <c r="AE134" s="19">
        <v>0</v>
      </c>
      <c r="AF134" s="19">
        <f t="shared" si="86"/>
        <v>0</v>
      </c>
      <c r="AG134" s="19">
        <v>0</v>
      </c>
      <c r="AH134" s="19">
        <v>0</v>
      </c>
      <c r="AI134" s="19">
        <f t="shared" si="90"/>
        <v>0</v>
      </c>
      <c r="AJ134" s="19">
        <v>0</v>
      </c>
      <c r="AK134" s="19">
        <v>0</v>
      </c>
      <c r="AL134" s="19">
        <f t="shared" si="91"/>
        <v>0</v>
      </c>
      <c r="AM134" s="19">
        <v>0</v>
      </c>
      <c r="AN134" s="19">
        <v>0</v>
      </c>
      <c r="AO134" s="19">
        <f t="shared" si="84"/>
        <v>0</v>
      </c>
      <c r="AP134" s="19">
        <v>0</v>
      </c>
      <c r="AQ134" s="19">
        <v>0</v>
      </c>
      <c r="AR134" s="19">
        <f t="shared" si="98"/>
        <v>0</v>
      </c>
      <c r="AS134" s="19">
        <v>0</v>
      </c>
      <c r="AT134" s="19">
        <v>0</v>
      </c>
      <c r="AU134" s="19">
        <f t="shared" si="99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92"/>
        <v>0</v>
      </c>
      <c r="BB134" s="19">
        <v>0</v>
      </c>
      <c r="BC134" s="19">
        <v>0</v>
      </c>
      <c r="BD134" s="19">
        <f t="shared" si="100"/>
        <v>0</v>
      </c>
      <c r="BE134" s="19">
        <v>0</v>
      </c>
      <c r="BF134" s="19">
        <v>40.08</v>
      </c>
      <c r="BG134" s="19">
        <f t="shared" si="101"/>
        <v>40.08</v>
      </c>
      <c r="BH134" s="19">
        <f t="shared" si="89"/>
        <v>589.91999999999996</v>
      </c>
      <c r="BI134" s="19">
        <v>113.4</v>
      </c>
      <c r="BJ134" s="19">
        <f t="shared" si="102"/>
        <v>153.48000000000002</v>
      </c>
      <c r="BK134" s="19">
        <f t="shared" si="82"/>
        <v>476.52</v>
      </c>
      <c r="BL134" s="19">
        <v>113.4</v>
      </c>
      <c r="BM134" s="19">
        <f t="shared" si="103"/>
        <v>266.88</v>
      </c>
      <c r="BN134" s="19">
        <f t="shared" si="106"/>
        <v>363.12</v>
      </c>
      <c r="BO134" s="19">
        <v>113.4</v>
      </c>
      <c r="BP134" s="19">
        <f t="shared" si="104"/>
        <v>380.28</v>
      </c>
      <c r="BQ134" s="19">
        <f t="shared" si="105"/>
        <v>249.72000000000003</v>
      </c>
      <c r="BR134" s="19">
        <f t="shared" ref="BR134:BR178" si="110">BO134</f>
        <v>113.4</v>
      </c>
      <c r="BS134" s="19">
        <f t="shared" si="107"/>
        <v>493.67999999999995</v>
      </c>
      <c r="BT134" s="455">
        <f t="shared" si="108"/>
        <v>136.32000000000005</v>
      </c>
    </row>
    <row r="135" spans="1:72" s="190" customFormat="1" ht="38.25" x14ac:dyDescent="0.25">
      <c r="A135" s="193">
        <v>126</v>
      </c>
      <c r="B135" s="23">
        <v>13100</v>
      </c>
      <c r="C135" s="22"/>
      <c r="D135" s="435">
        <v>127</v>
      </c>
      <c r="E135" s="298" t="s">
        <v>837</v>
      </c>
      <c r="F135" s="296">
        <v>42972</v>
      </c>
      <c r="G135" s="75" t="s">
        <v>680</v>
      </c>
      <c r="H135" s="74" t="s">
        <v>573</v>
      </c>
      <c r="I135" s="300" t="s">
        <v>833</v>
      </c>
      <c r="J135" s="297" t="s">
        <v>838</v>
      </c>
      <c r="K135" s="198" t="s">
        <v>535</v>
      </c>
      <c r="L135" s="19">
        <v>630</v>
      </c>
      <c r="M135" s="195">
        <f t="shared" si="94"/>
        <v>63</v>
      </c>
      <c r="N135" s="19">
        <f t="shared" si="95"/>
        <v>567</v>
      </c>
      <c r="O135" s="19">
        <f t="shared" si="96"/>
        <v>113.4</v>
      </c>
      <c r="P135" s="19">
        <v>0</v>
      </c>
      <c r="Q135" s="19">
        <f t="shared" si="97"/>
        <v>0</v>
      </c>
      <c r="R135" s="19">
        <v>0</v>
      </c>
      <c r="S135" s="19">
        <v>0</v>
      </c>
      <c r="T135" s="19">
        <f t="shared" si="88"/>
        <v>0</v>
      </c>
      <c r="U135" s="19">
        <v>0</v>
      </c>
      <c r="V135" s="19">
        <v>0</v>
      </c>
      <c r="W135" s="19">
        <f t="shared" si="109"/>
        <v>0</v>
      </c>
      <c r="X135" s="19">
        <v>0</v>
      </c>
      <c r="Y135" s="19">
        <v>0</v>
      </c>
      <c r="Z135" s="19">
        <f t="shared" ref="Z135:Z198" si="111">W135+Y135</f>
        <v>0</v>
      </c>
      <c r="AA135" s="19">
        <v>0</v>
      </c>
      <c r="AB135" s="19">
        <v>0</v>
      </c>
      <c r="AC135" s="19">
        <f t="shared" si="83"/>
        <v>0</v>
      </c>
      <c r="AD135" s="19">
        <v>0</v>
      </c>
      <c r="AE135" s="19">
        <v>0</v>
      </c>
      <c r="AF135" s="19">
        <f t="shared" si="86"/>
        <v>0</v>
      </c>
      <c r="AG135" s="19">
        <v>0</v>
      </c>
      <c r="AH135" s="19">
        <v>0</v>
      </c>
      <c r="AI135" s="19">
        <f t="shared" si="90"/>
        <v>0</v>
      </c>
      <c r="AJ135" s="19">
        <v>0</v>
      </c>
      <c r="AK135" s="19">
        <v>0</v>
      </c>
      <c r="AL135" s="19">
        <f t="shared" si="91"/>
        <v>0</v>
      </c>
      <c r="AM135" s="19">
        <v>0</v>
      </c>
      <c r="AN135" s="19">
        <v>0</v>
      </c>
      <c r="AO135" s="19">
        <f t="shared" si="84"/>
        <v>0</v>
      </c>
      <c r="AP135" s="19">
        <v>0</v>
      </c>
      <c r="AQ135" s="19">
        <v>0</v>
      </c>
      <c r="AR135" s="19">
        <f t="shared" si="98"/>
        <v>0</v>
      </c>
      <c r="AS135" s="19">
        <v>0</v>
      </c>
      <c r="AT135" s="19">
        <v>0</v>
      </c>
      <c r="AU135" s="19">
        <f t="shared" si="99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92"/>
        <v>0</v>
      </c>
      <c r="BB135" s="19">
        <v>0</v>
      </c>
      <c r="BC135" s="19">
        <v>0</v>
      </c>
      <c r="BD135" s="19">
        <f t="shared" si="100"/>
        <v>0</v>
      </c>
      <c r="BE135" s="19">
        <v>0</v>
      </c>
      <c r="BF135" s="19">
        <v>40.08</v>
      </c>
      <c r="BG135" s="19">
        <f t="shared" si="101"/>
        <v>40.08</v>
      </c>
      <c r="BH135" s="19">
        <f t="shared" si="89"/>
        <v>589.91999999999996</v>
      </c>
      <c r="BI135" s="19">
        <v>113.4</v>
      </c>
      <c r="BJ135" s="19">
        <f t="shared" si="102"/>
        <v>153.48000000000002</v>
      </c>
      <c r="BK135" s="19">
        <f t="shared" si="82"/>
        <v>476.52</v>
      </c>
      <c r="BL135" s="19">
        <v>113.4</v>
      </c>
      <c r="BM135" s="19">
        <f t="shared" si="103"/>
        <v>266.88</v>
      </c>
      <c r="BN135" s="19">
        <f t="shared" si="106"/>
        <v>363.12</v>
      </c>
      <c r="BO135" s="19">
        <v>113.4</v>
      </c>
      <c r="BP135" s="19">
        <f t="shared" si="104"/>
        <v>380.28</v>
      </c>
      <c r="BQ135" s="19">
        <f t="shared" si="105"/>
        <v>249.72000000000003</v>
      </c>
      <c r="BR135" s="19">
        <f t="shared" si="110"/>
        <v>113.4</v>
      </c>
      <c r="BS135" s="19">
        <f t="shared" si="107"/>
        <v>493.67999999999995</v>
      </c>
      <c r="BT135" s="455">
        <f t="shared" si="108"/>
        <v>136.32000000000005</v>
      </c>
    </row>
    <row r="136" spans="1:72" s="190" customFormat="1" ht="38.25" x14ac:dyDescent="0.25">
      <c r="A136" s="193">
        <v>127</v>
      </c>
      <c r="B136" s="23">
        <v>13100</v>
      </c>
      <c r="C136" s="22"/>
      <c r="D136" s="435">
        <v>128</v>
      </c>
      <c r="E136" s="298" t="s">
        <v>839</v>
      </c>
      <c r="F136" s="296">
        <v>42972</v>
      </c>
      <c r="G136" s="75" t="s">
        <v>680</v>
      </c>
      <c r="H136" s="74" t="s">
        <v>573</v>
      </c>
      <c r="I136" s="300" t="s">
        <v>833</v>
      </c>
      <c r="J136" s="297" t="s">
        <v>840</v>
      </c>
      <c r="K136" s="198" t="s">
        <v>668</v>
      </c>
      <c r="L136" s="19">
        <v>630</v>
      </c>
      <c r="M136" s="195">
        <f t="shared" si="94"/>
        <v>63</v>
      </c>
      <c r="N136" s="19">
        <f t="shared" si="95"/>
        <v>567</v>
      </c>
      <c r="O136" s="19">
        <f t="shared" si="96"/>
        <v>113.4</v>
      </c>
      <c r="P136" s="19">
        <v>0</v>
      </c>
      <c r="Q136" s="19">
        <f t="shared" si="97"/>
        <v>0</v>
      </c>
      <c r="R136" s="19">
        <v>0</v>
      </c>
      <c r="S136" s="19">
        <v>0</v>
      </c>
      <c r="T136" s="19">
        <f t="shared" si="88"/>
        <v>0</v>
      </c>
      <c r="U136" s="19">
        <v>0</v>
      </c>
      <c r="V136" s="19">
        <v>0</v>
      </c>
      <c r="W136" s="19">
        <f t="shared" si="109"/>
        <v>0</v>
      </c>
      <c r="X136" s="19">
        <v>0</v>
      </c>
      <c r="Y136" s="19">
        <v>0</v>
      </c>
      <c r="Z136" s="19">
        <f t="shared" si="111"/>
        <v>0</v>
      </c>
      <c r="AA136" s="19">
        <v>0</v>
      </c>
      <c r="AB136" s="19">
        <v>0</v>
      </c>
      <c r="AC136" s="19">
        <f t="shared" si="83"/>
        <v>0</v>
      </c>
      <c r="AD136" s="19">
        <v>0</v>
      </c>
      <c r="AE136" s="19">
        <v>0</v>
      </c>
      <c r="AF136" s="19">
        <f t="shared" si="86"/>
        <v>0</v>
      </c>
      <c r="AG136" s="19">
        <v>0</v>
      </c>
      <c r="AH136" s="19">
        <v>0</v>
      </c>
      <c r="AI136" s="19">
        <f t="shared" si="90"/>
        <v>0</v>
      </c>
      <c r="AJ136" s="19">
        <v>0</v>
      </c>
      <c r="AK136" s="19">
        <v>0</v>
      </c>
      <c r="AL136" s="19">
        <f t="shared" si="91"/>
        <v>0</v>
      </c>
      <c r="AM136" s="19">
        <v>0</v>
      </c>
      <c r="AN136" s="19">
        <v>0</v>
      </c>
      <c r="AO136" s="19">
        <f t="shared" si="84"/>
        <v>0</v>
      </c>
      <c r="AP136" s="19">
        <v>0</v>
      </c>
      <c r="AQ136" s="19">
        <v>0</v>
      </c>
      <c r="AR136" s="19">
        <f t="shared" si="98"/>
        <v>0</v>
      </c>
      <c r="AS136" s="19">
        <v>0</v>
      </c>
      <c r="AT136" s="19">
        <v>0</v>
      </c>
      <c r="AU136" s="19">
        <f t="shared" si="99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92"/>
        <v>0</v>
      </c>
      <c r="BB136" s="19">
        <v>0</v>
      </c>
      <c r="BC136" s="19">
        <v>0</v>
      </c>
      <c r="BD136" s="19">
        <f t="shared" si="100"/>
        <v>0</v>
      </c>
      <c r="BE136" s="19">
        <v>0</v>
      </c>
      <c r="BF136" s="19">
        <v>40.08</v>
      </c>
      <c r="BG136" s="19">
        <f t="shared" si="101"/>
        <v>40.08</v>
      </c>
      <c r="BH136" s="19">
        <f t="shared" si="89"/>
        <v>589.91999999999996</v>
      </c>
      <c r="BI136" s="19">
        <v>113.4</v>
      </c>
      <c r="BJ136" s="19">
        <f t="shared" si="102"/>
        <v>153.48000000000002</v>
      </c>
      <c r="BK136" s="19">
        <f t="shared" si="82"/>
        <v>476.52</v>
      </c>
      <c r="BL136" s="19">
        <v>113.4</v>
      </c>
      <c r="BM136" s="19">
        <f t="shared" si="103"/>
        <v>266.88</v>
      </c>
      <c r="BN136" s="19">
        <f t="shared" si="106"/>
        <v>363.12</v>
      </c>
      <c r="BO136" s="19">
        <v>113.4</v>
      </c>
      <c r="BP136" s="19">
        <f t="shared" si="104"/>
        <v>380.28</v>
      </c>
      <c r="BQ136" s="19">
        <f t="shared" si="105"/>
        <v>249.72000000000003</v>
      </c>
      <c r="BR136" s="19">
        <f t="shared" si="110"/>
        <v>113.4</v>
      </c>
      <c r="BS136" s="19">
        <f t="shared" si="107"/>
        <v>493.67999999999995</v>
      </c>
      <c r="BT136" s="455">
        <f t="shared" si="108"/>
        <v>136.32000000000005</v>
      </c>
    </row>
    <row r="137" spans="1:72" s="190" customFormat="1" ht="38.25" x14ac:dyDescent="0.25">
      <c r="A137" s="193">
        <v>128</v>
      </c>
      <c r="B137" s="23">
        <v>13100</v>
      </c>
      <c r="C137" s="22"/>
      <c r="D137" s="453">
        <v>129</v>
      </c>
      <c r="E137" s="298" t="s">
        <v>841</v>
      </c>
      <c r="F137" s="296">
        <v>42972</v>
      </c>
      <c r="G137" s="75" t="s">
        <v>680</v>
      </c>
      <c r="H137" s="74" t="s">
        <v>573</v>
      </c>
      <c r="I137" s="300" t="s">
        <v>833</v>
      </c>
      <c r="J137" s="297" t="s">
        <v>842</v>
      </c>
      <c r="K137" s="198" t="s">
        <v>769</v>
      </c>
      <c r="L137" s="19">
        <v>630</v>
      </c>
      <c r="M137" s="195">
        <f t="shared" si="94"/>
        <v>63</v>
      </c>
      <c r="N137" s="19">
        <f t="shared" si="95"/>
        <v>567</v>
      </c>
      <c r="O137" s="19">
        <f t="shared" si="96"/>
        <v>113.4</v>
      </c>
      <c r="P137" s="19">
        <v>0</v>
      </c>
      <c r="Q137" s="19">
        <f t="shared" si="97"/>
        <v>0</v>
      </c>
      <c r="R137" s="19">
        <v>0</v>
      </c>
      <c r="S137" s="19">
        <v>0</v>
      </c>
      <c r="T137" s="19">
        <f t="shared" si="88"/>
        <v>0</v>
      </c>
      <c r="U137" s="19">
        <v>0</v>
      </c>
      <c r="V137" s="19">
        <v>0</v>
      </c>
      <c r="W137" s="19">
        <f t="shared" si="109"/>
        <v>0</v>
      </c>
      <c r="X137" s="19">
        <v>0</v>
      </c>
      <c r="Y137" s="19">
        <v>0</v>
      </c>
      <c r="Z137" s="19">
        <f t="shared" si="111"/>
        <v>0</v>
      </c>
      <c r="AA137" s="19">
        <v>0</v>
      </c>
      <c r="AB137" s="19">
        <v>0</v>
      </c>
      <c r="AC137" s="19">
        <f t="shared" si="83"/>
        <v>0</v>
      </c>
      <c r="AD137" s="19">
        <v>0</v>
      </c>
      <c r="AE137" s="19">
        <v>0</v>
      </c>
      <c r="AF137" s="19">
        <f t="shared" si="86"/>
        <v>0</v>
      </c>
      <c r="AG137" s="19">
        <v>0</v>
      </c>
      <c r="AH137" s="19">
        <v>0</v>
      </c>
      <c r="AI137" s="19">
        <f t="shared" si="90"/>
        <v>0</v>
      </c>
      <c r="AJ137" s="19">
        <v>0</v>
      </c>
      <c r="AK137" s="19">
        <v>0</v>
      </c>
      <c r="AL137" s="19">
        <f t="shared" si="91"/>
        <v>0</v>
      </c>
      <c r="AM137" s="19">
        <v>0</v>
      </c>
      <c r="AN137" s="19">
        <v>0</v>
      </c>
      <c r="AO137" s="19">
        <f t="shared" si="84"/>
        <v>0</v>
      </c>
      <c r="AP137" s="19">
        <v>0</v>
      </c>
      <c r="AQ137" s="19">
        <v>0</v>
      </c>
      <c r="AR137" s="19">
        <f t="shared" si="98"/>
        <v>0</v>
      </c>
      <c r="AS137" s="19">
        <v>0</v>
      </c>
      <c r="AT137" s="19">
        <v>0</v>
      </c>
      <c r="AU137" s="19">
        <f t="shared" si="99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92"/>
        <v>0</v>
      </c>
      <c r="BB137" s="19">
        <v>0</v>
      </c>
      <c r="BC137" s="19">
        <v>0</v>
      </c>
      <c r="BD137" s="19">
        <f t="shared" si="100"/>
        <v>0</v>
      </c>
      <c r="BE137" s="19">
        <v>0</v>
      </c>
      <c r="BF137" s="19">
        <v>40.08</v>
      </c>
      <c r="BG137" s="19">
        <f t="shared" si="101"/>
        <v>40.08</v>
      </c>
      <c r="BH137" s="19">
        <f t="shared" si="89"/>
        <v>589.91999999999996</v>
      </c>
      <c r="BI137" s="19">
        <v>113.4</v>
      </c>
      <c r="BJ137" s="19">
        <f t="shared" si="102"/>
        <v>153.48000000000002</v>
      </c>
      <c r="BK137" s="19">
        <f t="shared" si="82"/>
        <v>476.52</v>
      </c>
      <c r="BL137" s="19">
        <v>113.4</v>
      </c>
      <c r="BM137" s="19">
        <f t="shared" si="103"/>
        <v>266.88</v>
      </c>
      <c r="BN137" s="19">
        <f t="shared" si="106"/>
        <v>363.12</v>
      </c>
      <c r="BO137" s="19">
        <v>113.4</v>
      </c>
      <c r="BP137" s="19">
        <f t="shared" si="104"/>
        <v>380.28</v>
      </c>
      <c r="BQ137" s="19">
        <f t="shared" si="105"/>
        <v>249.72000000000003</v>
      </c>
      <c r="BR137" s="19">
        <f t="shared" si="110"/>
        <v>113.4</v>
      </c>
      <c r="BS137" s="19">
        <f t="shared" si="107"/>
        <v>493.67999999999995</v>
      </c>
      <c r="BT137" s="455">
        <f t="shared" si="108"/>
        <v>136.32000000000005</v>
      </c>
    </row>
    <row r="138" spans="1:72" s="190" customFormat="1" ht="38.25" x14ac:dyDescent="0.25">
      <c r="A138" s="193">
        <v>129</v>
      </c>
      <c r="B138" s="23">
        <v>13100</v>
      </c>
      <c r="C138" s="22"/>
      <c r="D138" s="435">
        <v>130</v>
      </c>
      <c r="E138" s="298" t="s">
        <v>843</v>
      </c>
      <c r="F138" s="296">
        <v>42972</v>
      </c>
      <c r="G138" s="75" t="s">
        <v>680</v>
      </c>
      <c r="H138" s="74" t="s">
        <v>573</v>
      </c>
      <c r="I138" s="300" t="s">
        <v>833</v>
      </c>
      <c r="J138" s="297" t="s">
        <v>844</v>
      </c>
      <c r="K138" s="198" t="s">
        <v>730</v>
      </c>
      <c r="L138" s="19">
        <v>630</v>
      </c>
      <c r="M138" s="195">
        <f t="shared" si="94"/>
        <v>63</v>
      </c>
      <c r="N138" s="19">
        <f t="shared" si="95"/>
        <v>567</v>
      </c>
      <c r="O138" s="19">
        <f t="shared" si="96"/>
        <v>113.4</v>
      </c>
      <c r="P138" s="19">
        <v>0</v>
      </c>
      <c r="Q138" s="19">
        <f t="shared" si="97"/>
        <v>0</v>
      </c>
      <c r="R138" s="19">
        <v>0</v>
      </c>
      <c r="S138" s="19">
        <v>0</v>
      </c>
      <c r="T138" s="19">
        <f t="shared" si="88"/>
        <v>0</v>
      </c>
      <c r="U138" s="19">
        <v>0</v>
      </c>
      <c r="V138" s="19">
        <v>0</v>
      </c>
      <c r="W138" s="19">
        <f t="shared" si="109"/>
        <v>0</v>
      </c>
      <c r="X138" s="19">
        <v>0</v>
      </c>
      <c r="Y138" s="19">
        <v>0</v>
      </c>
      <c r="Z138" s="19">
        <f t="shared" si="111"/>
        <v>0</v>
      </c>
      <c r="AA138" s="19">
        <v>0</v>
      </c>
      <c r="AB138" s="19">
        <v>0</v>
      </c>
      <c r="AC138" s="19">
        <f t="shared" si="83"/>
        <v>0</v>
      </c>
      <c r="AD138" s="19">
        <v>0</v>
      </c>
      <c r="AE138" s="19">
        <v>0</v>
      </c>
      <c r="AF138" s="19">
        <f t="shared" si="86"/>
        <v>0</v>
      </c>
      <c r="AG138" s="19">
        <v>0</v>
      </c>
      <c r="AH138" s="19">
        <v>0</v>
      </c>
      <c r="AI138" s="19">
        <f t="shared" si="90"/>
        <v>0</v>
      </c>
      <c r="AJ138" s="19">
        <v>0</v>
      </c>
      <c r="AK138" s="19">
        <v>0</v>
      </c>
      <c r="AL138" s="19">
        <f t="shared" si="91"/>
        <v>0</v>
      </c>
      <c r="AM138" s="19">
        <v>0</v>
      </c>
      <c r="AN138" s="19">
        <v>0</v>
      </c>
      <c r="AO138" s="19">
        <f t="shared" si="84"/>
        <v>0</v>
      </c>
      <c r="AP138" s="19">
        <v>0</v>
      </c>
      <c r="AQ138" s="19">
        <v>0</v>
      </c>
      <c r="AR138" s="19">
        <f t="shared" si="98"/>
        <v>0</v>
      </c>
      <c r="AS138" s="19">
        <v>0</v>
      </c>
      <c r="AT138" s="19">
        <v>0</v>
      </c>
      <c r="AU138" s="19">
        <f t="shared" si="99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92"/>
        <v>0</v>
      </c>
      <c r="BB138" s="19">
        <v>0</v>
      </c>
      <c r="BC138" s="19">
        <v>0</v>
      </c>
      <c r="BD138" s="19">
        <f t="shared" si="100"/>
        <v>0</v>
      </c>
      <c r="BE138" s="19">
        <v>0</v>
      </c>
      <c r="BF138" s="19">
        <v>40.08</v>
      </c>
      <c r="BG138" s="19">
        <f t="shared" si="101"/>
        <v>40.08</v>
      </c>
      <c r="BH138" s="19">
        <f t="shared" si="89"/>
        <v>589.91999999999996</v>
      </c>
      <c r="BI138" s="19">
        <v>113.4</v>
      </c>
      <c r="BJ138" s="19">
        <f t="shared" si="102"/>
        <v>153.48000000000002</v>
      </c>
      <c r="BK138" s="19">
        <f t="shared" si="82"/>
        <v>476.52</v>
      </c>
      <c r="BL138" s="19">
        <v>113.4</v>
      </c>
      <c r="BM138" s="19">
        <f t="shared" si="103"/>
        <v>266.88</v>
      </c>
      <c r="BN138" s="19">
        <f t="shared" si="106"/>
        <v>363.12</v>
      </c>
      <c r="BO138" s="19">
        <v>113.4</v>
      </c>
      <c r="BP138" s="19">
        <f t="shared" si="104"/>
        <v>380.28</v>
      </c>
      <c r="BQ138" s="19">
        <f t="shared" si="105"/>
        <v>249.72000000000003</v>
      </c>
      <c r="BR138" s="19">
        <f t="shared" si="110"/>
        <v>113.4</v>
      </c>
      <c r="BS138" s="19">
        <f t="shared" si="107"/>
        <v>493.67999999999995</v>
      </c>
      <c r="BT138" s="455">
        <f t="shared" si="108"/>
        <v>136.32000000000005</v>
      </c>
    </row>
    <row r="139" spans="1:72" s="190" customFormat="1" ht="25.5" x14ac:dyDescent="0.25">
      <c r="A139" s="193">
        <v>130</v>
      </c>
      <c r="B139" s="23">
        <v>4670</v>
      </c>
      <c r="C139" s="22"/>
      <c r="D139" s="435">
        <v>131</v>
      </c>
      <c r="E139" s="301" t="s">
        <v>845</v>
      </c>
      <c r="F139" s="296">
        <v>42975</v>
      </c>
      <c r="G139" s="75" t="s">
        <v>632</v>
      </c>
      <c r="H139" s="74" t="s">
        <v>515</v>
      </c>
      <c r="I139" s="300" t="s">
        <v>846</v>
      </c>
      <c r="J139" s="297" t="s">
        <v>847</v>
      </c>
      <c r="K139" s="462" t="s">
        <v>535</v>
      </c>
      <c r="L139" s="19">
        <v>1211.47</v>
      </c>
      <c r="M139" s="195">
        <f t="shared" si="94"/>
        <v>121.14700000000001</v>
      </c>
      <c r="N139" s="19">
        <f t="shared" si="95"/>
        <v>1090.3230000000001</v>
      </c>
      <c r="O139" s="19">
        <f t="shared" si="96"/>
        <v>218.06460000000001</v>
      </c>
      <c r="P139" s="19">
        <v>0</v>
      </c>
      <c r="Q139" s="19">
        <f t="shared" si="97"/>
        <v>0</v>
      </c>
      <c r="R139" s="19">
        <v>0</v>
      </c>
      <c r="S139" s="19">
        <v>0</v>
      </c>
      <c r="T139" s="19">
        <f t="shared" si="88"/>
        <v>0</v>
      </c>
      <c r="U139" s="19">
        <v>0</v>
      </c>
      <c r="V139" s="19">
        <v>0</v>
      </c>
      <c r="W139" s="19">
        <f t="shared" si="109"/>
        <v>0</v>
      </c>
      <c r="X139" s="19">
        <v>0</v>
      </c>
      <c r="Y139" s="19">
        <v>0</v>
      </c>
      <c r="Z139" s="19">
        <f t="shared" si="111"/>
        <v>0</v>
      </c>
      <c r="AA139" s="19">
        <v>0</v>
      </c>
      <c r="AB139" s="19">
        <v>0</v>
      </c>
      <c r="AC139" s="19">
        <f t="shared" si="83"/>
        <v>0</v>
      </c>
      <c r="AD139" s="19">
        <v>0</v>
      </c>
      <c r="AE139" s="19">
        <v>0</v>
      </c>
      <c r="AF139" s="19">
        <f t="shared" si="86"/>
        <v>0</v>
      </c>
      <c r="AG139" s="19">
        <v>0</v>
      </c>
      <c r="AH139" s="19">
        <v>0</v>
      </c>
      <c r="AI139" s="19">
        <f t="shared" si="90"/>
        <v>0</v>
      </c>
      <c r="AJ139" s="19">
        <v>0</v>
      </c>
      <c r="AK139" s="19">
        <v>0</v>
      </c>
      <c r="AL139" s="19">
        <f t="shared" si="91"/>
        <v>0</v>
      </c>
      <c r="AM139" s="19">
        <v>0</v>
      </c>
      <c r="AN139" s="19">
        <v>0</v>
      </c>
      <c r="AO139" s="19">
        <f t="shared" si="84"/>
        <v>0</v>
      </c>
      <c r="AP139" s="19">
        <v>0</v>
      </c>
      <c r="AQ139" s="19">
        <v>0</v>
      </c>
      <c r="AR139" s="19">
        <f t="shared" si="98"/>
        <v>0</v>
      </c>
      <c r="AS139" s="19">
        <v>0</v>
      </c>
      <c r="AT139" s="19">
        <v>0</v>
      </c>
      <c r="AU139" s="19">
        <f t="shared" si="99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92"/>
        <v>0</v>
      </c>
      <c r="BB139" s="19">
        <v>0</v>
      </c>
      <c r="BC139" s="19">
        <v>0</v>
      </c>
      <c r="BD139" s="19">
        <f t="shared" si="100"/>
        <v>0</v>
      </c>
      <c r="BE139" s="19">
        <v>0</v>
      </c>
      <c r="BF139" s="19">
        <v>75.28</v>
      </c>
      <c r="BG139" s="19">
        <f t="shared" si="101"/>
        <v>75.28</v>
      </c>
      <c r="BH139" s="19">
        <f t="shared" si="89"/>
        <v>1136.19</v>
      </c>
      <c r="BI139" s="19">
        <v>218.06</v>
      </c>
      <c r="BJ139" s="19">
        <f t="shared" si="102"/>
        <v>293.34000000000003</v>
      </c>
      <c r="BK139" s="19">
        <f t="shared" si="82"/>
        <v>918.13</v>
      </c>
      <c r="BL139" s="19">
        <v>218.06</v>
      </c>
      <c r="BM139" s="19">
        <f t="shared" si="103"/>
        <v>511.40000000000003</v>
      </c>
      <c r="BN139" s="19">
        <f t="shared" si="106"/>
        <v>700.06999999999994</v>
      </c>
      <c r="BO139" s="19">
        <v>218.06</v>
      </c>
      <c r="BP139" s="19">
        <f t="shared" si="104"/>
        <v>729.46</v>
      </c>
      <c r="BQ139" s="19">
        <f t="shared" si="105"/>
        <v>482.01</v>
      </c>
      <c r="BR139" s="19">
        <f t="shared" si="110"/>
        <v>218.06</v>
      </c>
      <c r="BS139" s="19">
        <f t="shared" si="107"/>
        <v>947.52</v>
      </c>
      <c r="BT139" s="455">
        <f t="shared" si="108"/>
        <v>263.95000000000005</v>
      </c>
    </row>
    <row r="140" spans="1:72" s="190" customFormat="1" ht="25.5" x14ac:dyDescent="0.25">
      <c r="A140" s="193">
        <v>131</v>
      </c>
      <c r="B140" s="23">
        <v>4670</v>
      </c>
      <c r="C140" s="22"/>
      <c r="D140" s="435">
        <v>132</v>
      </c>
      <c r="E140" s="187" t="s">
        <v>848</v>
      </c>
      <c r="F140" s="296">
        <v>42975</v>
      </c>
      <c r="G140" s="75" t="s">
        <v>632</v>
      </c>
      <c r="H140" s="74" t="s">
        <v>515</v>
      </c>
      <c r="I140" s="300" t="s">
        <v>846</v>
      </c>
      <c r="J140" s="75" t="s">
        <v>849</v>
      </c>
      <c r="K140" s="198" t="s">
        <v>331</v>
      </c>
      <c r="L140" s="19">
        <v>1211.47</v>
      </c>
      <c r="M140" s="195">
        <f t="shared" si="94"/>
        <v>121.14700000000001</v>
      </c>
      <c r="N140" s="19">
        <f t="shared" si="95"/>
        <v>1090.3230000000001</v>
      </c>
      <c r="O140" s="19">
        <f t="shared" si="96"/>
        <v>218.06460000000001</v>
      </c>
      <c r="P140" s="19">
        <v>0</v>
      </c>
      <c r="Q140" s="19">
        <f t="shared" si="97"/>
        <v>0</v>
      </c>
      <c r="R140" s="19">
        <v>0</v>
      </c>
      <c r="S140" s="19">
        <v>0</v>
      </c>
      <c r="T140" s="19">
        <f t="shared" si="88"/>
        <v>0</v>
      </c>
      <c r="U140" s="19">
        <v>0</v>
      </c>
      <c r="V140" s="19">
        <v>0</v>
      </c>
      <c r="W140" s="19">
        <f t="shared" si="109"/>
        <v>0</v>
      </c>
      <c r="X140" s="19">
        <v>0</v>
      </c>
      <c r="Y140" s="19">
        <v>0</v>
      </c>
      <c r="Z140" s="19">
        <f t="shared" si="111"/>
        <v>0</v>
      </c>
      <c r="AA140" s="19">
        <v>0</v>
      </c>
      <c r="AB140" s="19">
        <v>0</v>
      </c>
      <c r="AC140" s="19">
        <f t="shared" si="83"/>
        <v>0</v>
      </c>
      <c r="AD140" s="19">
        <v>0</v>
      </c>
      <c r="AE140" s="19">
        <v>0</v>
      </c>
      <c r="AF140" s="19">
        <f t="shared" si="86"/>
        <v>0</v>
      </c>
      <c r="AG140" s="19">
        <v>0</v>
      </c>
      <c r="AH140" s="19">
        <v>0</v>
      </c>
      <c r="AI140" s="19">
        <f t="shared" si="90"/>
        <v>0</v>
      </c>
      <c r="AJ140" s="19">
        <v>0</v>
      </c>
      <c r="AK140" s="19">
        <v>0</v>
      </c>
      <c r="AL140" s="19">
        <f t="shared" si="91"/>
        <v>0</v>
      </c>
      <c r="AM140" s="19">
        <v>0</v>
      </c>
      <c r="AN140" s="19">
        <v>0</v>
      </c>
      <c r="AO140" s="19">
        <f t="shared" si="84"/>
        <v>0</v>
      </c>
      <c r="AP140" s="19">
        <v>0</v>
      </c>
      <c r="AQ140" s="19">
        <v>0</v>
      </c>
      <c r="AR140" s="19">
        <f t="shared" si="98"/>
        <v>0</v>
      </c>
      <c r="AS140" s="19">
        <v>0</v>
      </c>
      <c r="AT140" s="19">
        <v>0</v>
      </c>
      <c r="AU140" s="19">
        <f t="shared" si="99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92"/>
        <v>0</v>
      </c>
      <c r="BB140" s="19">
        <v>0</v>
      </c>
      <c r="BC140" s="19">
        <v>0</v>
      </c>
      <c r="BD140" s="19">
        <f t="shared" si="100"/>
        <v>0</v>
      </c>
      <c r="BE140" s="19">
        <v>0</v>
      </c>
      <c r="BF140" s="19">
        <v>75.28</v>
      </c>
      <c r="BG140" s="19">
        <f t="shared" si="101"/>
        <v>75.28</v>
      </c>
      <c r="BH140" s="19">
        <f t="shared" si="89"/>
        <v>1136.19</v>
      </c>
      <c r="BI140" s="19">
        <v>218.06</v>
      </c>
      <c r="BJ140" s="19">
        <f t="shared" si="102"/>
        <v>293.34000000000003</v>
      </c>
      <c r="BK140" s="19">
        <f t="shared" si="82"/>
        <v>918.13</v>
      </c>
      <c r="BL140" s="19">
        <v>218.06</v>
      </c>
      <c r="BM140" s="19">
        <f t="shared" si="103"/>
        <v>511.40000000000003</v>
      </c>
      <c r="BN140" s="19">
        <f t="shared" si="106"/>
        <v>700.06999999999994</v>
      </c>
      <c r="BO140" s="19">
        <v>218.06</v>
      </c>
      <c r="BP140" s="19">
        <f t="shared" si="104"/>
        <v>729.46</v>
      </c>
      <c r="BQ140" s="19">
        <f t="shared" si="105"/>
        <v>482.01</v>
      </c>
      <c r="BR140" s="19">
        <f t="shared" si="110"/>
        <v>218.06</v>
      </c>
      <c r="BS140" s="19">
        <f t="shared" si="107"/>
        <v>947.52</v>
      </c>
      <c r="BT140" s="455">
        <f t="shared" si="108"/>
        <v>263.95000000000005</v>
      </c>
    </row>
    <row r="141" spans="1:72" s="190" customFormat="1" ht="25.5" x14ac:dyDescent="0.25">
      <c r="A141" s="193">
        <v>132</v>
      </c>
      <c r="B141" s="23">
        <v>4670</v>
      </c>
      <c r="C141" s="22"/>
      <c r="D141" s="453">
        <v>133</v>
      </c>
      <c r="E141" s="187" t="s">
        <v>850</v>
      </c>
      <c r="F141" s="296">
        <v>42975</v>
      </c>
      <c r="G141" s="75" t="s">
        <v>632</v>
      </c>
      <c r="H141" s="74" t="s">
        <v>515</v>
      </c>
      <c r="I141" s="300" t="s">
        <v>846</v>
      </c>
      <c r="J141" s="297" t="s">
        <v>851</v>
      </c>
      <c r="K141" s="198" t="s">
        <v>295</v>
      </c>
      <c r="L141" s="19">
        <v>1211.47</v>
      </c>
      <c r="M141" s="195">
        <f t="shared" si="94"/>
        <v>121.14700000000001</v>
      </c>
      <c r="N141" s="19">
        <f t="shared" si="95"/>
        <v>1090.3230000000001</v>
      </c>
      <c r="O141" s="19">
        <f t="shared" si="96"/>
        <v>218.06460000000001</v>
      </c>
      <c r="P141" s="19">
        <v>0</v>
      </c>
      <c r="Q141" s="19">
        <f t="shared" si="97"/>
        <v>0</v>
      </c>
      <c r="R141" s="19">
        <v>0</v>
      </c>
      <c r="S141" s="19">
        <v>0</v>
      </c>
      <c r="T141" s="19">
        <f t="shared" si="88"/>
        <v>0</v>
      </c>
      <c r="U141" s="19">
        <v>0</v>
      </c>
      <c r="V141" s="19">
        <v>0</v>
      </c>
      <c r="W141" s="19">
        <f t="shared" si="109"/>
        <v>0</v>
      </c>
      <c r="X141" s="19">
        <v>0</v>
      </c>
      <c r="Y141" s="19">
        <v>0</v>
      </c>
      <c r="Z141" s="19">
        <f t="shared" si="111"/>
        <v>0</v>
      </c>
      <c r="AA141" s="19">
        <v>0</v>
      </c>
      <c r="AB141" s="19">
        <v>0</v>
      </c>
      <c r="AC141" s="19">
        <f t="shared" si="83"/>
        <v>0</v>
      </c>
      <c r="AD141" s="19">
        <v>0</v>
      </c>
      <c r="AE141" s="19">
        <v>0</v>
      </c>
      <c r="AF141" s="19">
        <f t="shared" si="86"/>
        <v>0</v>
      </c>
      <c r="AG141" s="19">
        <v>0</v>
      </c>
      <c r="AH141" s="19">
        <v>0</v>
      </c>
      <c r="AI141" s="19">
        <f t="shared" si="90"/>
        <v>0</v>
      </c>
      <c r="AJ141" s="19">
        <v>0</v>
      </c>
      <c r="AK141" s="19">
        <v>0</v>
      </c>
      <c r="AL141" s="19">
        <f t="shared" si="91"/>
        <v>0</v>
      </c>
      <c r="AM141" s="19">
        <v>0</v>
      </c>
      <c r="AN141" s="19">
        <v>0</v>
      </c>
      <c r="AO141" s="19">
        <f t="shared" si="84"/>
        <v>0</v>
      </c>
      <c r="AP141" s="19">
        <v>0</v>
      </c>
      <c r="AQ141" s="19">
        <v>0</v>
      </c>
      <c r="AR141" s="19">
        <f t="shared" si="98"/>
        <v>0</v>
      </c>
      <c r="AS141" s="19">
        <v>0</v>
      </c>
      <c r="AT141" s="19">
        <v>0</v>
      </c>
      <c r="AU141" s="19">
        <f t="shared" si="99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92"/>
        <v>0</v>
      </c>
      <c r="BB141" s="19">
        <v>0</v>
      </c>
      <c r="BC141" s="19">
        <v>0</v>
      </c>
      <c r="BD141" s="19">
        <f t="shared" si="100"/>
        <v>0</v>
      </c>
      <c r="BE141" s="19">
        <v>0</v>
      </c>
      <c r="BF141" s="19">
        <v>75.28</v>
      </c>
      <c r="BG141" s="19">
        <f t="shared" si="101"/>
        <v>75.28</v>
      </c>
      <c r="BH141" s="19">
        <f t="shared" si="89"/>
        <v>1136.19</v>
      </c>
      <c r="BI141" s="19">
        <v>218.06</v>
      </c>
      <c r="BJ141" s="19">
        <f t="shared" si="102"/>
        <v>293.34000000000003</v>
      </c>
      <c r="BK141" s="19">
        <f t="shared" si="82"/>
        <v>918.13</v>
      </c>
      <c r="BL141" s="19">
        <v>218.06</v>
      </c>
      <c r="BM141" s="19">
        <f t="shared" si="103"/>
        <v>511.40000000000003</v>
      </c>
      <c r="BN141" s="19">
        <f t="shared" si="106"/>
        <v>700.06999999999994</v>
      </c>
      <c r="BO141" s="19">
        <v>218.06</v>
      </c>
      <c r="BP141" s="19">
        <f t="shared" si="104"/>
        <v>729.46</v>
      </c>
      <c r="BQ141" s="19">
        <f t="shared" si="105"/>
        <v>482.01</v>
      </c>
      <c r="BR141" s="19">
        <f t="shared" si="110"/>
        <v>218.06</v>
      </c>
      <c r="BS141" s="19">
        <f t="shared" si="107"/>
        <v>947.52</v>
      </c>
      <c r="BT141" s="455">
        <f t="shared" si="108"/>
        <v>263.95000000000005</v>
      </c>
    </row>
    <row r="142" spans="1:72" s="190" customFormat="1" ht="25.5" x14ac:dyDescent="0.25">
      <c r="A142" s="193">
        <v>133</v>
      </c>
      <c r="B142" s="23">
        <v>4670</v>
      </c>
      <c r="C142" s="22"/>
      <c r="D142" s="435">
        <v>134</v>
      </c>
      <c r="E142" s="298" t="s">
        <v>852</v>
      </c>
      <c r="F142" s="296">
        <v>42975</v>
      </c>
      <c r="G142" s="75" t="s">
        <v>632</v>
      </c>
      <c r="H142" s="74" t="s">
        <v>515</v>
      </c>
      <c r="I142" s="300" t="s">
        <v>846</v>
      </c>
      <c r="J142" s="297" t="s">
        <v>853</v>
      </c>
      <c r="K142" s="198" t="s">
        <v>324</v>
      </c>
      <c r="L142" s="19">
        <v>1211.47</v>
      </c>
      <c r="M142" s="195">
        <f t="shared" si="94"/>
        <v>121.14700000000001</v>
      </c>
      <c r="N142" s="19">
        <f t="shared" si="95"/>
        <v>1090.3230000000001</v>
      </c>
      <c r="O142" s="19">
        <f t="shared" si="96"/>
        <v>218.06460000000001</v>
      </c>
      <c r="P142" s="19">
        <v>0</v>
      </c>
      <c r="Q142" s="19">
        <f t="shared" si="97"/>
        <v>0</v>
      </c>
      <c r="R142" s="19">
        <v>0</v>
      </c>
      <c r="S142" s="19">
        <v>0</v>
      </c>
      <c r="T142" s="19">
        <f t="shared" si="88"/>
        <v>0</v>
      </c>
      <c r="U142" s="19">
        <v>0</v>
      </c>
      <c r="V142" s="19">
        <v>0</v>
      </c>
      <c r="W142" s="19">
        <f t="shared" si="109"/>
        <v>0</v>
      </c>
      <c r="X142" s="19">
        <v>0</v>
      </c>
      <c r="Y142" s="19">
        <v>0</v>
      </c>
      <c r="Z142" s="19">
        <f t="shared" si="111"/>
        <v>0</v>
      </c>
      <c r="AA142" s="19">
        <v>0</v>
      </c>
      <c r="AB142" s="19">
        <v>0</v>
      </c>
      <c r="AC142" s="19">
        <f t="shared" si="83"/>
        <v>0</v>
      </c>
      <c r="AD142" s="19">
        <v>0</v>
      </c>
      <c r="AE142" s="19">
        <v>0</v>
      </c>
      <c r="AF142" s="19">
        <f t="shared" si="86"/>
        <v>0</v>
      </c>
      <c r="AG142" s="19">
        <v>0</v>
      </c>
      <c r="AH142" s="19">
        <v>0</v>
      </c>
      <c r="AI142" s="19">
        <f t="shared" si="90"/>
        <v>0</v>
      </c>
      <c r="AJ142" s="19">
        <v>0</v>
      </c>
      <c r="AK142" s="19">
        <v>0</v>
      </c>
      <c r="AL142" s="19">
        <f t="shared" si="91"/>
        <v>0</v>
      </c>
      <c r="AM142" s="19">
        <v>0</v>
      </c>
      <c r="AN142" s="19">
        <v>0</v>
      </c>
      <c r="AO142" s="19">
        <f t="shared" si="84"/>
        <v>0</v>
      </c>
      <c r="AP142" s="19">
        <v>0</v>
      </c>
      <c r="AQ142" s="19">
        <v>0</v>
      </c>
      <c r="AR142" s="19">
        <f t="shared" si="98"/>
        <v>0</v>
      </c>
      <c r="AS142" s="19">
        <v>0</v>
      </c>
      <c r="AT142" s="19">
        <v>0</v>
      </c>
      <c r="AU142" s="19">
        <f t="shared" si="99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92"/>
        <v>0</v>
      </c>
      <c r="BB142" s="19">
        <v>0</v>
      </c>
      <c r="BC142" s="19">
        <v>0</v>
      </c>
      <c r="BD142" s="19">
        <f t="shared" si="100"/>
        <v>0</v>
      </c>
      <c r="BE142" s="19">
        <v>0</v>
      </c>
      <c r="BF142" s="19">
        <v>75.28</v>
      </c>
      <c r="BG142" s="19">
        <f t="shared" si="101"/>
        <v>75.28</v>
      </c>
      <c r="BH142" s="19">
        <f t="shared" si="89"/>
        <v>1136.19</v>
      </c>
      <c r="BI142" s="19">
        <v>218.06</v>
      </c>
      <c r="BJ142" s="19">
        <f t="shared" si="102"/>
        <v>293.34000000000003</v>
      </c>
      <c r="BK142" s="19">
        <f t="shared" si="82"/>
        <v>918.13</v>
      </c>
      <c r="BL142" s="19">
        <v>218.06</v>
      </c>
      <c r="BM142" s="19">
        <f t="shared" si="103"/>
        <v>511.40000000000003</v>
      </c>
      <c r="BN142" s="19">
        <f t="shared" si="106"/>
        <v>700.06999999999994</v>
      </c>
      <c r="BO142" s="19">
        <v>218.06</v>
      </c>
      <c r="BP142" s="19">
        <f t="shared" si="104"/>
        <v>729.46</v>
      </c>
      <c r="BQ142" s="19">
        <f t="shared" si="105"/>
        <v>482.01</v>
      </c>
      <c r="BR142" s="19">
        <f t="shared" si="110"/>
        <v>218.06</v>
      </c>
      <c r="BS142" s="19">
        <f t="shared" si="107"/>
        <v>947.52</v>
      </c>
      <c r="BT142" s="455">
        <f t="shared" si="108"/>
        <v>263.95000000000005</v>
      </c>
    </row>
    <row r="143" spans="1:72" s="190" customFormat="1" ht="25.5" x14ac:dyDescent="0.25">
      <c r="A143" s="193">
        <v>134</v>
      </c>
      <c r="B143" s="23">
        <v>4670</v>
      </c>
      <c r="C143" s="22"/>
      <c r="D143" s="435">
        <v>135</v>
      </c>
      <c r="E143" s="187" t="s">
        <v>854</v>
      </c>
      <c r="F143" s="296">
        <v>42975</v>
      </c>
      <c r="G143" s="75" t="s">
        <v>572</v>
      </c>
      <c r="H143" s="74" t="s">
        <v>573</v>
      </c>
      <c r="I143" s="300" t="s">
        <v>855</v>
      </c>
      <c r="J143" s="297" t="s">
        <v>856</v>
      </c>
      <c r="K143" s="198" t="s">
        <v>324</v>
      </c>
      <c r="L143" s="19">
        <v>2800.86</v>
      </c>
      <c r="M143" s="195">
        <f t="shared" si="94"/>
        <v>280.08600000000001</v>
      </c>
      <c r="N143" s="19">
        <f t="shared" si="95"/>
        <v>2520.7740000000003</v>
      </c>
      <c r="O143" s="19">
        <f t="shared" si="96"/>
        <v>504.15480000000008</v>
      </c>
      <c r="P143" s="19">
        <v>0</v>
      </c>
      <c r="Q143" s="19">
        <f t="shared" si="97"/>
        <v>0</v>
      </c>
      <c r="R143" s="19">
        <v>0</v>
      </c>
      <c r="S143" s="19">
        <v>0</v>
      </c>
      <c r="T143" s="19">
        <f t="shared" si="88"/>
        <v>0</v>
      </c>
      <c r="U143" s="19">
        <v>0</v>
      </c>
      <c r="V143" s="19">
        <v>0</v>
      </c>
      <c r="W143" s="19">
        <f t="shared" si="109"/>
        <v>0</v>
      </c>
      <c r="X143" s="19">
        <v>0</v>
      </c>
      <c r="Y143" s="19">
        <v>0</v>
      </c>
      <c r="Z143" s="19">
        <f t="shared" si="111"/>
        <v>0</v>
      </c>
      <c r="AA143" s="19">
        <v>0</v>
      </c>
      <c r="AB143" s="19">
        <v>0</v>
      </c>
      <c r="AC143" s="19">
        <f t="shared" si="83"/>
        <v>0</v>
      </c>
      <c r="AD143" s="19">
        <v>0</v>
      </c>
      <c r="AE143" s="19">
        <v>0</v>
      </c>
      <c r="AF143" s="19">
        <f t="shared" si="86"/>
        <v>0</v>
      </c>
      <c r="AG143" s="19">
        <v>0</v>
      </c>
      <c r="AH143" s="19">
        <v>0</v>
      </c>
      <c r="AI143" s="19">
        <f t="shared" si="90"/>
        <v>0</v>
      </c>
      <c r="AJ143" s="19">
        <v>0</v>
      </c>
      <c r="AK143" s="19">
        <v>0</v>
      </c>
      <c r="AL143" s="19">
        <f t="shared" si="91"/>
        <v>0</v>
      </c>
      <c r="AM143" s="19">
        <v>0</v>
      </c>
      <c r="AN143" s="19">
        <v>0</v>
      </c>
      <c r="AO143" s="19">
        <f t="shared" si="84"/>
        <v>0</v>
      </c>
      <c r="AP143" s="19">
        <v>0</v>
      </c>
      <c r="AQ143" s="19">
        <v>0</v>
      </c>
      <c r="AR143" s="19">
        <f t="shared" si="98"/>
        <v>0</v>
      </c>
      <c r="AS143" s="19">
        <v>0</v>
      </c>
      <c r="AT143" s="19">
        <v>0</v>
      </c>
      <c r="AU143" s="19">
        <f t="shared" si="99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92"/>
        <v>0</v>
      </c>
      <c r="BB143" s="19">
        <v>0</v>
      </c>
      <c r="BC143" s="19">
        <v>0</v>
      </c>
      <c r="BD143" s="19">
        <f t="shared" si="100"/>
        <v>0</v>
      </c>
      <c r="BE143" s="19">
        <v>0</v>
      </c>
      <c r="BF143" s="19">
        <v>174.04</v>
      </c>
      <c r="BG143" s="19">
        <f t="shared" si="101"/>
        <v>174.04</v>
      </c>
      <c r="BH143" s="19">
        <f t="shared" si="89"/>
        <v>2626.82</v>
      </c>
      <c r="BI143" s="19">
        <v>504.15</v>
      </c>
      <c r="BJ143" s="19">
        <f t="shared" si="102"/>
        <v>678.18999999999994</v>
      </c>
      <c r="BK143" s="19">
        <f t="shared" ref="BK143:BK153" si="112">L143-BJ143</f>
        <v>2122.67</v>
      </c>
      <c r="BL143" s="19">
        <v>504.15</v>
      </c>
      <c r="BM143" s="19">
        <f t="shared" si="103"/>
        <v>1182.3399999999999</v>
      </c>
      <c r="BN143" s="19">
        <f t="shared" si="106"/>
        <v>1618.5200000000002</v>
      </c>
      <c r="BO143" s="19">
        <v>504.15</v>
      </c>
      <c r="BP143" s="19">
        <f t="shared" si="104"/>
        <v>1686.4899999999998</v>
      </c>
      <c r="BQ143" s="19">
        <f t="shared" si="105"/>
        <v>1114.3700000000003</v>
      </c>
      <c r="BR143" s="19">
        <f t="shared" si="110"/>
        <v>504.15</v>
      </c>
      <c r="BS143" s="19">
        <f t="shared" si="107"/>
        <v>2190.64</v>
      </c>
      <c r="BT143" s="455">
        <f t="shared" si="108"/>
        <v>610.22000000000025</v>
      </c>
    </row>
    <row r="144" spans="1:72" s="329" customFormat="1" ht="13.5" x14ac:dyDescent="0.25">
      <c r="A144" s="293">
        <v>135</v>
      </c>
      <c r="B144" s="294">
        <v>441</v>
      </c>
      <c r="C144" s="313"/>
      <c r="D144" s="435">
        <v>136</v>
      </c>
      <c r="E144" s="324" t="s">
        <v>857</v>
      </c>
      <c r="F144" s="325">
        <v>43061</v>
      </c>
      <c r="G144" s="326" t="s">
        <v>680</v>
      </c>
      <c r="H144" s="314" t="s">
        <v>858</v>
      </c>
      <c r="I144" s="326" t="s">
        <v>859</v>
      </c>
      <c r="J144" s="327" t="s">
        <v>860</v>
      </c>
      <c r="K144" s="462" t="s">
        <v>593</v>
      </c>
      <c r="L144" s="320">
        <v>2248.6999999999998</v>
      </c>
      <c r="M144" s="328">
        <f t="shared" si="94"/>
        <v>224.87</v>
      </c>
      <c r="N144" s="320">
        <f t="shared" si="95"/>
        <v>2023.83</v>
      </c>
      <c r="O144" s="320">
        <f>N144/5</f>
        <v>404.76599999999996</v>
      </c>
      <c r="P144" s="320">
        <v>0</v>
      </c>
      <c r="Q144" s="320">
        <f t="shared" si="97"/>
        <v>0</v>
      </c>
      <c r="R144" s="320">
        <v>0</v>
      </c>
      <c r="S144" s="320">
        <v>0</v>
      </c>
      <c r="T144" s="320">
        <f t="shared" si="88"/>
        <v>0</v>
      </c>
      <c r="U144" s="320">
        <v>0</v>
      </c>
      <c r="V144" s="320">
        <v>0</v>
      </c>
      <c r="W144" s="320">
        <f t="shared" si="109"/>
        <v>0</v>
      </c>
      <c r="X144" s="320">
        <v>0</v>
      </c>
      <c r="Y144" s="320">
        <v>0</v>
      </c>
      <c r="Z144" s="320">
        <f t="shared" si="111"/>
        <v>0</v>
      </c>
      <c r="AA144" s="320">
        <v>0</v>
      </c>
      <c r="AB144" s="320">
        <v>0</v>
      </c>
      <c r="AC144" s="320">
        <f t="shared" si="83"/>
        <v>0</v>
      </c>
      <c r="AD144" s="320">
        <v>0</v>
      </c>
      <c r="AE144" s="320">
        <v>0</v>
      </c>
      <c r="AF144" s="320">
        <f t="shared" si="86"/>
        <v>0</v>
      </c>
      <c r="AG144" s="320">
        <v>0</v>
      </c>
      <c r="AH144" s="320">
        <v>0</v>
      </c>
      <c r="AI144" s="320">
        <f t="shared" si="90"/>
        <v>0</v>
      </c>
      <c r="AJ144" s="320">
        <v>0</v>
      </c>
      <c r="AK144" s="320">
        <v>0</v>
      </c>
      <c r="AL144" s="320">
        <f t="shared" si="91"/>
        <v>0</v>
      </c>
      <c r="AM144" s="320">
        <v>0</v>
      </c>
      <c r="AN144" s="320">
        <v>0</v>
      </c>
      <c r="AO144" s="320">
        <f t="shared" si="84"/>
        <v>0</v>
      </c>
      <c r="AP144" s="320">
        <v>0</v>
      </c>
      <c r="AQ144" s="320">
        <v>0</v>
      </c>
      <c r="AR144" s="320">
        <f t="shared" si="98"/>
        <v>0</v>
      </c>
      <c r="AS144" s="320">
        <v>0</v>
      </c>
      <c r="AT144" s="320">
        <v>0</v>
      </c>
      <c r="AU144" s="320">
        <f t="shared" si="99"/>
        <v>0</v>
      </c>
      <c r="AV144" s="320">
        <v>0</v>
      </c>
      <c r="AW144" s="320">
        <v>0</v>
      </c>
      <c r="AX144" s="320">
        <v>0</v>
      </c>
      <c r="AY144" s="320">
        <v>0</v>
      </c>
      <c r="AZ144" s="320">
        <v>0</v>
      </c>
      <c r="BA144" s="320">
        <f t="shared" si="92"/>
        <v>0</v>
      </c>
      <c r="BB144" s="320">
        <v>0</v>
      </c>
      <c r="BC144" s="320">
        <v>0</v>
      </c>
      <c r="BD144" s="320">
        <f t="shared" si="100"/>
        <v>0</v>
      </c>
      <c r="BE144" s="320">
        <v>0</v>
      </c>
      <c r="BF144" s="320">
        <v>44.36</v>
      </c>
      <c r="BG144" s="320">
        <f t="shared" si="101"/>
        <v>44.36</v>
      </c>
      <c r="BH144" s="320">
        <f t="shared" si="89"/>
        <v>2204.3399999999997</v>
      </c>
      <c r="BI144" s="320">
        <v>404.77</v>
      </c>
      <c r="BJ144" s="320">
        <f t="shared" si="102"/>
        <v>449.13</v>
      </c>
      <c r="BK144" s="320">
        <f t="shared" si="112"/>
        <v>1799.5699999999997</v>
      </c>
      <c r="BL144" s="320">
        <v>404.77</v>
      </c>
      <c r="BM144" s="320">
        <f>BJ144+BL144</f>
        <v>853.9</v>
      </c>
      <c r="BN144" s="320">
        <f t="shared" si="106"/>
        <v>1394.7999999999997</v>
      </c>
      <c r="BO144" s="320">
        <v>404.77</v>
      </c>
      <c r="BP144" s="320">
        <f t="shared" si="104"/>
        <v>1258.67</v>
      </c>
      <c r="BQ144" s="320">
        <f t="shared" si="105"/>
        <v>990.02999999999975</v>
      </c>
      <c r="BR144" s="320">
        <f t="shared" si="110"/>
        <v>404.77</v>
      </c>
      <c r="BS144" s="320">
        <f t="shared" si="107"/>
        <v>1663.44</v>
      </c>
      <c r="BT144" s="456">
        <f t="shared" si="108"/>
        <v>585.25999999999976</v>
      </c>
    </row>
    <row r="145" spans="1:72" s="190" customFormat="1" ht="13.5" x14ac:dyDescent="0.25">
      <c r="A145" s="193">
        <v>136</v>
      </c>
      <c r="B145" s="23">
        <v>562</v>
      </c>
      <c r="C145" s="22"/>
      <c r="D145" s="453">
        <v>137</v>
      </c>
      <c r="E145" s="205" t="s">
        <v>861</v>
      </c>
      <c r="F145" s="208">
        <v>43074</v>
      </c>
      <c r="G145" s="43" t="s">
        <v>514</v>
      </c>
      <c r="H145" s="23" t="s">
        <v>862</v>
      </c>
      <c r="I145" s="43" t="s">
        <v>863</v>
      </c>
      <c r="J145" s="209" t="s">
        <v>864</v>
      </c>
      <c r="K145" s="198" t="s">
        <v>789</v>
      </c>
      <c r="L145" s="19">
        <v>1262.95</v>
      </c>
      <c r="M145" s="195">
        <f t="shared" si="94"/>
        <v>126.29500000000002</v>
      </c>
      <c r="N145" s="19">
        <f t="shared" si="95"/>
        <v>1136.655</v>
      </c>
      <c r="O145" s="19">
        <f t="shared" si="96"/>
        <v>227.33099999999999</v>
      </c>
      <c r="P145" s="19">
        <v>0</v>
      </c>
      <c r="Q145" s="19">
        <f t="shared" si="97"/>
        <v>0</v>
      </c>
      <c r="R145" s="19">
        <v>0</v>
      </c>
      <c r="S145" s="19">
        <v>0</v>
      </c>
      <c r="T145" s="19">
        <f t="shared" si="88"/>
        <v>0</v>
      </c>
      <c r="U145" s="19">
        <v>0</v>
      </c>
      <c r="V145" s="19">
        <v>0</v>
      </c>
      <c r="W145" s="19">
        <f t="shared" si="109"/>
        <v>0</v>
      </c>
      <c r="X145" s="19">
        <v>0</v>
      </c>
      <c r="Y145" s="19">
        <v>0</v>
      </c>
      <c r="Z145" s="19">
        <f t="shared" si="111"/>
        <v>0</v>
      </c>
      <c r="AA145" s="19">
        <v>0</v>
      </c>
      <c r="AB145" s="19">
        <v>0</v>
      </c>
      <c r="AC145" s="19">
        <f t="shared" si="83"/>
        <v>0</v>
      </c>
      <c r="AD145" s="19">
        <v>0</v>
      </c>
      <c r="AE145" s="19">
        <v>0</v>
      </c>
      <c r="AF145" s="19">
        <f t="shared" si="86"/>
        <v>0</v>
      </c>
      <c r="AG145" s="19">
        <v>0</v>
      </c>
      <c r="AH145" s="19">
        <v>0</v>
      </c>
      <c r="AI145" s="19">
        <f t="shared" si="90"/>
        <v>0</v>
      </c>
      <c r="AJ145" s="19">
        <v>0</v>
      </c>
      <c r="AK145" s="19">
        <v>0</v>
      </c>
      <c r="AL145" s="19">
        <f t="shared" si="91"/>
        <v>0</v>
      </c>
      <c r="AM145" s="19">
        <v>0</v>
      </c>
      <c r="AN145" s="19">
        <v>0</v>
      </c>
      <c r="AO145" s="19">
        <f t="shared" si="84"/>
        <v>0</v>
      </c>
      <c r="AP145" s="19">
        <v>0</v>
      </c>
      <c r="AQ145" s="19">
        <v>0</v>
      </c>
      <c r="AR145" s="19">
        <f t="shared" si="98"/>
        <v>0</v>
      </c>
      <c r="AS145" s="19">
        <v>0</v>
      </c>
      <c r="AT145" s="19">
        <v>0</v>
      </c>
      <c r="AU145" s="19">
        <f t="shared" si="99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92"/>
        <v>0</v>
      </c>
      <c r="BB145" s="19">
        <v>0</v>
      </c>
      <c r="BC145" s="19">
        <v>0</v>
      </c>
      <c r="BD145" s="19">
        <f t="shared" si="100"/>
        <v>0</v>
      </c>
      <c r="BE145" s="19">
        <v>0</v>
      </c>
      <c r="BF145" s="19">
        <v>16.82</v>
      </c>
      <c r="BG145" s="19">
        <f t="shared" si="101"/>
        <v>16.82</v>
      </c>
      <c r="BH145" s="19">
        <f t="shared" si="89"/>
        <v>1246.1300000000001</v>
      </c>
      <c r="BI145" s="19">
        <v>227.33</v>
      </c>
      <c r="BJ145" s="19">
        <f t="shared" si="102"/>
        <v>244.15</v>
      </c>
      <c r="BK145" s="19">
        <f t="shared" si="112"/>
        <v>1018.8000000000001</v>
      </c>
      <c r="BL145" s="19">
        <v>227.33</v>
      </c>
      <c r="BM145" s="19">
        <f t="shared" si="103"/>
        <v>471.48</v>
      </c>
      <c r="BN145" s="19">
        <f t="shared" si="106"/>
        <v>791.47</v>
      </c>
      <c r="BO145" s="19">
        <v>227.33</v>
      </c>
      <c r="BP145" s="19">
        <f t="shared" si="104"/>
        <v>698.81000000000006</v>
      </c>
      <c r="BQ145" s="19">
        <f t="shared" si="105"/>
        <v>564.14</v>
      </c>
      <c r="BR145" s="19">
        <f t="shared" si="110"/>
        <v>227.33</v>
      </c>
      <c r="BS145" s="19">
        <f t="shared" si="107"/>
        <v>926.1400000000001</v>
      </c>
      <c r="BT145" s="455">
        <f t="shared" si="108"/>
        <v>336.80999999999995</v>
      </c>
    </row>
    <row r="146" spans="1:72" s="190" customFormat="1" ht="25.5" x14ac:dyDescent="0.25">
      <c r="A146" s="193">
        <v>137</v>
      </c>
      <c r="B146" s="23">
        <v>1018989</v>
      </c>
      <c r="C146" s="22"/>
      <c r="D146" s="435">
        <v>138</v>
      </c>
      <c r="E146" s="205" t="s">
        <v>865</v>
      </c>
      <c r="F146" s="208">
        <v>43224</v>
      </c>
      <c r="G146" s="43" t="s">
        <v>514</v>
      </c>
      <c r="H146" s="23" t="s">
        <v>573</v>
      </c>
      <c r="I146" s="198" t="s">
        <v>866</v>
      </c>
      <c r="J146" s="209" t="s">
        <v>867</v>
      </c>
      <c r="K146" s="198" t="s">
        <v>545</v>
      </c>
      <c r="L146" s="19">
        <v>1048</v>
      </c>
      <c r="M146" s="195">
        <f t="shared" si="94"/>
        <v>104.80000000000001</v>
      </c>
      <c r="N146" s="19">
        <f t="shared" si="95"/>
        <v>943.2</v>
      </c>
      <c r="O146" s="19">
        <f t="shared" si="96"/>
        <v>188.64000000000001</v>
      </c>
      <c r="P146" s="19">
        <v>0</v>
      </c>
      <c r="Q146" s="19">
        <f t="shared" si="97"/>
        <v>0</v>
      </c>
      <c r="R146" s="19">
        <v>0</v>
      </c>
      <c r="S146" s="19">
        <v>0</v>
      </c>
      <c r="T146" s="19">
        <f t="shared" si="88"/>
        <v>0</v>
      </c>
      <c r="U146" s="19">
        <v>0</v>
      </c>
      <c r="V146" s="19">
        <v>0</v>
      </c>
      <c r="W146" s="19">
        <f t="shared" si="109"/>
        <v>0</v>
      </c>
      <c r="X146" s="19">
        <v>0</v>
      </c>
      <c r="Y146" s="19">
        <v>0</v>
      </c>
      <c r="Z146" s="19">
        <f t="shared" si="111"/>
        <v>0</v>
      </c>
      <c r="AA146" s="19">
        <v>0</v>
      </c>
      <c r="AB146" s="19">
        <v>0</v>
      </c>
      <c r="AC146" s="19">
        <f t="shared" si="83"/>
        <v>0</v>
      </c>
      <c r="AD146" s="19">
        <v>0</v>
      </c>
      <c r="AE146" s="19">
        <v>0</v>
      </c>
      <c r="AF146" s="19">
        <f t="shared" si="86"/>
        <v>0</v>
      </c>
      <c r="AG146" s="19">
        <v>0</v>
      </c>
      <c r="AH146" s="19">
        <v>0</v>
      </c>
      <c r="AI146" s="19">
        <f t="shared" si="90"/>
        <v>0</v>
      </c>
      <c r="AJ146" s="19">
        <v>0</v>
      </c>
      <c r="AK146" s="19">
        <v>0</v>
      </c>
      <c r="AL146" s="19">
        <f t="shared" si="91"/>
        <v>0</v>
      </c>
      <c r="AM146" s="19">
        <v>0</v>
      </c>
      <c r="AN146" s="19">
        <v>0</v>
      </c>
      <c r="AO146" s="19">
        <f t="shared" si="84"/>
        <v>0</v>
      </c>
      <c r="AP146" s="19">
        <v>0</v>
      </c>
      <c r="AQ146" s="19">
        <v>0</v>
      </c>
      <c r="AR146" s="19">
        <f t="shared" si="98"/>
        <v>0</v>
      </c>
      <c r="AS146" s="19">
        <v>0</v>
      </c>
      <c r="AT146" s="19">
        <v>0</v>
      </c>
      <c r="AU146" s="19">
        <f t="shared" si="99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92"/>
        <v>0</v>
      </c>
      <c r="BB146" s="19">
        <v>0</v>
      </c>
      <c r="BC146" s="19">
        <v>0</v>
      </c>
      <c r="BD146" s="19">
        <f t="shared" si="100"/>
        <v>0</v>
      </c>
      <c r="BE146" s="19">
        <v>0</v>
      </c>
      <c r="BF146" s="19">
        <v>0</v>
      </c>
      <c r="BG146" s="19">
        <f t="shared" si="101"/>
        <v>0</v>
      </c>
      <c r="BH146" s="19">
        <v>0</v>
      </c>
      <c r="BI146" s="19">
        <v>125.07</v>
      </c>
      <c r="BJ146" s="19">
        <f t="shared" si="102"/>
        <v>125.07</v>
      </c>
      <c r="BK146" s="19">
        <f t="shared" si="112"/>
        <v>922.93000000000006</v>
      </c>
      <c r="BL146" s="19">
        <v>188.64</v>
      </c>
      <c r="BM146" s="19">
        <f t="shared" si="103"/>
        <v>313.70999999999998</v>
      </c>
      <c r="BN146" s="19">
        <f t="shared" si="106"/>
        <v>734.29</v>
      </c>
      <c r="BO146" s="19">
        <v>188.64</v>
      </c>
      <c r="BP146" s="19">
        <f t="shared" si="104"/>
        <v>502.34999999999997</v>
      </c>
      <c r="BQ146" s="19">
        <f t="shared" si="105"/>
        <v>545.65000000000009</v>
      </c>
      <c r="BR146" s="19">
        <f t="shared" si="110"/>
        <v>188.64</v>
      </c>
      <c r="BS146" s="19">
        <f t="shared" si="107"/>
        <v>690.99</v>
      </c>
      <c r="BT146" s="455">
        <f t="shared" si="108"/>
        <v>357.01</v>
      </c>
    </row>
    <row r="147" spans="1:72" s="190" customFormat="1" ht="25.5" x14ac:dyDescent="0.25">
      <c r="A147" s="193">
        <v>138</v>
      </c>
      <c r="B147" s="23">
        <v>1018989</v>
      </c>
      <c r="C147" s="22"/>
      <c r="D147" s="435">
        <v>139</v>
      </c>
      <c r="E147" s="205" t="s">
        <v>868</v>
      </c>
      <c r="F147" s="208">
        <v>43224</v>
      </c>
      <c r="G147" s="43" t="s">
        <v>514</v>
      </c>
      <c r="H147" s="23" t="s">
        <v>573</v>
      </c>
      <c r="I147" s="198" t="s">
        <v>866</v>
      </c>
      <c r="J147" s="209" t="s">
        <v>869</v>
      </c>
      <c r="K147" s="198" t="s">
        <v>545</v>
      </c>
      <c r="L147" s="19">
        <v>1048</v>
      </c>
      <c r="M147" s="195">
        <f t="shared" si="94"/>
        <v>104.80000000000001</v>
      </c>
      <c r="N147" s="19">
        <f t="shared" si="95"/>
        <v>943.2</v>
      </c>
      <c r="O147" s="19">
        <f t="shared" si="96"/>
        <v>188.64000000000001</v>
      </c>
      <c r="P147" s="19">
        <v>0</v>
      </c>
      <c r="Q147" s="19">
        <f t="shared" si="97"/>
        <v>0</v>
      </c>
      <c r="R147" s="19">
        <v>0</v>
      </c>
      <c r="S147" s="19">
        <v>0</v>
      </c>
      <c r="T147" s="19">
        <f t="shared" si="88"/>
        <v>0</v>
      </c>
      <c r="U147" s="19">
        <v>0</v>
      </c>
      <c r="V147" s="19">
        <v>0</v>
      </c>
      <c r="W147" s="19">
        <f t="shared" si="109"/>
        <v>0</v>
      </c>
      <c r="X147" s="19">
        <v>0</v>
      </c>
      <c r="Y147" s="19">
        <v>0</v>
      </c>
      <c r="Z147" s="19">
        <f t="shared" si="111"/>
        <v>0</v>
      </c>
      <c r="AA147" s="19">
        <v>0</v>
      </c>
      <c r="AB147" s="19">
        <v>0</v>
      </c>
      <c r="AC147" s="19">
        <f t="shared" si="83"/>
        <v>0</v>
      </c>
      <c r="AD147" s="19">
        <v>0</v>
      </c>
      <c r="AE147" s="19">
        <v>0</v>
      </c>
      <c r="AF147" s="19">
        <f t="shared" si="86"/>
        <v>0</v>
      </c>
      <c r="AG147" s="19">
        <v>0</v>
      </c>
      <c r="AH147" s="19">
        <v>0</v>
      </c>
      <c r="AI147" s="19">
        <f t="shared" si="90"/>
        <v>0</v>
      </c>
      <c r="AJ147" s="19">
        <v>0</v>
      </c>
      <c r="AK147" s="19">
        <v>0</v>
      </c>
      <c r="AL147" s="19">
        <f t="shared" si="91"/>
        <v>0</v>
      </c>
      <c r="AM147" s="19">
        <v>0</v>
      </c>
      <c r="AN147" s="19">
        <v>0</v>
      </c>
      <c r="AO147" s="19">
        <f t="shared" si="84"/>
        <v>0</v>
      </c>
      <c r="AP147" s="19">
        <v>0</v>
      </c>
      <c r="AQ147" s="19">
        <v>0</v>
      </c>
      <c r="AR147" s="19">
        <f t="shared" si="98"/>
        <v>0</v>
      </c>
      <c r="AS147" s="19">
        <v>0</v>
      </c>
      <c r="AT147" s="19">
        <v>0</v>
      </c>
      <c r="AU147" s="19">
        <f t="shared" si="99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92"/>
        <v>0</v>
      </c>
      <c r="BB147" s="19">
        <v>0</v>
      </c>
      <c r="BC147" s="19">
        <v>0</v>
      </c>
      <c r="BD147" s="19">
        <f t="shared" si="100"/>
        <v>0</v>
      </c>
      <c r="BE147" s="19">
        <v>0</v>
      </c>
      <c r="BF147" s="19">
        <v>0</v>
      </c>
      <c r="BG147" s="19">
        <f t="shared" si="101"/>
        <v>0</v>
      </c>
      <c r="BH147" s="19">
        <v>0</v>
      </c>
      <c r="BI147" s="19">
        <v>125.07</v>
      </c>
      <c r="BJ147" s="19">
        <f t="shared" si="102"/>
        <v>125.07</v>
      </c>
      <c r="BK147" s="19">
        <f t="shared" si="112"/>
        <v>922.93000000000006</v>
      </c>
      <c r="BL147" s="19">
        <v>188.64</v>
      </c>
      <c r="BM147" s="19">
        <f t="shared" si="103"/>
        <v>313.70999999999998</v>
      </c>
      <c r="BN147" s="19">
        <f t="shared" si="106"/>
        <v>734.29</v>
      </c>
      <c r="BO147" s="19">
        <v>188.64</v>
      </c>
      <c r="BP147" s="19">
        <f t="shared" si="104"/>
        <v>502.34999999999997</v>
      </c>
      <c r="BQ147" s="19">
        <f t="shared" si="105"/>
        <v>545.65000000000009</v>
      </c>
      <c r="BR147" s="19">
        <f t="shared" si="110"/>
        <v>188.64</v>
      </c>
      <c r="BS147" s="19">
        <f t="shared" si="107"/>
        <v>690.99</v>
      </c>
      <c r="BT147" s="455">
        <f t="shared" si="108"/>
        <v>357.01</v>
      </c>
    </row>
    <row r="148" spans="1:72" s="190" customFormat="1" ht="25.5" x14ac:dyDescent="0.25">
      <c r="A148" s="193">
        <v>139</v>
      </c>
      <c r="B148" s="23">
        <v>1019846</v>
      </c>
      <c r="C148" s="22"/>
      <c r="D148" s="435">
        <v>140</v>
      </c>
      <c r="E148" s="205" t="s">
        <v>870</v>
      </c>
      <c r="F148" s="208">
        <v>43427</v>
      </c>
      <c r="G148" s="43" t="s">
        <v>632</v>
      </c>
      <c r="H148" s="23" t="s">
        <v>573</v>
      </c>
      <c r="I148" s="198" t="s">
        <v>871</v>
      </c>
      <c r="J148" s="43" t="s">
        <v>872</v>
      </c>
      <c r="K148" s="198" t="s">
        <v>701</v>
      </c>
      <c r="L148" s="19">
        <v>728</v>
      </c>
      <c r="M148" s="195">
        <f t="shared" si="94"/>
        <v>72.8</v>
      </c>
      <c r="N148" s="19">
        <f t="shared" si="95"/>
        <v>655.20000000000005</v>
      </c>
      <c r="O148" s="19">
        <f t="shared" si="96"/>
        <v>131.04000000000002</v>
      </c>
      <c r="P148" s="19">
        <v>0</v>
      </c>
      <c r="Q148" s="19">
        <f t="shared" si="97"/>
        <v>0</v>
      </c>
      <c r="R148" s="19">
        <v>0</v>
      </c>
      <c r="S148" s="19">
        <v>0</v>
      </c>
      <c r="T148" s="19">
        <f t="shared" si="88"/>
        <v>0</v>
      </c>
      <c r="U148" s="19">
        <v>0</v>
      </c>
      <c r="V148" s="19">
        <v>0</v>
      </c>
      <c r="W148" s="19">
        <f t="shared" si="109"/>
        <v>0</v>
      </c>
      <c r="X148" s="19">
        <v>0</v>
      </c>
      <c r="Y148" s="19">
        <v>0</v>
      </c>
      <c r="Z148" s="19">
        <f t="shared" si="111"/>
        <v>0</v>
      </c>
      <c r="AA148" s="19">
        <v>0</v>
      </c>
      <c r="AB148" s="19">
        <v>0</v>
      </c>
      <c r="AC148" s="19">
        <f t="shared" si="83"/>
        <v>0</v>
      </c>
      <c r="AD148" s="19">
        <v>0</v>
      </c>
      <c r="AE148" s="19">
        <v>0</v>
      </c>
      <c r="AF148" s="19">
        <f t="shared" si="86"/>
        <v>0</v>
      </c>
      <c r="AG148" s="19">
        <v>0</v>
      </c>
      <c r="AH148" s="19">
        <v>0</v>
      </c>
      <c r="AI148" s="19">
        <f t="shared" si="90"/>
        <v>0</v>
      </c>
      <c r="AJ148" s="19">
        <v>0</v>
      </c>
      <c r="AK148" s="19">
        <v>0</v>
      </c>
      <c r="AL148" s="19">
        <f t="shared" si="91"/>
        <v>0</v>
      </c>
      <c r="AM148" s="19">
        <v>0</v>
      </c>
      <c r="AN148" s="19">
        <v>0</v>
      </c>
      <c r="AO148" s="19">
        <f t="shared" si="84"/>
        <v>0</v>
      </c>
      <c r="AP148" s="19">
        <v>0</v>
      </c>
      <c r="AQ148" s="19">
        <v>0</v>
      </c>
      <c r="AR148" s="19">
        <f t="shared" si="98"/>
        <v>0</v>
      </c>
      <c r="AS148" s="19">
        <v>0</v>
      </c>
      <c r="AT148" s="19">
        <v>0</v>
      </c>
      <c r="AU148" s="19">
        <f t="shared" si="99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92"/>
        <v>0</v>
      </c>
      <c r="BB148" s="19">
        <v>0</v>
      </c>
      <c r="BC148" s="19">
        <v>0</v>
      </c>
      <c r="BD148" s="19">
        <f t="shared" si="100"/>
        <v>0</v>
      </c>
      <c r="BE148" s="19">
        <v>0</v>
      </c>
      <c r="BF148" s="19">
        <v>0</v>
      </c>
      <c r="BG148" s="19">
        <f t="shared" si="101"/>
        <v>0</v>
      </c>
      <c r="BH148" s="19">
        <v>0</v>
      </c>
      <c r="BI148" s="19">
        <v>14</v>
      </c>
      <c r="BJ148" s="19">
        <f t="shared" si="102"/>
        <v>14</v>
      </c>
      <c r="BK148" s="19">
        <f t="shared" si="112"/>
        <v>714</v>
      </c>
      <c r="BL148" s="19">
        <v>131.04</v>
      </c>
      <c r="BM148" s="19">
        <f t="shared" si="103"/>
        <v>145.04</v>
      </c>
      <c r="BN148" s="19">
        <f t="shared" si="106"/>
        <v>582.96</v>
      </c>
      <c r="BO148" s="19">
        <v>131.04</v>
      </c>
      <c r="BP148" s="19">
        <f t="shared" si="104"/>
        <v>276.08</v>
      </c>
      <c r="BQ148" s="19">
        <f t="shared" si="105"/>
        <v>451.92</v>
      </c>
      <c r="BR148" s="19">
        <f t="shared" si="110"/>
        <v>131.04</v>
      </c>
      <c r="BS148" s="19">
        <f t="shared" si="107"/>
        <v>407.12</v>
      </c>
      <c r="BT148" s="455">
        <f t="shared" si="108"/>
        <v>320.88</v>
      </c>
    </row>
    <row r="149" spans="1:72" s="190" customFormat="1" ht="25.5" x14ac:dyDescent="0.25">
      <c r="A149" s="193">
        <v>140</v>
      </c>
      <c r="B149" s="23">
        <v>1019930</v>
      </c>
      <c r="C149" s="22"/>
      <c r="D149" s="453">
        <v>141</v>
      </c>
      <c r="E149" s="205" t="s">
        <v>873</v>
      </c>
      <c r="F149" s="208">
        <v>43425</v>
      </c>
      <c r="G149" s="43" t="s">
        <v>514</v>
      </c>
      <c r="H149" s="23" t="s">
        <v>573</v>
      </c>
      <c r="I149" s="198" t="s">
        <v>874</v>
      </c>
      <c r="J149" s="209" t="s">
        <v>875</v>
      </c>
      <c r="K149" s="198" t="s">
        <v>789</v>
      </c>
      <c r="L149" s="19">
        <v>1377</v>
      </c>
      <c r="M149" s="195">
        <f t="shared" si="94"/>
        <v>137.70000000000002</v>
      </c>
      <c r="N149" s="19">
        <f t="shared" si="95"/>
        <v>1239.3</v>
      </c>
      <c r="O149" s="19">
        <f t="shared" si="96"/>
        <v>247.85999999999999</v>
      </c>
      <c r="P149" s="19">
        <v>0</v>
      </c>
      <c r="Q149" s="19">
        <f t="shared" si="97"/>
        <v>0</v>
      </c>
      <c r="R149" s="19">
        <v>0</v>
      </c>
      <c r="S149" s="19">
        <v>0</v>
      </c>
      <c r="T149" s="19">
        <f t="shared" si="88"/>
        <v>0</v>
      </c>
      <c r="U149" s="19">
        <v>0</v>
      </c>
      <c r="V149" s="19">
        <v>0</v>
      </c>
      <c r="W149" s="19">
        <f t="shared" si="109"/>
        <v>0</v>
      </c>
      <c r="X149" s="19">
        <v>0</v>
      </c>
      <c r="Y149" s="19">
        <v>0</v>
      </c>
      <c r="Z149" s="19">
        <f t="shared" si="111"/>
        <v>0</v>
      </c>
      <c r="AA149" s="19">
        <v>0</v>
      </c>
      <c r="AB149" s="19">
        <v>0</v>
      </c>
      <c r="AC149" s="19">
        <f t="shared" si="83"/>
        <v>0</v>
      </c>
      <c r="AD149" s="19">
        <v>0</v>
      </c>
      <c r="AE149" s="19">
        <v>0</v>
      </c>
      <c r="AF149" s="19">
        <f t="shared" si="86"/>
        <v>0</v>
      </c>
      <c r="AG149" s="19">
        <v>0</v>
      </c>
      <c r="AH149" s="19">
        <v>0</v>
      </c>
      <c r="AI149" s="19">
        <f t="shared" si="90"/>
        <v>0</v>
      </c>
      <c r="AJ149" s="19">
        <v>0</v>
      </c>
      <c r="AK149" s="19">
        <v>0</v>
      </c>
      <c r="AL149" s="19">
        <f t="shared" si="91"/>
        <v>0</v>
      </c>
      <c r="AM149" s="19">
        <v>0</v>
      </c>
      <c r="AN149" s="19">
        <v>0</v>
      </c>
      <c r="AO149" s="19">
        <f t="shared" si="84"/>
        <v>0</v>
      </c>
      <c r="AP149" s="19">
        <v>0</v>
      </c>
      <c r="AQ149" s="19">
        <v>0</v>
      </c>
      <c r="AR149" s="19">
        <f t="shared" si="98"/>
        <v>0</v>
      </c>
      <c r="AS149" s="19">
        <v>0</v>
      </c>
      <c r="AT149" s="19">
        <v>0</v>
      </c>
      <c r="AU149" s="19">
        <f t="shared" si="99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92"/>
        <v>0</v>
      </c>
      <c r="BB149" s="19">
        <v>0</v>
      </c>
      <c r="BC149" s="19">
        <v>0</v>
      </c>
      <c r="BD149" s="19">
        <f t="shared" si="100"/>
        <v>0</v>
      </c>
      <c r="BE149" s="19">
        <v>0</v>
      </c>
      <c r="BF149" s="19">
        <v>0</v>
      </c>
      <c r="BG149" s="19">
        <f t="shared" si="101"/>
        <v>0</v>
      </c>
      <c r="BH149" s="19">
        <v>0</v>
      </c>
      <c r="BI149" s="19">
        <v>27.84</v>
      </c>
      <c r="BJ149" s="19">
        <f t="shared" si="102"/>
        <v>27.84</v>
      </c>
      <c r="BK149" s="19">
        <f t="shared" si="112"/>
        <v>1349.16</v>
      </c>
      <c r="BL149" s="19">
        <v>247.86</v>
      </c>
      <c r="BM149" s="19">
        <f t="shared" si="103"/>
        <v>275.7</v>
      </c>
      <c r="BN149" s="19">
        <f t="shared" si="106"/>
        <v>1101.3</v>
      </c>
      <c r="BO149" s="19">
        <v>247.86</v>
      </c>
      <c r="BP149" s="19">
        <f t="shared" si="104"/>
        <v>523.55999999999995</v>
      </c>
      <c r="BQ149" s="19">
        <f t="shared" si="105"/>
        <v>853.44</v>
      </c>
      <c r="BR149" s="19">
        <f t="shared" si="110"/>
        <v>247.86</v>
      </c>
      <c r="BS149" s="19">
        <f t="shared" si="107"/>
        <v>771.42</v>
      </c>
      <c r="BT149" s="455">
        <f t="shared" si="108"/>
        <v>605.58000000000004</v>
      </c>
    </row>
    <row r="150" spans="1:72" s="190" customFormat="1" ht="25.5" x14ac:dyDescent="0.25">
      <c r="A150" s="193">
        <v>141</v>
      </c>
      <c r="B150" s="23">
        <v>23307</v>
      </c>
      <c r="C150" s="22"/>
      <c r="D150" s="435">
        <v>142</v>
      </c>
      <c r="E150" s="205" t="s">
        <v>876</v>
      </c>
      <c r="F150" s="208">
        <v>43439</v>
      </c>
      <c r="G150" s="43" t="s">
        <v>514</v>
      </c>
      <c r="H150" s="23" t="s">
        <v>515</v>
      </c>
      <c r="I150" s="198" t="s">
        <v>877</v>
      </c>
      <c r="J150" s="23" t="s">
        <v>878</v>
      </c>
      <c r="K150" s="198" t="s">
        <v>769</v>
      </c>
      <c r="L150" s="19">
        <v>1442.6</v>
      </c>
      <c r="M150" s="195">
        <f t="shared" si="94"/>
        <v>144.26</v>
      </c>
      <c r="N150" s="19">
        <f t="shared" si="95"/>
        <v>1298.3399999999999</v>
      </c>
      <c r="O150" s="19">
        <f t="shared" si="96"/>
        <v>259.66800000000001</v>
      </c>
      <c r="P150" s="19">
        <v>0</v>
      </c>
      <c r="Q150" s="19">
        <f t="shared" si="97"/>
        <v>0</v>
      </c>
      <c r="R150" s="19">
        <v>0</v>
      </c>
      <c r="S150" s="19">
        <v>0</v>
      </c>
      <c r="T150" s="19">
        <f t="shared" si="88"/>
        <v>0</v>
      </c>
      <c r="U150" s="19">
        <v>0</v>
      </c>
      <c r="V150" s="19">
        <v>0</v>
      </c>
      <c r="W150" s="19">
        <f t="shared" si="109"/>
        <v>0</v>
      </c>
      <c r="X150" s="19">
        <v>0</v>
      </c>
      <c r="Y150" s="19">
        <v>0</v>
      </c>
      <c r="Z150" s="19">
        <f t="shared" si="111"/>
        <v>0</v>
      </c>
      <c r="AA150" s="19">
        <v>0</v>
      </c>
      <c r="AB150" s="19">
        <v>0</v>
      </c>
      <c r="AC150" s="19">
        <f t="shared" ref="AC150:AC212" si="113">Z150+AB150</f>
        <v>0</v>
      </c>
      <c r="AD150" s="19">
        <v>0</v>
      </c>
      <c r="AE150" s="19">
        <v>0</v>
      </c>
      <c r="AF150" s="19">
        <f t="shared" si="86"/>
        <v>0</v>
      </c>
      <c r="AG150" s="19">
        <v>0</v>
      </c>
      <c r="AH150" s="19">
        <v>0</v>
      </c>
      <c r="AI150" s="19">
        <f t="shared" si="90"/>
        <v>0</v>
      </c>
      <c r="AJ150" s="19">
        <v>0</v>
      </c>
      <c r="AK150" s="19">
        <v>0</v>
      </c>
      <c r="AL150" s="19">
        <f t="shared" si="91"/>
        <v>0</v>
      </c>
      <c r="AM150" s="19">
        <v>0</v>
      </c>
      <c r="AN150" s="19">
        <v>0</v>
      </c>
      <c r="AO150" s="19">
        <f t="shared" ref="AO150:AO212" si="114">AL150+AN150</f>
        <v>0</v>
      </c>
      <c r="AP150" s="19">
        <v>0</v>
      </c>
      <c r="AQ150" s="19">
        <v>0</v>
      </c>
      <c r="AR150" s="19">
        <f t="shared" si="98"/>
        <v>0</v>
      </c>
      <c r="AS150" s="19">
        <v>0</v>
      </c>
      <c r="AT150" s="19">
        <v>0</v>
      </c>
      <c r="AU150" s="19">
        <f t="shared" si="99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92"/>
        <v>0</v>
      </c>
      <c r="BB150" s="19">
        <v>0</v>
      </c>
      <c r="BC150" s="19">
        <v>0</v>
      </c>
      <c r="BD150" s="19">
        <f t="shared" si="100"/>
        <v>0</v>
      </c>
      <c r="BE150" s="19">
        <v>0</v>
      </c>
      <c r="BF150" s="19">
        <v>0</v>
      </c>
      <c r="BG150" s="19">
        <f t="shared" si="101"/>
        <v>0</v>
      </c>
      <c r="BH150" s="19">
        <v>0</v>
      </c>
      <c r="BI150" s="19">
        <v>19.21</v>
      </c>
      <c r="BJ150" s="19">
        <f t="shared" si="102"/>
        <v>19.21</v>
      </c>
      <c r="BK150" s="19">
        <f t="shared" si="112"/>
        <v>1423.3899999999999</v>
      </c>
      <c r="BL150" s="19">
        <v>259.67</v>
      </c>
      <c r="BM150" s="19">
        <f t="shared" si="103"/>
        <v>278.88</v>
      </c>
      <c r="BN150" s="19">
        <f t="shared" si="106"/>
        <v>1163.7199999999998</v>
      </c>
      <c r="BO150" s="19">
        <v>259.67</v>
      </c>
      <c r="BP150" s="19">
        <f t="shared" si="104"/>
        <v>538.54999999999995</v>
      </c>
      <c r="BQ150" s="19">
        <f t="shared" si="105"/>
        <v>904.05</v>
      </c>
      <c r="BR150" s="19">
        <f t="shared" si="110"/>
        <v>259.67</v>
      </c>
      <c r="BS150" s="19">
        <f t="shared" si="107"/>
        <v>798.22</v>
      </c>
      <c r="BT150" s="455">
        <f t="shared" si="108"/>
        <v>644.37999999999988</v>
      </c>
    </row>
    <row r="151" spans="1:72" s="190" customFormat="1" ht="25.5" x14ac:dyDescent="0.25">
      <c r="A151" s="193">
        <v>142</v>
      </c>
      <c r="B151" s="23">
        <v>23307</v>
      </c>
      <c r="C151" s="22"/>
      <c r="D151" s="435">
        <v>143</v>
      </c>
      <c r="E151" s="207" t="s">
        <v>879</v>
      </c>
      <c r="F151" s="208">
        <v>43439</v>
      </c>
      <c r="G151" s="43" t="s">
        <v>514</v>
      </c>
      <c r="H151" s="23" t="s">
        <v>515</v>
      </c>
      <c r="I151" s="198" t="s">
        <v>877</v>
      </c>
      <c r="J151" s="209" t="s">
        <v>880</v>
      </c>
      <c r="K151" s="198" t="s">
        <v>324</v>
      </c>
      <c r="L151" s="19">
        <v>1442.6</v>
      </c>
      <c r="M151" s="195">
        <f t="shared" si="94"/>
        <v>144.26</v>
      </c>
      <c r="N151" s="19">
        <f t="shared" si="95"/>
        <v>1298.3399999999999</v>
      </c>
      <c r="O151" s="19">
        <f t="shared" si="96"/>
        <v>259.66800000000001</v>
      </c>
      <c r="P151" s="19">
        <v>0</v>
      </c>
      <c r="Q151" s="19">
        <f t="shared" si="97"/>
        <v>0</v>
      </c>
      <c r="R151" s="19">
        <v>0</v>
      </c>
      <c r="S151" s="19">
        <v>0</v>
      </c>
      <c r="T151" s="19">
        <f t="shared" si="88"/>
        <v>0</v>
      </c>
      <c r="U151" s="19">
        <v>0</v>
      </c>
      <c r="V151" s="19">
        <v>0</v>
      </c>
      <c r="W151" s="19">
        <f t="shared" si="109"/>
        <v>0</v>
      </c>
      <c r="X151" s="19">
        <v>0</v>
      </c>
      <c r="Y151" s="19">
        <v>0</v>
      </c>
      <c r="Z151" s="19">
        <f t="shared" si="111"/>
        <v>0</v>
      </c>
      <c r="AA151" s="19">
        <v>0</v>
      </c>
      <c r="AB151" s="19">
        <v>0</v>
      </c>
      <c r="AC151" s="19">
        <f t="shared" si="113"/>
        <v>0</v>
      </c>
      <c r="AD151" s="19">
        <v>0</v>
      </c>
      <c r="AE151" s="19">
        <v>0</v>
      </c>
      <c r="AF151" s="19">
        <f t="shared" si="86"/>
        <v>0</v>
      </c>
      <c r="AG151" s="19">
        <v>0</v>
      </c>
      <c r="AH151" s="19">
        <v>0</v>
      </c>
      <c r="AI151" s="19">
        <f t="shared" si="90"/>
        <v>0</v>
      </c>
      <c r="AJ151" s="19">
        <v>0</v>
      </c>
      <c r="AK151" s="19">
        <v>0</v>
      </c>
      <c r="AL151" s="19">
        <f t="shared" si="91"/>
        <v>0</v>
      </c>
      <c r="AM151" s="19">
        <v>0</v>
      </c>
      <c r="AN151" s="19">
        <v>0</v>
      </c>
      <c r="AO151" s="19">
        <f t="shared" si="114"/>
        <v>0</v>
      </c>
      <c r="AP151" s="19">
        <v>0</v>
      </c>
      <c r="AQ151" s="19">
        <v>0</v>
      </c>
      <c r="AR151" s="19">
        <f t="shared" si="98"/>
        <v>0</v>
      </c>
      <c r="AS151" s="19">
        <v>0</v>
      </c>
      <c r="AT151" s="19">
        <v>0</v>
      </c>
      <c r="AU151" s="19">
        <f t="shared" si="99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92"/>
        <v>0</v>
      </c>
      <c r="BB151" s="19">
        <v>0</v>
      </c>
      <c r="BC151" s="19">
        <v>0</v>
      </c>
      <c r="BD151" s="19">
        <f t="shared" si="100"/>
        <v>0</v>
      </c>
      <c r="BE151" s="19">
        <v>0</v>
      </c>
      <c r="BF151" s="19">
        <v>0</v>
      </c>
      <c r="BG151" s="19">
        <f t="shared" si="101"/>
        <v>0</v>
      </c>
      <c r="BH151" s="19">
        <v>0</v>
      </c>
      <c r="BI151" s="19">
        <v>19.21</v>
      </c>
      <c r="BJ151" s="19">
        <f t="shared" si="102"/>
        <v>19.21</v>
      </c>
      <c r="BK151" s="19">
        <f t="shared" si="112"/>
        <v>1423.3899999999999</v>
      </c>
      <c r="BL151" s="19">
        <v>259.67</v>
      </c>
      <c r="BM151" s="19">
        <f t="shared" si="103"/>
        <v>278.88</v>
      </c>
      <c r="BN151" s="19">
        <f t="shared" si="106"/>
        <v>1163.7199999999998</v>
      </c>
      <c r="BO151" s="19">
        <v>259.67</v>
      </c>
      <c r="BP151" s="19">
        <f t="shared" si="104"/>
        <v>538.54999999999995</v>
      </c>
      <c r="BQ151" s="19">
        <f t="shared" si="105"/>
        <v>904.05</v>
      </c>
      <c r="BR151" s="19">
        <f t="shared" si="110"/>
        <v>259.67</v>
      </c>
      <c r="BS151" s="19">
        <f t="shared" si="107"/>
        <v>798.22</v>
      </c>
      <c r="BT151" s="455">
        <f t="shared" si="108"/>
        <v>644.37999999999988</v>
      </c>
    </row>
    <row r="152" spans="1:72" s="190" customFormat="1" ht="25.5" x14ac:dyDescent="0.25">
      <c r="A152" s="193">
        <v>143</v>
      </c>
      <c r="B152" s="23">
        <v>23306</v>
      </c>
      <c r="C152" s="22"/>
      <c r="D152" s="435">
        <v>144</v>
      </c>
      <c r="E152" s="205" t="s">
        <v>881</v>
      </c>
      <c r="F152" s="208">
        <v>43439</v>
      </c>
      <c r="G152" s="43" t="s">
        <v>514</v>
      </c>
      <c r="H152" s="23" t="s">
        <v>515</v>
      </c>
      <c r="I152" s="198" t="s">
        <v>877</v>
      </c>
      <c r="J152" s="209" t="s">
        <v>882</v>
      </c>
      <c r="K152" s="198" t="s">
        <v>548</v>
      </c>
      <c r="L152" s="19">
        <v>1442.6</v>
      </c>
      <c r="M152" s="195">
        <f t="shared" si="94"/>
        <v>144.26</v>
      </c>
      <c r="N152" s="19">
        <f t="shared" si="95"/>
        <v>1298.3399999999999</v>
      </c>
      <c r="O152" s="19">
        <f t="shared" si="96"/>
        <v>259.66800000000001</v>
      </c>
      <c r="P152" s="19">
        <v>0</v>
      </c>
      <c r="Q152" s="19">
        <f t="shared" si="97"/>
        <v>0</v>
      </c>
      <c r="R152" s="19">
        <v>0</v>
      </c>
      <c r="S152" s="19">
        <v>0</v>
      </c>
      <c r="T152" s="19">
        <f t="shared" si="88"/>
        <v>0</v>
      </c>
      <c r="U152" s="19">
        <v>0</v>
      </c>
      <c r="V152" s="19">
        <v>0</v>
      </c>
      <c r="W152" s="19">
        <f t="shared" si="109"/>
        <v>0</v>
      </c>
      <c r="X152" s="19">
        <v>0</v>
      </c>
      <c r="Y152" s="19">
        <v>0</v>
      </c>
      <c r="Z152" s="19">
        <f t="shared" si="111"/>
        <v>0</v>
      </c>
      <c r="AA152" s="19">
        <v>0</v>
      </c>
      <c r="AB152" s="19">
        <v>0</v>
      </c>
      <c r="AC152" s="19">
        <f t="shared" si="113"/>
        <v>0</v>
      </c>
      <c r="AD152" s="19">
        <v>0</v>
      </c>
      <c r="AE152" s="19">
        <v>0</v>
      </c>
      <c r="AF152" s="19">
        <f t="shared" si="86"/>
        <v>0</v>
      </c>
      <c r="AG152" s="19">
        <v>0</v>
      </c>
      <c r="AH152" s="19">
        <v>0</v>
      </c>
      <c r="AI152" s="19">
        <f t="shared" si="90"/>
        <v>0</v>
      </c>
      <c r="AJ152" s="19">
        <v>0</v>
      </c>
      <c r="AK152" s="19">
        <v>0</v>
      </c>
      <c r="AL152" s="19">
        <f t="shared" si="91"/>
        <v>0</v>
      </c>
      <c r="AM152" s="19">
        <v>0</v>
      </c>
      <c r="AN152" s="19">
        <v>0</v>
      </c>
      <c r="AO152" s="19">
        <f t="shared" si="114"/>
        <v>0</v>
      </c>
      <c r="AP152" s="19">
        <v>0</v>
      </c>
      <c r="AQ152" s="19">
        <v>0</v>
      </c>
      <c r="AR152" s="19">
        <f t="shared" si="98"/>
        <v>0</v>
      </c>
      <c r="AS152" s="19">
        <v>0</v>
      </c>
      <c r="AT152" s="19">
        <v>0</v>
      </c>
      <c r="AU152" s="19">
        <f t="shared" si="99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92"/>
        <v>0</v>
      </c>
      <c r="BB152" s="19">
        <v>0</v>
      </c>
      <c r="BC152" s="19">
        <v>0</v>
      </c>
      <c r="BD152" s="19">
        <f t="shared" si="100"/>
        <v>0</v>
      </c>
      <c r="BE152" s="19">
        <v>0</v>
      </c>
      <c r="BF152" s="19">
        <v>0</v>
      </c>
      <c r="BG152" s="19">
        <f t="shared" si="101"/>
        <v>0</v>
      </c>
      <c r="BH152" s="19">
        <v>0</v>
      </c>
      <c r="BI152" s="19">
        <v>19.21</v>
      </c>
      <c r="BJ152" s="19">
        <f t="shared" si="102"/>
        <v>19.21</v>
      </c>
      <c r="BK152" s="19">
        <f t="shared" si="112"/>
        <v>1423.3899999999999</v>
      </c>
      <c r="BL152" s="19">
        <v>259.67</v>
      </c>
      <c r="BM152" s="19">
        <f t="shared" si="103"/>
        <v>278.88</v>
      </c>
      <c r="BN152" s="19">
        <f t="shared" si="106"/>
        <v>1163.7199999999998</v>
      </c>
      <c r="BO152" s="19">
        <v>259.67</v>
      </c>
      <c r="BP152" s="19">
        <f t="shared" si="104"/>
        <v>538.54999999999995</v>
      </c>
      <c r="BQ152" s="19">
        <f t="shared" si="105"/>
        <v>904.05</v>
      </c>
      <c r="BR152" s="19">
        <f t="shared" si="110"/>
        <v>259.67</v>
      </c>
      <c r="BS152" s="19">
        <f t="shared" si="107"/>
        <v>798.22</v>
      </c>
      <c r="BT152" s="455">
        <f t="shared" si="108"/>
        <v>644.37999999999988</v>
      </c>
    </row>
    <row r="153" spans="1:72" s="190" customFormat="1" ht="25.5" x14ac:dyDescent="0.25">
      <c r="A153" s="193">
        <v>144</v>
      </c>
      <c r="B153" s="23">
        <v>23306</v>
      </c>
      <c r="C153" s="22"/>
      <c r="D153" s="453">
        <v>145</v>
      </c>
      <c r="E153" s="205" t="s">
        <v>883</v>
      </c>
      <c r="F153" s="208">
        <v>43439</v>
      </c>
      <c r="G153" s="43" t="s">
        <v>514</v>
      </c>
      <c r="H153" s="23" t="s">
        <v>515</v>
      </c>
      <c r="I153" s="198" t="s">
        <v>877</v>
      </c>
      <c r="J153" s="209" t="s">
        <v>884</v>
      </c>
      <c r="K153" s="198" t="s">
        <v>524</v>
      </c>
      <c r="L153" s="19">
        <v>1442.6</v>
      </c>
      <c r="M153" s="195">
        <f t="shared" si="94"/>
        <v>144.26</v>
      </c>
      <c r="N153" s="19">
        <f t="shared" si="95"/>
        <v>1298.3399999999999</v>
      </c>
      <c r="O153" s="19">
        <f t="shared" si="96"/>
        <v>259.66800000000001</v>
      </c>
      <c r="P153" s="19">
        <v>0</v>
      </c>
      <c r="Q153" s="19">
        <f t="shared" si="97"/>
        <v>0</v>
      </c>
      <c r="R153" s="19">
        <v>0</v>
      </c>
      <c r="S153" s="19">
        <v>0</v>
      </c>
      <c r="T153" s="19">
        <f t="shared" si="88"/>
        <v>0</v>
      </c>
      <c r="U153" s="19">
        <v>0</v>
      </c>
      <c r="V153" s="19">
        <v>0</v>
      </c>
      <c r="W153" s="19">
        <f t="shared" si="109"/>
        <v>0</v>
      </c>
      <c r="X153" s="19">
        <v>0</v>
      </c>
      <c r="Y153" s="19">
        <v>0</v>
      </c>
      <c r="Z153" s="19">
        <f t="shared" si="111"/>
        <v>0</v>
      </c>
      <c r="AA153" s="19">
        <v>0</v>
      </c>
      <c r="AB153" s="19">
        <v>0</v>
      </c>
      <c r="AC153" s="19">
        <f t="shared" si="113"/>
        <v>0</v>
      </c>
      <c r="AD153" s="19">
        <v>0</v>
      </c>
      <c r="AE153" s="19">
        <v>0</v>
      </c>
      <c r="AF153" s="19">
        <f t="shared" si="86"/>
        <v>0</v>
      </c>
      <c r="AG153" s="19">
        <v>0</v>
      </c>
      <c r="AH153" s="19">
        <v>0</v>
      </c>
      <c r="AI153" s="19">
        <f t="shared" si="90"/>
        <v>0</v>
      </c>
      <c r="AJ153" s="19">
        <v>0</v>
      </c>
      <c r="AK153" s="19">
        <v>0</v>
      </c>
      <c r="AL153" s="19">
        <f t="shared" si="91"/>
        <v>0</v>
      </c>
      <c r="AM153" s="19">
        <v>0</v>
      </c>
      <c r="AN153" s="19">
        <v>0</v>
      </c>
      <c r="AO153" s="19">
        <f t="shared" si="114"/>
        <v>0</v>
      </c>
      <c r="AP153" s="19">
        <v>0</v>
      </c>
      <c r="AQ153" s="19">
        <v>0</v>
      </c>
      <c r="AR153" s="19">
        <f t="shared" si="98"/>
        <v>0</v>
      </c>
      <c r="AS153" s="19">
        <v>0</v>
      </c>
      <c r="AT153" s="19">
        <v>0</v>
      </c>
      <c r="AU153" s="19">
        <f t="shared" si="99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92"/>
        <v>0</v>
      </c>
      <c r="BB153" s="19">
        <v>0</v>
      </c>
      <c r="BC153" s="19">
        <v>0</v>
      </c>
      <c r="BD153" s="19">
        <f t="shared" si="100"/>
        <v>0</v>
      </c>
      <c r="BE153" s="19">
        <v>0</v>
      </c>
      <c r="BF153" s="19">
        <v>0</v>
      </c>
      <c r="BG153" s="19">
        <f t="shared" si="101"/>
        <v>0</v>
      </c>
      <c r="BH153" s="19">
        <v>0</v>
      </c>
      <c r="BI153" s="19">
        <v>19.21</v>
      </c>
      <c r="BJ153" s="19">
        <f t="shared" si="102"/>
        <v>19.21</v>
      </c>
      <c r="BK153" s="19">
        <f t="shared" si="112"/>
        <v>1423.3899999999999</v>
      </c>
      <c r="BL153" s="19">
        <v>259.67</v>
      </c>
      <c r="BM153" s="19">
        <f t="shared" si="103"/>
        <v>278.88</v>
      </c>
      <c r="BN153" s="19">
        <f t="shared" si="106"/>
        <v>1163.7199999999998</v>
      </c>
      <c r="BO153" s="19">
        <v>259.67</v>
      </c>
      <c r="BP153" s="19">
        <f t="shared" si="104"/>
        <v>538.54999999999995</v>
      </c>
      <c r="BQ153" s="19">
        <f t="shared" si="105"/>
        <v>904.05</v>
      </c>
      <c r="BR153" s="19">
        <f t="shared" si="110"/>
        <v>259.67</v>
      </c>
      <c r="BS153" s="19">
        <f t="shared" si="107"/>
        <v>798.22</v>
      </c>
      <c r="BT153" s="455">
        <f t="shared" si="108"/>
        <v>644.37999999999988</v>
      </c>
    </row>
    <row r="154" spans="1:72" s="190" customFormat="1" ht="38.25" x14ac:dyDescent="0.25">
      <c r="A154" s="193">
        <v>145</v>
      </c>
      <c r="B154" s="23" t="s">
        <v>686</v>
      </c>
      <c r="C154" s="22"/>
      <c r="D154" s="435">
        <v>146</v>
      </c>
      <c r="E154" s="207" t="s">
        <v>885</v>
      </c>
      <c r="F154" s="208">
        <v>43614</v>
      </c>
      <c r="G154" s="43" t="s">
        <v>680</v>
      </c>
      <c r="H154" s="23" t="s">
        <v>573</v>
      </c>
      <c r="I154" s="198" t="s">
        <v>833</v>
      </c>
      <c r="J154" s="209" t="s">
        <v>886</v>
      </c>
      <c r="K154" s="198" t="s">
        <v>701</v>
      </c>
      <c r="L154" s="19">
        <v>627.54999999999995</v>
      </c>
      <c r="M154" s="195">
        <f t="shared" si="94"/>
        <v>62.754999999999995</v>
      </c>
      <c r="N154" s="19">
        <f t="shared" si="95"/>
        <v>564.79499999999996</v>
      </c>
      <c r="O154" s="19">
        <f t="shared" si="96"/>
        <v>112.95899999999999</v>
      </c>
      <c r="P154" s="19">
        <v>0</v>
      </c>
      <c r="Q154" s="19">
        <f t="shared" si="97"/>
        <v>0</v>
      </c>
      <c r="R154" s="19">
        <v>0</v>
      </c>
      <c r="S154" s="19">
        <v>0</v>
      </c>
      <c r="T154" s="19">
        <f t="shared" si="88"/>
        <v>0</v>
      </c>
      <c r="U154" s="19">
        <v>0</v>
      </c>
      <c r="V154" s="19">
        <v>0</v>
      </c>
      <c r="W154" s="19">
        <f t="shared" si="109"/>
        <v>0</v>
      </c>
      <c r="X154" s="19">
        <v>0</v>
      </c>
      <c r="Y154" s="19">
        <v>0</v>
      </c>
      <c r="Z154" s="19">
        <f t="shared" si="111"/>
        <v>0</v>
      </c>
      <c r="AA154" s="19">
        <v>0</v>
      </c>
      <c r="AB154" s="19">
        <v>0</v>
      </c>
      <c r="AC154" s="19">
        <f t="shared" si="113"/>
        <v>0</v>
      </c>
      <c r="AD154" s="19">
        <v>0</v>
      </c>
      <c r="AE154" s="19">
        <v>0</v>
      </c>
      <c r="AF154" s="19">
        <f t="shared" si="86"/>
        <v>0</v>
      </c>
      <c r="AG154" s="19">
        <v>0</v>
      </c>
      <c r="AH154" s="19">
        <v>0</v>
      </c>
      <c r="AI154" s="19">
        <f t="shared" si="90"/>
        <v>0</v>
      </c>
      <c r="AJ154" s="19">
        <v>0</v>
      </c>
      <c r="AK154" s="19">
        <v>0</v>
      </c>
      <c r="AL154" s="19">
        <f t="shared" si="91"/>
        <v>0</v>
      </c>
      <c r="AM154" s="19">
        <v>0</v>
      </c>
      <c r="AN154" s="19">
        <v>0</v>
      </c>
      <c r="AO154" s="19">
        <f t="shared" si="114"/>
        <v>0</v>
      </c>
      <c r="AP154" s="19">
        <v>0</v>
      </c>
      <c r="AQ154" s="19">
        <v>0</v>
      </c>
      <c r="AR154" s="19">
        <f t="shared" si="98"/>
        <v>0</v>
      </c>
      <c r="AS154" s="19">
        <v>0</v>
      </c>
      <c r="AT154" s="19">
        <v>0</v>
      </c>
      <c r="AU154" s="19">
        <f t="shared" si="99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92"/>
        <v>0</v>
      </c>
      <c r="BB154" s="19">
        <v>0</v>
      </c>
      <c r="BC154" s="19">
        <v>0</v>
      </c>
      <c r="BD154" s="19">
        <f t="shared" si="100"/>
        <v>0</v>
      </c>
      <c r="BE154" s="19">
        <v>0</v>
      </c>
      <c r="BF154" s="19">
        <v>0</v>
      </c>
      <c r="BG154" s="19">
        <f t="shared" si="101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03"/>
        <v>67.16</v>
      </c>
      <c r="BN154" s="19">
        <f t="shared" si="106"/>
        <v>560.39</v>
      </c>
      <c r="BO154" s="19">
        <v>112.96</v>
      </c>
      <c r="BP154" s="19">
        <f t="shared" si="104"/>
        <v>180.12</v>
      </c>
      <c r="BQ154" s="19">
        <f t="shared" si="105"/>
        <v>447.42999999999995</v>
      </c>
      <c r="BR154" s="19">
        <f t="shared" si="110"/>
        <v>112.96</v>
      </c>
      <c r="BS154" s="19">
        <f t="shared" si="107"/>
        <v>293.08</v>
      </c>
      <c r="BT154" s="455">
        <f t="shared" si="108"/>
        <v>334.46999999999997</v>
      </c>
    </row>
    <row r="155" spans="1:72" s="190" customFormat="1" ht="25.5" x14ac:dyDescent="0.25">
      <c r="A155" s="193">
        <v>146</v>
      </c>
      <c r="B155" s="23" t="s">
        <v>686</v>
      </c>
      <c r="C155" s="22"/>
      <c r="D155" s="435">
        <v>147</v>
      </c>
      <c r="E155" s="205" t="s">
        <v>887</v>
      </c>
      <c r="F155" s="208">
        <v>43614</v>
      </c>
      <c r="G155" s="43" t="s">
        <v>514</v>
      </c>
      <c r="H155" s="23" t="s">
        <v>515</v>
      </c>
      <c r="I155" s="198" t="s">
        <v>888</v>
      </c>
      <c r="J155" s="43" t="s">
        <v>889</v>
      </c>
      <c r="K155" s="198" t="s">
        <v>701</v>
      </c>
      <c r="L155" s="19">
        <v>1230.3</v>
      </c>
      <c r="M155" s="195">
        <f t="shared" si="94"/>
        <v>123.03</v>
      </c>
      <c r="N155" s="19">
        <f t="shared" si="95"/>
        <v>1107.27</v>
      </c>
      <c r="O155" s="19">
        <f t="shared" si="96"/>
        <v>221.45400000000001</v>
      </c>
      <c r="P155" s="19">
        <v>0</v>
      </c>
      <c r="Q155" s="19">
        <f t="shared" si="97"/>
        <v>0</v>
      </c>
      <c r="R155" s="19">
        <v>0</v>
      </c>
      <c r="S155" s="19">
        <v>0</v>
      </c>
      <c r="T155" s="19">
        <f t="shared" si="88"/>
        <v>0</v>
      </c>
      <c r="U155" s="19">
        <v>0</v>
      </c>
      <c r="V155" s="19">
        <v>0</v>
      </c>
      <c r="W155" s="19">
        <f t="shared" si="109"/>
        <v>0</v>
      </c>
      <c r="X155" s="19">
        <v>0</v>
      </c>
      <c r="Y155" s="19">
        <v>0</v>
      </c>
      <c r="Z155" s="19">
        <f t="shared" si="111"/>
        <v>0</v>
      </c>
      <c r="AA155" s="19">
        <v>0</v>
      </c>
      <c r="AB155" s="19">
        <v>0</v>
      </c>
      <c r="AC155" s="19">
        <f t="shared" si="113"/>
        <v>0</v>
      </c>
      <c r="AD155" s="19">
        <v>0</v>
      </c>
      <c r="AE155" s="19">
        <v>0</v>
      </c>
      <c r="AF155" s="19">
        <f t="shared" si="86"/>
        <v>0</v>
      </c>
      <c r="AG155" s="19">
        <v>0</v>
      </c>
      <c r="AH155" s="19">
        <v>0</v>
      </c>
      <c r="AI155" s="19">
        <f t="shared" si="90"/>
        <v>0</v>
      </c>
      <c r="AJ155" s="19">
        <v>0</v>
      </c>
      <c r="AK155" s="19">
        <v>0</v>
      </c>
      <c r="AL155" s="19">
        <f t="shared" si="91"/>
        <v>0</v>
      </c>
      <c r="AM155" s="19">
        <v>0</v>
      </c>
      <c r="AN155" s="19">
        <v>0</v>
      </c>
      <c r="AO155" s="19">
        <f t="shared" si="114"/>
        <v>0</v>
      </c>
      <c r="AP155" s="19">
        <v>0</v>
      </c>
      <c r="AQ155" s="19">
        <v>0</v>
      </c>
      <c r="AR155" s="19">
        <f t="shared" si="98"/>
        <v>0</v>
      </c>
      <c r="AS155" s="19">
        <v>0</v>
      </c>
      <c r="AT155" s="19">
        <v>0</v>
      </c>
      <c r="AU155" s="19">
        <f t="shared" si="99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92"/>
        <v>0</v>
      </c>
      <c r="BB155" s="19">
        <v>0</v>
      </c>
      <c r="BC155" s="19">
        <v>0</v>
      </c>
      <c r="BD155" s="19">
        <f t="shared" si="100"/>
        <v>0</v>
      </c>
      <c r="BE155" s="19">
        <v>0</v>
      </c>
      <c r="BF155" s="19">
        <v>0</v>
      </c>
      <c r="BG155" s="19">
        <f t="shared" si="101"/>
        <v>0</v>
      </c>
      <c r="BH155" s="19">
        <v>0</v>
      </c>
      <c r="BI155" s="19">
        <v>0</v>
      </c>
      <c r="BJ155" s="19">
        <f t="shared" ref="BJ155:BJ212" si="115">BG155+BI155</f>
        <v>0</v>
      </c>
      <c r="BK155" s="19">
        <v>0</v>
      </c>
      <c r="BL155" s="19">
        <v>131.66</v>
      </c>
      <c r="BM155" s="19">
        <f t="shared" si="103"/>
        <v>131.66</v>
      </c>
      <c r="BN155" s="19">
        <f t="shared" si="106"/>
        <v>1098.6399999999999</v>
      </c>
      <c r="BO155" s="19">
        <v>221.45</v>
      </c>
      <c r="BP155" s="19">
        <f t="shared" si="104"/>
        <v>353.11</v>
      </c>
      <c r="BQ155" s="19">
        <f t="shared" si="105"/>
        <v>877.18999999999994</v>
      </c>
      <c r="BR155" s="19">
        <f t="shared" si="110"/>
        <v>221.45</v>
      </c>
      <c r="BS155" s="19">
        <f t="shared" si="107"/>
        <v>574.55999999999995</v>
      </c>
      <c r="BT155" s="455">
        <f t="shared" si="108"/>
        <v>655.74</v>
      </c>
    </row>
    <row r="156" spans="1:72" s="190" customFormat="1" ht="25.5" x14ac:dyDescent="0.25">
      <c r="A156" s="193">
        <v>147</v>
      </c>
      <c r="B156" s="23"/>
      <c r="C156" s="22"/>
      <c r="D156" s="435">
        <v>148</v>
      </c>
      <c r="E156" s="205" t="s">
        <v>890</v>
      </c>
      <c r="F156" s="208">
        <v>43798</v>
      </c>
      <c r="G156" s="43" t="s">
        <v>572</v>
      </c>
      <c r="H156" s="23" t="s">
        <v>573</v>
      </c>
      <c r="I156" s="198" t="s">
        <v>891</v>
      </c>
      <c r="J156" s="209" t="s">
        <v>892</v>
      </c>
      <c r="K156" s="198" t="s">
        <v>324</v>
      </c>
      <c r="L156" s="19">
        <v>3599.95</v>
      </c>
      <c r="M156" s="195">
        <f t="shared" si="94"/>
        <v>359.995</v>
      </c>
      <c r="N156" s="19">
        <f t="shared" si="95"/>
        <v>3239.9549999999999</v>
      </c>
      <c r="O156" s="19">
        <f t="shared" si="96"/>
        <v>647.99099999999999</v>
      </c>
      <c r="P156" s="19">
        <v>0</v>
      </c>
      <c r="Q156" s="19">
        <f t="shared" si="97"/>
        <v>0</v>
      </c>
      <c r="R156" s="19">
        <v>0</v>
      </c>
      <c r="S156" s="19">
        <v>0</v>
      </c>
      <c r="T156" s="19">
        <f t="shared" si="88"/>
        <v>0</v>
      </c>
      <c r="U156" s="19">
        <v>0</v>
      </c>
      <c r="V156" s="19">
        <v>0</v>
      </c>
      <c r="W156" s="19">
        <f t="shared" si="109"/>
        <v>0</v>
      </c>
      <c r="X156" s="19">
        <v>0</v>
      </c>
      <c r="Y156" s="19">
        <v>0</v>
      </c>
      <c r="Z156" s="19">
        <f t="shared" si="111"/>
        <v>0</v>
      </c>
      <c r="AA156" s="19">
        <v>0</v>
      </c>
      <c r="AB156" s="19">
        <v>0</v>
      </c>
      <c r="AC156" s="19">
        <f t="shared" si="113"/>
        <v>0</v>
      </c>
      <c r="AD156" s="19">
        <v>0</v>
      </c>
      <c r="AE156" s="19">
        <v>0</v>
      </c>
      <c r="AF156" s="19">
        <f t="shared" ref="AF156:AF212" si="116">AC156+AE156</f>
        <v>0</v>
      </c>
      <c r="AG156" s="19">
        <v>0</v>
      </c>
      <c r="AH156" s="19">
        <v>0</v>
      </c>
      <c r="AI156" s="19">
        <f t="shared" si="90"/>
        <v>0</v>
      </c>
      <c r="AJ156" s="19">
        <v>0</v>
      </c>
      <c r="AK156" s="19">
        <v>0</v>
      </c>
      <c r="AL156" s="19">
        <f t="shared" si="91"/>
        <v>0</v>
      </c>
      <c r="AM156" s="19">
        <v>0</v>
      </c>
      <c r="AN156" s="19">
        <v>0</v>
      </c>
      <c r="AO156" s="19">
        <f t="shared" si="114"/>
        <v>0</v>
      </c>
      <c r="AP156" s="19">
        <v>0</v>
      </c>
      <c r="AQ156" s="19">
        <v>0</v>
      </c>
      <c r="AR156" s="19">
        <f t="shared" si="98"/>
        <v>0</v>
      </c>
      <c r="AS156" s="19">
        <v>0</v>
      </c>
      <c r="AT156" s="19">
        <v>0</v>
      </c>
      <c r="AU156" s="19">
        <f t="shared" si="99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92"/>
        <v>0</v>
      </c>
      <c r="BB156" s="19">
        <v>0</v>
      </c>
      <c r="BC156" s="19">
        <v>0</v>
      </c>
      <c r="BD156" s="19">
        <f t="shared" si="100"/>
        <v>0</v>
      </c>
      <c r="BE156" s="19">
        <v>0</v>
      </c>
      <c r="BF156" s="19">
        <v>0</v>
      </c>
      <c r="BG156" s="19">
        <f t="shared" si="101"/>
        <v>0</v>
      </c>
      <c r="BH156" s="19">
        <v>0</v>
      </c>
      <c r="BI156" s="19">
        <v>0</v>
      </c>
      <c r="BJ156" s="19">
        <f t="shared" si="115"/>
        <v>0</v>
      </c>
      <c r="BK156" s="19">
        <v>0</v>
      </c>
      <c r="BL156" s="19">
        <v>58.59</v>
      </c>
      <c r="BM156" s="19">
        <f t="shared" si="103"/>
        <v>58.59</v>
      </c>
      <c r="BN156" s="19">
        <f t="shared" si="106"/>
        <v>3541.3599999999997</v>
      </c>
      <c r="BO156" s="19">
        <v>647.99</v>
      </c>
      <c r="BP156" s="19">
        <f t="shared" si="104"/>
        <v>706.58</v>
      </c>
      <c r="BQ156" s="19">
        <f t="shared" si="105"/>
        <v>2893.37</v>
      </c>
      <c r="BR156" s="19">
        <f t="shared" si="110"/>
        <v>647.99</v>
      </c>
      <c r="BS156" s="19">
        <f t="shared" si="107"/>
        <v>1354.5700000000002</v>
      </c>
      <c r="BT156" s="455">
        <f t="shared" si="108"/>
        <v>2245.3799999999997</v>
      </c>
    </row>
    <row r="157" spans="1:72" s="190" customFormat="1" ht="25.5" x14ac:dyDescent="0.25">
      <c r="A157" s="492">
        <v>148</v>
      </c>
      <c r="B157" s="23">
        <v>289</v>
      </c>
      <c r="C157" s="22"/>
      <c r="D157" s="453">
        <v>149</v>
      </c>
      <c r="E157" s="205" t="s">
        <v>893</v>
      </c>
      <c r="F157" s="208">
        <v>43811</v>
      </c>
      <c r="G157" s="43" t="s">
        <v>514</v>
      </c>
      <c r="H157" s="23" t="s">
        <v>573</v>
      </c>
      <c r="I157" s="198" t="s">
        <v>894</v>
      </c>
      <c r="J157" s="209" t="s">
        <v>895</v>
      </c>
      <c r="K157" s="198" t="s">
        <v>590</v>
      </c>
      <c r="L157" s="19">
        <v>1285</v>
      </c>
      <c r="M157" s="195">
        <f t="shared" si="94"/>
        <v>128.5</v>
      </c>
      <c r="N157" s="19">
        <f t="shared" si="95"/>
        <v>1156.5</v>
      </c>
      <c r="O157" s="19">
        <f t="shared" si="96"/>
        <v>231.3</v>
      </c>
      <c r="P157" s="19">
        <v>0</v>
      </c>
      <c r="Q157" s="19">
        <f t="shared" si="97"/>
        <v>0</v>
      </c>
      <c r="R157" s="19">
        <v>0</v>
      </c>
      <c r="S157" s="19">
        <v>0</v>
      </c>
      <c r="T157" s="19">
        <f t="shared" si="88"/>
        <v>0</v>
      </c>
      <c r="U157" s="19">
        <v>0</v>
      </c>
      <c r="V157" s="19">
        <v>0</v>
      </c>
      <c r="W157" s="19">
        <f t="shared" si="109"/>
        <v>0</v>
      </c>
      <c r="X157" s="19">
        <v>0</v>
      </c>
      <c r="Y157" s="19">
        <v>0</v>
      </c>
      <c r="Z157" s="19">
        <f t="shared" si="111"/>
        <v>0</v>
      </c>
      <c r="AA157" s="19">
        <v>0</v>
      </c>
      <c r="AB157" s="19">
        <v>0</v>
      </c>
      <c r="AC157" s="19">
        <f t="shared" si="113"/>
        <v>0</v>
      </c>
      <c r="AD157" s="19">
        <v>0</v>
      </c>
      <c r="AE157" s="19">
        <v>0</v>
      </c>
      <c r="AF157" s="19">
        <f t="shared" si="116"/>
        <v>0</v>
      </c>
      <c r="AG157" s="19">
        <v>0</v>
      </c>
      <c r="AH157" s="19">
        <v>0</v>
      </c>
      <c r="AI157" s="19">
        <f t="shared" si="90"/>
        <v>0</v>
      </c>
      <c r="AJ157" s="19">
        <v>0</v>
      </c>
      <c r="AK157" s="19">
        <v>0</v>
      </c>
      <c r="AL157" s="19">
        <f t="shared" si="91"/>
        <v>0</v>
      </c>
      <c r="AM157" s="19">
        <v>0</v>
      </c>
      <c r="AN157" s="19">
        <v>0</v>
      </c>
      <c r="AO157" s="19">
        <f t="shared" si="114"/>
        <v>0</v>
      </c>
      <c r="AP157" s="19">
        <v>0</v>
      </c>
      <c r="AQ157" s="19">
        <v>0</v>
      </c>
      <c r="AR157" s="19">
        <f t="shared" si="98"/>
        <v>0</v>
      </c>
      <c r="AS157" s="19">
        <v>0</v>
      </c>
      <c r="AT157" s="19">
        <v>0</v>
      </c>
      <c r="AU157" s="19">
        <f t="shared" si="99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92"/>
        <v>0</v>
      </c>
      <c r="BB157" s="19">
        <v>0</v>
      </c>
      <c r="BC157" s="19">
        <v>0</v>
      </c>
      <c r="BD157" s="19">
        <f t="shared" si="100"/>
        <v>0</v>
      </c>
      <c r="BE157" s="19">
        <v>0</v>
      </c>
      <c r="BF157" s="19">
        <v>0</v>
      </c>
      <c r="BG157" s="19">
        <f t="shared" si="101"/>
        <v>0</v>
      </c>
      <c r="BH157" s="19">
        <v>0</v>
      </c>
      <c r="BI157" s="19">
        <v>0</v>
      </c>
      <c r="BJ157" s="19">
        <f t="shared" si="115"/>
        <v>0</v>
      </c>
      <c r="BK157" s="19">
        <v>0</v>
      </c>
      <c r="BL157" s="19">
        <v>12.7</v>
      </c>
      <c r="BM157" s="19">
        <f t="shared" si="103"/>
        <v>12.7</v>
      </c>
      <c r="BN157" s="19">
        <f t="shared" si="106"/>
        <v>1272.3</v>
      </c>
      <c r="BO157" s="19">
        <v>231.3</v>
      </c>
      <c r="BP157" s="19">
        <f t="shared" si="104"/>
        <v>244</v>
      </c>
      <c r="BQ157" s="19">
        <f t="shared" si="105"/>
        <v>1041</v>
      </c>
      <c r="BR157" s="19">
        <f t="shared" si="110"/>
        <v>231.3</v>
      </c>
      <c r="BS157" s="19">
        <f t="shared" si="107"/>
        <v>475.3</v>
      </c>
      <c r="BT157" s="455">
        <f t="shared" si="108"/>
        <v>809.7</v>
      </c>
    </row>
    <row r="158" spans="1:72" s="190" customFormat="1" ht="25.5" x14ac:dyDescent="0.25">
      <c r="A158" s="492"/>
      <c r="B158" s="23">
        <v>289</v>
      </c>
      <c r="C158" s="22"/>
      <c r="D158" s="435">
        <v>150</v>
      </c>
      <c r="E158" s="205" t="s">
        <v>896</v>
      </c>
      <c r="F158" s="208">
        <v>43811</v>
      </c>
      <c r="G158" s="43" t="s">
        <v>514</v>
      </c>
      <c r="H158" s="23" t="s">
        <v>573</v>
      </c>
      <c r="I158" s="198" t="s">
        <v>894</v>
      </c>
      <c r="J158" s="209" t="s">
        <v>897</v>
      </c>
      <c r="K158" s="198" t="s">
        <v>789</v>
      </c>
      <c r="L158" s="19">
        <v>1285</v>
      </c>
      <c r="M158" s="195">
        <f t="shared" si="94"/>
        <v>128.5</v>
      </c>
      <c r="N158" s="19">
        <f t="shared" si="95"/>
        <v>1156.5</v>
      </c>
      <c r="O158" s="19">
        <f t="shared" si="96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17">S158</f>
        <v>0</v>
      </c>
      <c r="U158" s="19">
        <v>0</v>
      </c>
      <c r="V158" s="19">
        <v>0</v>
      </c>
      <c r="W158" s="19">
        <f t="shared" si="109"/>
        <v>0</v>
      </c>
      <c r="X158" s="19">
        <v>0</v>
      </c>
      <c r="Y158" s="19"/>
      <c r="Z158" s="19">
        <f t="shared" si="111"/>
        <v>0</v>
      </c>
      <c r="AA158" s="19">
        <v>0</v>
      </c>
      <c r="AB158" s="19">
        <v>0</v>
      </c>
      <c r="AC158" s="19">
        <f t="shared" si="113"/>
        <v>0</v>
      </c>
      <c r="AD158" s="19">
        <v>0</v>
      </c>
      <c r="AE158" s="19">
        <v>0</v>
      </c>
      <c r="AF158" s="19">
        <f t="shared" si="116"/>
        <v>0</v>
      </c>
      <c r="AG158" s="19"/>
      <c r="AH158" s="19"/>
      <c r="AI158" s="19">
        <f t="shared" si="90"/>
        <v>0</v>
      </c>
      <c r="AJ158" s="19">
        <v>0</v>
      </c>
      <c r="AK158" s="19">
        <v>0</v>
      </c>
      <c r="AL158" s="19">
        <f t="shared" si="91"/>
        <v>0</v>
      </c>
      <c r="AM158" s="19">
        <v>0</v>
      </c>
      <c r="AN158" s="19">
        <v>0</v>
      </c>
      <c r="AO158" s="19">
        <f t="shared" si="114"/>
        <v>0</v>
      </c>
      <c r="AP158" s="19">
        <v>0</v>
      </c>
      <c r="AQ158" s="19">
        <v>0</v>
      </c>
      <c r="AR158" s="19">
        <f t="shared" si="98"/>
        <v>0</v>
      </c>
      <c r="AS158" s="19"/>
      <c r="AT158" s="19">
        <v>0</v>
      </c>
      <c r="AU158" s="19">
        <f t="shared" si="99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92"/>
        <v>0</v>
      </c>
      <c r="BB158" s="19">
        <v>0</v>
      </c>
      <c r="BC158" s="19"/>
      <c r="BD158" s="19">
        <f t="shared" si="100"/>
        <v>0</v>
      </c>
      <c r="BE158" s="19">
        <v>0</v>
      </c>
      <c r="BF158" s="19">
        <v>0</v>
      </c>
      <c r="BG158" s="19">
        <f t="shared" si="101"/>
        <v>0</v>
      </c>
      <c r="BH158" s="19">
        <v>0</v>
      </c>
      <c r="BI158" s="19">
        <v>0</v>
      </c>
      <c r="BJ158" s="19">
        <f t="shared" si="115"/>
        <v>0</v>
      </c>
      <c r="BK158" s="19">
        <v>0</v>
      </c>
      <c r="BL158" s="19">
        <v>12.67</v>
      </c>
      <c r="BM158" s="19">
        <f t="shared" si="103"/>
        <v>12.67</v>
      </c>
      <c r="BN158" s="19">
        <f t="shared" si="106"/>
        <v>1272.33</v>
      </c>
      <c r="BO158" s="19">
        <v>231.3</v>
      </c>
      <c r="BP158" s="19">
        <f t="shared" si="104"/>
        <v>243.97</v>
      </c>
      <c r="BQ158" s="19">
        <f t="shared" si="105"/>
        <v>1041.03</v>
      </c>
      <c r="BR158" s="19">
        <f t="shared" si="110"/>
        <v>231.3</v>
      </c>
      <c r="BS158" s="19">
        <f t="shared" si="107"/>
        <v>475.27</v>
      </c>
      <c r="BT158" s="455">
        <f t="shared" si="108"/>
        <v>809.73</v>
      </c>
    </row>
    <row r="159" spans="1:72" s="190" customFormat="1" ht="25.5" x14ac:dyDescent="0.25">
      <c r="A159" s="193">
        <v>149</v>
      </c>
      <c r="B159" s="23">
        <v>289</v>
      </c>
      <c r="C159" s="22"/>
      <c r="D159" s="435">
        <v>151</v>
      </c>
      <c r="E159" s="205" t="s">
        <v>898</v>
      </c>
      <c r="F159" s="208">
        <v>43811</v>
      </c>
      <c r="G159" s="43" t="s">
        <v>514</v>
      </c>
      <c r="H159" s="23" t="s">
        <v>573</v>
      </c>
      <c r="I159" s="198" t="s">
        <v>899</v>
      </c>
      <c r="J159" s="209" t="s">
        <v>900</v>
      </c>
      <c r="K159" s="198" t="s">
        <v>769</v>
      </c>
      <c r="L159" s="19">
        <v>1385</v>
      </c>
      <c r="M159" s="195">
        <f t="shared" si="94"/>
        <v>138.5</v>
      </c>
      <c r="N159" s="19">
        <f t="shared" si="95"/>
        <v>1246.5</v>
      </c>
      <c r="O159" s="19">
        <f t="shared" si="96"/>
        <v>249.3</v>
      </c>
      <c r="P159" s="19">
        <v>0</v>
      </c>
      <c r="Q159" s="19">
        <f t="shared" si="97"/>
        <v>0</v>
      </c>
      <c r="R159" s="19">
        <v>0</v>
      </c>
      <c r="S159" s="19">
        <v>0</v>
      </c>
      <c r="T159" s="19">
        <f t="shared" ref="T159:T160" si="118">Q159+S159</f>
        <v>0</v>
      </c>
      <c r="U159" s="19">
        <v>0</v>
      </c>
      <c r="V159" s="19">
        <v>0</v>
      </c>
      <c r="W159" s="19">
        <f t="shared" si="109"/>
        <v>0</v>
      </c>
      <c r="X159" s="19">
        <v>0</v>
      </c>
      <c r="Y159" s="19">
        <v>0</v>
      </c>
      <c r="Z159" s="19">
        <f t="shared" si="111"/>
        <v>0</v>
      </c>
      <c r="AA159" s="19">
        <v>0</v>
      </c>
      <c r="AB159" s="19">
        <v>0</v>
      </c>
      <c r="AC159" s="19">
        <f t="shared" si="113"/>
        <v>0</v>
      </c>
      <c r="AD159" s="19">
        <v>0</v>
      </c>
      <c r="AE159" s="19">
        <v>0</v>
      </c>
      <c r="AF159" s="19">
        <f t="shared" si="116"/>
        <v>0</v>
      </c>
      <c r="AG159" s="19">
        <v>0</v>
      </c>
      <c r="AH159" s="19">
        <v>0</v>
      </c>
      <c r="AI159" s="19">
        <f t="shared" si="90"/>
        <v>0</v>
      </c>
      <c r="AJ159" s="19">
        <v>0</v>
      </c>
      <c r="AK159" s="19">
        <v>0</v>
      </c>
      <c r="AL159" s="19">
        <f t="shared" si="91"/>
        <v>0</v>
      </c>
      <c r="AM159" s="19">
        <v>0</v>
      </c>
      <c r="AN159" s="19">
        <v>0</v>
      </c>
      <c r="AO159" s="19">
        <f t="shared" si="114"/>
        <v>0</v>
      </c>
      <c r="AP159" s="19">
        <v>0</v>
      </c>
      <c r="AQ159" s="19">
        <v>0</v>
      </c>
      <c r="AR159" s="19">
        <f t="shared" si="98"/>
        <v>0</v>
      </c>
      <c r="AS159" s="19">
        <v>0</v>
      </c>
      <c r="AT159" s="19">
        <v>0</v>
      </c>
      <c r="AU159" s="19">
        <f t="shared" si="99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92"/>
        <v>0</v>
      </c>
      <c r="BB159" s="19">
        <v>0</v>
      </c>
      <c r="BC159" s="19">
        <v>0</v>
      </c>
      <c r="BD159" s="19">
        <f t="shared" si="100"/>
        <v>0</v>
      </c>
      <c r="BE159" s="19">
        <v>0</v>
      </c>
      <c r="BF159" s="19">
        <v>0</v>
      </c>
      <c r="BG159" s="19">
        <f t="shared" si="101"/>
        <v>0</v>
      </c>
      <c r="BH159" s="19">
        <v>0</v>
      </c>
      <c r="BI159" s="19">
        <v>0</v>
      </c>
      <c r="BJ159" s="19">
        <f t="shared" si="115"/>
        <v>0</v>
      </c>
      <c r="BK159" s="19">
        <v>0</v>
      </c>
      <c r="BL159" s="19">
        <v>13.66</v>
      </c>
      <c r="BM159" s="19">
        <f t="shared" si="103"/>
        <v>13.66</v>
      </c>
      <c r="BN159" s="19">
        <f t="shared" si="106"/>
        <v>1371.34</v>
      </c>
      <c r="BO159" s="19">
        <v>249.3</v>
      </c>
      <c r="BP159" s="19">
        <f t="shared" si="104"/>
        <v>262.96000000000004</v>
      </c>
      <c r="BQ159" s="19">
        <f t="shared" si="105"/>
        <v>1122.04</v>
      </c>
      <c r="BR159" s="19">
        <f t="shared" si="110"/>
        <v>249.3</v>
      </c>
      <c r="BS159" s="19">
        <f t="shared" si="107"/>
        <v>512.26</v>
      </c>
      <c r="BT159" s="455">
        <f t="shared" si="108"/>
        <v>872.74</v>
      </c>
    </row>
    <row r="160" spans="1:72" s="190" customFormat="1" ht="13.5" x14ac:dyDescent="0.25">
      <c r="A160" s="492">
        <v>150</v>
      </c>
      <c r="B160" s="23">
        <v>289</v>
      </c>
      <c r="C160" s="22"/>
      <c r="D160" s="435">
        <v>152</v>
      </c>
      <c r="E160" s="205" t="s">
        <v>901</v>
      </c>
      <c r="F160" s="208">
        <v>43811</v>
      </c>
      <c r="G160" s="43" t="s">
        <v>632</v>
      </c>
      <c r="H160" s="23" t="s">
        <v>573</v>
      </c>
      <c r="I160" s="43" t="s">
        <v>902</v>
      </c>
      <c r="J160" s="209" t="s">
        <v>903</v>
      </c>
      <c r="K160" s="198" t="s">
        <v>324</v>
      </c>
      <c r="L160" s="19">
        <v>890.5</v>
      </c>
      <c r="M160" s="195">
        <f t="shared" si="94"/>
        <v>89.050000000000011</v>
      </c>
      <c r="N160" s="19">
        <f t="shared" si="95"/>
        <v>801.45</v>
      </c>
      <c r="O160" s="19">
        <f t="shared" si="96"/>
        <v>160.29000000000002</v>
      </c>
      <c r="P160" s="19">
        <v>0</v>
      </c>
      <c r="Q160" s="19">
        <f t="shared" si="97"/>
        <v>0</v>
      </c>
      <c r="R160" s="19">
        <v>0</v>
      </c>
      <c r="S160" s="19">
        <v>0</v>
      </c>
      <c r="T160" s="19">
        <f t="shared" si="118"/>
        <v>0</v>
      </c>
      <c r="U160" s="19">
        <v>0</v>
      </c>
      <c r="V160" s="19">
        <v>0</v>
      </c>
      <c r="W160" s="19">
        <f t="shared" si="109"/>
        <v>0</v>
      </c>
      <c r="X160" s="19">
        <v>0</v>
      </c>
      <c r="Y160" s="19">
        <v>0</v>
      </c>
      <c r="Z160" s="19">
        <f t="shared" si="111"/>
        <v>0</v>
      </c>
      <c r="AA160" s="19">
        <v>0</v>
      </c>
      <c r="AB160" s="19">
        <v>0</v>
      </c>
      <c r="AC160" s="19">
        <f t="shared" si="113"/>
        <v>0</v>
      </c>
      <c r="AD160" s="19">
        <v>0</v>
      </c>
      <c r="AE160" s="19">
        <v>0</v>
      </c>
      <c r="AF160" s="19">
        <f t="shared" si="116"/>
        <v>0</v>
      </c>
      <c r="AG160" s="19">
        <v>0</v>
      </c>
      <c r="AH160" s="19">
        <v>0</v>
      </c>
      <c r="AI160" s="19">
        <f t="shared" si="90"/>
        <v>0</v>
      </c>
      <c r="AJ160" s="19">
        <v>0</v>
      </c>
      <c r="AK160" s="19">
        <v>0</v>
      </c>
      <c r="AL160" s="19">
        <f t="shared" si="91"/>
        <v>0</v>
      </c>
      <c r="AM160" s="19">
        <v>0</v>
      </c>
      <c r="AN160" s="19">
        <v>0</v>
      </c>
      <c r="AO160" s="19">
        <f t="shared" si="114"/>
        <v>0</v>
      </c>
      <c r="AP160" s="19">
        <v>0</v>
      </c>
      <c r="AQ160" s="19">
        <v>0</v>
      </c>
      <c r="AR160" s="19">
        <f t="shared" si="98"/>
        <v>0</v>
      </c>
      <c r="AS160" s="19">
        <v>0</v>
      </c>
      <c r="AT160" s="19">
        <v>0</v>
      </c>
      <c r="AU160" s="19">
        <f t="shared" si="99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92"/>
        <v>0</v>
      </c>
      <c r="BB160" s="19">
        <v>0</v>
      </c>
      <c r="BC160" s="19">
        <v>0</v>
      </c>
      <c r="BD160" s="19">
        <f t="shared" si="100"/>
        <v>0</v>
      </c>
      <c r="BE160" s="19">
        <v>0</v>
      </c>
      <c r="BF160" s="19">
        <v>0</v>
      </c>
      <c r="BG160" s="19">
        <f t="shared" si="101"/>
        <v>0</v>
      </c>
      <c r="BH160" s="19">
        <v>0</v>
      </c>
      <c r="BI160" s="19">
        <v>0</v>
      </c>
      <c r="BJ160" s="19">
        <f t="shared" si="115"/>
        <v>0</v>
      </c>
      <c r="BK160" s="19">
        <v>0</v>
      </c>
      <c r="BL160" s="19">
        <v>8.7799999999999994</v>
      </c>
      <c r="BM160" s="19">
        <f t="shared" si="103"/>
        <v>8.7799999999999994</v>
      </c>
      <c r="BN160" s="19">
        <f t="shared" si="106"/>
        <v>881.72</v>
      </c>
      <c r="BO160" s="19">
        <v>160.29</v>
      </c>
      <c r="BP160" s="19">
        <f t="shared" si="104"/>
        <v>169.07</v>
      </c>
      <c r="BQ160" s="19">
        <f t="shared" si="105"/>
        <v>721.43000000000006</v>
      </c>
      <c r="BR160" s="19">
        <f t="shared" si="110"/>
        <v>160.29</v>
      </c>
      <c r="BS160" s="19">
        <f t="shared" si="107"/>
        <v>329.36</v>
      </c>
      <c r="BT160" s="455">
        <f t="shared" si="108"/>
        <v>561.14</v>
      </c>
    </row>
    <row r="161" spans="1:72" s="190" customFormat="1" ht="13.5" x14ac:dyDescent="0.25">
      <c r="A161" s="492"/>
      <c r="B161" s="23">
        <v>289</v>
      </c>
      <c r="C161" s="22"/>
      <c r="D161" s="453">
        <v>153</v>
      </c>
      <c r="E161" s="205" t="s">
        <v>904</v>
      </c>
      <c r="F161" s="208">
        <v>43811</v>
      </c>
      <c r="G161" s="43" t="s">
        <v>632</v>
      </c>
      <c r="H161" s="23" t="s">
        <v>573</v>
      </c>
      <c r="I161" s="43" t="s">
        <v>902</v>
      </c>
      <c r="J161" s="209" t="s">
        <v>905</v>
      </c>
      <c r="K161" s="198" t="s">
        <v>535</v>
      </c>
      <c r="L161" s="19">
        <v>890.5</v>
      </c>
      <c r="M161" s="195">
        <f t="shared" si="94"/>
        <v>89.050000000000011</v>
      </c>
      <c r="N161" s="19">
        <f t="shared" si="95"/>
        <v>801.45</v>
      </c>
      <c r="O161" s="19">
        <f t="shared" si="96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17"/>
        <v>0</v>
      </c>
      <c r="U161" s="19">
        <v>0</v>
      </c>
      <c r="V161" s="19">
        <v>0</v>
      </c>
      <c r="W161" s="19">
        <f t="shared" si="109"/>
        <v>0</v>
      </c>
      <c r="X161" s="19"/>
      <c r="Y161" s="19">
        <v>0</v>
      </c>
      <c r="Z161" s="19">
        <f t="shared" si="111"/>
        <v>0</v>
      </c>
      <c r="AA161" s="19">
        <v>0</v>
      </c>
      <c r="AB161" s="19">
        <v>0</v>
      </c>
      <c r="AC161" s="19">
        <f t="shared" si="113"/>
        <v>0</v>
      </c>
      <c r="AD161" s="19">
        <v>0</v>
      </c>
      <c r="AE161" s="19">
        <v>0</v>
      </c>
      <c r="AF161" s="19">
        <f t="shared" si="116"/>
        <v>0</v>
      </c>
      <c r="AG161" s="19"/>
      <c r="AH161" s="19"/>
      <c r="AI161" s="19">
        <f t="shared" si="90"/>
        <v>0</v>
      </c>
      <c r="AJ161" s="19">
        <v>0</v>
      </c>
      <c r="AK161" s="19">
        <v>0</v>
      </c>
      <c r="AL161" s="19">
        <f t="shared" si="91"/>
        <v>0</v>
      </c>
      <c r="AM161" s="19">
        <v>0</v>
      </c>
      <c r="AN161" s="19">
        <v>0</v>
      </c>
      <c r="AO161" s="19">
        <f t="shared" si="114"/>
        <v>0</v>
      </c>
      <c r="AP161" s="19">
        <v>0</v>
      </c>
      <c r="AQ161" s="19">
        <v>0</v>
      </c>
      <c r="AR161" s="19">
        <f t="shared" si="98"/>
        <v>0</v>
      </c>
      <c r="AS161" s="19"/>
      <c r="AT161" s="19"/>
      <c r="AU161" s="19">
        <f t="shared" si="99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92"/>
        <v>0</v>
      </c>
      <c r="BB161" s="19">
        <v>0</v>
      </c>
      <c r="BC161" s="19">
        <v>0</v>
      </c>
      <c r="BD161" s="19">
        <f t="shared" si="100"/>
        <v>0</v>
      </c>
      <c r="BE161" s="19">
        <v>0</v>
      </c>
      <c r="BF161" s="19">
        <v>0</v>
      </c>
      <c r="BG161" s="19">
        <f t="shared" si="101"/>
        <v>0</v>
      </c>
      <c r="BH161" s="19">
        <v>0</v>
      </c>
      <c r="BI161" s="19">
        <v>0</v>
      </c>
      <c r="BJ161" s="19">
        <f t="shared" si="115"/>
        <v>0</v>
      </c>
      <c r="BK161" s="19">
        <v>0</v>
      </c>
      <c r="BL161" s="19">
        <v>8.7799999999999994</v>
      </c>
      <c r="BM161" s="19">
        <f t="shared" si="103"/>
        <v>8.7799999999999994</v>
      </c>
      <c r="BN161" s="19">
        <f t="shared" si="106"/>
        <v>881.72</v>
      </c>
      <c r="BO161" s="19">
        <v>160.29</v>
      </c>
      <c r="BP161" s="19">
        <f t="shared" si="104"/>
        <v>169.07</v>
      </c>
      <c r="BQ161" s="19">
        <f t="shared" si="105"/>
        <v>721.43000000000006</v>
      </c>
      <c r="BR161" s="19">
        <f t="shared" si="110"/>
        <v>160.29</v>
      </c>
      <c r="BS161" s="19">
        <f t="shared" si="107"/>
        <v>329.36</v>
      </c>
      <c r="BT161" s="455">
        <f t="shared" si="108"/>
        <v>561.14</v>
      </c>
    </row>
    <row r="162" spans="1:72" s="190" customFormat="1" ht="38.25" x14ac:dyDescent="0.25">
      <c r="A162" s="492">
        <v>151</v>
      </c>
      <c r="B162" s="23">
        <v>289</v>
      </c>
      <c r="C162" s="22"/>
      <c r="D162" s="435">
        <v>154</v>
      </c>
      <c r="E162" s="207" t="s">
        <v>906</v>
      </c>
      <c r="F162" s="208">
        <v>43811</v>
      </c>
      <c r="G162" s="43" t="s">
        <v>680</v>
      </c>
      <c r="H162" s="23" t="s">
        <v>573</v>
      </c>
      <c r="I162" s="198" t="s">
        <v>907</v>
      </c>
      <c r="J162" s="209" t="s">
        <v>908</v>
      </c>
      <c r="K162" s="198" t="s">
        <v>593</v>
      </c>
      <c r="L162" s="19">
        <v>660</v>
      </c>
      <c r="M162" s="195">
        <f t="shared" si="94"/>
        <v>66</v>
      </c>
      <c r="N162" s="19">
        <f t="shared" si="95"/>
        <v>594</v>
      </c>
      <c r="O162" s="19">
        <f t="shared" si="96"/>
        <v>118.8</v>
      </c>
      <c r="P162" s="19">
        <v>0</v>
      </c>
      <c r="Q162" s="19">
        <f t="shared" si="97"/>
        <v>0</v>
      </c>
      <c r="R162" s="19">
        <v>0</v>
      </c>
      <c r="S162" s="19">
        <v>0</v>
      </c>
      <c r="T162" s="19">
        <f t="shared" ref="T162" si="119">Q162+S162</f>
        <v>0</v>
      </c>
      <c r="U162" s="19">
        <v>0</v>
      </c>
      <c r="V162" s="19">
        <v>0</v>
      </c>
      <c r="W162" s="19">
        <f t="shared" si="109"/>
        <v>0</v>
      </c>
      <c r="X162" s="19">
        <v>0</v>
      </c>
      <c r="Y162" s="19">
        <v>0</v>
      </c>
      <c r="Z162" s="19">
        <f t="shared" si="111"/>
        <v>0</v>
      </c>
      <c r="AA162" s="19">
        <v>0</v>
      </c>
      <c r="AB162" s="19">
        <v>0</v>
      </c>
      <c r="AC162" s="19">
        <f t="shared" si="113"/>
        <v>0</v>
      </c>
      <c r="AD162" s="19">
        <v>0</v>
      </c>
      <c r="AE162" s="19">
        <v>0</v>
      </c>
      <c r="AF162" s="19">
        <f t="shared" si="116"/>
        <v>0</v>
      </c>
      <c r="AG162" s="19">
        <v>0</v>
      </c>
      <c r="AH162" s="19">
        <v>0</v>
      </c>
      <c r="AI162" s="19">
        <f t="shared" si="90"/>
        <v>0</v>
      </c>
      <c r="AJ162" s="19">
        <v>0</v>
      </c>
      <c r="AK162" s="19">
        <v>0</v>
      </c>
      <c r="AL162" s="19">
        <f t="shared" si="91"/>
        <v>0</v>
      </c>
      <c r="AM162" s="19">
        <v>0</v>
      </c>
      <c r="AN162" s="19">
        <v>0</v>
      </c>
      <c r="AO162" s="19">
        <f t="shared" si="114"/>
        <v>0</v>
      </c>
      <c r="AP162" s="19">
        <v>0</v>
      </c>
      <c r="AQ162" s="19">
        <v>0</v>
      </c>
      <c r="AR162" s="19">
        <f t="shared" si="98"/>
        <v>0</v>
      </c>
      <c r="AS162" s="19">
        <v>0</v>
      </c>
      <c r="AT162" s="19">
        <v>0</v>
      </c>
      <c r="AU162" s="19">
        <f t="shared" si="99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00"/>
        <v>0</v>
      </c>
      <c r="BE162" s="19">
        <v>0</v>
      </c>
      <c r="BF162" s="19">
        <v>0</v>
      </c>
      <c r="BG162" s="19">
        <f t="shared" si="101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03"/>
        <v>6.51</v>
      </c>
      <c r="BN162" s="19">
        <f t="shared" si="106"/>
        <v>653.49</v>
      </c>
      <c r="BO162" s="19">
        <v>118.8</v>
      </c>
      <c r="BP162" s="19">
        <f t="shared" si="104"/>
        <v>125.31</v>
      </c>
      <c r="BQ162" s="19">
        <f t="shared" si="105"/>
        <v>534.69000000000005</v>
      </c>
      <c r="BR162" s="19">
        <f t="shared" si="110"/>
        <v>118.8</v>
      </c>
      <c r="BS162" s="19">
        <f t="shared" si="107"/>
        <v>244.11</v>
      </c>
      <c r="BT162" s="455">
        <f t="shared" si="108"/>
        <v>415.89</v>
      </c>
    </row>
    <row r="163" spans="1:72" s="190" customFormat="1" ht="38.25" x14ac:dyDescent="0.25">
      <c r="A163" s="492"/>
      <c r="B163" s="23">
        <v>289</v>
      </c>
      <c r="C163" s="22"/>
      <c r="D163" s="435">
        <v>155</v>
      </c>
      <c r="E163" s="207" t="s">
        <v>909</v>
      </c>
      <c r="F163" s="208">
        <v>43811</v>
      </c>
      <c r="G163" s="43" t="s">
        <v>680</v>
      </c>
      <c r="H163" s="23" t="s">
        <v>573</v>
      </c>
      <c r="I163" s="198" t="s">
        <v>907</v>
      </c>
      <c r="J163" s="209" t="s">
        <v>910</v>
      </c>
      <c r="K163" s="198" t="s">
        <v>727</v>
      </c>
      <c r="L163" s="19">
        <v>660</v>
      </c>
      <c r="M163" s="195">
        <f t="shared" si="94"/>
        <v>66</v>
      </c>
      <c r="N163" s="19">
        <f t="shared" si="95"/>
        <v>594</v>
      </c>
      <c r="O163" s="19">
        <f t="shared" si="96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17"/>
        <v>0</v>
      </c>
      <c r="U163" s="19">
        <v>0</v>
      </c>
      <c r="V163" s="19">
        <v>0</v>
      </c>
      <c r="W163" s="19">
        <f t="shared" si="109"/>
        <v>0</v>
      </c>
      <c r="X163" s="19">
        <v>0</v>
      </c>
      <c r="Y163" s="19">
        <v>0</v>
      </c>
      <c r="Z163" s="19">
        <f t="shared" si="111"/>
        <v>0</v>
      </c>
      <c r="AA163" s="19">
        <v>0</v>
      </c>
      <c r="AB163" s="19">
        <v>0</v>
      </c>
      <c r="AC163" s="19">
        <f t="shared" si="113"/>
        <v>0</v>
      </c>
      <c r="AD163" s="19">
        <v>0</v>
      </c>
      <c r="AE163" s="19">
        <v>0</v>
      </c>
      <c r="AF163" s="19">
        <f t="shared" si="116"/>
        <v>0</v>
      </c>
      <c r="AG163" s="19">
        <v>0</v>
      </c>
      <c r="AH163" s="19"/>
      <c r="AI163" s="19">
        <f t="shared" si="90"/>
        <v>0</v>
      </c>
      <c r="AJ163" s="19">
        <v>0</v>
      </c>
      <c r="AK163" s="19">
        <v>0</v>
      </c>
      <c r="AL163" s="19">
        <f t="shared" si="91"/>
        <v>0</v>
      </c>
      <c r="AM163" s="19">
        <v>0</v>
      </c>
      <c r="AN163" s="19">
        <v>0</v>
      </c>
      <c r="AO163" s="19">
        <f t="shared" si="114"/>
        <v>0</v>
      </c>
      <c r="AP163" s="19">
        <v>0</v>
      </c>
      <c r="AQ163" s="19">
        <v>0</v>
      </c>
      <c r="AR163" s="19">
        <f t="shared" si="98"/>
        <v>0</v>
      </c>
      <c r="AS163" s="19">
        <v>0</v>
      </c>
      <c r="AT163" s="19">
        <v>0</v>
      </c>
      <c r="AU163" s="19">
        <f t="shared" si="99"/>
        <v>0</v>
      </c>
      <c r="AV163" s="19">
        <v>0</v>
      </c>
      <c r="AW163" s="19"/>
      <c r="AX163" s="19">
        <f t="shared" ref="AX163:AX212" si="120">AU163+AW163</f>
        <v>0</v>
      </c>
      <c r="AY163" s="19">
        <v>0</v>
      </c>
      <c r="AZ163" s="19"/>
      <c r="BA163" s="19">
        <f t="shared" ref="BA163:BA165" si="121">AX163+AZ163</f>
        <v>0</v>
      </c>
      <c r="BB163" s="19">
        <v>0</v>
      </c>
      <c r="BC163" s="19">
        <v>0</v>
      </c>
      <c r="BD163" s="19">
        <f t="shared" si="100"/>
        <v>0</v>
      </c>
      <c r="BE163" s="19">
        <v>0</v>
      </c>
      <c r="BF163" s="19">
        <v>0</v>
      </c>
      <c r="BG163" s="19">
        <f t="shared" si="101"/>
        <v>0</v>
      </c>
      <c r="BH163" s="19">
        <v>0</v>
      </c>
      <c r="BI163" s="19">
        <v>0</v>
      </c>
      <c r="BJ163" s="19">
        <f t="shared" si="115"/>
        <v>0</v>
      </c>
      <c r="BK163" s="19">
        <v>0</v>
      </c>
      <c r="BL163" s="19">
        <v>6.51</v>
      </c>
      <c r="BM163" s="19">
        <f t="shared" si="103"/>
        <v>6.51</v>
      </c>
      <c r="BN163" s="19">
        <f t="shared" si="106"/>
        <v>653.49</v>
      </c>
      <c r="BO163" s="19">
        <v>118.8</v>
      </c>
      <c r="BP163" s="19">
        <f t="shared" si="104"/>
        <v>125.31</v>
      </c>
      <c r="BQ163" s="19">
        <f t="shared" si="105"/>
        <v>534.69000000000005</v>
      </c>
      <c r="BR163" s="19">
        <f t="shared" si="110"/>
        <v>118.8</v>
      </c>
      <c r="BS163" s="19">
        <f t="shared" si="107"/>
        <v>244.11</v>
      </c>
      <c r="BT163" s="455">
        <f t="shared" si="108"/>
        <v>415.89</v>
      </c>
    </row>
    <row r="164" spans="1:72" s="190" customFormat="1" ht="38.25" x14ac:dyDescent="0.25">
      <c r="A164" s="492"/>
      <c r="B164" s="23">
        <v>289</v>
      </c>
      <c r="C164" s="22"/>
      <c r="D164" s="435">
        <v>156</v>
      </c>
      <c r="E164" s="207" t="s">
        <v>911</v>
      </c>
      <c r="F164" s="208">
        <v>43811</v>
      </c>
      <c r="G164" s="43" t="s">
        <v>680</v>
      </c>
      <c r="H164" s="23" t="s">
        <v>573</v>
      </c>
      <c r="I164" s="198" t="s">
        <v>907</v>
      </c>
      <c r="J164" s="209" t="s">
        <v>912</v>
      </c>
      <c r="K164" s="198" t="s">
        <v>913</v>
      </c>
      <c r="L164" s="19">
        <v>660</v>
      </c>
      <c r="M164" s="195">
        <f t="shared" si="94"/>
        <v>66</v>
      </c>
      <c r="N164" s="19">
        <f t="shared" si="95"/>
        <v>594</v>
      </c>
      <c r="O164" s="19">
        <f t="shared" si="96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17"/>
        <v>0</v>
      </c>
      <c r="U164" s="19">
        <v>0</v>
      </c>
      <c r="V164" s="19">
        <v>0</v>
      </c>
      <c r="W164" s="19">
        <f t="shared" si="109"/>
        <v>0</v>
      </c>
      <c r="X164" s="19">
        <v>0</v>
      </c>
      <c r="Y164" s="19">
        <v>0</v>
      </c>
      <c r="Z164" s="19">
        <f t="shared" si="111"/>
        <v>0</v>
      </c>
      <c r="AA164" s="19">
        <v>0</v>
      </c>
      <c r="AB164" s="19">
        <v>0</v>
      </c>
      <c r="AC164" s="19">
        <f t="shared" si="113"/>
        <v>0</v>
      </c>
      <c r="AD164" s="19">
        <v>0</v>
      </c>
      <c r="AE164" s="19">
        <v>0</v>
      </c>
      <c r="AF164" s="19">
        <f t="shared" si="116"/>
        <v>0</v>
      </c>
      <c r="AG164" s="19">
        <v>0</v>
      </c>
      <c r="AH164" s="19"/>
      <c r="AI164" s="19">
        <f t="shared" si="90"/>
        <v>0</v>
      </c>
      <c r="AJ164" s="19">
        <v>0</v>
      </c>
      <c r="AK164" s="19">
        <v>0</v>
      </c>
      <c r="AL164" s="19">
        <f t="shared" si="91"/>
        <v>0</v>
      </c>
      <c r="AM164" s="19">
        <v>0</v>
      </c>
      <c r="AN164" s="19">
        <v>0</v>
      </c>
      <c r="AO164" s="19">
        <f t="shared" si="114"/>
        <v>0</v>
      </c>
      <c r="AP164" s="19">
        <v>0</v>
      </c>
      <c r="AQ164" s="19">
        <v>0</v>
      </c>
      <c r="AR164" s="19">
        <f t="shared" si="98"/>
        <v>0</v>
      </c>
      <c r="AS164" s="19">
        <v>0</v>
      </c>
      <c r="AT164" s="19">
        <v>0</v>
      </c>
      <c r="AU164" s="19">
        <f t="shared" si="99"/>
        <v>0</v>
      </c>
      <c r="AV164" s="19">
        <v>0</v>
      </c>
      <c r="AW164" s="19"/>
      <c r="AX164" s="19">
        <f t="shared" si="120"/>
        <v>0</v>
      </c>
      <c r="AY164" s="19">
        <v>0</v>
      </c>
      <c r="AZ164" s="19"/>
      <c r="BA164" s="19">
        <f t="shared" si="121"/>
        <v>0</v>
      </c>
      <c r="BB164" s="19">
        <v>0</v>
      </c>
      <c r="BC164" s="19">
        <v>0</v>
      </c>
      <c r="BD164" s="19">
        <f t="shared" si="100"/>
        <v>0</v>
      </c>
      <c r="BE164" s="19">
        <v>0</v>
      </c>
      <c r="BF164" s="19">
        <v>0</v>
      </c>
      <c r="BG164" s="19">
        <f t="shared" si="101"/>
        <v>0</v>
      </c>
      <c r="BH164" s="19">
        <v>0</v>
      </c>
      <c r="BI164" s="19">
        <v>0</v>
      </c>
      <c r="BJ164" s="19">
        <f t="shared" si="115"/>
        <v>0</v>
      </c>
      <c r="BK164" s="19">
        <v>0</v>
      </c>
      <c r="BL164" s="19">
        <v>6.51</v>
      </c>
      <c r="BM164" s="19">
        <f t="shared" si="103"/>
        <v>6.51</v>
      </c>
      <c r="BN164" s="19">
        <f t="shared" si="106"/>
        <v>653.49</v>
      </c>
      <c r="BO164" s="19">
        <v>118.8</v>
      </c>
      <c r="BP164" s="19">
        <f t="shared" si="104"/>
        <v>125.31</v>
      </c>
      <c r="BQ164" s="19">
        <f t="shared" si="105"/>
        <v>534.69000000000005</v>
      </c>
      <c r="BR164" s="19">
        <f t="shared" si="110"/>
        <v>118.8</v>
      </c>
      <c r="BS164" s="19">
        <f t="shared" si="107"/>
        <v>244.11</v>
      </c>
      <c r="BT164" s="455">
        <f t="shared" si="108"/>
        <v>415.89</v>
      </c>
    </row>
    <row r="165" spans="1:72" s="190" customFormat="1" ht="38.25" x14ac:dyDescent="0.25">
      <c r="A165" s="492"/>
      <c r="B165" s="23">
        <v>289</v>
      </c>
      <c r="C165" s="22"/>
      <c r="D165" s="453">
        <v>157</v>
      </c>
      <c r="E165" s="207" t="s">
        <v>914</v>
      </c>
      <c r="F165" s="208">
        <v>43811</v>
      </c>
      <c r="G165" s="43" t="s">
        <v>680</v>
      </c>
      <c r="H165" s="23" t="s">
        <v>573</v>
      </c>
      <c r="I165" s="198" t="s">
        <v>907</v>
      </c>
      <c r="J165" s="209" t="s">
        <v>915</v>
      </c>
      <c r="K165" s="198" t="s">
        <v>916</v>
      </c>
      <c r="L165" s="19">
        <v>660</v>
      </c>
      <c r="M165" s="195">
        <f t="shared" si="94"/>
        <v>66</v>
      </c>
      <c r="N165" s="19">
        <f t="shared" si="95"/>
        <v>594</v>
      </c>
      <c r="O165" s="19">
        <f t="shared" si="96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17"/>
        <v>0</v>
      </c>
      <c r="U165" s="19">
        <v>0</v>
      </c>
      <c r="V165" s="19">
        <v>0</v>
      </c>
      <c r="W165" s="19">
        <f t="shared" si="109"/>
        <v>0</v>
      </c>
      <c r="X165" s="19">
        <v>0</v>
      </c>
      <c r="Y165" s="19">
        <v>0</v>
      </c>
      <c r="Z165" s="19">
        <f t="shared" si="111"/>
        <v>0</v>
      </c>
      <c r="AA165" s="19">
        <v>0</v>
      </c>
      <c r="AB165" s="19">
        <v>0</v>
      </c>
      <c r="AC165" s="19">
        <f t="shared" si="113"/>
        <v>0</v>
      </c>
      <c r="AD165" s="19">
        <v>0</v>
      </c>
      <c r="AE165" s="19">
        <v>0</v>
      </c>
      <c r="AF165" s="19">
        <f t="shared" si="116"/>
        <v>0</v>
      </c>
      <c r="AG165" s="19">
        <v>0</v>
      </c>
      <c r="AH165" s="19"/>
      <c r="AI165" s="19">
        <f t="shared" si="90"/>
        <v>0</v>
      </c>
      <c r="AJ165" s="19">
        <v>0</v>
      </c>
      <c r="AK165" s="19">
        <v>0</v>
      </c>
      <c r="AL165" s="19">
        <f t="shared" si="91"/>
        <v>0</v>
      </c>
      <c r="AM165" s="19">
        <v>0</v>
      </c>
      <c r="AN165" s="19">
        <v>0</v>
      </c>
      <c r="AO165" s="19">
        <f t="shared" si="114"/>
        <v>0</v>
      </c>
      <c r="AP165" s="19">
        <v>0</v>
      </c>
      <c r="AQ165" s="19">
        <v>0</v>
      </c>
      <c r="AR165" s="19">
        <f t="shared" si="98"/>
        <v>0</v>
      </c>
      <c r="AS165" s="19">
        <v>0</v>
      </c>
      <c r="AT165" s="19">
        <v>0</v>
      </c>
      <c r="AU165" s="19">
        <f t="shared" si="99"/>
        <v>0</v>
      </c>
      <c r="AV165" s="19">
        <v>0</v>
      </c>
      <c r="AW165" s="19"/>
      <c r="AX165" s="19">
        <f t="shared" si="120"/>
        <v>0</v>
      </c>
      <c r="AY165" s="19">
        <v>0</v>
      </c>
      <c r="AZ165" s="19"/>
      <c r="BA165" s="19">
        <f t="shared" si="121"/>
        <v>0</v>
      </c>
      <c r="BB165" s="19">
        <v>0</v>
      </c>
      <c r="BC165" s="19">
        <v>0</v>
      </c>
      <c r="BD165" s="19">
        <f t="shared" si="100"/>
        <v>0</v>
      </c>
      <c r="BE165" s="19">
        <v>0</v>
      </c>
      <c r="BF165" s="19">
        <v>0</v>
      </c>
      <c r="BG165" s="19">
        <f t="shared" si="101"/>
        <v>0</v>
      </c>
      <c r="BH165" s="19">
        <v>0</v>
      </c>
      <c r="BI165" s="19">
        <v>0</v>
      </c>
      <c r="BJ165" s="19">
        <f t="shared" si="115"/>
        <v>0</v>
      </c>
      <c r="BK165" s="19">
        <v>0</v>
      </c>
      <c r="BL165" s="19">
        <v>6.51</v>
      </c>
      <c r="BM165" s="19">
        <f t="shared" si="103"/>
        <v>6.51</v>
      </c>
      <c r="BN165" s="19">
        <f t="shared" si="106"/>
        <v>653.49</v>
      </c>
      <c r="BO165" s="19">
        <v>118.8</v>
      </c>
      <c r="BP165" s="19">
        <f t="shared" si="104"/>
        <v>125.31</v>
      </c>
      <c r="BQ165" s="19">
        <f t="shared" si="105"/>
        <v>534.69000000000005</v>
      </c>
      <c r="BR165" s="19">
        <f t="shared" si="110"/>
        <v>118.8</v>
      </c>
      <c r="BS165" s="19">
        <f t="shared" si="107"/>
        <v>244.11</v>
      </c>
      <c r="BT165" s="455">
        <f t="shared" si="108"/>
        <v>415.89</v>
      </c>
    </row>
    <row r="166" spans="1:72" s="190" customFormat="1" ht="25.5" x14ac:dyDescent="0.25">
      <c r="A166" s="193">
        <v>152</v>
      </c>
      <c r="B166" s="23">
        <v>289</v>
      </c>
      <c r="C166" s="22"/>
      <c r="D166" s="435">
        <v>158</v>
      </c>
      <c r="E166" s="205" t="s">
        <v>917</v>
      </c>
      <c r="F166" s="208">
        <v>43811</v>
      </c>
      <c r="G166" s="43" t="s">
        <v>642</v>
      </c>
      <c r="H166" s="23" t="s">
        <v>573</v>
      </c>
      <c r="I166" s="198" t="s">
        <v>918</v>
      </c>
      <c r="J166" s="209" t="s">
        <v>919</v>
      </c>
      <c r="K166" s="198" t="s">
        <v>916</v>
      </c>
      <c r="L166" s="19">
        <v>869.95</v>
      </c>
      <c r="M166" s="195">
        <f t="shared" si="94"/>
        <v>86.995000000000005</v>
      </c>
      <c r="N166" s="19">
        <f t="shared" si="95"/>
        <v>782.95500000000004</v>
      </c>
      <c r="O166" s="19">
        <f t="shared" si="96"/>
        <v>156.59100000000001</v>
      </c>
      <c r="P166" s="19">
        <v>0</v>
      </c>
      <c r="Q166" s="19">
        <f t="shared" ref="Q166:Q167" si="122">P166</f>
        <v>0</v>
      </c>
      <c r="R166" s="19">
        <v>0</v>
      </c>
      <c r="S166" s="19">
        <v>0</v>
      </c>
      <c r="T166" s="19">
        <f t="shared" ref="T166:T167" si="123">Q166+S166</f>
        <v>0</v>
      </c>
      <c r="U166" s="19">
        <v>0</v>
      </c>
      <c r="V166" s="19">
        <v>0</v>
      </c>
      <c r="W166" s="19">
        <f t="shared" si="109"/>
        <v>0</v>
      </c>
      <c r="X166" s="19">
        <v>0</v>
      </c>
      <c r="Y166" s="19">
        <v>0</v>
      </c>
      <c r="Z166" s="19">
        <f t="shared" si="111"/>
        <v>0</v>
      </c>
      <c r="AA166" s="19">
        <v>0</v>
      </c>
      <c r="AB166" s="19">
        <v>0</v>
      </c>
      <c r="AC166" s="19">
        <f t="shared" si="113"/>
        <v>0</v>
      </c>
      <c r="AD166" s="19">
        <v>0</v>
      </c>
      <c r="AE166" s="19">
        <v>0</v>
      </c>
      <c r="AF166" s="19">
        <f t="shared" si="116"/>
        <v>0</v>
      </c>
      <c r="AG166" s="19">
        <v>0</v>
      </c>
      <c r="AH166" s="19">
        <v>0</v>
      </c>
      <c r="AI166" s="19">
        <f t="shared" si="90"/>
        <v>0</v>
      </c>
      <c r="AJ166" s="19">
        <v>0</v>
      </c>
      <c r="AK166" s="19">
        <v>0</v>
      </c>
      <c r="AL166" s="19">
        <f t="shared" si="91"/>
        <v>0</v>
      </c>
      <c r="AM166" s="19">
        <v>0</v>
      </c>
      <c r="AN166" s="19">
        <v>0</v>
      </c>
      <c r="AO166" s="19">
        <f t="shared" si="114"/>
        <v>0</v>
      </c>
      <c r="AP166" s="19">
        <v>0</v>
      </c>
      <c r="AQ166" s="19">
        <v>0</v>
      </c>
      <c r="AR166" s="19">
        <f t="shared" si="98"/>
        <v>0</v>
      </c>
      <c r="AS166" s="19">
        <v>0</v>
      </c>
      <c r="AT166" s="19">
        <v>0</v>
      </c>
      <c r="AU166" s="19">
        <f t="shared" si="99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92"/>
        <v>0</v>
      </c>
      <c r="BB166" s="19">
        <v>0</v>
      </c>
      <c r="BC166" s="19">
        <v>0</v>
      </c>
      <c r="BD166" s="19">
        <f t="shared" si="100"/>
        <v>0</v>
      </c>
      <c r="BE166" s="19">
        <v>0</v>
      </c>
      <c r="BF166" s="19">
        <v>0</v>
      </c>
      <c r="BG166" s="19">
        <f t="shared" si="101"/>
        <v>0</v>
      </c>
      <c r="BH166" s="19">
        <v>0</v>
      </c>
      <c r="BI166" s="19">
        <v>0</v>
      </c>
      <c r="BJ166" s="19">
        <f t="shared" si="115"/>
        <v>0</v>
      </c>
      <c r="BK166" s="19">
        <v>0</v>
      </c>
      <c r="BL166" s="19">
        <v>8.58</v>
      </c>
      <c r="BM166" s="19">
        <f t="shared" si="103"/>
        <v>8.58</v>
      </c>
      <c r="BN166" s="19">
        <f t="shared" si="106"/>
        <v>861.37</v>
      </c>
      <c r="BO166" s="19">
        <v>156.59</v>
      </c>
      <c r="BP166" s="19">
        <f t="shared" si="104"/>
        <v>165.17000000000002</v>
      </c>
      <c r="BQ166" s="19">
        <f t="shared" si="105"/>
        <v>704.78</v>
      </c>
      <c r="BR166" s="19">
        <f t="shared" si="110"/>
        <v>156.59</v>
      </c>
      <c r="BS166" s="19">
        <f t="shared" si="107"/>
        <v>321.76</v>
      </c>
      <c r="BT166" s="455">
        <f t="shared" si="108"/>
        <v>548.19000000000005</v>
      </c>
    </row>
    <row r="167" spans="1:72" s="190" customFormat="1" ht="13.5" x14ac:dyDescent="0.25">
      <c r="A167" s="492">
        <v>153</v>
      </c>
      <c r="B167" s="23">
        <v>289</v>
      </c>
      <c r="C167" s="22"/>
      <c r="D167" s="435">
        <v>159</v>
      </c>
      <c r="E167" s="205" t="s">
        <v>920</v>
      </c>
      <c r="F167" s="208">
        <v>43811</v>
      </c>
      <c r="G167" s="43" t="s">
        <v>921</v>
      </c>
      <c r="H167" s="23" t="s">
        <v>515</v>
      </c>
      <c r="I167" s="43" t="s">
        <v>922</v>
      </c>
      <c r="J167" s="209" t="s">
        <v>923</v>
      </c>
      <c r="K167" s="198" t="s">
        <v>324</v>
      </c>
      <c r="L167" s="19">
        <v>695</v>
      </c>
      <c r="M167" s="195">
        <f t="shared" si="94"/>
        <v>69.5</v>
      </c>
      <c r="N167" s="19">
        <f t="shared" si="95"/>
        <v>625.5</v>
      </c>
      <c r="O167" s="19">
        <f t="shared" si="96"/>
        <v>125.1</v>
      </c>
      <c r="P167" s="19">
        <v>0</v>
      </c>
      <c r="Q167" s="19">
        <f t="shared" si="122"/>
        <v>0</v>
      </c>
      <c r="R167" s="19">
        <v>0</v>
      </c>
      <c r="S167" s="19">
        <v>0</v>
      </c>
      <c r="T167" s="19">
        <f t="shared" si="123"/>
        <v>0</v>
      </c>
      <c r="U167" s="19">
        <v>0</v>
      </c>
      <c r="V167" s="19">
        <v>0</v>
      </c>
      <c r="W167" s="19">
        <f t="shared" si="109"/>
        <v>0</v>
      </c>
      <c r="X167" s="19">
        <v>0</v>
      </c>
      <c r="Y167" s="19">
        <v>0</v>
      </c>
      <c r="Z167" s="19">
        <f t="shared" si="111"/>
        <v>0</v>
      </c>
      <c r="AA167" s="19">
        <v>0</v>
      </c>
      <c r="AB167" s="19">
        <v>0</v>
      </c>
      <c r="AC167" s="19">
        <f t="shared" si="113"/>
        <v>0</v>
      </c>
      <c r="AD167" s="19">
        <v>0</v>
      </c>
      <c r="AE167" s="19">
        <v>0</v>
      </c>
      <c r="AF167" s="19">
        <f t="shared" si="116"/>
        <v>0</v>
      </c>
      <c r="AG167" s="19">
        <v>0</v>
      </c>
      <c r="AH167" s="19">
        <v>0</v>
      </c>
      <c r="AI167" s="19">
        <f t="shared" si="90"/>
        <v>0</v>
      </c>
      <c r="AJ167" s="19">
        <v>0</v>
      </c>
      <c r="AK167" s="19">
        <v>0</v>
      </c>
      <c r="AL167" s="19">
        <f t="shared" si="91"/>
        <v>0</v>
      </c>
      <c r="AM167" s="19">
        <v>0</v>
      </c>
      <c r="AN167" s="19">
        <v>0</v>
      </c>
      <c r="AO167" s="19">
        <f t="shared" si="114"/>
        <v>0</v>
      </c>
      <c r="AP167" s="19">
        <v>0</v>
      </c>
      <c r="AQ167" s="19">
        <v>0</v>
      </c>
      <c r="AR167" s="19">
        <f t="shared" si="98"/>
        <v>0</v>
      </c>
      <c r="AS167" s="19">
        <v>0</v>
      </c>
      <c r="AT167" s="19">
        <v>0</v>
      </c>
      <c r="AU167" s="19">
        <f t="shared" si="99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92"/>
        <v>0</v>
      </c>
      <c r="BB167" s="19">
        <v>0</v>
      </c>
      <c r="BC167" s="19">
        <v>0</v>
      </c>
      <c r="BD167" s="19">
        <f t="shared" si="100"/>
        <v>0</v>
      </c>
      <c r="BE167" s="19">
        <v>0</v>
      </c>
      <c r="BF167" s="19">
        <v>0</v>
      </c>
      <c r="BG167" s="19">
        <f t="shared" si="101"/>
        <v>0</v>
      </c>
      <c r="BH167" s="19">
        <v>0</v>
      </c>
      <c r="BI167" s="19">
        <v>0</v>
      </c>
      <c r="BJ167" s="19">
        <f t="shared" si="115"/>
        <v>0</v>
      </c>
      <c r="BK167" s="19">
        <v>0</v>
      </c>
      <c r="BL167" s="19">
        <v>6.85</v>
      </c>
      <c r="BM167" s="19">
        <f t="shared" si="103"/>
        <v>6.85</v>
      </c>
      <c r="BN167" s="19">
        <f t="shared" si="106"/>
        <v>688.15</v>
      </c>
      <c r="BO167" s="19">
        <v>125.1</v>
      </c>
      <c r="BP167" s="19">
        <f t="shared" si="104"/>
        <v>131.94999999999999</v>
      </c>
      <c r="BQ167" s="19">
        <f t="shared" si="105"/>
        <v>563.04999999999995</v>
      </c>
      <c r="BR167" s="19">
        <f t="shared" si="110"/>
        <v>125.1</v>
      </c>
      <c r="BS167" s="19">
        <f t="shared" si="107"/>
        <v>257.04999999999995</v>
      </c>
      <c r="BT167" s="455">
        <f t="shared" si="108"/>
        <v>437.95000000000005</v>
      </c>
    </row>
    <row r="168" spans="1:72" s="190" customFormat="1" ht="13.5" x14ac:dyDescent="0.25">
      <c r="A168" s="492"/>
      <c r="B168" s="23">
        <v>289</v>
      </c>
      <c r="C168" s="22"/>
      <c r="D168" s="435">
        <v>160</v>
      </c>
      <c r="E168" s="205" t="s">
        <v>924</v>
      </c>
      <c r="F168" s="208">
        <v>43811</v>
      </c>
      <c r="G168" s="43" t="s">
        <v>921</v>
      </c>
      <c r="H168" s="23" t="s">
        <v>515</v>
      </c>
      <c r="I168" s="43" t="s">
        <v>922</v>
      </c>
      <c r="J168" s="209" t="s">
        <v>925</v>
      </c>
      <c r="K168" s="198" t="s">
        <v>324</v>
      </c>
      <c r="L168" s="19">
        <v>695</v>
      </c>
      <c r="M168" s="195">
        <f t="shared" si="94"/>
        <v>69.5</v>
      </c>
      <c r="N168" s="19">
        <f t="shared" si="95"/>
        <v>625.5</v>
      </c>
      <c r="O168" s="19">
        <f t="shared" si="96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17"/>
        <v>0</v>
      </c>
      <c r="U168" s="19">
        <v>0</v>
      </c>
      <c r="V168" s="19">
        <v>0</v>
      </c>
      <c r="W168" s="19">
        <f t="shared" si="109"/>
        <v>0</v>
      </c>
      <c r="X168" s="19">
        <v>0</v>
      </c>
      <c r="Y168" s="19">
        <v>0</v>
      </c>
      <c r="Z168" s="19">
        <f t="shared" si="111"/>
        <v>0</v>
      </c>
      <c r="AA168" s="19">
        <v>0</v>
      </c>
      <c r="AB168" s="19">
        <v>0</v>
      </c>
      <c r="AC168" s="19">
        <f t="shared" si="113"/>
        <v>0</v>
      </c>
      <c r="AD168" s="19">
        <v>0</v>
      </c>
      <c r="AE168" s="19">
        <v>0</v>
      </c>
      <c r="AF168" s="19">
        <f t="shared" si="116"/>
        <v>0</v>
      </c>
      <c r="AG168" s="19">
        <v>0</v>
      </c>
      <c r="AH168" s="19"/>
      <c r="AI168" s="19">
        <f t="shared" si="90"/>
        <v>0</v>
      </c>
      <c r="AJ168" s="19">
        <v>0</v>
      </c>
      <c r="AK168" s="19">
        <v>0</v>
      </c>
      <c r="AL168" s="19">
        <f t="shared" si="91"/>
        <v>0</v>
      </c>
      <c r="AM168" s="19">
        <v>0</v>
      </c>
      <c r="AN168" s="19">
        <v>0</v>
      </c>
      <c r="AO168" s="19">
        <f t="shared" si="114"/>
        <v>0</v>
      </c>
      <c r="AP168" s="19">
        <v>0</v>
      </c>
      <c r="AQ168" s="19">
        <v>0</v>
      </c>
      <c r="AR168" s="19">
        <f t="shared" si="98"/>
        <v>0</v>
      </c>
      <c r="AS168" s="19"/>
      <c r="AT168" s="19">
        <v>0</v>
      </c>
      <c r="AU168" s="19">
        <f t="shared" si="99"/>
        <v>0</v>
      </c>
      <c r="AV168" s="19"/>
      <c r="AW168" s="19"/>
      <c r="AX168" s="19">
        <f t="shared" si="120"/>
        <v>0</v>
      </c>
      <c r="AY168" s="19">
        <v>0</v>
      </c>
      <c r="AZ168" s="19"/>
      <c r="BA168" s="19">
        <f t="shared" si="92"/>
        <v>0</v>
      </c>
      <c r="BB168" s="19">
        <v>0</v>
      </c>
      <c r="BC168" s="19">
        <v>0</v>
      </c>
      <c r="BD168" s="19">
        <f t="shared" si="100"/>
        <v>0</v>
      </c>
      <c r="BE168" s="19"/>
      <c r="BF168" s="19">
        <v>0</v>
      </c>
      <c r="BG168" s="19">
        <f t="shared" si="101"/>
        <v>0</v>
      </c>
      <c r="BH168" s="19">
        <v>0</v>
      </c>
      <c r="BI168" s="19">
        <v>0</v>
      </c>
      <c r="BJ168" s="19">
        <f t="shared" si="115"/>
        <v>0</v>
      </c>
      <c r="BK168" s="19">
        <v>0</v>
      </c>
      <c r="BL168" s="19">
        <v>6.85</v>
      </c>
      <c r="BM168" s="19">
        <f t="shared" si="103"/>
        <v>6.85</v>
      </c>
      <c r="BN168" s="19">
        <f t="shared" si="106"/>
        <v>688.15</v>
      </c>
      <c r="BO168" s="19">
        <v>125.1</v>
      </c>
      <c r="BP168" s="19">
        <f t="shared" si="104"/>
        <v>131.94999999999999</v>
      </c>
      <c r="BQ168" s="19">
        <f t="shared" si="105"/>
        <v>563.04999999999995</v>
      </c>
      <c r="BR168" s="19">
        <f t="shared" si="110"/>
        <v>125.1</v>
      </c>
      <c r="BS168" s="19">
        <f t="shared" si="107"/>
        <v>257.04999999999995</v>
      </c>
      <c r="BT168" s="455">
        <f t="shared" si="108"/>
        <v>437.95000000000005</v>
      </c>
    </row>
    <row r="169" spans="1:72" s="190" customFormat="1" ht="13.5" x14ac:dyDescent="0.25">
      <c r="A169" s="492"/>
      <c r="B169" s="23">
        <v>289</v>
      </c>
      <c r="C169" s="22"/>
      <c r="D169" s="453">
        <v>161</v>
      </c>
      <c r="E169" s="205" t="s">
        <v>926</v>
      </c>
      <c r="F169" s="208">
        <v>43811</v>
      </c>
      <c r="G169" s="43" t="s">
        <v>921</v>
      </c>
      <c r="H169" s="23" t="s">
        <v>515</v>
      </c>
      <c r="I169" s="43" t="s">
        <v>922</v>
      </c>
      <c r="J169" s="209" t="s">
        <v>927</v>
      </c>
      <c r="K169" s="198" t="s">
        <v>324</v>
      </c>
      <c r="L169" s="19">
        <v>695</v>
      </c>
      <c r="M169" s="195">
        <f t="shared" si="94"/>
        <v>69.5</v>
      </c>
      <c r="N169" s="19">
        <f t="shared" si="95"/>
        <v>625.5</v>
      </c>
      <c r="O169" s="19">
        <f t="shared" si="96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17"/>
        <v>0</v>
      </c>
      <c r="U169" s="19">
        <v>0</v>
      </c>
      <c r="V169" s="19">
        <v>0</v>
      </c>
      <c r="W169" s="19">
        <f t="shared" si="109"/>
        <v>0</v>
      </c>
      <c r="X169" s="19">
        <v>0</v>
      </c>
      <c r="Y169" s="19">
        <v>0</v>
      </c>
      <c r="Z169" s="19">
        <f t="shared" si="111"/>
        <v>0</v>
      </c>
      <c r="AA169" s="19">
        <v>0</v>
      </c>
      <c r="AB169" s="19">
        <v>0</v>
      </c>
      <c r="AC169" s="19">
        <f t="shared" si="113"/>
        <v>0</v>
      </c>
      <c r="AD169" s="19">
        <v>0</v>
      </c>
      <c r="AE169" s="19">
        <v>0</v>
      </c>
      <c r="AF169" s="19">
        <f t="shared" si="116"/>
        <v>0</v>
      </c>
      <c r="AG169" s="19">
        <v>0</v>
      </c>
      <c r="AH169" s="19"/>
      <c r="AI169" s="19">
        <f t="shared" si="90"/>
        <v>0</v>
      </c>
      <c r="AJ169" s="19">
        <v>0</v>
      </c>
      <c r="AK169" s="19">
        <v>0</v>
      </c>
      <c r="AL169" s="19">
        <f t="shared" si="91"/>
        <v>0</v>
      </c>
      <c r="AM169" s="19">
        <v>0</v>
      </c>
      <c r="AN169" s="19">
        <v>0</v>
      </c>
      <c r="AO169" s="19">
        <f t="shared" si="114"/>
        <v>0</v>
      </c>
      <c r="AP169" s="19">
        <v>0</v>
      </c>
      <c r="AQ169" s="19">
        <v>0</v>
      </c>
      <c r="AR169" s="19">
        <f t="shared" si="98"/>
        <v>0</v>
      </c>
      <c r="AS169" s="19">
        <v>0</v>
      </c>
      <c r="AT169" s="19">
        <v>0</v>
      </c>
      <c r="AU169" s="19">
        <f t="shared" si="99"/>
        <v>0</v>
      </c>
      <c r="AV169" s="19"/>
      <c r="AW169" s="19"/>
      <c r="AX169" s="19">
        <f t="shared" si="120"/>
        <v>0</v>
      </c>
      <c r="AY169" s="19">
        <v>0</v>
      </c>
      <c r="AZ169" s="19"/>
      <c r="BA169" s="19">
        <f t="shared" si="92"/>
        <v>0</v>
      </c>
      <c r="BB169" s="19">
        <v>0</v>
      </c>
      <c r="BC169" s="19">
        <v>0</v>
      </c>
      <c r="BD169" s="19">
        <f t="shared" si="100"/>
        <v>0</v>
      </c>
      <c r="BE169" s="19"/>
      <c r="BF169" s="19">
        <v>0</v>
      </c>
      <c r="BG169" s="19">
        <f t="shared" si="101"/>
        <v>0</v>
      </c>
      <c r="BH169" s="19">
        <v>0</v>
      </c>
      <c r="BI169" s="19">
        <v>0</v>
      </c>
      <c r="BJ169" s="19">
        <f t="shared" si="115"/>
        <v>0</v>
      </c>
      <c r="BK169" s="19">
        <v>0</v>
      </c>
      <c r="BL169" s="19">
        <v>6.85</v>
      </c>
      <c r="BM169" s="19">
        <f t="shared" si="103"/>
        <v>6.85</v>
      </c>
      <c r="BN169" s="19">
        <f t="shared" si="106"/>
        <v>688.15</v>
      </c>
      <c r="BO169" s="19">
        <v>125.1</v>
      </c>
      <c r="BP169" s="19">
        <f t="shared" si="104"/>
        <v>131.94999999999999</v>
      </c>
      <c r="BQ169" s="19">
        <f t="shared" si="105"/>
        <v>563.04999999999995</v>
      </c>
      <c r="BR169" s="19">
        <f t="shared" si="110"/>
        <v>125.1</v>
      </c>
      <c r="BS169" s="19">
        <f t="shared" si="107"/>
        <v>257.04999999999995</v>
      </c>
      <c r="BT169" s="455">
        <f t="shared" si="108"/>
        <v>437.95000000000005</v>
      </c>
    </row>
    <row r="170" spans="1:72" s="190" customFormat="1" ht="13.5" x14ac:dyDescent="0.25">
      <c r="A170" s="492"/>
      <c r="B170" s="23">
        <v>289</v>
      </c>
      <c r="C170" s="22"/>
      <c r="D170" s="435">
        <v>162</v>
      </c>
      <c r="E170" s="205" t="s">
        <v>928</v>
      </c>
      <c r="F170" s="208">
        <v>43811</v>
      </c>
      <c r="G170" s="43" t="s">
        <v>921</v>
      </c>
      <c r="H170" s="23" t="s">
        <v>515</v>
      </c>
      <c r="I170" s="43" t="s">
        <v>922</v>
      </c>
      <c r="J170" s="209" t="s">
        <v>929</v>
      </c>
      <c r="K170" s="198" t="s">
        <v>324</v>
      </c>
      <c r="L170" s="19">
        <v>695</v>
      </c>
      <c r="M170" s="195">
        <f t="shared" si="94"/>
        <v>69.5</v>
      </c>
      <c r="N170" s="19">
        <f t="shared" si="95"/>
        <v>625.5</v>
      </c>
      <c r="O170" s="19">
        <f t="shared" si="96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17"/>
        <v>0</v>
      </c>
      <c r="U170" s="19">
        <v>0</v>
      </c>
      <c r="V170" s="19">
        <v>0</v>
      </c>
      <c r="W170" s="19">
        <f t="shared" si="109"/>
        <v>0</v>
      </c>
      <c r="X170" s="19">
        <v>0</v>
      </c>
      <c r="Y170" s="19">
        <v>0</v>
      </c>
      <c r="Z170" s="19">
        <f t="shared" si="111"/>
        <v>0</v>
      </c>
      <c r="AA170" s="19">
        <v>0</v>
      </c>
      <c r="AB170" s="19">
        <v>0</v>
      </c>
      <c r="AC170" s="19">
        <f t="shared" si="113"/>
        <v>0</v>
      </c>
      <c r="AD170" s="19">
        <v>0</v>
      </c>
      <c r="AE170" s="19">
        <v>0</v>
      </c>
      <c r="AF170" s="19">
        <f t="shared" si="116"/>
        <v>0</v>
      </c>
      <c r="AG170" s="19">
        <v>0</v>
      </c>
      <c r="AH170" s="19"/>
      <c r="AI170" s="19">
        <f t="shared" si="90"/>
        <v>0</v>
      </c>
      <c r="AJ170" s="19">
        <v>0</v>
      </c>
      <c r="AK170" s="19">
        <v>0</v>
      </c>
      <c r="AL170" s="19">
        <f t="shared" si="91"/>
        <v>0</v>
      </c>
      <c r="AM170" s="19">
        <v>0</v>
      </c>
      <c r="AN170" s="19">
        <v>0</v>
      </c>
      <c r="AO170" s="19">
        <f t="shared" si="114"/>
        <v>0</v>
      </c>
      <c r="AP170" s="19">
        <v>0</v>
      </c>
      <c r="AQ170" s="19">
        <v>0</v>
      </c>
      <c r="AR170" s="19">
        <f t="shared" si="98"/>
        <v>0</v>
      </c>
      <c r="AS170" s="19">
        <v>0</v>
      </c>
      <c r="AT170" s="19">
        <v>0</v>
      </c>
      <c r="AU170" s="19">
        <f t="shared" si="99"/>
        <v>0</v>
      </c>
      <c r="AV170" s="19"/>
      <c r="AW170" s="19"/>
      <c r="AX170" s="19">
        <f t="shared" si="120"/>
        <v>0</v>
      </c>
      <c r="AY170" s="19">
        <v>0</v>
      </c>
      <c r="AZ170" s="19"/>
      <c r="BA170" s="19">
        <f t="shared" si="92"/>
        <v>0</v>
      </c>
      <c r="BB170" s="19">
        <v>0</v>
      </c>
      <c r="BC170" s="19">
        <v>0</v>
      </c>
      <c r="BD170" s="19">
        <f t="shared" si="100"/>
        <v>0</v>
      </c>
      <c r="BE170" s="19"/>
      <c r="BF170" s="19">
        <v>0</v>
      </c>
      <c r="BG170" s="19">
        <f t="shared" si="101"/>
        <v>0</v>
      </c>
      <c r="BH170" s="19">
        <v>0</v>
      </c>
      <c r="BI170" s="19">
        <v>0</v>
      </c>
      <c r="BJ170" s="19">
        <f t="shared" si="115"/>
        <v>0</v>
      </c>
      <c r="BK170" s="19">
        <v>0</v>
      </c>
      <c r="BL170" s="19">
        <v>6.85</v>
      </c>
      <c r="BM170" s="19">
        <f t="shared" si="103"/>
        <v>6.85</v>
      </c>
      <c r="BN170" s="19">
        <f t="shared" si="106"/>
        <v>688.15</v>
      </c>
      <c r="BO170" s="19">
        <v>125.1</v>
      </c>
      <c r="BP170" s="19">
        <f t="shared" si="104"/>
        <v>131.94999999999999</v>
      </c>
      <c r="BQ170" s="19">
        <f t="shared" si="105"/>
        <v>563.04999999999995</v>
      </c>
      <c r="BR170" s="19">
        <f t="shared" si="110"/>
        <v>125.1</v>
      </c>
      <c r="BS170" s="19">
        <f t="shared" si="107"/>
        <v>257.04999999999995</v>
      </c>
      <c r="BT170" s="455">
        <f t="shared" si="108"/>
        <v>437.95000000000005</v>
      </c>
    </row>
    <row r="171" spans="1:72" s="190" customFormat="1" ht="25.5" x14ac:dyDescent="0.25">
      <c r="A171" s="492">
        <v>154</v>
      </c>
      <c r="B171" s="23">
        <v>290</v>
      </c>
      <c r="C171" s="22"/>
      <c r="D171" s="435">
        <v>163</v>
      </c>
      <c r="E171" s="205" t="s">
        <v>930</v>
      </c>
      <c r="F171" s="208">
        <v>43811</v>
      </c>
      <c r="G171" s="43" t="s">
        <v>514</v>
      </c>
      <c r="H171" s="23" t="s">
        <v>573</v>
      </c>
      <c r="I171" s="198" t="s">
        <v>894</v>
      </c>
      <c r="J171" s="209" t="s">
        <v>931</v>
      </c>
      <c r="K171" s="198" t="s">
        <v>524</v>
      </c>
      <c r="L171" s="19">
        <v>1285</v>
      </c>
      <c r="M171" s="195">
        <f t="shared" si="94"/>
        <v>128.5</v>
      </c>
      <c r="N171" s="19">
        <f t="shared" si="95"/>
        <v>1156.5</v>
      </c>
      <c r="O171" s="19">
        <f t="shared" si="96"/>
        <v>231.3</v>
      </c>
      <c r="P171" s="19">
        <v>0</v>
      </c>
      <c r="Q171" s="19">
        <f t="shared" ref="Q171" si="124">P171</f>
        <v>0</v>
      </c>
      <c r="R171" s="19">
        <v>0</v>
      </c>
      <c r="S171" s="19">
        <v>0</v>
      </c>
      <c r="T171" s="19">
        <f t="shared" ref="T171" si="125">Q171+S171</f>
        <v>0</v>
      </c>
      <c r="U171" s="19">
        <v>0</v>
      </c>
      <c r="V171" s="19">
        <v>0</v>
      </c>
      <c r="W171" s="19">
        <f t="shared" si="109"/>
        <v>0</v>
      </c>
      <c r="X171" s="19">
        <v>0</v>
      </c>
      <c r="Y171" s="19">
        <v>0</v>
      </c>
      <c r="Z171" s="19">
        <f t="shared" si="111"/>
        <v>0</v>
      </c>
      <c r="AA171" s="19">
        <v>0</v>
      </c>
      <c r="AB171" s="19">
        <v>0</v>
      </c>
      <c r="AC171" s="19">
        <f t="shared" si="113"/>
        <v>0</v>
      </c>
      <c r="AD171" s="19">
        <v>0</v>
      </c>
      <c r="AE171" s="19">
        <v>0</v>
      </c>
      <c r="AF171" s="19">
        <f t="shared" si="116"/>
        <v>0</v>
      </c>
      <c r="AG171" s="19">
        <v>0</v>
      </c>
      <c r="AH171" s="19">
        <v>0</v>
      </c>
      <c r="AI171" s="19">
        <f t="shared" si="90"/>
        <v>0</v>
      </c>
      <c r="AJ171" s="19">
        <v>0</v>
      </c>
      <c r="AK171" s="19">
        <v>0</v>
      </c>
      <c r="AL171" s="19">
        <f t="shared" si="91"/>
        <v>0</v>
      </c>
      <c r="AM171" s="19">
        <v>0</v>
      </c>
      <c r="AN171" s="19">
        <v>0</v>
      </c>
      <c r="AO171" s="19">
        <f t="shared" si="114"/>
        <v>0</v>
      </c>
      <c r="AP171" s="19">
        <v>0</v>
      </c>
      <c r="AQ171" s="19">
        <v>0</v>
      </c>
      <c r="AR171" s="19">
        <f t="shared" si="98"/>
        <v>0</v>
      </c>
      <c r="AS171" s="19">
        <v>0</v>
      </c>
      <c r="AT171" s="19">
        <v>0</v>
      </c>
      <c r="AU171" s="19">
        <f t="shared" si="99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00"/>
        <v>0</v>
      </c>
      <c r="BE171" s="19">
        <v>0</v>
      </c>
      <c r="BF171" s="19">
        <v>0</v>
      </c>
      <c r="BG171" s="19">
        <f t="shared" si="101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03"/>
        <v>12.67</v>
      </c>
      <c r="BN171" s="19">
        <f t="shared" si="106"/>
        <v>1272.33</v>
      </c>
      <c r="BO171" s="19">
        <v>231.3</v>
      </c>
      <c r="BP171" s="19">
        <f t="shared" si="104"/>
        <v>243.97</v>
      </c>
      <c r="BQ171" s="19">
        <f t="shared" si="105"/>
        <v>1041.03</v>
      </c>
      <c r="BR171" s="19">
        <f t="shared" si="110"/>
        <v>231.3</v>
      </c>
      <c r="BS171" s="19">
        <f t="shared" si="107"/>
        <v>475.27</v>
      </c>
      <c r="BT171" s="455">
        <f t="shared" si="108"/>
        <v>809.73</v>
      </c>
    </row>
    <row r="172" spans="1:72" s="190" customFormat="1" ht="25.5" x14ac:dyDescent="0.25">
      <c r="A172" s="492"/>
      <c r="B172" s="23">
        <v>290</v>
      </c>
      <c r="C172" s="22"/>
      <c r="D172" s="435">
        <v>164</v>
      </c>
      <c r="E172" s="205" t="s">
        <v>932</v>
      </c>
      <c r="F172" s="208">
        <v>43811</v>
      </c>
      <c r="G172" s="43" t="s">
        <v>514</v>
      </c>
      <c r="H172" s="23" t="s">
        <v>573</v>
      </c>
      <c r="I172" s="198" t="s">
        <v>894</v>
      </c>
      <c r="J172" s="209" t="s">
        <v>933</v>
      </c>
      <c r="K172" s="198" t="s">
        <v>540</v>
      </c>
      <c r="L172" s="19">
        <v>1285</v>
      </c>
      <c r="M172" s="195">
        <f t="shared" si="94"/>
        <v>128.5</v>
      </c>
      <c r="N172" s="19">
        <f t="shared" si="95"/>
        <v>1156.5</v>
      </c>
      <c r="O172" s="19">
        <f t="shared" si="96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17"/>
        <v>0</v>
      </c>
      <c r="U172" s="19">
        <v>0</v>
      </c>
      <c r="V172" s="19">
        <v>0</v>
      </c>
      <c r="W172" s="19">
        <f t="shared" si="109"/>
        <v>0</v>
      </c>
      <c r="X172" s="19"/>
      <c r="Y172" s="19">
        <v>0</v>
      </c>
      <c r="Z172" s="19">
        <f t="shared" si="111"/>
        <v>0</v>
      </c>
      <c r="AA172" s="19">
        <v>0</v>
      </c>
      <c r="AB172" s="19">
        <v>0</v>
      </c>
      <c r="AC172" s="19">
        <f t="shared" si="113"/>
        <v>0</v>
      </c>
      <c r="AD172" s="19">
        <v>0</v>
      </c>
      <c r="AE172" s="19">
        <v>0</v>
      </c>
      <c r="AF172" s="19">
        <f t="shared" si="116"/>
        <v>0</v>
      </c>
      <c r="AG172" s="19">
        <v>0</v>
      </c>
      <c r="AH172" s="19"/>
      <c r="AI172" s="19">
        <f t="shared" si="90"/>
        <v>0</v>
      </c>
      <c r="AJ172" s="19">
        <v>0</v>
      </c>
      <c r="AK172" s="19">
        <v>0</v>
      </c>
      <c r="AL172" s="19">
        <f t="shared" si="91"/>
        <v>0</v>
      </c>
      <c r="AM172" s="19">
        <v>0</v>
      </c>
      <c r="AN172" s="19">
        <v>0</v>
      </c>
      <c r="AO172" s="19">
        <f t="shared" si="114"/>
        <v>0</v>
      </c>
      <c r="AP172" s="19">
        <v>0</v>
      </c>
      <c r="AQ172" s="19">
        <v>0</v>
      </c>
      <c r="AR172" s="19">
        <f t="shared" si="98"/>
        <v>0</v>
      </c>
      <c r="AS172" s="19">
        <v>0</v>
      </c>
      <c r="AT172" s="19">
        <v>0</v>
      </c>
      <c r="AU172" s="19">
        <f t="shared" si="99"/>
        <v>0</v>
      </c>
      <c r="AV172" s="19"/>
      <c r="AW172" s="19"/>
      <c r="AX172" s="19">
        <f t="shared" si="120"/>
        <v>0</v>
      </c>
      <c r="AY172" s="19">
        <v>0</v>
      </c>
      <c r="AZ172" s="19"/>
      <c r="BA172" s="19">
        <f t="shared" ref="BA172:BA173" si="126">AX172+AZ172</f>
        <v>0</v>
      </c>
      <c r="BB172" s="19">
        <v>0</v>
      </c>
      <c r="BC172" s="19">
        <v>0</v>
      </c>
      <c r="BD172" s="19">
        <f t="shared" si="100"/>
        <v>0</v>
      </c>
      <c r="BE172" s="19">
        <v>0</v>
      </c>
      <c r="BF172" s="19">
        <v>0</v>
      </c>
      <c r="BG172" s="19">
        <f t="shared" si="101"/>
        <v>0</v>
      </c>
      <c r="BH172" s="19">
        <v>0</v>
      </c>
      <c r="BI172" s="19">
        <v>0</v>
      </c>
      <c r="BJ172" s="19">
        <f t="shared" si="115"/>
        <v>0</v>
      </c>
      <c r="BK172" s="19">
        <v>0</v>
      </c>
      <c r="BL172" s="19">
        <v>12.67</v>
      </c>
      <c r="BM172" s="19">
        <f t="shared" si="103"/>
        <v>12.67</v>
      </c>
      <c r="BN172" s="19">
        <f t="shared" si="106"/>
        <v>1272.33</v>
      </c>
      <c r="BO172" s="19">
        <v>231.3</v>
      </c>
      <c r="BP172" s="19">
        <f t="shared" si="104"/>
        <v>243.97</v>
      </c>
      <c r="BQ172" s="19">
        <f t="shared" si="105"/>
        <v>1041.03</v>
      </c>
      <c r="BR172" s="19">
        <f t="shared" si="110"/>
        <v>231.3</v>
      </c>
      <c r="BS172" s="19">
        <f t="shared" si="107"/>
        <v>475.27</v>
      </c>
      <c r="BT172" s="455">
        <f t="shared" si="108"/>
        <v>809.73</v>
      </c>
    </row>
    <row r="173" spans="1:72" s="190" customFormat="1" ht="25.5" x14ac:dyDescent="0.25">
      <c r="A173" s="492"/>
      <c r="B173" s="23">
        <v>290</v>
      </c>
      <c r="C173" s="22"/>
      <c r="D173" s="453">
        <v>165</v>
      </c>
      <c r="E173" s="205" t="s">
        <v>934</v>
      </c>
      <c r="F173" s="208">
        <v>43811</v>
      </c>
      <c r="G173" s="43" t="s">
        <v>514</v>
      </c>
      <c r="H173" s="23" t="s">
        <v>573</v>
      </c>
      <c r="I173" s="198" t="s">
        <v>894</v>
      </c>
      <c r="J173" s="209" t="s">
        <v>935</v>
      </c>
      <c r="K173" s="198" t="s">
        <v>548</v>
      </c>
      <c r="L173" s="19">
        <v>1285</v>
      </c>
      <c r="M173" s="195">
        <f t="shared" si="94"/>
        <v>128.5</v>
      </c>
      <c r="N173" s="19">
        <f t="shared" si="95"/>
        <v>1156.5</v>
      </c>
      <c r="O173" s="19">
        <f t="shared" si="96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17"/>
        <v>0</v>
      </c>
      <c r="U173" s="19">
        <v>0</v>
      </c>
      <c r="V173" s="19">
        <v>0</v>
      </c>
      <c r="W173" s="19">
        <f t="shared" si="109"/>
        <v>0</v>
      </c>
      <c r="X173" s="19"/>
      <c r="Y173" s="19">
        <v>0</v>
      </c>
      <c r="Z173" s="19">
        <f t="shared" si="111"/>
        <v>0</v>
      </c>
      <c r="AA173" s="19">
        <v>0</v>
      </c>
      <c r="AB173" s="19">
        <v>0</v>
      </c>
      <c r="AC173" s="19">
        <f t="shared" si="113"/>
        <v>0</v>
      </c>
      <c r="AD173" s="19">
        <v>0</v>
      </c>
      <c r="AE173" s="19">
        <v>0</v>
      </c>
      <c r="AF173" s="19">
        <f t="shared" si="116"/>
        <v>0</v>
      </c>
      <c r="AG173" s="19">
        <v>0</v>
      </c>
      <c r="AH173" s="19"/>
      <c r="AI173" s="19">
        <f t="shared" si="90"/>
        <v>0</v>
      </c>
      <c r="AJ173" s="19">
        <v>0</v>
      </c>
      <c r="AK173" s="19">
        <v>0</v>
      </c>
      <c r="AL173" s="19">
        <f t="shared" si="91"/>
        <v>0</v>
      </c>
      <c r="AM173" s="19">
        <v>0</v>
      </c>
      <c r="AN173" s="19">
        <v>0</v>
      </c>
      <c r="AO173" s="19">
        <f t="shared" si="114"/>
        <v>0</v>
      </c>
      <c r="AP173" s="19">
        <v>0</v>
      </c>
      <c r="AQ173" s="19">
        <v>0</v>
      </c>
      <c r="AR173" s="19">
        <f t="shared" si="98"/>
        <v>0</v>
      </c>
      <c r="AS173" s="19">
        <v>0</v>
      </c>
      <c r="AT173" s="19">
        <v>0</v>
      </c>
      <c r="AU173" s="19">
        <f t="shared" si="99"/>
        <v>0</v>
      </c>
      <c r="AV173" s="19"/>
      <c r="AW173" s="19"/>
      <c r="AX173" s="19">
        <f t="shared" si="120"/>
        <v>0</v>
      </c>
      <c r="AY173" s="19">
        <v>0</v>
      </c>
      <c r="AZ173" s="19"/>
      <c r="BA173" s="19">
        <f t="shared" si="126"/>
        <v>0</v>
      </c>
      <c r="BB173" s="19">
        <v>0</v>
      </c>
      <c r="BC173" s="19">
        <v>0</v>
      </c>
      <c r="BD173" s="19">
        <f t="shared" si="100"/>
        <v>0</v>
      </c>
      <c r="BE173" s="19">
        <v>0</v>
      </c>
      <c r="BF173" s="19">
        <v>0</v>
      </c>
      <c r="BG173" s="19">
        <f t="shared" si="101"/>
        <v>0</v>
      </c>
      <c r="BH173" s="19">
        <v>0</v>
      </c>
      <c r="BI173" s="19">
        <v>0</v>
      </c>
      <c r="BJ173" s="19">
        <f t="shared" si="115"/>
        <v>0</v>
      </c>
      <c r="BK173" s="19">
        <v>0</v>
      </c>
      <c r="BL173" s="19">
        <v>12.67</v>
      </c>
      <c r="BM173" s="19">
        <f t="shared" si="103"/>
        <v>12.67</v>
      </c>
      <c r="BN173" s="19">
        <f t="shared" si="106"/>
        <v>1272.33</v>
      </c>
      <c r="BO173" s="19">
        <v>231.3</v>
      </c>
      <c r="BP173" s="19">
        <f t="shared" si="104"/>
        <v>243.97</v>
      </c>
      <c r="BQ173" s="19">
        <f t="shared" si="105"/>
        <v>1041.03</v>
      </c>
      <c r="BR173" s="19">
        <f t="shared" si="110"/>
        <v>231.3</v>
      </c>
      <c r="BS173" s="19">
        <f t="shared" si="107"/>
        <v>475.27</v>
      </c>
      <c r="BT173" s="455">
        <f t="shared" si="108"/>
        <v>809.73</v>
      </c>
    </row>
    <row r="174" spans="1:72" s="190" customFormat="1" ht="13.5" x14ac:dyDescent="0.25">
      <c r="A174" s="492">
        <v>155</v>
      </c>
      <c r="B174" s="23">
        <v>290</v>
      </c>
      <c r="C174" s="22"/>
      <c r="D174" s="435">
        <v>166</v>
      </c>
      <c r="E174" s="205" t="s">
        <v>936</v>
      </c>
      <c r="F174" s="208">
        <v>43811</v>
      </c>
      <c r="G174" s="43" t="s">
        <v>632</v>
      </c>
      <c r="H174" s="23" t="s">
        <v>573</v>
      </c>
      <c r="I174" s="43" t="s">
        <v>902</v>
      </c>
      <c r="J174" s="209" t="s">
        <v>937</v>
      </c>
      <c r="K174" s="198" t="s">
        <v>524</v>
      </c>
      <c r="L174" s="19">
        <v>890.5</v>
      </c>
      <c r="M174" s="195">
        <f t="shared" si="94"/>
        <v>89.050000000000011</v>
      </c>
      <c r="N174" s="19">
        <f t="shared" si="95"/>
        <v>801.45</v>
      </c>
      <c r="O174" s="19">
        <f t="shared" si="96"/>
        <v>160.29000000000002</v>
      </c>
      <c r="P174" s="19">
        <v>0</v>
      </c>
      <c r="Q174" s="19">
        <f t="shared" ref="Q174" si="127">P174</f>
        <v>0</v>
      </c>
      <c r="R174" s="19">
        <v>0</v>
      </c>
      <c r="S174" s="19">
        <v>0</v>
      </c>
      <c r="T174" s="19">
        <f t="shared" ref="T174" si="128">Q174+S174</f>
        <v>0</v>
      </c>
      <c r="U174" s="19">
        <v>0</v>
      </c>
      <c r="V174" s="19">
        <v>0</v>
      </c>
      <c r="W174" s="19">
        <f t="shared" si="109"/>
        <v>0</v>
      </c>
      <c r="X174" s="19">
        <v>0</v>
      </c>
      <c r="Y174" s="19">
        <v>0</v>
      </c>
      <c r="Z174" s="19">
        <f t="shared" si="111"/>
        <v>0</v>
      </c>
      <c r="AA174" s="19">
        <v>0</v>
      </c>
      <c r="AB174" s="19">
        <v>0</v>
      </c>
      <c r="AC174" s="19">
        <f t="shared" si="113"/>
        <v>0</v>
      </c>
      <c r="AD174" s="19">
        <v>0</v>
      </c>
      <c r="AE174" s="19">
        <v>0</v>
      </c>
      <c r="AF174" s="19">
        <f t="shared" si="116"/>
        <v>0</v>
      </c>
      <c r="AG174" s="19">
        <v>0</v>
      </c>
      <c r="AH174" s="19">
        <v>0</v>
      </c>
      <c r="AI174" s="19">
        <f t="shared" si="90"/>
        <v>0</v>
      </c>
      <c r="AJ174" s="19">
        <v>0</v>
      </c>
      <c r="AK174" s="19">
        <v>0</v>
      </c>
      <c r="AL174" s="19">
        <f t="shared" si="91"/>
        <v>0</v>
      </c>
      <c r="AM174" s="19">
        <v>0</v>
      </c>
      <c r="AN174" s="19">
        <v>0</v>
      </c>
      <c r="AO174" s="19">
        <f t="shared" si="114"/>
        <v>0</v>
      </c>
      <c r="AP174" s="19">
        <v>0</v>
      </c>
      <c r="AQ174" s="19">
        <v>0</v>
      </c>
      <c r="AR174" s="19">
        <f t="shared" si="98"/>
        <v>0</v>
      </c>
      <c r="AS174" s="19">
        <v>0</v>
      </c>
      <c r="AT174" s="19">
        <v>0</v>
      </c>
      <c r="AU174" s="19">
        <f t="shared" si="99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00"/>
        <v>0</v>
      </c>
      <c r="BE174" s="19">
        <v>0</v>
      </c>
      <c r="BF174" s="19">
        <v>0</v>
      </c>
      <c r="BG174" s="19">
        <f t="shared" si="101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03"/>
        <v>8.7799999999999994</v>
      </c>
      <c r="BN174" s="19">
        <f t="shared" si="106"/>
        <v>881.72</v>
      </c>
      <c r="BO174" s="19">
        <v>160.29</v>
      </c>
      <c r="BP174" s="19">
        <f t="shared" si="104"/>
        <v>169.07</v>
      </c>
      <c r="BQ174" s="19">
        <f t="shared" si="105"/>
        <v>721.43000000000006</v>
      </c>
      <c r="BR174" s="19">
        <f t="shared" si="110"/>
        <v>160.29</v>
      </c>
      <c r="BS174" s="19">
        <f t="shared" si="107"/>
        <v>329.36</v>
      </c>
      <c r="BT174" s="455">
        <f t="shared" si="108"/>
        <v>561.14</v>
      </c>
    </row>
    <row r="175" spans="1:72" s="190" customFormat="1" ht="13.5" x14ac:dyDescent="0.25">
      <c r="A175" s="492"/>
      <c r="B175" s="23">
        <v>290</v>
      </c>
      <c r="C175" s="22"/>
      <c r="D175" s="435">
        <v>167</v>
      </c>
      <c r="E175" s="205" t="s">
        <v>938</v>
      </c>
      <c r="F175" s="208">
        <v>43811</v>
      </c>
      <c r="G175" s="43" t="s">
        <v>632</v>
      </c>
      <c r="H175" s="23" t="s">
        <v>573</v>
      </c>
      <c r="I175" s="43" t="s">
        <v>902</v>
      </c>
      <c r="J175" s="43" t="s">
        <v>939</v>
      </c>
      <c r="K175" s="198" t="s">
        <v>518</v>
      </c>
      <c r="L175" s="19">
        <v>890.5</v>
      </c>
      <c r="M175" s="195">
        <f t="shared" si="94"/>
        <v>89.050000000000011</v>
      </c>
      <c r="N175" s="19">
        <f t="shared" si="95"/>
        <v>801.45</v>
      </c>
      <c r="O175" s="19">
        <f t="shared" si="96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17"/>
        <v>0</v>
      </c>
      <c r="U175" s="19">
        <v>0</v>
      </c>
      <c r="V175" s="19">
        <v>0</v>
      </c>
      <c r="W175" s="19">
        <f t="shared" si="109"/>
        <v>0</v>
      </c>
      <c r="X175" s="19"/>
      <c r="Y175" s="19">
        <v>0</v>
      </c>
      <c r="Z175" s="19">
        <f t="shared" si="111"/>
        <v>0</v>
      </c>
      <c r="AA175" s="19">
        <v>0</v>
      </c>
      <c r="AB175" s="19">
        <v>0</v>
      </c>
      <c r="AC175" s="19">
        <f t="shared" si="113"/>
        <v>0</v>
      </c>
      <c r="AD175" s="19">
        <v>0</v>
      </c>
      <c r="AE175" s="19">
        <v>0</v>
      </c>
      <c r="AF175" s="19">
        <f t="shared" si="116"/>
        <v>0</v>
      </c>
      <c r="AG175" s="19">
        <v>0</v>
      </c>
      <c r="AH175" s="19"/>
      <c r="AI175" s="19">
        <f t="shared" si="90"/>
        <v>0</v>
      </c>
      <c r="AJ175" s="19">
        <v>0</v>
      </c>
      <c r="AK175" s="19">
        <v>0</v>
      </c>
      <c r="AL175" s="19">
        <f t="shared" si="91"/>
        <v>0</v>
      </c>
      <c r="AM175" s="19">
        <v>0</v>
      </c>
      <c r="AN175" s="19">
        <v>0</v>
      </c>
      <c r="AO175" s="19">
        <f t="shared" si="114"/>
        <v>0</v>
      </c>
      <c r="AP175" s="19">
        <v>0</v>
      </c>
      <c r="AQ175" s="19">
        <v>0</v>
      </c>
      <c r="AR175" s="19">
        <f t="shared" si="98"/>
        <v>0</v>
      </c>
      <c r="AS175" s="19">
        <v>0</v>
      </c>
      <c r="AT175" s="19">
        <v>0</v>
      </c>
      <c r="AU175" s="19">
        <f t="shared" si="99"/>
        <v>0</v>
      </c>
      <c r="AV175" s="19"/>
      <c r="AW175" s="19"/>
      <c r="AX175" s="19">
        <f t="shared" si="120"/>
        <v>0</v>
      </c>
      <c r="AY175" s="19"/>
      <c r="AZ175" s="19"/>
      <c r="BA175" s="19">
        <f t="shared" ref="BA175:BA177" si="129">AX175+AZ175</f>
        <v>0</v>
      </c>
      <c r="BB175" s="19">
        <v>0</v>
      </c>
      <c r="BC175" s="19">
        <v>0</v>
      </c>
      <c r="BD175" s="19">
        <f t="shared" si="100"/>
        <v>0</v>
      </c>
      <c r="BE175" s="19">
        <v>0</v>
      </c>
      <c r="BF175" s="19">
        <v>0</v>
      </c>
      <c r="BG175" s="19">
        <f t="shared" si="101"/>
        <v>0</v>
      </c>
      <c r="BH175" s="19">
        <v>0</v>
      </c>
      <c r="BI175" s="19">
        <v>0</v>
      </c>
      <c r="BJ175" s="19">
        <f t="shared" si="115"/>
        <v>0</v>
      </c>
      <c r="BK175" s="19">
        <v>0</v>
      </c>
      <c r="BL175" s="19">
        <v>8.7799999999999994</v>
      </c>
      <c r="BM175" s="19">
        <f t="shared" si="103"/>
        <v>8.7799999999999994</v>
      </c>
      <c r="BN175" s="19">
        <f t="shared" si="106"/>
        <v>881.72</v>
      </c>
      <c r="BO175" s="19">
        <v>160.29</v>
      </c>
      <c r="BP175" s="19">
        <f t="shared" si="104"/>
        <v>169.07</v>
      </c>
      <c r="BQ175" s="19">
        <f t="shared" si="105"/>
        <v>721.43000000000006</v>
      </c>
      <c r="BR175" s="19">
        <f t="shared" si="110"/>
        <v>160.29</v>
      </c>
      <c r="BS175" s="19">
        <f t="shared" si="107"/>
        <v>329.36</v>
      </c>
      <c r="BT175" s="455">
        <f t="shared" si="108"/>
        <v>561.14</v>
      </c>
    </row>
    <row r="176" spans="1:72" s="190" customFormat="1" ht="38.25" x14ac:dyDescent="0.25">
      <c r="A176" s="492">
        <v>156</v>
      </c>
      <c r="B176" s="23">
        <v>290</v>
      </c>
      <c r="C176" s="22"/>
      <c r="D176" s="435">
        <v>168</v>
      </c>
      <c r="E176" s="207" t="s">
        <v>940</v>
      </c>
      <c r="F176" s="208">
        <v>43811</v>
      </c>
      <c r="G176" s="43" t="s">
        <v>680</v>
      </c>
      <c r="H176" s="23" t="s">
        <v>573</v>
      </c>
      <c r="I176" s="198" t="s">
        <v>907</v>
      </c>
      <c r="J176" s="209" t="s">
        <v>941</v>
      </c>
      <c r="K176" s="198" t="s">
        <v>524</v>
      </c>
      <c r="L176" s="19">
        <v>660</v>
      </c>
      <c r="M176" s="195">
        <f t="shared" si="94"/>
        <v>66</v>
      </c>
      <c r="N176" s="19">
        <f t="shared" si="95"/>
        <v>594</v>
      </c>
      <c r="O176" s="19">
        <f t="shared" si="96"/>
        <v>118.8</v>
      </c>
      <c r="P176" s="19">
        <v>0</v>
      </c>
      <c r="Q176" s="19">
        <f t="shared" ref="Q176" si="130">P176</f>
        <v>0</v>
      </c>
      <c r="R176" s="19">
        <v>0</v>
      </c>
      <c r="S176" s="19">
        <v>0</v>
      </c>
      <c r="T176" s="19">
        <f t="shared" ref="T176" si="131">Q176+S176</f>
        <v>0</v>
      </c>
      <c r="U176" s="19">
        <v>0</v>
      </c>
      <c r="V176" s="19">
        <v>0</v>
      </c>
      <c r="W176" s="19">
        <f t="shared" si="109"/>
        <v>0</v>
      </c>
      <c r="X176" s="19">
        <v>0</v>
      </c>
      <c r="Y176" s="19">
        <v>0</v>
      </c>
      <c r="Z176" s="19">
        <f t="shared" si="111"/>
        <v>0</v>
      </c>
      <c r="AA176" s="19">
        <v>0</v>
      </c>
      <c r="AB176" s="19">
        <v>0</v>
      </c>
      <c r="AC176" s="19">
        <f t="shared" si="113"/>
        <v>0</v>
      </c>
      <c r="AD176" s="19">
        <v>0</v>
      </c>
      <c r="AE176" s="19">
        <v>0</v>
      </c>
      <c r="AF176" s="19">
        <f t="shared" si="116"/>
        <v>0</v>
      </c>
      <c r="AG176" s="19">
        <v>0</v>
      </c>
      <c r="AH176" s="19">
        <v>0</v>
      </c>
      <c r="AI176" s="19">
        <f t="shared" si="90"/>
        <v>0</v>
      </c>
      <c r="AJ176" s="19">
        <v>0</v>
      </c>
      <c r="AK176" s="19">
        <v>0</v>
      </c>
      <c r="AL176" s="19">
        <f t="shared" si="91"/>
        <v>0</v>
      </c>
      <c r="AM176" s="19">
        <v>0</v>
      </c>
      <c r="AN176" s="19">
        <v>0</v>
      </c>
      <c r="AO176" s="19">
        <f t="shared" si="114"/>
        <v>0</v>
      </c>
      <c r="AP176" s="19">
        <v>0</v>
      </c>
      <c r="AQ176" s="19">
        <v>0</v>
      </c>
      <c r="AR176" s="19">
        <f t="shared" si="98"/>
        <v>0</v>
      </c>
      <c r="AS176" s="19">
        <v>0</v>
      </c>
      <c r="AT176" s="19">
        <v>0</v>
      </c>
      <c r="AU176" s="19">
        <f t="shared" si="99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29"/>
        <v>0</v>
      </c>
      <c r="BB176" s="19">
        <v>0</v>
      </c>
      <c r="BC176" s="19">
        <v>0</v>
      </c>
      <c r="BD176" s="19">
        <f t="shared" si="100"/>
        <v>0</v>
      </c>
      <c r="BE176" s="19">
        <v>0</v>
      </c>
      <c r="BF176" s="19">
        <v>0</v>
      </c>
      <c r="BG176" s="19">
        <f t="shared" si="101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03"/>
        <v>6.51</v>
      </c>
      <c r="BN176" s="19">
        <f t="shared" si="106"/>
        <v>653.49</v>
      </c>
      <c r="BO176" s="19">
        <v>118.8</v>
      </c>
      <c r="BP176" s="19">
        <f t="shared" si="104"/>
        <v>125.31</v>
      </c>
      <c r="BQ176" s="19">
        <f t="shared" si="105"/>
        <v>534.69000000000005</v>
      </c>
      <c r="BR176" s="19">
        <f t="shared" si="110"/>
        <v>118.8</v>
      </c>
      <c r="BS176" s="19">
        <f t="shared" si="107"/>
        <v>244.11</v>
      </c>
      <c r="BT176" s="455">
        <f t="shared" si="108"/>
        <v>415.89</v>
      </c>
    </row>
    <row r="177" spans="1:72" s="190" customFormat="1" ht="38.25" x14ac:dyDescent="0.25">
      <c r="A177" s="492"/>
      <c r="B177" s="23">
        <v>290</v>
      </c>
      <c r="C177" s="22"/>
      <c r="D177" s="453">
        <v>169</v>
      </c>
      <c r="E177" s="207" t="s">
        <v>942</v>
      </c>
      <c r="F177" s="208">
        <v>43811</v>
      </c>
      <c r="G177" s="43" t="s">
        <v>680</v>
      </c>
      <c r="H177" s="23" t="s">
        <v>573</v>
      </c>
      <c r="I177" s="198" t="s">
        <v>907</v>
      </c>
      <c r="J177" s="209" t="s">
        <v>943</v>
      </c>
      <c r="K177" s="198" t="s">
        <v>518</v>
      </c>
      <c r="L177" s="19">
        <v>660</v>
      </c>
      <c r="M177" s="195">
        <f t="shared" si="94"/>
        <v>66</v>
      </c>
      <c r="N177" s="19">
        <f t="shared" si="95"/>
        <v>594</v>
      </c>
      <c r="O177" s="19">
        <f t="shared" si="96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17"/>
        <v>0</v>
      </c>
      <c r="U177" s="19">
        <v>0</v>
      </c>
      <c r="V177" s="19">
        <v>0</v>
      </c>
      <c r="W177" s="19">
        <f t="shared" si="109"/>
        <v>0</v>
      </c>
      <c r="X177" s="19"/>
      <c r="Y177" s="19">
        <v>0</v>
      </c>
      <c r="Z177" s="19">
        <f t="shared" si="111"/>
        <v>0</v>
      </c>
      <c r="AA177" s="19">
        <v>0</v>
      </c>
      <c r="AB177" s="19">
        <v>0</v>
      </c>
      <c r="AC177" s="19">
        <f t="shared" si="113"/>
        <v>0</v>
      </c>
      <c r="AD177" s="19">
        <v>0</v>
      </c>
      <c r="AE177" s="19">
        <v>0</v>
      </c>
      <c r="AF177" s="19">
        <f t="shared" si="116"/>
        <v>0</v>
      </c>
      <c r="AG177" s="19">
        <v>0</v>
      </c>
      <c r="AH177" s="19"/>
      <c r="AI177" s="19">
        <f t="shared" si="90"/>
        <v>0</v>
      </c>
      <c r="AJ177" s="19">
        <v>0</v>
      </c>
      <c r="AK177" s="19">
        <v>0</v>
      </c>
      <c r="AL177" s="19">
        <f t="shared" si="91"/>
        <v>0</v>
      </c>
      <c r="AM177" s="19">
        <v>0</v>
      </c>
      <c r="AN177" s="19"/>
      <c r="AO177" s="19">
        <f t="shared" si="114"/>
        <v>0</v>
      </c>
      <c r="AP177" s="19">
        <v>0</v>
      </c>
      <c r="AQ177" s="19">
        <v>0</v>
      </c>
      <c r="AR177" s="19">
        <f t="shared" si="98"/>
        <v>0</v>
      </c>
      <c r="AS177" s="19">
        <v>0</v>
      </c>
      <c r="AT177" s="19">
        <v>0</v>
      </c>
      <c r="AU177" s="19">
        <f t="shared" si="99"/>
        <v>0</v>
      </c>
      <c r="AV177" s="19"/>
      <c r="AW177" s="19"/>
      <c r="AX177" s="19">
        <f t="shared" si="120"/>
        <v>0</v>
      </c>
      <c r="AY177" s="19">
        <v>0</v>
      </c>
      <c r="AZ177" s="19"/>
      <c r="BA177" s="19">
        <f t="shared" si="129"/>
        <v>0</v>
      </c>
      <c r="BB177" s="19">
        <v>0</v>
      </c>
      <c r="BC177" s="19">
        <v>0</v>
      </c>
      <c r="BD177" s="19">
        <f t="shared" si="100"/>
        <v>0</v>
      </c>
      <c r="BE177" s="19">
        <v>0</v>
      </c>
      <c r="BF177" s="19">
        <v>0</v>
      </c>
      <c r="BG177" s="19">
        <f t="shared" si="101"/>
        <v>0</v>
      </c>
      <c r="BH177" s="19">
        <v>0</v>
      </c>
      <c r="BI177" s="19">
        <v>0</v>
      </c>
      <c r="BJ177" s="19">
        <f t="shared" si="115"/>
        <v>0</v>
      </c>
      <c r="BK177" s="19">
        <v>0</v>
      </c>
      <c r="BL177" s="19">
        <v>6.51</v>
      </c>
      <c r="BM177" s="19">
        <f t="shared" si="103"/>
        <v>6.51</v>
      </c>
      <c r="BN177" s="19">
        <f t="shared" si="106"/>
        <v>653.49</v>
      </c>
      <c r="BO177" s="19">
        <v>118.8</v>
      </c>
      <c r="BP177" s="19">
        <f t="shared" si="104"/>
        <v>125.31</v>
      </c>
      <c r="BQ177" s="19">
        <f t="shared" si="105"/>
        <v>534.69000000000005</v>
      </c>
      <c r="BR177" s="19">
        <f t="shared" si="110"/>
        <v>118.8</v>
      </c>
      <c r="BS177" s="19">
        <f t="shared" si="107"/>
        <v>244.11</v>
      </c>
      <c r="BT177" s="455">
        <f t="shared" si="108"/>
        <v>415.89</v>
      </c>
    </row>
    <row r="178" spans="1:72" s="190" customFormat="1" ht="25.5" x14ac:dyDescent="0.25">
      <c r="A178" s="193">
        <v>157</v>
      </c>
      <c r="B178" s="23">
        <v>469</v>
      </c>
      <c r="C178" s="22"/>
      <c r="D178" s="435">
        <v>170</v>
      </c>
      <c r="E178" s="205" t="s">
        <v>944</v>
      </c>
      <c r="F178" s="208">
        <v>43819</v>
      </c>
      <c r="G178" s="208" t="s">
        <v>514</v>
      </c>
      <c r="H178" s="23" t="s">
        <v>573</v>
      </c>
      <c r="I178" s="198" t="s">
        <v>894</v>
      </c>
      <c r="J178" s="209" t="s">
        <v>945</v>
      </c>
      <c r="K178" s="198" t="s">
        <v>668</v>
      </c>
      <c r="L178" s="19">
        <v>1285</v>
      </c>
      <c r="M178" s="195">
        <f t="shared" si="94"/>
        <v>128.5</v>
      </c>
      <c r="N178" s="19">
        <f t="shared" si="95"/>
        <v>1156.5</v>
      </c>
      <c r="O178" s="19">
        <f t="shared" si="96"/>
        <v>231.3</v>
      </c>
      <c r="P178" s="19">
        <v>0</v>
      </c>
      <c r="Q178" s="19">
        <f t="shared" ref="Q178:Q179" si="132">P178</f>
        <v>0</v>
      </c>
      <c r="R178" s="19">
        <v>0</v>
      </c>
      <c r="S178" s="19">
        <v>0</v>
      </c>
      <c r="T178" s="19">
        <f t="shared" ref="T178:T179" si="133">Q178+S178</f>
        <v>0</v>
      </c>
      <c r="U178" s="19">
        <v>0</v>
      </c>
      <c r="V178" s="19">
        <v>0</v>
      </c>
      <c r="W178" s="19">
        <f t="shared" si="109"/>
        <v>0</v>
      </c>
      <c r="X178" s="19">
        <v>0</v>
      </c>
      <c r="Y178" s="19">
        <v>0</v>
      </c>
      <c r="Z178" s="19">
        <f t="shared" si="111"/>
        <v>0</v>
      </c>
      <c r="AA178" s="19">
        <v>0</v>
      </c>
      <c r="AB178" s="19">
        <v>0</v>
      </c>
      <c r="AC178" s="19">
        <f t="shared" si="113"/>
        <v>0</v>
      </c>
      <c r="AD178" s="19">
        <v>0</v>
      </c>
      <c r="AE178" s="19">
        <v>0</v>
      </c>
      <c r="AF178" s="19">
        <f t="shared" si="116"/>
        <v>0</v>
      </c>
      <c r="AG178" s="19">
        <v>0</v>
      </c>
      <c r="AH178" s="19">
        <v>0</v>
      </c>
      <c r="AI178" s="19">
        <f t="shared" si="90"/>
        <v>0</v>
      </c>
      <c r="AJ178" s="19">
        <v>0</v>
      </c>
      <c r="AK178" s="19">
        <v>0</v>
      </c>
      <c r="AL178" s="19">
        <f t="shared" si="91"/>
        <v>0</v>
      </c>
      <c r="AM178" s="19">
        <v>0</v>
      </c>
      <c r="AN178" s="19">
        <v>0</v>
      </c>
      <c r="AO178" s="19">
        <f t="shared" si="114"/>
        <v>0</v>
      </c>
      <c r="AP178" s="19">
        <v>0</v>
      </c>
      <c r="AQ178" s="19">
        <v>0</v>
      </c>
      <c r="AR178" s="19">
        <f t="shared" si="98"/>
        <v>0</v>
      </c>
      <c r="AS178" s="19">
        <v>0</v>
      </c>
      <c r="AT178" s="19">
        <v>0</v>
      </c>
      <c r="AU178" s="19">
        <f t="shared" si="99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92"/>
        <v>0</v>
      </c>
      <c r="BB178" s="19">
        <v>0</v>
      </c>
      <c r="BC178" s="19">
        <v>0</v>
      </c>
      <c r="BD178" s="19">
        <f t="shared" si="100"/>
        <v>0</v>
      </c>
      <c r="BE178" s="19">
        <v>0</v>
      </c>
      <c r="BF178" s="19">
        <v>0</v>
      </c>
      <c r="BG178" s="19">
        <f t="shared" si="101"/>
        <v>0</v>
      </c>
      <c r="BH178" s="19">
        <v>0</v>
      </c>
      <c r="BI178" s="19">
        <v>0</v>
      </c>
      <c r="BJ178" s="19">
        <f t="shared" si="115"/>
        <v>0</v>
      </c>
      <c r="BK178" s="19">
        <v>0</v>
      </c>
      <c r="BL178" s="19">
        <v>7.6</v>
      </c>
      <c r="BM178" s="19">
        <f t="shared" si="103"/>
        <v>7.6</v>
      </c>
      <c r="BN178" s="19">
        <f t="shared" si="106"/>
        <v>1277.4000000000001</v>
      </c>
      <c r="BO178" s="19">
        <v>231.3</v>
      </c>
      <c r="BP178" s="19">
        <f t="shared" si="104"/>
        <v>238.9</v>
      </c>
      <c r="BQ178" s="19">
        <f t="shared" si="105"/>
        <v>1046.0999999999999</v>
      </c>
      <c r="BR178" s="19">
        <f t="shared" si="110"/>
        <v>231.3</v>
      </c>
      <c r="BS178" s="19">
        <f t="shared" si="107"/>
        <v>470.20000000000005</v>
      </c>
      <c r="BT178" s="455">
        <f t="shared" si="108"/>
        <v>814.8</v>
      </c>
    </row>
    <row r="179" spans="1:72" s="190" customFormat="1" ht="13.5" x14ac:dyDescent="0.25">
      <c r="A179" s="492">
        <v>158</v>
      </c>
      <c r="B179" s="23">
        <v>1848</v>
      </c>
      <c r="C179" s="22"/>
      <c r="D179" s="435">
        <v>171</v>
      </c>
      <c r="E179" s="205" t="s">
        <v>946</v>
      </c>
      <c r="F179" s="211">
        <v>43895</v>
      </c>
      <c r="G179" s="43" t="s">
        <v>632</v>
      </c>
      <c r="H179" s="43" t="s">
        <v>573</v>
      </c>
      <c r="I179" s="43" t="s">
        <v>947</v>
      </c>
      <c r="J179" s="43" t="s">
        <v>948</v>
      </c>
      <c r="K179" s="198" t="s">
        <v>565</v>
      </c>
      <c r="L179" s="19">
        <v>980</v>
      </c>
      <c r="M179" s="195">
        <f t="shared" si="94"/>
        <v>98</v>
      </c>
      <c r="N179" s="19">
        <f t="shared" si="95"/>
        <v>882</v>
      </c>
      <c r="O179" s="19">
        <f t="shared" si="96"/>
        <v>176.4</v>
      </c>
      <c r="P179" s="19">
        <v>0</v>
      </c>
      <c r="Q179" s="19">
        <f t="shared" si="132"/>
        <v>0</v>
      </c>
      <c r="R179" s="19">
        <v>0</v>
      </c>
      <c r="S179" s="19">
        <v>0</v>
      </c>
      <c r="T179" s="19">
        <f t="shared" si="133"/>
        <v>0</v>
      </c>
      <c r="U179" s="19">
        <v>0</v>
      </c>
      <c r="V179" s="19">
        <v>0</v>
      </c>
      <c r="W179" s="19">
        <f t="shared" si="109"/>
        <v>0</v>
      </c>
      <c r="X179" s="19">
        <v>0</v>
      </c>
      <c r="Y179" s="19">
        <v>0</v>
      </c>
      <c r="Z179" s="19">
        <f t="shared" si="111"/>
        <v>0</v>
      </c>
      <c r="AA179" s="19">
        <v>0</v>
      </c>
      <c r="AB179" s="19">
        <v>0</v>
      </c>
      <c r="AC179" s="19">
        <f t="shared" si="113"/>
        <v>0</v>
      </c>
      <c r="AD179" s="19">
        <v>0</v>
      </c>
      <c r="AE179" s="19">
        <v>0</v>
      </c>
      <c r="AF179" s="19">
        <f t="shared" si="116"/>
        <v>0</v>
      </c>
      <c r="AG179" s="19">
        <v>0</v>
      </c>
      <c r="AH179" s="19">
        <v>0</v>
      </c>
      <c r="AI179" s="19">
        <f t="shared" ref="AI179:AI212" si="134">AF179+AH179</f>
        <v>0</v>
      </c>
      <c r="AJ179" s="19">
        <v>0</v>
      </c>
      <c r="AK179" s="19">
        <v>0</v>
      </c>
      <c r="AL179" s="19">
        <f t="shared" si="91"/>
        <v>0</v>
      </c>
      <c r="AM179" s="19">
        <v>0</v>
      </c>
      <c r="AN179" s="19">
        <v>0</v>
      </c>
      <c r="AO179" s="19">
        <f t="shared" si="114"/>
        <v>0</v>
      </c>
      <c r="AP179" s="19">
        <v>0</v>
      </c>
      <c r="AQ179" s="19">
        <v>0</v>
      </c>
      <c r="AR179" s="19">
        <f t="shared" si="98"/>
        <v>0</v>
      </c>
      <c r="AS179" s="19">
        <v>0</v>
      </c>
      <c r="AT179" s="19">
        <v>0</v>
      </c>
      <c r="AU179" s="19">
        <f t="shared" si="99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92"/>
        <v>0</v>
      </c>
      <c r="BB179" s="19">
        <v>0</v>
      </c>
      <c r="BC179" s="19">
        <v>0</v>
      </c>
      <c r="BD179" s="19">
        <f t="shared" si="100"/>
        <v>0</v>
      </c>
      <c r="BE179" s="19">
        <v>0</v>
      </c>
      <c r="BF179" s="19">
        <v>0</v>
      </c>
      <c r="BG179" s="19">
        <f t="shared" si="101"/>
        <v>0</v>
      </c>
      <c r="BH179" s="19">
        <v>0</v>
      </c>
      <c r="BI179" s="19">
        <v>0</v>
      </c>
      <c r="BJ179" s="19">
        <f t="shared" si="115"/>
        <v>0</v>
      </c>
      <c r="BK179" s="19">
        <v>0</v>
      </c>
      <c r="BL179" s="19">
        <v>0</v>
      </c>
      <c r="BM179" s="19">
        <f t="shared" si="103"/>
        <v>0</v>
      </c>
      <c r="BN179" s="19">
        <v>0</v>
      </c>
      <c r="BO179" s="19">
        <v>145.94999999999999</v>
      </c>
      <c r="BP179" s="19">
        <f t="shared" si="104"/>
        <v>145.94999999999999</v>
      </c>
      <c r="BQ179" s="19">
        <f t="shared" si="105"/>
        <v>834.05</v>
      </c>
      <c r="BR179" s="19">
        <f>O179</f>
        <v>176.4</v>
      </c>
      <c r="BS179" s="19">
        <f t="shared" si="107"/>
        <v>322.35000000000002</v>
      </c>
      <c r="BT179" s="455">
        <f t="shared" si="108"/>
        <v>657.65</v>
      </c>
    </row>
    <row r="180" spans="1:72" s="190" customFormat="1" ht="13.5" x14ac:dyDescent="0.25">
      <c r="A180" s="492"/>
      <c r="B180" s="23">
        <v>1848</v>
      </c>
      <c r="C180" s="22"/>
      <c r="D180" s="435">
        <v>172</v>
      </c>
      <c r="E180" s="205" t="s">
        <v>949</v>
      </c>
      <c r="F180" s="211">
        <v>43895</v>
      </c>
      <c r="G180" s="43" t="s">
        <v>632</v>
      </c>
      <c r="H180" s="43" t="s">
        <v>573</v>
      </c>
      <c r="I180" s="43" t="s">
        <v>947</v>
      </c>
      <c r="J180" s="43" t="s">
        <v>950</v>
      </c>
      <c r="K180" s="198" t="s">
        <v>649</v>
      </c>
      <c r="L180" s="19">
        <v>980</v>
      </c>
      <c r="M180" s="195">
        <f t="shared" si="94"/>
        <v>98</v>
      </c>
      <c r="N180" s="19">
        <f t="shared" si="95"/>
        <v>882</v>
      </c>
      <c r="O180" s="19">
        <f t="shared" si="96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17"/>
        <v>0</v>
      </c>
      <c r="U180" s="19">
        <v>0</v>
      </c>
      <c r="V180" s="19">
        <v>0</v>
      </c>
      <c r="W180" s="19">
        <f t="shared" si="109"/>
        <v>0</v>
      </c>
      <c r="X180" s="19"/>
      <c r="Y180" s="19">
        <v>0</v>
      </c>
      <c r="Z180" s="19">
        <f t="shared" si="111"/>
        <v>0</v>
      </c>
      <c r="AA180" s="19">
        <v>0</v>
      </c>
      <c r="AB180" s="19">
        <v>0</v>
      </c>
      <c r="AC180" s="19">
        <f t="shared" si="113"/>
        <v>0</v>
      </c>
      <c r="AD180" s="19">
        <v>0</v>
      </c>
      <c r="AE180" s="19">
        <v>0</v>
      </c>
      <c r="AF180" s="19">
        <f t="shared" si="116"/>
        <v>0</v>
      </c>
      <c r="AG180" s="19">
        <v>0</v>
      </c>
      <c r="AH180" s="19"/>
      <c r="AI180" s="19">
        <f t="shared" si="134"/>
        <v>0</v>
      </c>
      <c r="AJ180" s="19">
        <v>0</v>
      </c>
      <c r="AK180" s="19">
        <v>0</v>
      </c>
      <c r="AL180" s="19">
        <f t="shared" si="91"/>
        <v>0</v>
      </c>
      <c r="AM180" s="19">
        <v>0</v>
      </c>
      <c r="AN180" s="19">
        <v>0</v>
      </c>
      <c r="AO180" s="19">
        <f t="shared" si="114"/>
        <v>0</v>
      </c>
      <c r="AP180" s="19">
        <v>0</v>
      </c>
      <c r="AQ180" s="19">
        <v>0</v>
      </c>
      <c r="AR180" s="19">
        <f t="shared" si="98"/>
        <v>0</v>
      </c>
      <c r="AS180" s="19">
        <v>0</v>
      </c>
      <c r="AT180" s="19">
        <v>0</v>
      </c>
      <c r="AU180" s="19">
        <f t="shared" si="99"/>
        <v>0</v>
      </c>
      <c r="AV180" s="19"/>
      <c r="AW180" s="19"/>
      <c r="AX180" s="19">
        <f t="shared" si="120"/>
        <v>0</v>
      </c>
      <c r="AY180" s="19">
        <v>0</v>
      </c>
      <c r="AZ180" s="19"/>
      <c r="BA180" s="19">
        <f t="shared" si="92"/>
        <v>0</v>
      </c>
      <c r="BB180" s="19">
        <v>0</v>
      </c>
      <c r="BC180" s="19">
        <v>0</v>
      </c>
      <c r="BD180" s="19">
        <f t="shared" si="100"/>
        <v>0</v>
      </c>
      <c r="BE180" s="19">
        <v>0</v>
      </c>
      <c r="BF180" s="19">
        <v>0</v>
      </c>
      <c r="BG180" s="19">
        <f t="shared" si="101"/>
        <v>0</v>
      </c>
      <c r="BH180" s="19">
        <v>0</v>
      </c>
      <c r="BI180" s="19">
        <v>0</v>
      </c>
      <c r="BJ180" s="19">
        <f t="shared" si="115"/>
        <v>0</v>
      </c>
      <c r="BK180" s="19">
        <v>0</v>
      </c>
      <c r="BL180" s="19">
        <v>0</v>
      </c>
      <c r="BM180" s="19">
        <f t="shared" si="103"/>
        <v>0</v>
      </c>
      <c r="BN180" s="19">
        <v>0</v>
      </c>
      <c r="BO180" s="19">
        <v>145.94999999999999</v>
      </c>
      <c r="BP180" s="19">
        <f t="shared" si="104"/>
        <v>145.94999999999999</v>
      </c>
      <c r="BQ180" s="19">
        <f t="shared" si="105"/>
        <v>834.05</v>
      </c>
      <c r="BR180" s="19">
        <f t="shared" ref="BR180:BR212" si="135">O180</f>
        <v>176.4</v>
      </c>
      <c r="BS180" s="19">
        <f t="shared" si="107"/>
        <v>322.35000000000002</v>
      </c>
      <c r="BT180" s="455">
        <f t="shared" si="108"/>
        <v>657.65</v>
      </c>
    </row>
    <row r="181" spans="1:72" s="190" customFormat="1" ht="13.5" x14ac:dyDescent="0.25">
      <c r="A181" s="492"/>
      <c r="B181" s="23">
        <v>1848</v>
      </c>
      <c r="C181" s="22"/>
      <c r="D181" s="453">
        <v>173</v>
      </c>
      <c r="E181" s="205" t="s">
        <v>951</v>
      </c>
      <c r="F181" s="211">
        <v>43895</v>
      </c>
      <c r="G181" s="43" t="s">
        <v>632</v>
      </c>
      <c r="H181" s="43" t="s">
        <v>573</v>
      </c>
      <c r="I181" s="43" t="s">
        <v>947</v>
      </c>
      <c r="J181" s="43" t="s">
        <v>952</v>
      </c>
      <c r="K181" s="198" t="s">
        <v>649</v>
      </c>
      <c r="L181" s="19">
        <v>980</v>
      </c>
      <c r="M181" s="195">
        <f t="shared" si="94"/>
        <v>98</v>
      </c>
      <c r="N181" s="19">
        <f t="shared" si="95"/>
        <v>882</v>
      </c>
      <c r="O181" s="19">
        <f t="shared" si="96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17"/>
        <v>0</v>
      </c>
      <c r="U181" s="19">
        <v>0</v>
      </c>
      <c r="V181" s="19">
        <v>0</v>
      </c>
      <c r="W181" s="19">
        <f t="shared" si="109"/>
        <v>0</v>
      </c>
      <c r="X181" s="19"/>
      <c r="Y181" s="19">
        <v>0</v>
      </c>
      <c r="Z181" s="19">
        <f t="shared" si="111"/>
        <v>0</v>
      </c>
      <c r="AA181" s="19">
        <v>0</v>
      </c>
      <c r="AB181" s="19">
        <v>0</v>
      </c>
      <c r="AC181" s="19">
        <f t="shared" si="113"/>
        <v>0</v>
      </c>
      <c r="AD181" s="19">
        <v>0</v>
      </c>
      <c r="AE181" s="19">
        <v>0</v>
      </c>
      <c r="AF181" s="19">
        <f t="shared" si="116"/>
        <v>0</v>
      </c>
      <c r="AG181" s="19">
        <v>0</v>
      </c>
      <c r="AH181" s="19"/>
      <c r="AI181" s="19">
        <f t="shared" si="134"/>
        <v>0</v>
      </c>
      <c r="AJ181" s="19">
        <v>0</v>
      </c>
      <c r="AK181" s="19">
        <v>0</v>
      </c>
      <c r="AL181" s="19">
        <f t="shared" ref="AL181:AL212" si="136">AI181+AK181</f>
        <v>0</v>
      </c>
      <c r="AM181" s="19">
        <v>0</v>
      </c>
      <c r="AN181" s="19">
        <v>0</v>
      </c>
      <c r="AO181" s="19">
        <f t="shared" si="114"/>
        <v>0</v>
      </c>
      <c r="AP181" s="19">
        <v>0</v>
      </c>
      <c r="AQ181" s="19">
        <v>0</v>
      </c>
      <c r="AR181" s="19">
        <f t="shared" si="98"/>
        <v>0</v>
      </c>
      <c r="AS181" s="19">
        <v>0</v>
      </c>
      <c r="AT181" s="19">
        <v>0</v>
      </c>
      <c r="AU181" s="19">
        <f t="shared" si="99"/>
        <v>0</v>
      </c>
      <c r="AV181" s="19"/>
      <c r="AW181" s="19"/>
      <c r="AX181" s="19">
        <f t="shared" si="120"/>
        <v>0</v>
      </c>
      <c r="AY181" s="19">
        <v>0</v>
      </c>
      <c r="AZ181" s="19"/>
      <c r="BA181" s="19">
        <f t="shared" si="92"/>
        <v>0</v>
      </c>
      <c r="BB181" s="19">
        <v>0</v>
      </c>
      <c r="BC181" s="19">
        <v>0</v>
      </c>
      <c r="BD181" s="19">
        <f t="shared" si="100"/>
        <v>0</v>
      </c>
      <c r="BE181" s="19">
        <v>0</v>
      </c>
      <c r="BF181" s="19">
        <v>0</v>
      </c>
      <c r="BG181" s="19">
        <f t="shared" si="101"/>
        <v>0</v>
      </c>
      <c r="BH181" s="19">
        <v>0</v>
      </c>
      <c r="BI181" s="19">
        <v>0</v>
      </c>
      <c r="BJ181" s="19">
        <f t="shared" si="115"/>
        <v>0</v>
      </c>
      <c r="BK181" s="19">
        <v>0</v>
      </c>
      <c r="BL181" s="19">
        <v>0</v>
      </c>
      <c r="BM181" s="19">
        <f t="shared" si="103"/>
        <v>0</v>
      </c>
      <c r="BN181" s="19">
        <v>0</v>
      </c>
      <c r="BO181" s="19">
        <v>145.94999999999999</v>
      </c>
      <c r="BP181" s="19">
        <f t="shared" si="104"/>
        <v>145.94999999999999</v>
      </c>
      <c r="BQ181" s="19">
        <f t="shared" si="105"/>
        <v>834.05</v>
      </c>
      <c r="BR181" s="19">
        <f t="shared" si="135"/>
        <v>176.4</v>
      </c>
      <c r="BS181" s="19">
        <f t="shared" si="107"/>
        <v>322.35000000000002</v>
      </c>
      <c r="BT181" s="455">
        <f t="shared" si="108"/>
        <v>657.65</v>
      </c>
    </row>
    <row r="182" spans="1:72" s="190" customFormat="1" ht="13.5" x14ac:dyDescent="0.25">
      <c r="A182" s="492"/>
      <c r="B182" s="23">
        <v>1848</v>
      </c>
      <c r="C182" s="22"/>
      <c r="D182" s="435">
        <v>174</v>
      </c>
      <c r="E182" s="205" t="s">
        <v>953</v>
      </c>
      <c r="F182" s="211">
        <v>43895</v>
      </c>
      <c r="G182" s="43" t="s">
        <v>632</v>
      </c>
      <c r="H182" s="43" t="s">
        <v>573</v>
      </c>
      <c r="I182" s="43" t="s">
        <v>947</v>
      </c>
      <c r="J182" s="43" t="s">
        <v>954</v>
      </c>
      <c r="K182" s="198" t="s">
        <v>649</v>
      </c>
      <c r="L182" s="19">
        <v>980</v>
      </c>
      <c r="M182" s="195">
        <f t="shared" si="94"/>
        <v>98</v>
      </c>
      <c r="N182" s="19">
        <f t="shared" si="95"/>
        <v>882</v>
      </c>
      <c r="O182" s="19">
        <f t="shared" si="96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17"/>
        <v>0</v>
      </c>
      <c r="U182" s="19">
        <v>0</v>
      </c>
      <c r="V182" s="19">
        <v>0</v>
      </c>
      <c r="W182" s="19">
        <f t="shared" si="109"/>
        <v>0</v>
      </c>
      <c r="X182" s="19"/>
      <c r="Y182" s="19">
        <v>0</v>
      </c>
      <c r="Z182" s="19">
        <f t="shared" si="111"/>
        <v>0</v>
      </c>
      <c r="AA182" s="19">
        <v>0</v>
      </c>
      <c r="AB182" s="19">
        <v>0</v>
      </c>
      <c r="AC182" s="19">
        <f t="shared" si="113"/>
        <v>0</v>
      </c>
      <c r="AD182" s="19">
        <v>0</v>
      </c>
      <c r="AE182" s="19">
        <v>0</v>
      </c>
      <c r="AF182" s="19">
        <f t="shared" si="116"/>
        <v>0</v>
      </c>
      <c r="AG182" s="19">
        <v>0</v>
      </c>
      <c r="AH182" s="19"/>
      <c r="AI182" s="19">
        <f t="shared" si="134"/>
        <v>0</v>
      </c>
      <c r="AJ182" s="19">
        <v>0</v>
      </c>
      <c r="AK182" s="19">
        <v>0</v>
      </c>
      <c r="AL182" s="19">
        <f t="shared" si="136"/>
        <v>0</v>
      </c>
      <c r="AM182" s="19">
        <v>0</v>
      </c>
      <c r="AN182" s="19">
        <v>0</v>
      </c>
      <c r="AO182" s="19">
        <f t="shared" si="114"/>
        <v>0</v>
      </c>
      <c r="AP182" s="19">
        <v>0</v>
      </c>
      <c r="AQ182" s="19">
        <v>0</v>
      </c>
      <c r="AR182" s="19">
        <f t="shared" si="98"/>
        <v>0</v>
      </c>
      <c r="AS182" s="19">
        <v>0</v>
      </c>
      <c r="AT182" s="19">
        <v>0</v>
      </c>
      <c r="AU182" s="19">
        <f t="shared" si="99"/>
        <v>0</v>
      </c>
      <c r="AV182" s="19"/>
      <c r="AW182" s="19"/>
      <c r="AX182" s="19">
        <f t="shared" si="120"/>
        <v>0</v>
      </c>
      <c r="AY182" s="19">
        <v>0</v>
      </c>
      <c r="AZ182" s="19"/>
      <c r="BA182" s="19">
        <f t="shared" si="92"/>
        <v>0</v>
      </c>
      <c r="BB182" s="19">
        <v>0</v>
      </c>
      <c r="BC182" s="19">
        <v>0</v>
      </c>
      <c r="BD182" s="19">
        <f t="shared" si="100"/>
        <v>0</v>
      </c>
      <c r="BE182" s="19">
        <v>0</v>
      </c>
      <c r="BF182" s="19">
        <v>0</v>
      </c>
      <c r="BG182" s="19">
        <f t="shared" si="101"/>
        <v>0</v>
      </c>
      <c r="BH182" s="19">
        <v>0</v>
      </c>
      <c r="BI182" s="19">
        <v>0</v>
      </c>
      <c r="BJ182" s="19">
        <f t="shared" si="115"/>
        <v>0</v>
      </c>
      <c r="BK182" s="19">
        <v>0</v>
      </c>
      <c r="BL182" s="19">
        <v>0</v>
      </c>
      <c r="BM182" s="19">
        <f t="shared" si="103"/>
        <v>0</v>
      </c>
      <c r="BN182" s="19">
        <v>0</v>
      </c>
      <c r="BO182" s="19">
        <v>145.94999999999999</v>
      </c>
      <c r="BP182" s="19">
        <f t="shared" si="104"/>
        <v>145.94999999999999</v>
      </c>
      <c r="BQ182" s="19">
        <f t="shared" si="105"/>
        <v>834.05</v>
      </c>
      <c r="BR182" s="19">
        <f t="shared" si="135"/>
        <v>176.4</v>
      </c>
      <c r="BS182" s="19">
        <f t="shared" si="107"/>
        <v>322.35000000000002</v>
      </c>
      <c r="BT182" s="455">
        <f t="shared" si="108"/>
        <v>657.65</v>
      </c>
    </row>
    <row r="183" spans="1:72" s="190" customFormat="1" ht="13.5" x14ac:dyDescent="0.25">
      <c r="A183" s="492"/>
      <c r="B183" s="23">
        <v>1848</v>
      </c>
      <c r="C183" s="22"/>
      <c r="D183" s="435">
        <v>175</v>
      </c>
      <c r="E183" s="205" t="s">
        <v>955</v>
      </c>
      <c r="F183" s="211">
        <v>43895</v>
      </c>
      <c r="G183" s="43" t="s">
        <v>632</v>
      </c>
      <c r="H183" s="43" t="s">
        <v>573</v>
      </c>
      <c r="I183" s="43" t="s">
        <v>947</v>
      </c>
      <c r="J183" s="43" t="s">
        <v>956</v>
      </c>
      <c r="K183" s="198" t="s">
        <v>649</v>
      </c>
      <c r="L183" s="19">
        <v>980</v>
      </c>
      <c r="M183" s="195">
        <f t="shared" si="94"/>
        <v>98</v>
      </c>
      <c r="N183" s="19">
        <f t="shared" si="95"/>
        <v>882</v>
      </c>
      <c r="O183" s="19">
        <f t="shared" si="96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17"/>
        <v>0</v>
      </c>
      <c r="U183" s="19">
        <v>0</v>
      </c>
      <c r="V183" s="19">
        <v>0</v>
      </c>
      <c r="W183" s="19">
        <f t="shared" si="109"/>
        <v>0</v>
      </c>
      <c r="X183" s="19"/>
      <c r="Y183" s="19">
        <v>0</v>
      </c>
      <c r="Z183" s="19">
        <f t="shared" si="111"/>
        <v>0</v>
      </c>
      <c r="AA183" s="19">
        <v>0</v>
      </c>
      <c r="AB183" s="19">
        <v>0</v>
      </c>
      <c r="AC183" s="19">
        <f t="shared" si="113"/>
        <v>0</v>
      </c>
      <c r="AD183" s="19">
        <v>0</v>
      </c>
      <c r="AE183" s="19">
        <v>0</v>
      </c>
      <c r="AF183" s="19">
        <f t="shared" si="116"/>
        <v>0</v>
      </c>
      <c r="AG183" s="19">
        <v>0</v>
      </c>
      <c r="AH183" s="19"/>
      <c r="AI183" s="19">
        <f t="shared" si="134"/>
        <v>0</v>
      </c>
      <c r="AJ183" s="19">
        <v>0</v>
      </c>
      <c r="AK183" s="19">
        <v>0</v>
      </c>
      <c r="AL183" s="19">
        <f t="shared" si="136"/>
        <v>0</v>
      </c>
      <c r="AM183" s="19">
        <v>0</v>
      </c>
      <c r="AN183" s="19">
        <v>0</v>
      </c>
      <c r="AO183" s="19">
        <f t="shared" si="114"/>
        <v>0</v>
      </c>
      <c r="AP183" s="19">
        <v>0</v>
      </c>
      <c r="AQ183" s="19">
        <v>0</v>
      </c>
      <c r="AR183" s="19">
        <f t="shared" si="98"/>
        <v>0</v>
      </c>
      <c r="AS183" s="19">
        <v>0</v>
      </c>
      <c r="AT183" s="19">
        <v>0</v>
      </c>
      <c r="AU183" s="19">
        <f t="shared" si="99"/>
        <v>0</v>
      </c>
      <c r="AV183" s="19"/>
      <c r="AW183" s="19"/>
      <c r="AX183" s="19">
        <f t="shared" si="120"/>
        <v>0</v>
      </c>
      <c r="AY183" s="19">
        <v>0</v>
      </c>
      <c r="AZ183" s="19"/>
      <c r="BA183" s="19">
        <f t="shared" si="92"/>
        <v>0</v>
      </c>
      <c r="BB183" s="19">
        <v>0</v>
      </c>
      <c r="BC183" s="19">
        <v>0</v>
      </c>
      <c r="BD183" s="19">
        <f t="shared" si="100"/>
        <v>0</v>
      </c>
      <c r="BE183" s="19">
        <v>0</v>
      </c>
      <c r="BF183" s="19">
        <v>0</v>
      </c>
      <c r="BG183" s="19">
        <f t="shared" si="101"/>
        <v>0</v>
      </c>
      <c r="BH183" s="19">
        <v>0</v>
      </c>
      <c r="BI183" s="19">
        <v>0</v>
      </c>
      <c r="BJ183" s="19">
        <f t="shared" si="115"/>
        <v>0</v>
      </c>
      <c r="BK183" s="19">
        <v>0</v>
      </c>
      <c r="BL183" s="19">
        <v>0</v>
      </c>
      <c r="BM183" s="19">
        <f t="shared" si="103"/>
        <v>0</v>
      </c>
      <c r="BN183" s="19">
        <v>0</v>
      </c>
      <c r="BO183" s="19">
        <v>145.94999999999999</v>
      </c>
      <c r="BP183" s="19">
        <f t="shared" si="104"/>
        <v>145.94999999999999</v>
      </c>
      <c r="BQ183" s="19">
        <f t="shared" si="105"/>
        <v>834.05</v>
      </c>
      <c r="BR183" s="19">
        <f t="shared" si="135"/>
        <v>176.4</v>
      </c>
      <c r="BS183" s="19">
        <f t="shared" si="107"/>
        <v>322.35000000000002</v>
      </c>
      <c r="BT183" s="455">
        <f t="shared" si="108"/>
        <v>657.65</v>
      </c>
    </row>
    <row r="184" spans="1:72" s="190" customFormat="1" ht="13.5" x14ac:dyDescent="0.25">
      <c r="A184" s="492"/>
      <c r="B184" s="23">
        <v>1848</v>
      </c>
      <c r="C184" s="22"/>
      <c r="D184" s="435">
        <v>176</v>
      </c>
      <c r="E184" s="205" t="s">
        <v>957</v>
      </c>
      <c r="F184" s="211">
        <v>43895</v>
      </c>
      <c r="G184" s="43" t="s">
        <v>632</v>
      </c>
      <c r="H184" s="43" t="s">
        <v>573</v>
      </c>
      <c r="I184" s="43" t="s">
        <v>947</v>
      </c>
      <c r="J184" s="43" t="s">
        <v>958</v>
      </c>
      <c r="K184" s="462" t="s">
        <v>324</v>
      </c>
      <c r="L184" s="19">
        <v>980</v>
      </c>
      <c r="M184" s="195">
        <f t="shared" si="94"/>
        <v>98</v>
      </c>
      <c r="N184" s="19">
        <f t="shared" si="95"/>
        <v>882</v>
      </c>
      <c r="O184" s="19">
        <f t="shared" si="96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17"/>
        <v>0</v>
      </c>
      <c r="U184" s="19">
        <v>0</v>
      </c>
      <c r="V184" s="19">
        <v>0</v>
      </c>
      <c r="W184" s="19">
        <f t="shared" si="109"/>
        <v>0</v>
      </c>
      <c r="X184" s="19"/>
      <c r="Y184" s="19">
        <v>0</v>
      </c>
      <c r="Z184" s="19">
        <f t="shared" si="111"/>
        <v>0</v>
      </c>
      <c r="AA184" s="19">
        <v>0</v>
      </c>
      <c r="AB184" s="19">
        <v>0</v>
      </c>
      <c r="AC184" s="19">
        <f t="shared" si="113"/>
        <v>0</v>
      </c>
      <c r="AD184" s="19">
        <v>0</v>
      </c>
      <c r="AE184" s="19">
        <v>0</v>
      </c>
      <c r="AF184" s="19">
        <f t="shared" si="116"/>
        <v>0</v>
      </c>
      <c r="AG184" s="19">
        <v>0</v>
      </c>
      <c r="AH184" s="19"/>
      <c r="AI184" s="19">
        <f t="shared" si="134"/>
        <v>0</v>
      </c>
      <c r="AJ184" s="19">
        <v>0</v>
      </c>
      <c r="AK184" s="19">
        <v>0</v>
      </c>
      <c r="AL184" s="19">
        <f t="shared" si="136"/>
        <v>0</v>
      </c>
      <c r="AM184" s="19">
        <v>0</v>
      </c>
      <c r="AN184" s="19">
        <v>0</v>
      </c>
      <c r="AO184" s="19">
        <f t="shared" si="114"/>
        <v>0</v>
      </c>
      <c r="AP184" s="19">
        <v>0</v>
      </c>
      <c r="AQ184" s="19">
        <v>0</v>
      </c>
      <c r="AR184" s="19">
        <f t="shared" si="98"/>
        <v>0</v>
      </c>
      <c r="AS184" s="19">
        <v>0</v>
      </c>
      <c r="AT184" s="19">
        <v>0</v>
      </c>
      <c r="AU184" s="19">
        <f t="shared" si="99"/>
        <v>0</v>
      </c>
      <c r="AV184" s="19"/>
      <c r="AW184" s="19"/>
      <c r="AX184" s="19">
        <f t="shared" si="120"/>
        <v>0</v>
      </c>
      <c r="AY184" s="19">
        <v>0</v>
      </c>
      <c r="AZ184" s="19"/>
      <c r="BA184" s="19">
        <f t="shared" si="92"/>
        <v>0</v>
      </c>
      <c r="BB184" s="19">
        <v>0</v>
      </c>
      <c r="BC184" s="19">
        <v>0</v>
      </c>
      <c r="BD184" s="19">
        <f t="shared" si="100"/>
        <v>0</v>
      </c>
      <c r="BE184" s="19">
        <v>0</v>
      </c>
      <c r="BF184" s="19">
        <v>0</v>
      </c>
      <c r="BG184" s="19">
        <f t="shared" si="101"/>
        <v>0</v>
      </c>
      <c r="BH184" s="19">
        <v>0</v>
      </c>
      <c r="BI184" s="19">
        <v>0</v>
      </c>
      <c r="BJ184" s="19">
        <f t="shared" si="115"/>
        <v>0</v>
      </c>
      <c r="BK184" s="19">
        <v>0</v>
      </c>
      <c r="BL184" s="19">
        <v>0</v>
      </c>
      <c r="BM184" s="19">
        <f t="shared" si="103"/>
        <v>0</v>
      </c>
      <c r="BN184" s="19">
        <v>0</v>
      </c>
      <c r="BO184" s="19">
        <v>145.94999999999999</v>
      </c>
      <c r="BP184" s="19">
        <f t="shared" si="104"/>
        <v>145.94999999999999</v>
      </c>
      <c r="BQ184" s="19">
        <f t="shared" si="105"/>
        <v>834.05</v>
      </c>
      <c r="BR184" s="19">
        <f t="shared" si="135"/>
        <v>176.4</v>
      </c>
      <c r="BS184" s="19">
        <f t="shared" si="107"/>
        <v>322.35000000000002</v>
      </c>
      <c r="BT184" s="455">
        <f t="shared" si="108"/>
        <v>657.65</v>
      </c>
    </row>
    <row r="185" spans="1:72" s="190" customFormat="1" ht="13.5" x14ac:dyDescent="0.25">
      <c r="A185" s="492"/>
      <c r="B185" s="23">
        <v>1848</v>
      </c>
      <c r="C185" s="22"/>
      <c r="D185" s="453">
        <v>177</v>
      </c>
      <c r="E185" s="205" t="s">
        <v>959</v>
      </c>
      <c r="F185" s="211">
        <v>43895</v>
      </c>
      <c r="G185" s="43" t="s">
        <v>632</v>
      </c>
      <c r="H185" s="43" t="s">
        <v>573</v>
      </c>
      <c r="I185" s="43" t="s">
        <v>947</v>
      </c>
      <c r="J185" s="43" t="s">
        <v>960</v>
      </c>
      <c r="K185" s="198" t="s">
        <v>649</v>
      </c>
      <c r="L185" s="19">
        <v>980</v>
      </c>
      <c r="M185" s="195">
        <f t="shared" si="94"/>
        <v>98</v>
      </c>
      <c r="N185" s="19">
        <f t="shared" si="95"/>
        <v>882</v>
      </c>
      <c r="O185" s="19">
        <f t="shared" si="96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17"/>
        <v>0</v>
      </c>
      <c r="U185" s="19">
        <v>0</v>
      </c>
      <c r="V185" s="19">
        <v>0</v>
      </c>
      <c r="W185" s="19">
        <f t="shared" si="109"/>
        <v>0</v>
      </c>
      <c r="X185" s="19"/>
      <c r="Y185" s="19">
        <v>0</v>
      </c>
      <c r="Z185" s="19">
        <f t="shared" si="111"/>
        <v>0</v>
      </c>
      <c r="AA185" s="19">
        <v>0</v>
      </c>
      <c r="AB185" s="19">
        <v>0</v>
      </c>
      <c r="AC185" s="19">
        <f t="shared" si="113"/>
        <v>0</v>
      </c>
      <c r="AD185" s="19">
        <v>0</v>
      </c>
      <c r="AE185" s="19">
        <v>0</v>
      </c>
      <c r="AF185" s="19">
        <f t="shared" si="116"/>
        <v>0</v>
      </c>
      <c r="AG185" s="19">
        <v>0</v>
      </c>
      <c r="AH185" s="19"/>
      <c r="AI185" s="19">
        <f t="shared" si="134"/>
        <v>0</v>
      </c>
      <c r="AJ185" s="19">
        <v>0</v>
      </c>
      <c r="AK185" s="19">
        <v>0</v>
      </c>
      <c r="AL185" s="19">
        <f t="shared" si="136"/>
        <v>0</v>
      </c>
      <c r="AM185" s="19">
        <v>0</v>
      </c>
      <c r="AN185" s="19">
        <v>0</v>
      </c>
      <c r="AO185" s="19">
        <f t="shared" si="114"/>
        <v>0</v>
      </c>
      <c r="AP185" s="19">
        <v>0</v>
      </c>
      <c r="AQ185" s="19">
        <v>0</v>
      </c>
      <c r="AR185" s="19">
        <f t="shared" si="98"/>
        <v>0</v>
      </c>
      <c r="AS185" s="19">
        <v>0</v>
      </c>
      <c r="AT185" s="19">
        <v>0</v>
      </c>
      <c r="AU185" s="19">
        <f t="shared" si="99"/>
        <v>0</v>
      </c>
      <c r="AV185" s="19"/>
      <c r="AW185" s="19"/>
      <c r="AX185" s="19">
        <f t="shared" si="120"/>
        <v>0</v>
      </c>
      <c r="AY185" s="19">
        <v>0</v>
      </c>
      <c r="AZ185" s="19"/>
      <c r="BA185" s="19">
        <f t="shared" si="92"/>
        <v>0</v>
      </c>
      <c r="BB185" s="19">
        <v>0</v>
      </c>
      <c r="BC185" s="19">
        <v>0</v>
      </c>
      <c r="BD185" s="19">
        <f t="shared" si="100"/>
        <v>0</v>
      </c>
      <c r="BE185" s="19">
        <v>0</v>
      </c>
      <c r="BF185" s="19">
        <v>0</v>
      </c>
      <c r="BG185" s="19">
        <f t="shared" si="101"/>
        <v>0</v>
      </c>
      <c r="BH185" s="19">
        <v>0</v>
      </c>
      <c r="BI185" s="19">
        <v>0</v>
      </c>
      <c r="BJ185" s="19">
        <f t="shared" si="115"/>
        <v>0</v>
      </c>
      <c r="BK185" s="19">
        <v>0</v>
      </c>
      <c r="BL185" s="19">
        <v>0</v>
      </c>
      <c r="BM185" s="19">
        <f t="shared" si="103"/>
        <v>0</v>
      </c>
      <c r="BN185" s="19">
        <v>0</v>
      </c>
      <c r="BO185" s="19">
        <v>145.94999999999999</v>
      </c>
      <c r="BP185" s="19">
        <f t="shared" si="104"/>
        <v>145.94999999999999</v>
      </c>
      <c r="BQ185" s="19">
        <f t="shared" si="105"/>
        <v>834.05</v>
      </c>
      <c r="BR185" s="19">
        <f t="shared" si="135"/>
        <v>176.4</v>
      </c>
      <c r="BS185" s="19">
        <f t="shared" si="107"/>
        <v>322.35000000000002</v>
      </c>
      <c r="BT185" s="455">
        <f t="shared" si="108"/>
        <v>657.65</v>
      </c>
    </row>
    <row r="186" spans="1:72" s="190" customFormat="1" ht="13.5" x14ac:dyDescent="0.25">
      <c r="A186" s="492"/>
      <c r="B186" s="23">
        <v>1848</v>
      </c>
      <c r="C186" s="22"/>
      <c r="D186" s="435">
        <v>178</v>
      </c>
      <c r="E186" s="205" t="s">
        <v>961</v>
      </c>
      <c r="F186" s="211">
        <v>43895</v>
      </c>
      <c r="G186" s="43" t="s">
        <v>632</v>
      </c>
      <c r="H186" s="43" t="s">
        <v>573</v>
      </c>
      <c r="I186" s="43" t="s">
        <v>947</v>
      </c>
      <c r="J186" s="43" t="s">
        <v>962</v>
      </c>
      <c r="K186" s="198" t="s">
        <v>649</v>
      </c>
      <c r="L186" s="19">
        <v>980</v>
      </c>
      <c r="M186" s="195">
        <f t="shared" si="94"/>
        <v>98</v>
      </c>
      <c r="N186" s="19">
        <f t="shared" si="95"/>
        <v>882</v>
      </c>
      <c r="O186" s="19">
        <f t="shared" si="96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17"/>
        <v>0</v>
      </c>
      <c r="U186" s="19">
        <v>0</v>
      </c>
      <c r="V186" s="19">
        <v>0</v>
      </c>
      <c r="W186" s="19">
        <f t="shared" si="109"/>
        <v>0</v>
      </c>
      <c r="X186" s="19"/>
      <c r="Y186" s="19">
        <v>0</v>
      </c>
      <c r="Z186" s="19">
        <f t="shared" si="111"/>
        <v>0</v>
      </c>
      <c r="AA186" s="19">
        <v>0</v>
      </c>
      <c r="AB186" s="19">
        <v>0</v>
      </c>
      <c r="AC186" s="19">
        <f t="shared" si="113"/>
        <v>0</v>
      </c>
      <c r="AD186" s="19">
        <v>0</v>
      </c>
      <c r="AE186" s="19">
        <v>0</v>
      </c>
      <c r="AF186" s="19">
        <f t="shared" si="116"/>
        <v>0</v>
      </c>
      <c r="AG186" s="19">
        <v>0</v>
      </c>
      <c r="AH186" s="19"/>
      <c r="AI186" s="19">
        <f t="shared" si="134"/>
        <v>0</v>
      </c>
      <c r="AJ186" s="19">
        <v>0</v>
      </c>
      <c r="AK186" s="19">
        <v>0</v>
      </c>
      <c r="AL186" s="19">
        <f t="shared" si="136"/>
        <v>0</v>
      </c>
      <c r="AM186" s="19">
        <v>0</v>
      </c>
      <c r="AN186" s="19">
        <v>0</v>
      </c>
      <c r="AO186" s="19">
        <f t="shared" si="114"/>
        <v>0</v>
      </c>
      <c r="AP186" s="19">
        <v>0</v>
      </c>
      <c r="AQ186" s="19">
        <v>0</v>
      </c>
      <c r="AR186" s="19">
        <f t="shared" si="98"/>
        <v>0</v>
      </c>
      <c r="AS186" s="19">
        <v>0</v>
      </c>
      <c r="AT186" s="19">
        <v>0</v>
      </c>
      <c r="AU186" s="19">
        <f t="shared" si="99"/>
        <v>0</v>
      </c>
      <c r="AV186" s="19"/>
      <c r="AW186" s="19"/>
      <c r="AX186" s="19">
        <f t="shared" si="120"/>
        <v>0</v>
      </c>
      <c r="AY186" s="19">
        <v>0</v>
      </c>
      <c r="AZ186" s="19"/>
      <c r="BA186" s="19">
        <f t="shared" si="92"/>
        <v>0</v>
      </c>
      <c r="BB186" s="19">
        <v>0</v>
      </c>
      <c r="BC186" s="19">
        <v>0</v>
      </c>
      <c r="BD186" s="19">
        <f t="shared" si="100"/>
        <v>0</v>
      </c>
      <c r="BE186" s="19">
        <v>0</v>
      </c>
      <c r="BF186" s="19">
        <v>0</v>
      </c>
      <c r="BG186" s="19">
        <f t="shared" si="101"/>
        <v>0</v>
      </c>
      <c r="BH186" s="19">
        <v>0</v>
      </c>
      <c r="BI186" s="19">
        <v>0</v>
      </c>
      <c r="BJ186" s="19">
        <f t="shared" si="115"/>
        <v>0</v>
      </c>
      <c r="BK186" s="19">
        <v>0</v>
      </c>
      <c r="BL186" s="19">
        <v>0</v>
      </c>
      <c r="BM186" s="19">
        <f t="shared" si="103"/>
        <v>0</v>
      </c>
      <c r="BN186" s="19">
        <v>0</v>
      </c>
      <c r="BO186" s="19">
        <v>145.94999999999999</v>
      </c>
      <c r="BP186" s="19">
        <f t="shared" si="104"/>
        <v>145.94999999999999</v>
      </c>
      <c r="BQ186" s="19">
        <f t="shared" si="105"/>
        <v>834.05</v>
      </c>
      <c r="BR186" s="19">
        <f t="shared" si="135"/>
        <v>176.4</v>
      </c>
      <c r="BS186" s="19">
        <f t="shared" si="107"/>
        <v>322.35000000000002</v>
      </c>
      <c r="BT186" s="455">
        <f t="shared" si="108"/>
        <v>657.65</v>
      </c>
    </row>
    <row r="187" spans="1:72" s="190" customFormat="1" ht="13.5" x14ac:dyDescent="0.25">
      <c r="A187" s="492"/>
      <c r="B187" s="23">
        <v>1848</v>
      </c>
      <c r="C187" s="22"/>
      <c r="D187" s="435">
        <v>179</v>
      </c>
      <c r="E187" s="205" t="s">
        <v>963</v>
      </c>
      <c r="F187" s="211">
        <v>43895</v>
      </c>
      <c r="G187" s="43" t="s">
        <v>632</v>
      </c>
      <c r="H187" s="43" t="s">
        <v>573</v>
      </c>
      <c r="I187" s="43" t="s">
        <v>947</v>
      </c>
      <c r="J187" s="43" t="s">
        <v>964</v>
      </c>
      <c r="K187" s="198" t="s">
        <v>649</v>
      </c>
      <c r="L187" s="19">
        <v>980</v>
      </c>
      <c r="M187" s="195">
        <f t="shared" si="94"/>
        <v>98</v>
      </c>
      <c r="N187" s="19">
        <f t="shared" si="95"/>
        <v>882</v>
      </c>
      <c r="O187" s="19">
        <f t="shared" si="96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17"/>
        <v>0</v>
      </c>
      <c r="U187" s="19">
        <v>0</v>
      </c>
      <c r="V187" s="19">
        <v>0</v>
      </c>
      <c r="W187" s="19">
        <f t="shared" si="109"/>
        <v>0</v>
      </c>
      <c r="X187" s="19"/>
      <c r="Y187" s="19">
        <v>0</v>
      </c>
      <c r="Z187" s="19">
        <f t="shared" si="111"/>
        <v>0</v>
      </c>
      <c r="AA187" s="19">
        <v>0</v>
      </c>
      <c r="AB187" s="19">
        <v>0</v>
      </c>
      <c r="AC187" s="19">
        <f t="shared" si="113"/>
        <v>0</v>
      </c>
      <c r="AD187" s="19">
        <v>0</v>
      </c>
      <c r="AE187" s="19">
        <v>0</v>
      </c>
      <c r="AF187" s="19">
        <f t="shared" si="116"/>
        <v>0</v>
      </c>
      <c r="AG187" s="19">
        <v>0</v>
      </c>
      <c r="AH187" s="19"/>
      <c r="AI187" s="19">
        <f t="shared" si="134"/>
        <v>0</v>
      </c>
      <c r="AJ187" s="19">
        <v>0</v>
      </c>
      <c r="AK187" s="19">
        <v>0</v>
      </c>
      <c r="AL187" s="19">
        <f t="shared" si="136"/>
        <v>0</v>
      </c>
      <c r="AM187" s="19">
        <v>0</v>
      </c>
      <c r="AN187" s="19">
        <v>0</v>
      </c>
      <c r="AO187" s="19">
        <f t="shared" si="114"/>
        <v>0</v>
      </c>
      <c r="AP187" s="19">
        <v>0</v>
      </c>
      <c r="AQ187" s="19">
        <v>0</v>
      </c>
      <c r="AR187" s="19">
        <f t="shared" si="98"/>
        <v>0</v>
      </c>
      <c r="AS187" s="19">
        <v>0</v>
      </c>
      <c r="AT187" s="19">
        <v>0</v>
      </c>
      <c r="AU187" s="19">
        <f t="shared" si="99"/>
        <v>0</v>
      </c>
      <c r="AV187" s="19"/>
      <c r="AW187" s="19"/>
      <c r="AX187" s="19">
        <f t="shared" si="120"/>
        <v>0</v>
      </c>
      <c r="AY187" s="19">
        <v>0</v>
      </c>
      <c r="AZ187" s="19"/>
      <c r="BA187" s="19">
        <f t="shared" si="92"/>
        <v>0</v>
      </c>
      <c r="BB187" s="19">
        <v>0</v>
      </c>
      <c r="BC187" s="19">
        <v>0</v>
      </c>
      <c r="BD187" s="19">
        <f t="shared" si="100"/>
        <v>0</v>
      </c>
      <c r="BE187" s="19">
        <v>0</v>
      </c>
      <c r="BF187" s="19">
        <v>0</v>
      </c>
      <c r="BG187" s="19">
        <f t="shared" si="101"/>
        <v>0</v>
      </c>
      <c r="BH187" s="19">
        <v>0</v>
      </c>
      <c r="BI187" s="19">
        <v>0</v>
      </c>
      <c r="BJ187" s="19">
        <f t="shared" si="115"/>
        <v>0</v>
      </c>
      <c r="BK187" s="19">
        <v>0</v>
      </c>
      <c r="BL187" s="19">
        <v>0</v>
      </c>
      <c r="BM187" s="19">
        <f t="shared" si="103"/>
        <v>0</v>
      </c>
      <c r="BN187" s="19">
        <v>0</v>
      </c>
      <c r="BO187" s="19">
        <v>145.94999999999999</v>
      </c>
      <c r="BP187" s="19">
        <f t="shared" si="104"/>
        <v>145.94999999999999</v>
      </c>
      <c r="BQ187" s="19">
        <f t="shared" si="105"/>
        <v>834.05</v>
      </c>
      <c r="BR187" s="19">
        <f t="shared" si="135"/>
        <v>176.4</v>
      </c>
      <c r="BS187" s="19">
        <f t="shared" si="107"/>
        <v>322.35000000000002</v>
      </c>
      <c r="BT187" s="455">
        <f t="shared" si="108"/>
        <v>657.65</v>
      </c>
    </row>
    <row r="188" spans="1:72" s="190" customFormat="1" ht="13.5" x14ac:dyDescent="0.25">
      <c r="A188" s="492"/>
      <c r="B188" s="23">
        <v>1848</v>
      </c>
      <c r="C188" s="22"/>
      <c r="D188" s="435">
        <v>180</v>
      </c>
      <c r="E188" s="205" t="s">
        <v>965</v>
      </c>
      <c r="F188" s="211">
        <v>43895</v>
      </c>
      <c r="G188" s="43" t="s">
        <v>632</v>
      </c>
      <c r="H188" s="43" t="s">
        <v>573</v>
      </c>
      <c r="I188" s="43" t="s">
        <v>947</v>
      </c>
      <c r="J188" s="43" t="s">
        <v>966</v>
      </c>
      <c r="K188" s="198" t="s">
        <v>649</v>
      </c>
      <c r="L188" s="19">
        <v>980</v>
      </c>
      <c r="M188" s="195">
        <f t="shared" si="94"/>
        <v>98</v>
      </c>
      <c r="N188" s="19">
        <f t="shared" si="95"/>
        <v>882</v>
      </c>
      <c r="O188" s="19">
        <f t="shared" si="96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17"/>
        <v>0</v>
      </c>
      <c r="U188" s="19">
        <v>0</v>
      </c>
      <c r="V188" s="19">
        <v>0</v>
      </c>
      <c r="W188" s="19">
        <f t="shared" si="109"/>
        <v>0</v>
      </c>
      <c r="X188" s="19"/>
      <c r="Y188" s="19">
        <v>0</v>
      </c>
      <c r="Z188" s="19">
        <f t="shared" si="111"/>
        <v>0</v>
      </c>
      <c r="AA188" s="19">
        <v>0</v>
      </c>
      <c r="AB188" s="19">
        <v>0</v>
      </c>
      <c r="AC188" s="19">
        <f t="shared" si="113"/>
        <v>0</v>
      </c>
      <c r="AD188" s="19">
        <v>0</v>
      </c>
      <c r="AE188" s="19">
        <v>0</v>
      </c>
      <c r="AF188" s="19">
        <f t="shared" si="116"/>
        <v>0</v>
      </c>
      <c r="AG188" s="19">
        <v>0</v>
      </c>
      <c r="AH188" s="19"/>
      <c r="AI188" s="19">
        <f t="shared" si="134"/>
        <v>0</v>
      </c>
      <c r="AJ188" s="19">
        <v>0</v>
      </c>
      <c r="AK188" s="19">
        <v>0</v>
      </c>
      <c r="AL188" s="19">
        <f t="shared" si="136"/>
        <v>0</v>
      </c>
      <c r="AM188" s="19">
        <v>0</v>
      </c>
      <c r="AN188" s="19">
        <v>0</v>
      </c>
      <c r="AO188" s="19">
        <f t="shared" si="114"/>
        <v>0</v>
      </c>
      <c r="AP188" s="19">
        <v>0</v>
      </c>
      <c r="AQ188" s="19">
        <v>0</v>
      </c>
      <c r="AR188" s="19">
        <f t="shared" si="98"/>
        <v>0</v>
      </c>
      <c r="AS188" s="19">
        <v>0</v>
      </c>
      <c r="AT188" s="19">
        <v>0</v>
      </c>
      <c r="AU188" s="19">
        <f t="shared" si="99"/>
        <v>0</v>
      </c>
      <c r="AV188" s="19"/>
      <c r="AW188" s="19"/>
      <c r="AX188" s="19">
        <f t="shared" si="120"/>
        <v>0</v>
      </c>
      <c r="AY188" s="19">
        <v>0</v>
      </c>
      <c r="AZ188" s="19"/>
      <c r="BA188" s="19">
        <f t="shared" si="92"/>
        <v>0</v>
      </c>
      <c r="BB188" s="19">
        <v>0</v>
      </c>
      <c r="BC188" s="19">
        <v>0</v>
      </c>
      <c r="BD188" s="19">
        <f t="shared" si="100"/>
        <v>0</v>
      </c>
      <c r="BE188" s="19">
        <v>0</v>
      </c>
      <c r="BF188" s="19">
        <v>0</v>
      </c>
      <c r="BG188" s="19">
        <f t="shared" si="101"/>
        <v>0</v>
      </c>
      <c r="BH188" s="19">
        <v>0</v>
      </c>
      <c r="BI188" s="19">
        <v>0</v>
      </c>
      <c r="BJ188" s="19">
        <f t="shared" si="115"/>
        <v>0</v>
      </c>
      <c r="BK188" s="19">
        <v>0</v>
      </c>
      <c r="BL188" s="19">
        <v>0</v>
      </c>
      <c r="BM188" s="19">
        <f t="shared" si="103"/>
        <v>0</v>
      </c>
      <c r="BN188" s="19">
        <v>0</v>
      </c>
      <c r="BO188" s="19">
        <v>145.94999999999999</v>
      </c>
      <c r="BP188" s="19">
        <f t="shared" si="104"/>
        <v>145.94999999999999</v>
      </c>
      <c r="BQ188" s="19">
        <f t="shared" si="105"/>
        <v>834.05</v>
      </c>
      <c r="BR188" s="19">
        <f t="shared" si="135"/>
        <v>176.4</v>
      </c>
      <c r="BS188" s="19">
        <f t="shared" si="107"/>
        <v>322.35000000000002</v>
      </c>
      <c r="BT188" s="455">
        <f t="shared" si="108"/>
        <v>657.65</v>
      </c>
    </row>
    <row r="189" spans="1:72" s="190" customFormat="1" ht="13.5" x14ac:dyDescent="0.25">
      <c r="A189" s="492"/>
      <c r="B189" s="23">
        <v>1848</v>
      </c>
      <c r="C189" s="22"/>
      <c r="D189" s="453">
        <v>181</v>
      </c>
      <c r="E189" s="205" t="s">
        <v>967</v>
      </c>
      <c r="F189" s="211">
        <v>43895</v>
      </c>
      <c r="G189" s="43" t="s">
        <v>632</v>
      </c>
      <c r="H189" s="43" t="s">
        <v>573</v>
      </c>
      <c r="I189" s="43" t="s">
        <v>947</v>
      </c>
      <c r="J189" s="43" t="s">
        <v>968</v>
      </c>
      <c r="K189" s="198" t="s">
        <v>649</v>
      </c>
      <c r="L189" s="19">
        <v>980</v>
      </c>
      <c r="M189" s="195">
        <f t="shared" si="94"/>
        <v>98</v>
      </c>
      <c r="N189" s="19">
        <f t="shared" si="95"/>
        <v>882</v>
      </c>
      <c r="O189" s="19">
        <f t="shared" si="96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17"/>
        <v>0</v>
      </c>
      <c r="U189" s="19">
        <v>0</v>
      </c>
      <c r="V189" s="19">
        <v>0</v>
      </c>
      <c r="W189" s="19">
        <f t="shared" si="109"/>
        <v>0</v>
      </c>
      <c r="X189" s="19"/>
      <c r="Y189" s="19">
        <v>0</v>
      </c>
      <c r="Z189" s="19">
        <f t="shared" si="111"/>
        <v>0</v>
      </c>
      <c r="AA189" s="19">
        <v>0</v>
      </c>
      <c r="AB189" s="19">
        <v>0</v>
      </c>
      <c r="AC189" s="19">
        <f t="shared" si="113"/>
        <v>0</v>
      </c>
      <c r="AD189" s="19">
        <v>0</v>
      </c>
      <c r="AE189" s="19">
        <v>0</v>
      </c>
      <c r="AF189" s="19">
        <f t="shared" si="116"/>
        <v>0</v>
      </c>
      <c r="AG189" s="19">
        <v>0</v>
      </c>
      <c r="AH189" s="19"/>
      <c r="AI189" s="19">
        <f t="shared" si="134"/>
        <v>0</v>
      </c>
      <c r="AJ189" s="19">
        <v>0</v>
      </c>
      <c r="AK189" s="19">
        <v>0</v>
      </c>
      <c r="AL189" s="19">
        <f t="shared" si="136"/>
        <v>0</v>
      </c>
      <c r="AM189" s="19">
        <v>0</v>
      </c>
      <c r="AN189" s="19">
        <v>0</v>
      </c>
      <c r="AO189" s="19">
        <f t="shared" si="114"/>
        <v>0</v>
      </c>
      <c r="AP189" s="19">
        <v>0</v>
      </c>
      <c r="AQ189" s="19">
        <v>0</v>
      </c>
      <c r="AR189" s="19">
        <f t="shared" si="98"/>
        <v>0</v>
      </c>
      <c r="AS189" s="19">
        <v>0</v>
      </c>
      <c r="AT189" s="19">
        <v>0</v>
      </c>
      <c r="AU189" s="19">
        <f t="shared" si="99"/>
        <v>0</v>
      </c>
      <c r="AV189" s="19"/>
      <c r="AW189" s="19"/>
      <c r="AX189" s="19">
        <f t="shared" si="120"/>
        <v>0</v>
      </c>
      <c r="AY189" s="19">
        <v>0</v>
      </c>
      <c r="AZ189" s="19"/>
      <c r="BA189" s="19">
        <f t="shared" ref="BA189:BA212" si="137">AX189+AZ189</f>
        <v>0</v>
      </c>
      <c r="BB189" s="19">
        <v>0</v>
      </c>
      <c r="BC189" s="19">
        <v>0</v>
      </c>
      <c r="BD189" s="19">
        <f t="shared" si="100"/>
        <v>0</v>
      </c>
      <c r="BE189" s="19">
        <v>0</v>
      </c>
      <c r="BF189" s="19">
        <v>0</v>
      </c>
      <c r="BG189" s="19">
        <f t="shared" si="101"/>
        <v>0</v>
      </c>
      <c r="BH189" s="19">
        <v>0</v>
      </c>
      <c r="BI189" s="19">
        <v>0</v>
      </c>
      <c r="BJ189" s="19">
        <f t="shared" si="115"/>
        <v>0</v>
      </c>
      <c r="BK189" s="19">
        <v>0</v>
      </c>
      <c r="BL189" s="19">
        <v>0</v>
      </c>
      <c r="BM189" s="19">
        <f t="shared" si="103"/>
        <v>0</v>
      </c>
      <c r="BN189" s="19">
        <v>0</v>
      </c>
      <c r="BO189" s="19">
        <v>145.94999999999999</v>
      </c>
      <c r="BP189" s="19">
        <f t="shared" si="104"/>
        <v>145.94999999999999</v>
      </c>
      <c r="BQ189" s="19">
        <f t="shared" si="105"/>
        <v>834.05</v>
      </c>
      <c r="BR189" s="19">
        <f t="shared" si="135"/>
        <v>176.4</v>
      </c>
      <c r="BS189" s="19">
        <f t="shared" si="107"/>
        <v>322.35000000000002</v>
      </c>
      <c r="BT189" s="455">
        <f t="shared" si="108"/>
        <v>657.65</v>
      </c>
    </row>
    <row r="190" spans="1:72" s="190" customFormat="1" ht="13.5" x14ac:dyDescent="0.25">
      <c r="A190" s="492"/>
      <c r="B190" s="23">
        <v>1848</v>
      </c>
      <c r="C190" s="22"/>
      <c r="D190" s="435">
        <v>182</v>
      </c>
      <c r="E190" s="205" t="s">
        <v>969</v>
      </c>
      <c r="F190" s="211">
        <v>43895</v>
      </c>
      <c r="G190" s="43" t="s">
        <v>632</v>
      </c>
      <c r="H190" s="43" t="s">
        <v>573</v>
      </c>
      <c r="I190" s="43" t="s">
        <v>947</v>
      </c>
      <c r="J190" s="43" t="s">
        <v>970</v>
      </c>
      <c r="K190" s="198" t="s">
        <v>649</v>
      </c>
      <c r="L190" s="19">
        <v>980</v>
      </c>
      <c r="M190" s="195">
        <f t="shared" si="94"/>
        <v>98</v>
      </c>
      <c r="N190" s="19">
        <f t="shared" si="95"/>
        <v>882</v>
      </c>
      <c r="O190" s="19">
        <f t="shared" si="96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17"/>
        <v>0</v>
      </c>
      <c r="U190" s="19">
        <v>0</v>
      </c>
      <c r="V190" s="19">
        <v>0</v>
      </c>
      <c r="W190" s="19">
        <f t="shared" si="109"/>
        <v>0</v>
      </c>
      <c r="X190" s="19"/>
      <c r="Y190" s="19">
        <v>0</v>
      </c>
      <c r="Z190" s="19">
        <f t="shared" si="111"/>
        <v>0</v>
      </c>
      <c r="AA190" s="19">
        <v>0</v>
      </c>
      <c r="AB190" s="19">
        <v>0</v>
      </c>
      <c r="AC190" s="19">
        <f t="shared" si="113"/>
        <v>0</v>
      </c>
      <c r="AD190" s="19">
        <v>0</v>
      </c>
      <c r="AE190" s="19">
        <v>0</v>
      </c>
      <c r="AF190" s="19">
        <f t="shared" si="116"/>
        <v>0</v>
      </c>
      <c r="AG190" s="19">
        <v>0</v>
      </c>
      <c r="AH190" s="19"/>
      <c r="AI190" s="19">
        <f t="shared" si="134"/>
        <v>0</v>
      </c>
      <c r="AJ190" s="19">
        <v>0</v>
      </c>
      <c r="AK190" s="19">
        <v>0</v>
      </c>
      <c r="AL190" s="19">
        <f t="shared" si="136"/>
        <v>0</v>
      </c>
      <c r="AM190" s="19">
        <v>0</v>
      </c>
      <c r="AN190" s="19">
        <v>0</v>
      </c>
      <c r="AO190" s="19">
        <f t="shared" si="114"/>
        <v>0</v>
      </c>
      <c r="AP190" s="19">
        <v>0</v>
      </c>
      <c r="AQ190" s="19">
        <v>0</v>
      </c>
      <c r="AR190" s="19">
        <f t="shared" si="98"/>
        <v>0</v>
      </c>
      <c r="AS190" s="19">
        <v>0</v>
      </c>
      <c r="AT190" s="19">
        <v>0</v>
      </c>
      <c r="AU190" s="19">
        <f t="shared" si="99"/>
        <v>0</v>
      </c>
      <c r="AV190" s="19"/>
      <c r="AW190" s="19"/>
      <c r="AX190" s="19">
        <f t="shared" si="120"/>
        <v>0</v>
      </c>
      <c r="AY190" s="19">
        <v>0</v>
      </c>
      <c r="AZ190" s="19"/>
      <c r="BA190" s="19">
        <f t="shared" si="137"/>
        <v>0</v>
      </c>
      <c r="BB190" s="19">
        <v>0</v>
      </c>
      <c r="BC190" s="19">
        <v>0</v>
      </c>
      <c r="BD190" s="19">
        <f t="shared" si="100"/>
        <v>0</v>
      </c>
      <c r="BE190" s="19">
        <v>0</v>
      </c>
      <c r="BF190" s="19">
        <v>0</v>
      </c>
      <c r="BG190" s="19">
        <f t="shared" si="101"/>
        <v>0</v>
      </c>
      <c r="BH190" s="19">
        <v>0</v>
      </c>
      <c r="BI190" s="19">
        <v>0</v>
      </c>
      <c r="BJ190" s="19">
        <f t="shared" si="115"/>
        <v>0</v>
      </c>
      <c r="BK190" s="19">
        <v>0</v>
      </c>
      <c r="BL190" s="19">
        <v>0</v>
      </c>
      <c r="BM190" s="19">
        <f t="shared" si="103"/>
        <v>0</v>
      </c>
      <c r="BN190" s="19">
        <v>0</v>
      </c>
      <c r="BO190" s="19">
        <v>145.94999999999999</v>
      </c>
      <c r="BP190" s="19">
        <f t="shared" si="104"/>
        <v>145.94999999999999</v>
      </c>
      <c r="BQ190" s="19">
        <f t="shared" si="105"/>
        <v>834.05</v>
      </c>
      <c r="BR190" s="19">
        <f t="shared" si="135"/>
        <v>176.4</v>
      </c>
      <c r="BS190" s="19">
        <f t="shared" si="107"/>
        <v>322.35000000000002</v>
      </c>
      <c r="BT190" s="455">
        <f t="shared" si="108"/>
        <v>657.65</v>
      </c>
    </row>
    <row r="191" spans="1:72" s="190" customFormat="1" ht="13.5" x14ac:dyDescent="0.25">
      <c r="A191" s="492"/>
      <c r="B191" s="23">
        <v>1848</v>
      </c>
      <c r="C191" s="22"/>
      <c r="D191" s="435">
        <v>183</v>
      </c>
      <c r="E191" s="205" t="s">
        <v>971</v>
      </c>
      <c r="F191" s="211">
        <v>43895</v>
      </c>
      <c r="G191" s="43" t="s">
        <v>632</v>
      </c>
      <c r="H191" s="43" t="s">
        <v>573</v>
      </c>
      <c r="I191" s="43" t="s">
        <v>947</v>
      </c>
      <c r="J191" s="43" t="s">
        <v>972</v>
      </c>
      <c r="K191" s="198" t="s">
        <v>649</v>
      </c>
      <c r="L191" s="19">
        <v>980</v>
      </c>
      <c r="M191" s="195">
        <f t="shared" si="94"/>
        <v>98</v>
      </c>
      <c r="N191" s="19">
        <f t="shared" si="95"/>
        <v>882</v>
      </c>
      <c r="O191" s="19">
        <f t="shared" si="96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17"/>
        <v>0</v>
      </c>
      <c r="U191" s="19">
        <v>0</v>
      </c>
      <c r="V191" s="19">
        <v>0</v>
      </c>
      <c r="W191" s="19">
        <f t="shared" si="109"/>
        <v>0</v>
      </c>
      <c r="X191" s="19"/>
      <c r="Y191" s="19">
        <v>0</v>
      </c>
      <c r="Z191" s="19">
        <f t="shared" si="111"/>
        <v>0</v>
      </c>
      <c r="AA191" s="19">
        <v>0</v>
      </c>
      <c r="AB191" s="19">
        <v>0</v>
      </c>
      <c r="AC191" s="19">
        <f t="shared" si="113"/>
        <v>0</v>
      </c>
      <c r="AD191" s="19">
        <v>0</v>
      </c>
      <c r="AE191" s="19">
        <v>0</v>
      </c>
      <c r="AF191" s="19">
        <f t="shared" si="116"/>
        <v>0</v>
      </c>
      <c r="AG191" s="19">
        <v>0</v>
      </c>
      <c r="AH191" s="19"/>
      <c r="AI191" s="19">
        <f t="shared" si="134"/>
        <v>0</v>
      </c>
      <c r="AJ191" s="19">
        <v>0</v>
      </c>
      <c r="AK191" s="19">
        <v>0</v>
      </c>
      <c r="AL191" s="19">
        <f t="shared" si="136"/>
        <v>0</v>
      </c>
      <c r="AM191" s="19">
        <v>0</v>
      </c>
      <c r="AN191" s="19">
        <v>0</v>
      </c>
      <c r="AO191" s="19">
        <f t="shared" si="114"/>
        <v>0</v>
      </c>
      <c r="AP191" s="19">
        <v>0</v>
      </c>
      <c r="AQ191" s="19">
        <v>0</v>
      </c>
      <c r="AR191" s="19">
        <f t="shared" si="98"/>
        <v>0</v>
      </c>
      <c r="AS191" s="19">
        <v>0</v>
      </c>
      <c r="AT191" s="19">
        <v>0</v>
      </c>
      <c r="AU191" s="19">
        <f t="shared" si="99"/>
        <v>0</v>
      </c>
      <c r="AV191" s="19"/>
      <c r="AW191" s="19"/>
      <c r="AX191" s="19">
        <f t="shared" si="120"/>
        <v>0</v>
      </c>
      <c r="AY191" s="19">
        <v>0</v>
      </c>
      <c r="AZ191" s="19"/>
      <c r="BA191" s="19">
        <f t="shared" si="137"/>
        <v>0</v>
      </c>
      <c r="BB191" s="19">
        <v>0</v>
      </c>
      <c r="BC191" s="19">
        <v>0</v>
      </c>
      <c r="BD191" s="19">
        <f t="shared" si="100"/>
        <v>0</v>
      </c>
      <c r="BE191" s="19">
        <v>0</v>
      </c>
      <c r="BF191" s="19">
        <v>0</v>
      </c>
      <c r="BG191" s="19">
        <f t="shared" si="101"/>
        <v>0</v>
      </c>
      <c r="BH191" s="19">
        <v>0</v>
      </c>
      <c r="BI191" s="19">
        <v>0</v>
      </c>
      <c r="BJ191" s="19">
        <f t="shared" si="115"/>
        <v>0</v>
      </c>
      <c r="BK191" s="19">
        <v>0</v>
      </c>
      <c r="BL191" s="19">
        <v>0</v>
      </c>
      <c r="BM191" s="19">
        <f t="shared" si="103"/>
        <v>0</v>
      </c>
      <c r="BN191" s="19">
        <v>0</v>
      </c>
      <c r="BO191" s="19">
        <v>145.94999999999999</v>
      </c>
      <c r="BP191" s="19">
        <f t="shared" si="104"/>
        <v>145.94999999999999</v>
      </c>
      <c r="BQ191" s="19">
        <f t="shared" si="105"/>
        <v>834.05</v>
      </c>
      <c r="BR191" s="19">
        <f t="shared" si="135"/>
        <v>176.4</v>
      </c>
      <c r="BS191" s="19">
        <f t="shared" si="107"/>
        <v>322.35000000000002</v>
      </c>
      <c r="BT191" s="455">
        <f t="shared" si="108"/>
        <v>657.65</v>
      </c>
    </row>
    <row r="192" spans="1:72" s="190" customFormat="1" ht="13.5" x14ac:dyDescent="0.25">
      <c r="A192" s="492"/>
      <c r="B192" s="23">
        <v>1848</v>
      </c>
      <c r="C192" s="22"/>
      <c r="D192" s="435">
        <v>184</v>
      </c>
      <c r="E192" s="205" t="s">
        <v>973</v>
      </c>
      <c r="F192" s="211">
        <v>43895</v>
      </c>
      <c r="G192" s="43" t="s">
        <v>632</v>
      </c>
      <c r="H192" s="43" t="s">
        <v>573</v>
      </c>
      <c r="I192" s="43" t="s">
        <v>947</v>
      </c>
      <c r="J192" s="43" t="s">
        <v>974</v>
      </c>
      <c r="K192" s="198" t="s">
        <v>649</v>
      </c>
      <c r="L192" s="19">
        <v>980</v>
      </c>
      <c r="M192" s="195">
        <f t="shared" si="94"/>
        <v>98</v>
      </c>
      <c r="N192" s="19">
        <f t="shared" si="95"/>
        <v>882</v>
      </c>
      <c r="O192" s="19">
        <f t="shared" si="96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17"/>
        <v>0</v>
      </c>
      <c r="U192" s="19">
        <v>0</v>
      </c>
      <c r="V192" s="19">
        <v>0</v>
      </c>
      <c r="W192" s="19">
        <f t="shared" si="109"/>
        <v>0</v>
      </c>
      <c r="X192" s="19"/>
      <c r="Y192" s="19">
        <v>0</v>
      </c>
      <c r="Z192" s="19">
        <f t="shared" si="111"/>
        <v>0</v>
      </c>
      <c r="AA192" s="19">
        <v>0</v>
      </c>
      <c r="AB192" s="19">
        <v>0</v>
      </c>
      <c r="AC192" s="19">
        <f t="shared" si="113"/>
        <v>0</v>
      </c>
      <c r="AD192" s="19">
        <v>0</v>
      </c>
      <c r="AE192" s="19">
        <v>0</v>
      </c>
      <c r="AF192" s="19">
        <f t="shared" si="116"/>
        <v>0</v>
      </c>
      <c r="AG192" s="19">
        <v>0</v>
      </c>
      <c r="AH192" s="19"/>
      <c r="AI192" s="19">
        <f t="shared" si="134"/>
        <v>0</v>
      </c>
      <c r="AJ192" s="19">
        <v>0</v>
      </c>
      <c r="AK192" s="19">
        <v>0</v>
      </c>
      <c r="AL192" s="19">
        <f t="shared" si="136"/>
        <v>0</v>
      </c>
      <c r="AM192" s="19">
        <v>0</v>
      </c>
      <c r="AN192" s="19">
        <v>0</v>
      </c>
      <c r="AO192" s="19">
        <f t="shared" si="114"/>
        <v>0</v>
      </c>
      <c r="AP192" s="19">
        <v>0</v>
      </c>
      <c r="AQ192" s="19">
        <v>0</v>
      </c>
      <c r="AR192" s="19">
        <f t="shared" si="98"/>
        <v>0</v>
      </c>
      <c r="AS192" s="19">
        <v>0</v>
      </c>
      <c r="AT192" s="19">
        <v>0</v>
      </c>
      <c r="AU192" s="19">
        <f t="shared" si="99"/>
        <v>0</v>
      </c>
      <c r="AV192" s="19"/>
      <c r="AW192" s="19"/>
      <c r="AX192" s="19">
        <f t="shared" si="120"/>
        <v>0</v>
      </c>
      <c r="AY192" s="19">
        <v>0</v>
      </c>
      <c r="AZ192" s="19"/>
      <c r="BA192" s="19">
        <f t="shared" si="137"/>
        <v>0</v>
      </c>
      <c r="BB192" s="19">
        <v>0</v>
      </c>
      <c r="BC192" s="19">
        <v>0</v>
      </c>
      <c r="BD192" s="19">
        <f t="shared" si="100"/>
        <v>0</v>
      </c>
      <c r="BE192" s="19">
        <v>0</v>
      </c>
      <c r="BF192" s="19">
        <v>0</v>
      </c>
      <c r="BG192" s="19">
        <f t="shared" si="101"/>
        <v>0</v>
      </c>
      <c r="BH192" s="19">
        <v>0</v>
      </c>
      <c r="BI192" s="19">
        <v>0</v>
      </c>
      <c r="BJ192" s="19">
        <f t="shared" si="115"/>
        <v>0</v>
      </c>
      <c r="BK192" s="19">
        <v>0</v>
      </c>
      <c r="BL192" s="19">
        <v>0</v>
      </c>
      <c r="BM192" s="19">
        <f t="shared" si="103"/>
        <v>0</v>
      </c>
      <c r="BN192" s="19">
        <v>0</v>
      </c>
      <c r="BO192" s="19">
        <v>145.94999999999999</v>
      </c>
      <c r="BP192" s="19">
        <f t="shared" si="104"/>
        <v>145.94999999999999</v>
      </c>
      <c r="BQ192" s="19">
        <f t="shared" si="105"/>
        <v>834.05</v>
      </c>
      <c r="BR192" s="19">
        <f t="shared" si="135"/>
        <v>176.4</v>
      </c>
      <c r="BS192" s="19">
        <f t="shared" si="107"/>
        <v>322.35000000000002</v>
      </c>
      <c r="BT192" s="455">
        <f t="shared" si="108"/>
        <v>657.65</v>
      </c>
    </row>
    <row r="193" spans="1:72" s="190" customFormat="1" ht="13.5" x14ac:dyDescent="0.25">
      <c r="A193" s="492"/>
      <c r="B193" s="23">
        <v>1848</v>
      </c>
      <c r="C193" s="22"/>
      <c r="D193" s="453">
        <v>185</v>
      </c>
      <c r="E193" s="205" t="s">
        <v>975</v>
      </c>
      <c r="F193" s="211">
        <v>43895</v>
      </c>
      <c r="G193" s="43" t="s">
        <v>632</v>
      </c>
      <c r="H193" s="43" t="s">
        <v>573</v>
      </c>
      <c r="I193" s="43" t="s">
        <v>947</v>
      </c>
      <c r="J193" s="43" t="s">
        <v>976</v>
      </c>
      <c r="K193" s="198" t="s">
        <v>649</v>
      </c>
      <c r="L193" s="19">
        <v>980</v>
      </c>
      <c r="M193" s="195">
        <f t="shared" si="94"/>
        <v>98</v>
      </c>
      <c r="N193" s="19">
        <f t="shared" si="95"/>
        <v>882</v>
      </c>
      <c r="O193" s="19">
        <f t="shared" si="96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17"/>
        <v>0</v>
      </c>
      <c r="U193" s="19">
        <v>0</v>
      </c>
      <c r="V193" s="19">
        <v>0</v>
      </c>
      <c r="W193" s="19">
        <f t="shared" si="109"/>
        <v>0</v>
      </c>
      <c r="X193" s="19"/>
      <c r="Y193" s="19">
        <v>0</v>
      </c>
      <c r="Z193" s="19">
        <f t="shared" si="111"/>
        <v>0</v>
      </c>
      <c r="AA193" s="19">
        <v>0</v>
      </c>
      <c r="AB193" s="19">
        <v>0</v>
      </c>
      <c r="AC193" s="19">
        <f t="shared" si="113"/>
        <v>0</v>
      </c>
      <c r="AD193" s="19">
        <v>0</v>
      </c>
      <c r="AE193" s="19">
        <v>0</v>
      </c>
      <c r="AF193" s="19">
        <f t="shared" si="116"/>
        <v>0</v>
      </c>
      <c r="AG193" s="19">
        <v>0</v>
      </c>
      <c r="AH193" s="19"/>
      <c r="AI193" s="19">
        <f t="shared" si="134"/>
        <v>0</v>
      </c>
      <c r="AJ193" s="19">
        <v>0</v>
      </c>
      <c r="AK193" s="19">
        <v>0</v>
      </c>
      <c r="AL193" s="19">
        <f t="shared" si="136"/>
        <v>0</v>
      </c>
      <c r="AM193" s="19">
        <v>0</v>
      </c>
      <c r="AN193" s="19">
        <v>0</v>
      </c>
      <c r="AO193" s="19">
        <f t="shared" si="114"/>
        <v>0</v>
      </c>
      <c r="AP193" s="19">
        <v>0</v>
      </c>
      <c r="AQ193" s="19">
        <v>0</v>
      </c>
      <c r="AR193" s="19">
        <f t="shared" si="98"/>
        <v>0</v>
      </c>
      <c r="AS193" s="19">
        <v>0</v>
      </c>
      <c r="AT193" s="19">
        <v>0</v>
      </c>
      <c r="AU193" s="19">
        <f t="shared" si="99"/>
        <v>0</v>
      </c>
      <c r="AV193" s="19"/>
      <c r="AW193" s="19"/>
      <c r="AX193" s="19">
        <f t="shared" si="120"/>
        <v>0</v>
      </c>
      <c r="AY193" s="19">
        <v>0</v>
      </c>
      <c r="AZ193" s="19"/>
      <c r="BA193" s="19">
        <f t="shared" si="137"/>
        <v>0</v>
      </c>
      <c r="BB193" s="19">
        <v>0</v>
      </c>
      <c r="BC193" s="19">
        <v>0</v>
      </c>
      <c r="BD193" s="19">
        <f t="shared" si="100"/>
        <v>0</v>
      </c>
      <c r="BE193" s="19">
        <v>0</v>
      </c>
      <c r="BF193" s="19">
        <v>0</v>
      </c>
      <c r="BG193" s="19">
        <f t="shared" si="101"/>
        <v>0</v>
      </c>
      <c r="BH193" s="19">
        <v>0</v>
      </c>
      <c r="BI193" s="19">
        <v>0</v>
      </c>
      <c r="BJ193" s="19">
        <f t="shared" si="115"/>
        <v>0</v>
      </c>
      <c r="BK193" s="19">
        <v>0</v>
      </c>
      <c r="BL193" s="19">
        <v>0</v>
      </c>
      <c r="BM193" s="19">
        <f t="shared" si="103"/>
        <v>0</v>
      </c>
      <c r="BN193" s="19">
        <v>0</v>
      </c>
      <c r="BO193" s="19">
        <v>145.94999999999999</v>
      </c>
      <c r="BP193" s="19">
        <f t="shared" si="104"/>
        <v>145.94999999999999</v>
      </c>
      <c r="BQ193" s="19">
        <f t="shared" si="105"/>
        <v>834.05</v>
      </c>
      <c r="BR193" s="19">
        <f t="shared" si="135"/>
        <v>176.4</v>
      </c>
      <c r="BS193" s="19">
        <f t="shared" si="107"/>
        <v>322.35000000000002</v>
      </c>
      <c r="BT193" s="455">
        <f t="shared" si="108"/>
        <v>657.65</v>
      </c>
    </row>
    <row r="194" spans="1:72" s="190" customFormat="1" ht="13.5" x14ac:dyDescent="0.25">
      <c r="A194" s="492"/>
      <c r="B194" s="23">
        <v>1848</v>
      </c>
      <c r="C194" s="22"/>
      <c r="D194" s="435">
        <v>186</v>
      </c>
      <c r="E194" s="205" t="s">
        <v>977</v>
      </c>
      <c r="F194" s="211">
        <v>43895</v>
      </c>
      <c r="G194" s="43" t="s">
        <v>632</v>
      </c>
      <c r="H194" s="43" t="s">
        <v>573</v>
      </c>
      <c r="I194" s="43" t="s">
        <v>947</v>
      </c>
      <c r="J194" s="43" t="s">
        <v>978</v>
      </c>
      <c r="K194" s="198" t="s">
        <v>324</v>
      </c>
      <c r="L194" s="19">
        <v>980</v>
      </c>
      <c r="M194" s="195">
        <f t="shared" si="94"/>
        <v>98</v>
      </c>
      <c r="N194" s="19">
        <f t="shared" si="95"/>
        <v>882</v>
      </c>
      <c r="O194" s="19">
        <f t="shared" si="96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17"/>
        <v>0</v>
      </c>
      <c r="U194" s="19">
        <v>0</v>
      </c>
      <c r="V194" s="19">
        <v>0</v>
      </c>
      <c r="W194" s="19">
        <f t="shared" si="109"/>
        <v>0</v>
      </c>
      <c r="X194" s="19"/>
      <c r="Y194" s="19">
        <v>0</v>
      </c>
      <c r="Z194" s="19">
        <f t="shared" si="111"/>
        <v>0</v>
      </c>
      <c r="AA194" s="19">
        <v>0</v>
      </c>
      <c r="AB194" s="19">
        <v>0</v>
      </c>
      <c r="AC194" s="19">
        <f t="shared" si="113"/>
        <v>0</v>
      </c>
      <c r="AD194" s="19">
        <v>0</v>
      </c>
      <c r="AE194" s="19">
        <v>0</v>
      </c>
      <c r="AF194" s="19">
        <f t="shared" si="116"/>
        <v>0</v>
      </c>
      <c r="AG194" s="19">
        <v>0</v>
      </c>
      <c r="AH194" s="19"/>
      <c r="AI194" s="19">
        <f t="shared" si="134"/>
        <v>0</v>
      </c>
      <c r="AJ194" s="19">
        <v>0</v>
      </c>
      <c r="AK194" s="19">
        <v>0</v>
      </c>
      <c r="AL194" s="19">
        <f t="shared" si="136"/>
        <v>0</v>
      </c>
      <c r="AM194" s="19">
        <v>0</v>
      </c>
      <c r="AN194" s="19">
        <v>0</v>
      </c>
      <c r="AO194" s="19">
        <f t="shared" si="114"/>
        <v>0</v>
      </c>
      <c r="AP194" s="19">
        <v>0</v>
      </c>
      <c r="AQ194" s="19">
        <v>0</v>
      </c>
      <c r="AR194" s="19">
        <f t="shared" si="98"/>
        <v>0</v>
      </c>
      <c r="AS194" s="19">
        <v>0</v>
      </c>
      <c r="AT194" s="19">
        <v>0</v>
      </c>
      <c r="AU194" s="19">
        <f t="shared" si="99"/>
        <v>0</v>
      </c>
      <c r="AV194" s="19"/>
      <c r="AW194" s="19"/>
      <c r="AX194" s="19">
        <f t="shared" si="120"/>
        <v>0</v>
      </c>
      <c r="AY194" s="19">
        <v>0</v>
      </c>
      <c r="AZ194" s="19"/>
      <c r="BA194" s="19">
        <f t="shared" si="137"/>
        <v>0</v>
      </c>
      <c r="BB194" s="19">
        <v>0</v>
      </c>
      <c r="BC194" s="19">
        <v>0</v>
      </c>
      <c r="BD194" s="19">
        <f t="shared" si="100"/>
        <v>0</v>
      </c>
      <c r="BE194" s="19">
        <v>0</v>
      </c>
      <c r="BF194" s="19">
        <v>0</v>
      </c>
      <c r="BG194" s="19">
        <f t="shared" si="101"/>
        <v>0</v>
      </c>
      <c r="BH194" s="19">
        <v>0</v>
      </c>
      <c r="BI194" s="19">
        <v>0</v>
      </c>
      <c r="BJ194" s="19">
        <f t="shared" si="115"/>
        <v>0</v>
      </c>
      <c r="BK194" s="19">
        <v>0</v>
      </c>
      <c r="BL194" s="19">
        <v>0</v>
      </c>
      <c r="BM194" s="19">
        <f t="shared" si="103"/>
        <v>0</v>
      </c>
      <c r="BN194" s="19">
        <v>0</v>
      </c>
      <c r="BO194" s="19">
        <v>145.94999999999999</v>
      </c>
      <c r="BP194" s="19">
        <f t="shared" si="104"/>
        <v>145.94999999999999</v>
      </c>
      <c r="BQ194" s="19">
        <f t="shared" si="105"/>
        <v>834.05</v>
      </c>
      <c r="BR194" s="19">
        <f t="shared" si="135"/>
        <v>176.4</v>
      </c>
      <c r="BS194" s="19">
        <f t="shared" si="107"/>
        <v>322.35000000000002</v>
      </c>
      <c r="BT194" s="455">
        <f t="shared" si="108"/>
        <v>657.65</v>
      </c>
    </row>
    <row r="195" spans="1:72" s="190" customFormat="1" ht="13.5" x14ac:dyDescent="0.25">
      <c r="A195" s="492"/>
      <c r="B195" s="23">
        <v>1848</v>
      </c>
      <c r="C195" s="22"/>
      <c r="D195" s="435">
        <v>187</v>
      </c>
      <c r="E195" s="205" t="s">
        <v>979</v>
      </c>
      <c r="F195" s="211">
        <v>43895</v>
      </c>
      <c r="G195" s="43" t="s">
        <v>632</v>
      </c>
      <c r="H195" s="43" t="s">
        <v>573</v>
      </c>
      <c r="I195" s="43" t="s">
        <v>947</v>
      </c>
      <c r="J195" s="43" t="s">
        <v>980</v>
      </c>
      <c r="K195" s="198" t="s">
        <v>649</v>
      </c>
      <c r="L195" s="19">
        <v>980</v>
      </c>
      <c r="M195" s="195">
        <f t="shared" si="94"/>
        <v>98</v>
      </c>
      <c r="N195" s="19">
        <f t="shared" si="95"/>
        <v>882</v>
      </c>
      <c r="O195" s="19">
        <f t="shared" si="96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17"/>
        <v>0</v>
      </c>
      <c r="U195" s="19">
        <v>0</v>
      </c>
      <c r="V195" s="19">
        <v>0</v>
      </c>
      <c r="W195" s="19">
        <f t="shared" si="109"/>
        <v>0</v>
      </c>
      <c r="X195" s="19"/>
      <c r="Y195" s="19">
        <v>0</v>
      </c>
      <c r="Z195" s="19">
        <f t="shared" si="111"/>
        <v>0</v>
      </c>
      <c r="AA195" s="19">
        <v>0</v>
      </c>
      <c r="AB195" s="19">
        <v>0</v>
      </c>
      <c r="AC195" s="19">
        <f t="shared" si="113"/>
        <v>0</v>
      </c>
      <c r="AD195" s="19">
        <v>0</v>
      </c>
      <c r="AE195" s="19">
        <v>0</v>
      </c>
      <c r="AF195" s="19">
        <f t="shared" si="116"/>
        <v>0</v>
      </c>
      <c r="AG195" s="19">
        <v>0</v>
      </c>
      <c r="AH195" s="19"/>
      <c r="AI195" s="19">
        <f t="shared" si="134"/>
        <v>0</v>
      </c>
      <c r="AJ195" s="19">
        <v>0</v>
      </c>
      <c r="AK195" s="19">
        <v>0</v>
      </c>
      <c r="AL195" s="19">
        <f t="shared" si="136"/>
        <v>0</v>
      </c>
      <c r="AM195" s="19">
        <v>0</v>
      </c>
      <c r="AN195" s="19">
        <v>0</v>
      </c>
      <c r="AO195" s="19">
        <f t="shared" si="114"/>
        <v>0</v>
      </c>
      <c r="AP195" s="19">
        <v>0</v>
      </c>
      <c r="AQ195" s="19">
        <v>0</v>
      </c>
      <c r="AR195" s="19">
        <f t="shared" si="98"/>
        <v>0</v>
      </c>
      <c r="AS195" s="19">
        <v>0</v>
      </c>
      <c r="AT195" s="19">
        <v>0</v>
      </c>
      <c r="AU195" s="19">
        <f t="shared" si="99"/>
        <v>0</v>
      </c>
      <c r="AV195" s="19"/>
      <c r="AW195" s="19"/>
      <c r="AX195" s="19">
        <f t="shared" si="120"/>
        <v>0</v>
      </c>
      <c r="AY195" s="19">
        <v>0</v>
      </c>
      <c r="AZ195" s="19"/>
      <c r="BA195" s="19">
        <f t="shared" si="137"/>
        <v>0</v>
      </c>
      <c r="BB195" s="19">
        <v>0</v>
      </c>
      <c r="BC195" s="19">
        <v>0</v>
      </c>
      <c r="BD195" s="19">
        <f t="shared" si="100"/>
        <v>0</v>
      </c>
      <c r="BE195" s="19">
        <v>0</v>
      </c>
      <c r="BF195" s="19">
        <v>0</v>
      </c>
      <c r="BG195" s="19">
        <f t="shared" si="101"/>
        <v>0</v>
      </c>
      <c r="BH195" s="19">
        <v>0</v>
      </c>
      <c r="BI195" s="19">
        <v>0</v>
      </c>
      <c r="BJ195" s="19">
        <f t="shared" si="115"/>
        <v>0</v>
      </c>
      <c r="BK195" s="19">
        <v>0</v>
      </c>
      <c r="BL195" s="19">
        <v>0</v>
      </c>
      <c r="BM195" s="19">
        <f t="shared" si="103"/>
        <v>0</v>
      </c>
      <c r="BN195" s="19">
        <v>0</v>
      </c>
      <c r="BO195" s="19">
        <v>145.94999999999999</v>
      </c>
      <c r="BP195" s="19">
        <f t="shared" si="104"/>
        <v>145.94999999999999</v>
      </c>
      <c r="BQ195" s="19">
        <f t="shared" si="105"/>
        <v>834.05</v>
      </c>
      <c r="BR195" s="19">
        <f t="shared" si="135"/>
        <v>176.4</v>
      </c>
      <c r="BS195" s="19">
        <f t="shared" si="107"/>
        <v>322.35000000000002</v>
      </c>
      <c r="BT195" s="455">
        <f t="shared" si="108"/>
        <v>657.65</v>
      </c>
    </row>
    <row r="196" spans="1:72" s="190" customFormat="1" ht="25.5" x14ac:dyDescent="0.25">
      <c r="A196" s="492"/>
      <c r="B196" s="23">
        <v>1848</v>
      </c>
      <c r="C196" s="22"/>
      <c r="D196" s="435">
        <v>188</v>
      </c>
      <c r="E196" s="205" t="s">
        <v>981</v>
      </c>
      <c r="F196" s="211">
        <v>43895</v>
      </c>
      <c r="G196" s="43" t="s">
        <v>632</v>
      </c>
      <c r="H196" s="43" t="s">
        <v>573</v>
      </c>
      <c r="I196" s="43" t="s">
        <v>947</v>
      </c>
      <c r="J196" s="43" t="s">
        <v>982</v>
      </c>
      <c r="K196" s="462" t="s">
        <v>295</v>
      </c>
      <c r="L196" s="19">
        <v>980</v>
      </c>
      <c r="M196" s="195">
        <f t="shared" ref="M196:M255" si="138">L196*10%</f>
        <v>98</v>
      </c>
      <c r="N196" s="19">
        <f t="shared" ref="N196:N255" si="139">L196-M196</f>
        <v>882</v>
      </c>
      <c r="O196" s="19">
        <f t="shared" ref="O196:O255" si="140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17"/>
        <v>0</v>
      </c>
      <c r="U196" s="19">
        <v>0</v>
      </c>
      <c r="V196" s="19">
        <v>0</v>
      </c>
      <c r="W196" s="19">
        <f t="shared" si="109"/>
        <v>0</v>
      </c>
      <c r="X196" s="19"/>
      <c r="Y196" s="19">
        <v>0</v>
      </c>
      <c r="Z196" s="19">
        <f t="shared" si="111"/>
        <v>0</v>
      </c>
      <c r="AA196" s="19">
        <v>0</v>
      </c>
      <c r="AB196" s="19">
        <v>0</v>
      </c>
      <c r="AC196" s="19">
        <f t="shared" si="113"/>
        <v>0</v>
      </c>
      <c r="AD196" s="19">
        <v>0</v>
      </c>
      <c r="AE196" s="19">
        <v>0</v>
      </c>
      <c r="AF196" s="19">
        <f t="shared" si="116"/>
        <v>0</v>
      </c>
      <c r="AG196" s="19">
        <v>0</v>
      </c>
      <c r="AH196" s="19"/>
      <c r="AI196" s="19">
        <f t="shared" si="134"/>
        <v>0</v>
      </c>
      <c r="AJ196" s="19">
        <v>0</v>
      </c>
      <c r="AK196" s="19">
        <v>0</v>
      </c>
      <c r="AL196" s="19">
        <f t="shared" si="136"/>
        <v>0</v>
      </c>
      <c r="AM196" s="19">
        <v>0</v>
      </c>
      <c r="AN196" s="19">
        <v>0</v>
      </c>
      <c r="AO196" s="19">
        <f t="shared" si="114"/>
        <v>0</v>
      </c>
      <c r="AP196" s="19">
        <v>0</v>
      </c>
      <c r="AQ196" s="19">
        <v>0</v>
      </c>
      <c r="AR196" s="19">
        <f t="shared" ref="AR196:AR212" si="141">AO196+AQ196</f>
        <v>0</v>
      </c>
      <c r="AS196" s="19">
        <v>0</v>
      </c>
      <c r="AT196" s="19">
        <v>0</v>
      </c>
      <c r="AU196" s="19">
        <f t="shared" ref="AU196:AU212" si="142">AR196+AT196</f>
        <v>0</v>
      </c>
      <c r="AV196" s="19"/>
      <c r="AW196" s="19"/>
      <c r="AX196" s="19">
        <f t="shared" si="120"/>
        <v>0</v>
      </c>
      <c r="AY196" s="19">
        <v>0</v>
      </c>
      <c r="AZ196" s="19"/>
      <c r="BA196" s="19">
        <f t="shared" si="137"/>
        <v>0</v>
      </c>
      <c r="BB196" s="19">
        <v>0</v>
      </c>
      <c r="BC196" s="19">
        <v>0</v>
      </c>
      <c r="BD196" s="19">
        <f t="shared" ref="BD196:BD212" si="143">BA196+BC196</f>
        <v>0</v>
      </c>
      <c r="BE196" s="19">
        <v>0</v>
      </c>
      <c r="BF196" s="19">
        <v>0</v>
      </c>
      <c r="BG196" s="19">
        <f t="shared" ref="BG196:BG212" si="144">BD196+BF196</f>
        <v>0</v>
      </c>
      <c r="BH196" s="19">
        <v>0</v>
      </c>
      <c r="BI196" s="19">
        <v>0</v>
      </c>
      <c r="BJ196" s="19">
        <f t="shared" si="115"/>
        <v>0</v>
      </c>
      <c r="BK196" s="19">
        <v>0</v>
      </c>
      <c r="BL196" s="19">
        <v>0</v>
      </c>
      <c r="BM196" s="19">
        <f t="shared" ref="BM196:BM212" si="145">BJ196+BL196</f>
        <v>0</v>
      </c>
      <c r="BN196" s="19">
        <v>0</v>
      </c>
      <c r="BO196" s="19">
        <v>145.94999999999999</v>
      </c>
      <c r="BP196" s="19">
        <f t="shared" ref="BP196:BP212" si="146">BM196+BO196</f>
        <v>145.94999999999999</v>
      </c>
      <c r="BQ196" s="19">
        <f t="shared" ref="BQ196:BQ212" si="147">L196-BP196</f>
        <v>834.05</v>
      </c>
      <c r="BR196" s="19">
        <f t="shared" si="135"/>
        <v>176.4</v>
      </c>
      <c r="BS196" s="19">
        <f t="shared" si="107"/>
        <v>322.35000000000002</v>
      </c>
      <c r="BT196" s="455">
        <f t="shared" si="108"/>
        <v>657.65</v>
      </c>
    </row>
    <row r="197" spans="1:72" s="190" customFormat="1" ht="13.5" x14ac:dyDescent="0.25">
      <c r="A197" s="492"/>
      <c r="B197" s="23">
        <v>1848</v>
      </c>
      <c r="C197" s="22"/>
      <c r="D197" s="453">
        <v>189</v>
      </c>
      <c r="E197" s="205" t="s">
        <v>983</v>
      </c>
      <c r="F197" s="211">
        <v>43895</v>
      </c>
      <c r="G197" s="43" t="s">
        <v>632</v>
      </c>
      <c r="H197" s="43" t="s">
        <v>573</v>
      </c>
      <c r="I197" s="43" t="s">
        <v>947</v>
      </c>
      <c r="J197" s="43" t="s">
        <v>984</v>
      </c>
      <c r="K197" s="462" t="s">
        <v>913</v>
      </c>
      <c r="L197" s="19">
        <v>980</v>
      </c>
      <c r="M197" s="195">
        <f t="shared" si="138"/>
        <v>98</v>
      </c>
      <c r="N197" s="19">
        <f t="shared" si="139"/>
        <v>882</v>
      </c>
      <c r="O197" s="19">
        <f t="shared" si="140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17"/>
        <v>0</v>
      </c>
      <c r="U197" s="19">
        <v>0</v>
      </c>
      <c r="V197" s="19">
        <v>0</v>
      </c>
      <c r="W197" s="19">
        <f t="shared" si="109"/>
        <v>0</v>
      </c>
      <c r="X197" s="19"/>
      <c r="Y197" s="19">
        <v>0</v>
      </c>
      <c r="Z197" s="19">
        <f t="shared" si="111"/>
        <v>0</v>
      </c>
      <c r="AA197" s="19">
        <v>0</v>
      </c>
      <c r="AB197" s="19">
        <v>0</v>
      </c>
      <c r="AC197" s="19">
        <f t="shared" si="113"/>
        <v>0</v>
      </c>
      <c r="AD197" s="19">
        <v>0</v>
      </c>
      <c r="AE197" s="19">
        <v>0</v>
      </c>
      <c r="AF197" s="19">
        <f t="shared" si="116"/>
        <v>0</v>
      </c>
      <c r="AG197" s="19">
        <v>0</v>
      </c>
      <c r="AH197" s="19"/>
      <c r="AI197" s="19">
        <f t="shared" si="134"/>
        <v>0</v>
      </c>
      <c r="AJ197" s="19">
        <v>0</v>
      </c>
      <c r="AK197" s="19">
        <v>0</v>
      </c>
      <c r="AL197" s="19">
        <f t="shared" si="136"/>
        <v>0</v>
      </c>
      <c r="AM197" s="19">
        <v>0</v>
      </c>
      <c r="AN197" s="19">
        <v>0</v>
      </c>
      <c r="AO197" s="19">
        <f t="shared" si="114"/>
        <v>0</v>
      </c>
      <c r="AP197" s="19">
        <v>0</v>
      </c>
      <c r="AQ197" s="19">
        <v>0</v>
      </c>
      <c r="AR197" s="19">
        <f t="shared" si="141"/>
        <v>0</v>
      </c>
      <c r="AS197" s="19">
        <v>0</v>
      </c>
      <c r="AT197" s="19">
        <v>0</v>
      </c>
      <c r="AU197" s="19">
        <f t="shared" si="142"/>
        <v>0</v>
      </c>
      <c r="AV197" s="19"/>
      <c r="AW197" s="19"/>
      <c r="AX197" s="19">
        <f t="shared" si="120"/>
        <v>0</v>
      </c>
      <c r="AY197" s="19">
        <v>0</v>
      </c>
      <c r="AZ197" s="19"/>
      <c r="BA197" s="19">
        <f t="shared" si="137"/>
        <v>0</v>
      </c>
      <c r="BB197" s="19">
        <v>0</v>
      </c>
      <c r="BC197" s="19">
        <v>0</v>
      </c>
      <c r="BD197" s="19">
        <f t="shared" si="143"/>
        <v>0</v>
      </c>
      <c r="BE197" s="19">
        <v>0</v>
      </c>
      <c r="BF197" s="19">
        <v>0</v>
      </c>
      <c r="BG197" s="19">
        <f t="shared" si="144"/>
        <v>0</v>
      </c>
      <c r="BH197" s="19">
        <v>0</v>
      </c>
      <c r="BI197" s="19">
        <v>0</v>
      </c>
      <c r="BJ197" s="19">
        <f t="shared" si="115"/>
        <v>0</v>
      </c>
      <c r="BK197" s="19">
        <v>0</v>
      </c>
      <c r="BL197" s="19">
        <v>0</v>
      </c>
      <c r="BM197" s="19">
        <f t="shared" si="145"/>
        <v>0</v>
      </c>
      <c r="BN197" s="19">
        <v>0</v>
      </c>
      <c r="BO197" s="19">
        <v>145.94999999999999</v>
      </c>
      <c r="BP197" s="19">
        <f t="shared" si="146"/>
        <v>145.94999999999999</v>
      </c>
      <c r="BQ197" s="19">
        <f t="shared" si="147"/>
        <v>834.05</v>
      </c>
      <c r="BR197" s="19">
        <f t="shared" si="135"/>
        <v>176.4</v>
      </c>
      <c r="BS197" s="19">
        <f t="shared" ref="BS197:BS254" si="148">BP197+BR197</f>
        <v>322.35000000000002</v>
      </c>
      <c r="BT197" s="455">
        <f t="shared" ref="BT197:BT255" si="149">L197-BS197</f>
        <v>657.65</v>
      </c>
    </row>
    <row r="198" spans="1:72" s="190" customFormat="1" ht="25.5" x14ac:dyDescent="0.25">
      <c r="A198" s="492"/>
      <c r="B198" s="23">
        <v>1848</v>
      </c>
      <c r="C198" s="22"/>
      <c r="D198" s="435">
        <v>190</v>
      </c>
      <c r="E198" s="205" t="s">
        <v>985</v>
      </c>
      <c r="F198" s="211">
        <v>43895</v>
      </c>
      <c r="G198" s="43" t="s">
        <v>514</v>
      </c>
      <c r="H198" s="43" t="s">
        <v>573</v>
      </c>
      <c r="I198" s="198" t="s">
        <v>986</v>
      </c>
      <c r="J198" s="43" t="s">
        <v>987</v>
      </c>
      <c r="K198" s="462" t="s">
        <v>988</v>
      </c>
      <c r="L198" s="212">
        <v>1289.95</v>
      </c>
      <c r="M198" s="195">
        <f t="shared" si="138"/>
        <v>128.995</v>
      </c>
      <c r="N198" s="212">
        <f t="shared" si="139"/>
        <v>1160.9549999999999</v>
      </c>
      <c r="O198" s="212">
        <f t="shared" si="140"/>
        <v>232.19099999999997</v>
      </c>
      <c r="P198" s="212">
        <v>0</v>
      </c>
      <c r="Q198" s="212">
        <v>0</v>
      </c>
      <c r="R198" s="212">
        <v>0</v>
      </c>
      <c r="S198" s="212">
        <v>0</v>
      </c>
      <c r="T198" s="212">
        <f t="shared" si="117"/>
        <v>0</v>
      </c>
      <c r="U198" s="212">
        <v>0</v>
      </c>
      <c r="V198" s="212">
        <v>0</v>
      </c>
      <c r="W198" s="212">
        <f t="shared" ref="W198:W212" si="150">T198+V198</f>
        <v>0</v>
      </c>
      <c r="X198" s="212"/>
      <c r="Y198" s="212">
        <v>0</v>
      </c>
      <c r="Z198" s="212">
        <f t="shared" si="111"/>
        <v>0</v>
      </c>
      <c r="AA198" s="212">
        <v>0</v>
      </c>
      <c r="AB198" s="212">
        <v>0</v>
      </c>
      <c r="AC198" s="212">
        <f t="shared" si="113"/>
        <v>0</v>
      </c>
      <c r="AD198" s="212">
        <v>0</v>
      </c>
      <c r="AE198" s="212">
        <v>0</v>
      </c>
      <c r="AF198" s="212">
        <f t="shared" si="116"/>
        <v>0</v>
      </c>
      <c r="AG198" s="212">
        <v>0</v>
      </c>
      <c r="AH198" s="212"/>
      <c r="AI198" s="212">
        <f t="shared" si="134"/>
        <v>0</v>
      </c>
      <c r="AJ198" s="212">
        <v>0</v>
      </c>
      <c r="AK198" s="212">
        <v>0</v>
      </c>
      <c r="AL198" s="212">
        <f t="shared" si="136"/>
        <v>0</v>
      </c>
      <c r="AM198" s="212">
        <v>0</v>
      </c>
      <c r="AN198" s="212">
        <v>0</v>
      </c>
      <c r="AO198" s="212">
        <f t="shared" si="114"/>
        <v>0</v>
      </c>
      <c r="AP198" s="212">
        <v>0</v>
      </c>
      <c r="AQ198" s="212">
        <v>0</v>
      </c>
      <c r="AR198" s="212">
        <f t="shared" si="141"/>
        <v>0</v>
      </c>
      <c r="AS198" s="212">
        <v>0</v>
      </c>
      <c r="AT198" s="212">
        <v>0</v>
      </c>
      <c r="AU198" s="212">
        <f t="shared" si="142"/>
        <v>0</v>
      </c>
      <c r="AV198" s="212"/>
      <c r="AW198" s="212"/>
      <c r="AX198" s="212">
        <f t="shared" si="120"/>
        <v>0</v>
      </c>
      <c r="AY198" s="212">
        <v>0</v>
      </c>
      <c r="AZ198" s="212"/>
      <c r="BA198" s="212">
        <f t="shared" si="137"/>
        <v>0</v>
      </c>
      <c r="BB198" s="212">
        <v>0</v>
      </c>
      <c r="BC198" s="212">
        <v>0</v>
      </c>
      <c r="BD198" s="212">
        <f t="shared" si="143"/>
        <v>0</v>
      </c>
      <c r="BE198" s="212">
        <v>0</v>
      </c>
      <c r="BF198" s="212">
        <v>0</v>
      </c>
      <c r="BG198" s="212">
        <f t="shared" si="144"/>
        <v>0</v>
      </c>
      <c r="BH198" s="212">
        <v>0</v>
      </c>
      <c r="BI198" s="212">
        <v>0</v>
      </c>
      <c r="BJ198" s="212">
        <f t="shared" si="115"/>
        <v>0</v>
      </c>
      <c r="BK198" s="212">
        <v>0</v>
      </c>
      <c r="BL198" s="212">
        <v>0</v>
      </c>
      <c r="BM198" s="212">
        <f t="shared" si="145"/>
        <v>0</v>
      </c>
      <c r="BN198" s="212">
        <v>0</v>
      </c>
      <c r="BO198" s="212">
        <v>192.11</v>
      </c>
      <c r="BP198" s="212">
        <f t="shared" si="146"/>
        <v>192.11</v>
      </c>
      <c r="BQ198" s="212">
        <f t="shared" si="147"/>
        <v>1097.8400000000001</v>
      </c>
      <c r="BR198" s="212">
        <f>O198</f>
        <v>232.19099999999997</v>
      </c>
      <c r="BS198" s="212">
        <f t="shared" si="148"/>
        <v>424.30099999999999</v>
      </c>
      <c r="BT198" s="457">
        <f t="shared" si="149"/>
        <v>865.64900000000011</v>
      </c>
    </row>
    <row r="199" spans="1:72" s="190" customFormat="1" ht="25.5" x14ac:dyDescent="0.25">
      <c r="A199" s="492"/>
      <c r="B199" s="23">
        <v>1848</v>
      </c>
      <c r="C199" s="22"/>
      <c r="D199" s="435">
        <v>191</v>
      </c>
      <c r="E199" s="205" t="s">
        <v>989</v>
      </c>
      <c r="F199" s="211">
        <v>43895</v>
      </c>
      <c r="G199" s="43" t="s">
        <v>514</v>
      </c>
      <c r="H199" s="43" t="s">
        <v>573</v>
      </c>
      <c r="I199" s="198" t="s">
        <v>986</v>
      </c>
      <c r="J199" s="43" t="s">
        <v>990</v>
      </c>
      <c r="K199" s="198" t="s">
        <v>593</v>
      </c>
      <c r="L199" s="212">
        <v>1289.95</v>
      </c>
      <c r="M199" s="195">
        <f>L199*10%</f>
        <v>128.995</v>
      </c>
      <c r="N199" s="212">
        <f>L199-M199</f>
        <v>1160.9549999999999</v>
      </c>
      <c r="O199" s="212">
        <f t="shared" si="140"/>
        <v>232.19099999999997</v>
      </c>
      <c r="P199" s="212">
        <v>0</v>
      </c>
      <c r="Q199" s="212">
        <v>0</v>
      </c>
      <c r="R199" s="212">
        <v>0</v>
      </c>
      <c r="S199" s="212">
        <v>0</v>
      </c>
      <c r="T199" s="212">
        <f>S199</f>
        <v>0</v>
      </c>
      <c r="U199" s="212">
        <v>0</v>
      </c>
      <c r="V199" s="212">
        <v>0</v>
      </c>
      <c r="W199" s="212">
        <f>T199+V199</f>
        <v>0</v>
      </c>
      <c r="X199" s="212"/>
      <c r="Y199" s="212">
        <v>0</v>
      </c>
      <c r="Z199" s="212">
        <f>W199+Y199</f>
        <v>0</v>
      </c>
      <c r="AA199" s="212">
        <v>0</v>
      </c>
      <c r="AB199" s="212">
        <v>0</v>
      </c>
      <c r="AC199" s="212">
        <f>Z199+AB199</f>
        <v>0</v>
      </c>
      <c r="AD199" s="212">
        <v>0</v>
      </c>
      <c r="AE199" s="212">
        <v>0</v>
      </c>
      <c r="AF199" s="212">
        <f t="shared" si="116"/>
        <v>0</v>
      </c>
      <c r="AG199" s="212">
        <v>0</v>
      </c>
      <c r="AH199" s="212"/>
      <c r="AI199" s="212">
        <f>AF199+AH199</f>
        <v>0</v>
      </c>
      <c r="AJ199" s="212">
        <v>0</v>
      </c>
      <c r="AK199" s="212">
        <v>0</v>
      </c>
      <c r="AL199" s="212">
        <f>AI199+AK199</f>
        <v>0</v>
      </c>
      <c r="AM199" s="212">
        <v>0</v>
      </c>
      <c r="AN199" s="212">
        <v>0</v>
      </c>
      <c r="AO199" s="212">
        <f>AL199+AN199</f>
        <v>0</v>
      </c>
      <c r="AP199" s="212">
        <v>0</v>
      </c>
      <c r="AQ199" s="212">
        <v>0</v>
      </c>
      <c r="AR199" s="212">
        <f>AO199+AQ199</f>
        <v>0</v>
      </c>
      <c r="AS199" s="212">
        <v>0</v>
      </c>
      <c r="AT199" s="212">
        <v>0</v>
      </c>
      <c r="AU199" s="212">
        <f>AR199+AT199</f>
        <v>0</v>
      </c>
      <c r="AV199" s="212"/>
      <c r="AW199" s="212"/>
      <c r="AX199" s="212">
        <f>AU199+AW199</f>
        <v>0</v>
      </c>
      <c r="AY199" s="212">
        <v>0</v>
      </c>
      <c r="AZ199" s="212"/>
      <c r="BA199" s="212">
        <f>AX199+AZ199</f>
        <v>0</v>
      </c>
      <c r="BB199" s="212">
        <v>0</v>
      </c>
      <c r="BC199" s="212">
        <v>0</v>
      </c>
      <c r="BD199" s="212">
        <f>BA199+BC199</f>
        <v>0</v>
      </c>
      <c r="BE199" s="212">
        <v>0</v>
      </c>
      <c r="BF199" s="212">
        <v>0</v>
      </c>
      <c r="BG199" s="212">
        <f t="shared" si="144"/>
        <v>0</v>
      </c>
      <c r="BH199" s="212">
        <v>0</v>
      </c>
      <c r="BI199" s="212">
        <v>0</v>
      </c>
      <c r="BJ199" s="212">
        <f>BG199+BI199</f>
        <v>0</v>
      </c>
      <c r="BK199" s="212">
        <v>0</v>
      </c>
      <c r="BL199" s="212">
        <v>0</v>
      </c>
      <c r="BM199" s="212">
        <f t="shared" si="145"/>
        <v>0</v>
      </c>
      <c r="BN199" s="212">
        <v>0</v>
      </c>
      <c r="BO199" s="212">
        <v>192.11</v>
      </c>
      <c r="BP199" s="212">
        <f t="shared" si="146"/>
        <v>192.11</v>
      </c>
      <c r="BQ199" s="212">
        <f t="shared" si="147"/>
        <v>1097.8400000000001</v>
      </c>
      <c r="BR199" s="212">
        <f t="shared" si="135"/>
        <v>232.19099999999997</v>
      </c>
      <c r="BS199" s="212">
        <f t="shared" si="148"/>
        <v>424.30099999999999</v>
      </c>
      <c r="BT199" s="457">
        <f t="shared" si="149"/>
        <v>865.64900000000011</v>
      </c>
    </row>
    <row r="200" spans="1:72" s="190" customFormat="1" ht="25.5" x14ac:dyDescent="0.25">
      <c r="A200" s="492"/>
      <c r="B200" s="23">
        <v>1848</v>
      </c>
      <c r="C200" s="22"/>
      <c r="D200" s="435">
        <v>192</v>
      </c>
      <c r="E200" s="205" t="s">
        <v>991</v>
      </c>
      <c r="F200" s="211">
        <v>43895</v>
      </c>
      <c r="G200" s="43" t="s">
        <v>514</v>
      </c>
      <c r="H200" s="43" t="s">
        <v>573</v>
      </c>
      <c r="I200" s="198" t="s">
        <v>986</v>
      </c>
      <c r="J200" s="43" t="s">
        <v>992</v>
      </c>
      <c r="K200" s="462" t="s">
        <v>649</v>
      </c>
      <c r="L200" s="212">
        <v>1289.95</v>
      </c>
      <c r="M200" s="195">
        <f t="shared" si="138"/>
        <v>128.995</v>
      </c>
      <c r="N200" s="212">
        <f t="shared" si="139"/>
        <v>1160.9549999999999</v>
      </c>
      <c r="O200" s="212">
        <f t="shared" si="140"/>
        <v>232.19099999999997</v>
      </c>
      <c r="P200" s="212">
        <v>0</v>
      </c>
      <c r="Q200" s="212">
        <v>0</v>
      </c>
      <c r="R200" s="212">
        <v>0</v>
      </c>
      <c r="S200" s="212">
        <v>0</v>
      </c>
      <c r="T200" s="212">
        <f t="shared" si="117"/>
        <v>0</v>
      </c>
      <c r="U200" s="212">
        <v>0</v>
      </c>
      <c r="V200" s="212">
        <v>0</v>
      </c>
      <c r="W200" s="212">
        <f t="shared" si="150"/>
        <v>0</v>
      </c>
      <c r="X200" s="212"/>
      <c r="Y200" s="212">
        <v>0</v>
      </c>
      <c r="Z200" s="212">
        <f t="shared" ref="Z200:Z212" si="151">W200+Y200</f>
        <v>0</v>
      </c>
      <c r="AA200" s="212">
        <v>0</v>
      </c>
      <c r="AB200" s="212">
        <v>0</v>
      </c>
      <c r="AC200" s="212">
        <f t="shared" si="113"/>
        <v>0</v>
      </c>
      <c r="AD200" s="212">
        <v>0</v>
      </c>
      <c r="AE200" s="212">
        <v>0</v>
      </c>
      <c r="AF200" s="212">
        <f t="shared" si="116"/>
        <v>0</v>
      </c>
      <c r="AG200" s="212">
        <v>0</v>
      </c>
      <c r="AH200" s="212"/>
      <c r="AI200" s="212">
        <f t="shared" si="134"/>
        <v>0</v>
      </c>
      <c r="AJ200" s="212">
        <v>0</v>
      </c>
      <c r="AK200" s="212">
        <v>0</v>
      </c>
      <c r="AL200" s="212">
        <f t="shared" si="136"/>
        <v>0</v>
      </c>
      <c r="AM200" s="212">
        <v>0</v>
      </c>
      <c r="AN200" s="212">
        <v>0</v>
      </c>
      <c r="AO200" s="212">
        <f t="shared" si="114"/>
        <v>0</v>
      </c>
      <c r="AP200" s="212">
        <v>0</v>
      </c>
      <c r="AQ200" s="212">
        <v>0</v>
      </c>
      <c r="AR200" s="212">
        <f t="shared" si="141"/>
        <v>0</v>
      </c>
      <c r="AS200" s="212">
        <v>0</v>
      </c>
      <c r="AT200" s="212">
        <v>0</v>
      </c>
      <c r="AU200" s="212">
        <f t="shared" si="142"/>
        <v>0</v>
      </c>
      <c r="AV200" s="212"/>
      <c r="AW200" s="212"/>
      <c r="AX200" s="212">
        <f t="shared" si="120"/>
        <v>0</v>
      </c>
      <c r="AY200" s="212">
        <v>0</v>
      </c>
      <c r="AZ200" s="212"/>
      <c r="BA200" s="212">
        <f t="shared" si="137"/>
        <v>0</v>
      </c>
      <c r="BB200" s="212">
        <v>0</v>
      </c>
      <c r="BC200" s="212">
        <v>0</v>
      </c>
      <c r="BD200" s="212">
        <f t="shared" si="143"/>
        <v>0</v>
      </c>
      <c r="BE200" s="212">
        <v>0</v>
      </c>
      <c r="BF200" s="212">
        <v>0</v>
      </c>
      <c r="BG200" s="212">
        <f t="shared" si="144"/>
        <v>0</v>
      </c>
      <c r="BH200" s="212">
        <v>0</v>
      </c>
      <c r="BI200" s="212">
        <v>0</v>
      </c>
      <c r="BJ200" s="212">
        <f t="shared" si="115"/>
        <v>0</v>
      </c>
      <c r="BK200" s="212">
        <v>0</v>
      </c>
      <c r="BL200" s="212">
        <v>0</v>
      </c>
      <c r="BM200" s="212">
        <f t="shared" si="145"/>
        <v>0</v>
      </c>
      <c r="BN200" s="212">
        <v>0</v>
      </c>
      <c r="BO200" s="212">
        <v>192.11</v>
      </c>
      <c r="BP200" s="212">
        <f t="shared" si="146"/>
        <v>192.11</v>
      </c>
      <c r="BQ200" s="212">
        <f t="shared" si="147"/>
        <v>1097.8400000000001</v>
      </c>
      <c r="BR200" s="212">
        <f t="shared" si="135"/>
        <v>232.19099999999997</v>
      </c>
      <c r="BS200" s="212">
        <f t="shared" si="148"/>
        <v>424.30099999999999</v>
      </c>
      <c r="BT200" s="457">
        <f t="shared" si="149"/>
        <v>865.64900000000011</v>
      </c>
    </row>
    <row r="201" spans="1:72" s="190" customFormat="1" ht="25.5" x14ac:dyDescent="0.25">
      <c r="A201" s="492"/>
      <c r="B201" s="23">
        <v>1848</v>
      </c>
      <c r="C201" s="22"/>
      <c r="D201" s="453">
        <v>193</v>
      </c>
      <c r="E201" s="205" t="s">
        <v>993</v>
      </c>
      <c r="F201" s="211">
        <v>43895</v>
      </c>
      <c r="G201" s="43" t="s">
        <v>514</v>
      </c>
      <c r="H201" s="43" t="s">
        <v>573</v>
      </c>
      <c r="I201" s="198" t="s">
        <v>986</v>
      </c>
      <c r="J201" s="43" t="s">
        <v>994</v>
      </c>
      <c r="K201" s="462" t="s">
        <v>769</v>
      </c>
      <c r="L201" s="212">
        <v>1289.95</v>
      </c>
      <c r="M201" s="195">
        <f t="shared" si="138"/>
        <v>128.995</v>
      </c>
      <c r="N201" s="212">
        <f t="shared" si="139"/>
        <v>1160.9549999999999</v>
      </c>
      <c r="O201" s="212">
        <f t="shared" si="140"/>
        <v>232.19099999999997</v>
      </c>
      <c r="P201" s="212">
        <v>0</v>
      </c>
      <c r="Q201" s="212">
        <v>0</v>
      </c>
      <c r="R201" s="212">
        <v>0</v>
      </c>
      <c r="S201" s="212">
        <v>0</v>
      </c>
      <c r="T201" s="212">
        <f t="shared" si="117"/>
        <v>0</v>
      </c>
      <c r="U201" s="212">
        <v>0</v>
      </c>
      <c r="V201" s="212">
        <v>0</v>
      </c>
      <c r="W201" s="212">
        <f t="shared" si="150"/>
        <v>0</v>
      </c>
      <c r="X201" s="212"/>
      <c r="Y201" s="212">
        <v>0</v>
      </c>
      <c r="Z201" s="212">
        <f t="shared" si="151"/>
        <v>0</v>
      </c>
      <c r="AA201" s="212">
        <v>0</v>
      </c>
      <c r="AB201" s="212">
        <v>0</v>
      </c>
      <c r="AC201" s="212">
        <f t="shared" si="113"/>
        <v>0</v>
      </c>
      <c r="AD201" s="212">
        <v>0</v>
      </c>
      <c r="AE201" s="212">
        <v>0</v>
      </c>
      <c r="AF201" s="212">
        <f t="shared" si="116"/>
        <v>0</v>
      </c>
      <c r="AG201" s="212">
        <v>0</v>
      </c>
      <c r="AH201" s="212"/>
      <c r="AI201" s="212">
        <f t="shared" si="134"/>
        <v>0</v>
      </c>
      <c r="AJ201" s="212">
        <v>0</v>
      </c>
      <c r="AK201" s="212">
        <v>0</v>
      </c>
      <c r="AL201" s="212">
        <f t="shared" si="136"/>
        <v>0</v>
      </c>
      <c r="AM201" s="212">
        <v>0</v>
      </c>
      <c r="AN201" s="212">
        <v>0</v>
      </c>
      <c r="AO201" s="212">
        <f t="shared" si="114"/>
        <v>0</v>
      </c>
      <c r="AP201" s="212">
        <v>0</v>
      </c>
      <c r="AQ201" s="212">
        <v>0</v>
      </c>
      <c r="AR201" s="212">
        <f t="shared" si="141"/>
        <v>0</v>
      </c>
      <c r="AS201" s="212">
        <v>0</v>
      </c>
      <c r="AT201" s="212">
        <v>0</v>
      </c>
      <c r="AU201" s="212">
        <f t="shared" si="142"/>
        <v>0</v>
      </c>
      <c r="AV201" s="212"/>
      <c r="AW201" s="212"/>
      <c r="AX201" s="212">
        <f t="shared" si="120"/>
        <v>0</v>
      </c>
      <c r="AY201" s="212">
        <v>0</v>
      </c>
      <c r="AZ201" s="212"/>
      <c r="BA201" s="212">
        <f t="shared" si="137"/>
        <v>0</v>
      </c>
      <c r="BB201" s="212">
        <v>0</v>
      </c>
      <c r="BC201" s="212">
        <v>0</v>
      </c>
      <c r="BD201" s="212">
        <f t="shared" si="143"/>
        <v>0</v>
      </c>
      <c r="BE201" s="212">
        <v>0</v>
      </c>
      <c r="BF201" s="212">
        <v>0</v>
      </c>
      <c r="BG201" s="212">
        <f t="shared" si="144"/>
        <v>0</v>
      </c>
      <c r="BH201" s="212">
        <v>0</v>
      </c>
      <c r="BI201" s="212">
        <v>0</v>
      </c>
      <c r="BJ201" s="212">
        <f t="shared" si="115"/>
        <v>0</v>
      </c>
      <c r="BK201" s="212">
        <v>0</v>
      </c>
      <c r="BL201" s="212">
        <v>0</v>
      </c>
      <c r="BM201" s="212">
        <f t="shared" si="145"/>
        <v>0</v>
      </c>
      <c r="BN201" s="212">
        <v>0</v>
      </c>
      <c r="BO201" s="212">
        <v>192.11</v>
      </c>
      <c r="BP201" s="212">
        <f t="shared" si="146"/>
        <v>192.11</v>
      </c>
      <c r="BQ201" s="212">
        <f t="shared" si="147"/>
        <v>1097.8400000000001</v>
      </c>
      <c r="BR201" s="212">
        <f t="shared" si="135"/>
        <v>232.19099999999997</v>
      </c>
      <c r="BS201" s="212">
        <f t="shared" si="148"/>
        <v>424.30099999999999</v>
      </c>
      <c r="BT201" s="457">
        <f t="shared" si="149"/>
        <v>865.64900000000011</v>
      </c>
    </row>
    <row r="202" spans="1:72" s="190" customFormat="1" ht="25.5" x14ac:dyDescent="0.25">
      <c r="A202" s="193">
        <v>159</v>
      </c>
      <c r="B202" s="213" t="s">
        <v>995</v>
      </c>
      <c r="C202" s="214"/>
      <c r="D202" s="435">
        <v>194</v>
      </c>
      <c r="E202" s="205" t="s">
        <v>996</v>
      </c>
      <c r="F202" s="211">
        <v>43955</v>
      </c>
      <c r="G202" s="43" t="s">
        <v>997</v>
      </c>
      <c r="H202" s="43" t="s">
        <v>998</v>
      </c>
      <c r="I202" s="198" t="s">
        <v>999</v>
      </c>
      <c r="J202" s="310" t="s">
        <v>1000</v>
      </c>
      <c r="K202" s="198" t="s">
        <v>593</v>
      </c>
      <c r="L202" s="19">
        <v>717.55</v>
      </c>
      <c r="M202" s="195">
        <f t="shared" si="138"/>
        <v>71.754999999999995</v>
      </c>
      <c r="N202" s="19">
        <f t="shared" si="139"/>
        <v>645.79499999999996</v>
      </c>
      <c r="O202" s="19">
        <f t="shared" si="140"/>
        <v>129.15899999999999</v>
      </c>
      <c r="P202" s="19">
        <v>0</v>
      </c>
      <c r="Q202" s="19">
        <f t="shared" ref="Q202:Q203" si="152">P202</f>
        <v>0</v>
      </c>
      <c r="R202" s="19">
        <v>0</v>
      </c>
      <c r="S202" s="19">
        <v>0</v>
      </c>
      <c r="T202" s="19">
        <f t="shared" ref="T202:T203" si="153">Q202+S202</f>
        <v>0</v>
      </c>
      <c r="U202" s="19">
        <v>0</v>
      </c>
      <c r="V202" s="19">
        <v>0</v>
      </c>
      <c r="W202" s="19">
        <f t="shared" si="150"/>
        <v>0</v>
      </c>
      <c r="X202" s="19">
        <v>0</v>
      </c>
      <c r="Y202" s="19">
        <v>0</v>
      </c>
      <c r="Z202" s="19">
        <f t="shared" si="151"/>
        <v>0</v>
      </c>
      <c r="AA202" s="19">
        <v>0</v>
      </c>
      <c r="AB202" s="19">
        <v>0</v>
      </c>
      <c r="AC202" s="19">
        <f t="shared" si="113"/>
        <v>0</v>
      </c>
      <c r="AD202" s="19">
        <v>0</v>
      </c>
      <c r="AE202" s="19">
        <v>0</v>
      </c>
      <c r="AF202" s="19">
        <f t="shared" si="116"/>
        <v>0</v>
      </c>
      <c r="AG202" s="19">
        <v>0</v>
      </c>
      <c r="AH202" s="19">
        <v>0</v>
      </c>
      <c r="AI202" s="19">
        <f t="shared" si="134"/>
        <v>0</v>
      </c>
      <c r="AJ202" s="19">
        <v>0</v>
      </c>
      <c r="AK202" s="19">
        <v>0</v>
      </c>
      <c r="AL202" s="19">
        <f t="shared" si="136"/>
        <v>0</v>
      </c>
      <c r="AM202" s="19">
        <v>0</v>
      </c>
      <c r="AN202" s="19">
        <v>0</v>
      </c>
      <c r="AO202" s="19">
        <f t="shared" si="114"/>
        <v>0</v>
      </c>
      <c r="AP202" s="19">
        <v>0</v>
      </c>
      <c r="AQ202" s="19">
        <v>0</v>
      </c>
      <c r="AR202" s="19">
        <f t="shared" si="141"/>
        <v>0</v>
      </c>
      <c r="AS202" s="19">
        <v>0</v>
      </c>
      <c r="AT202" s="19">
        <v>0</v>
      </c>
      <c r="AU202" s="19">
        <f t="shared" si="142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37"/>
        <v>0</v>
      </c>
      <c r="BB202" s="19">
        <v>0</v>
      </c>
      <c r="BC202" s="19">
        <v>0</v>
      </c>
      <c r="BD202" s="19">
        <f t="shared" si="143"/>
        <v>0</v>
      </c>
      <c r="BE202" s="19">
        <v>0</v>
      </c>
      <c r="BF202" s="19">
        <v>0</v>
      </c>
      <c r="BG202" s="19">
        <f t="shared" si="144"/>
        <v>0</v>
      </c>
      <c r="BH202" s="19">
        <v>0</v>
      </c>
      <c r="BI202" s="19">
        <v>0</v>
      </c>
      <c r="BJ202" s="19">
        <f t="shared" si="115"/>
        <v>0</v>
      </c>
      <c r="BK202" s="19">
        <v>0</v>
      </c>
      <c r="BL202" s="19">
        <v>0</v>
      </c>
      <c r="BM202" s="19">
        <f t="shared" si="145"/>
        <v>0</v>
      </c>
      <c r="BN202" s="19">
        <v>0</v>
      </c>
      <c r="BO202" s="19">
        <v>85.63</v>
      </c>
      <c r="BP202" s="19">
        <f t="shared" si="146"/>
        <v>85.63</v>
      </c>
      <c r="BQ202" s="19">
        <f t="shared" si="147"/>
        <v>631.91999999999996</v>
      </c>
      <c r="BR202" s="19">
        <f t="shared" si="135"/>
        <v>129.15899999999999</v>
      </c>
      <c r="BS202" s="19">
        <f t="shared" si="148"/>
        <v>214.78899999999999</v>
      </c>
      <c r="BT202" s="455">
        <f t="shared" si="149"/>
        <v>502.76099999999997</v>
      </c>
    </row>
    <row r="203" spans="1:72" s="190" customFormat="1" ht="13.5" x14ac:dyDescent="0.25">
      <c r="A203" s="492">
        <v>160</v>
      </c>
      <c r="B203" s="23">
        <v>6115</v>
      </c>
      <c r="C203" s="22"/>
      <c r="D203" s="435">
        <v>195</v>
      </c>
      <c r="E203" s="205" t="s">
        <v>1001</v>
      </c>
      <c r="F203" s="211">
        <v>44182</v>
      </c>
      <c r="G203" s="43" t="s">
        <v>632</v>
      </c>
      <c r="H203" s="43" t="s">
        <v>573</v>
      </c>
      <c r="I203" s="43" t="s">
        <v>1002</v>
      </c>
      <c r="J203" s="43" t="s">
        <v>1003</v>
      </c>
      <c r="K203" s="198" t="s">
        <v>545</v>
      </c>
      <c r="L203" s="212">
        <v>1349.45</v>
      </c>
      <c r="M203" s="195">
        <f t="shared" si="138"/>
        <v>134.94500000000002</v>
      </c>
      <c r="N203" s="212">
        <f t="shared" si="139"/>
        <v>1214.5050000000001</v>
      </c>
      <c r="O203" s="212">
        <f t="shared" si="140"/>
        <v>242.90100000000001</v>
      </c>
      <c r="P203" s="212">
        <v>0</v>
      </c>
      <c r="Q203" s="212">
        <f t="shared" si="152"/>
        <v>0</v>
      </c>
      <c r="R203" s="212">
        <v>0</v>
      </c>
      <c r="S203" s="212">
        <v>0</v>
      </c>
      <c r="T203" s="212">
        <f t="shared" si="153"/>
        <v>0</v>
      </c>
      <c r="U203" s="212">
        <v>0</v>
      </c>
      <c r="V203" s="212">
        <v>0</v>
      </c>
      <c r="W203" s="212">
        <f t="shared" si="150"/>
        <v>0</v>
      </c>
      <c r="X203" s="212">
        <v>0</v>
      </c>
      <c r="Y203" s="212">
        <v>0</v>
      </c>
      <c r="Z203" s="212">
        <f t="shared" si="151"/>
        <v>0</v>
      </c>
      <c r="AA203" s="212">
        <v>0</v>
      </c>
      <c r="AB203" s="212">
        <v>0</v>
      </c>
      <c r="AC203" s="212">
        <f t="shared" si="113"/>
        <v>0</v>
      </c>
      <c r="AD203" s="212">
        <v>0</v>
      </c>
      <c r="AE203" s="212">
        <v>0</v>
      </c>
      <c r="AF203" s="212">
        <f t="shared" si="116"/>
        <v>0</v>
      </c>
      <c r="AG203" s="212">
        <v>0</v>
      </c>
      <c r="AH203" s="212">
        <v>0</v>
      </c>
      <c r="AI203" s="212">
        <f t="shared" si="134"/>
        <v>0</v>
      </c>
      <c r="AJ203" s="212">
        <v>0</v>
      </c>
      <c r="AK203" s="212">
        <v>0</v>
      </c>
      <c r="AL203" s="212">
        <f t="shared" si="136"/>
        <v>0</v>
      </c>
      <c r="AM203" s="212">
        <v>0</v>
      </c>
      <c r="AN203" s="212">
        <v>0</v>
      </c>
      <c r="AO203" s="212">
        <f t="shared" si="114"/>
        <v>0</v>
      </c>
      <c r="AP203" s="212">
        <v>0</v>
      </c>
      <c r="AQ203" s="212">
        <v>0</v>
      </c>
      <c r="AR203" s="212">
        <f t="shared" si="141"/>
        <v>0</v>
      </c>
      <c r="AS203" s="212">
        <v>0</v>
      </c>
      <c r="AT203" s="212">
        <v>0</v>
      </c>
      <c r="AU203" s="212">
        <f t="shared" si="142"/>
        <v>0</v>
      </c>
      <c r="AV203" s="212">
        <v>0</v>
      </c>
      <c r="AW203" s="212">
        <v>0</v>
      </c>
      <c r="AX203" s="212">
        <v>0</v>
      </c>
      <c r="AY203" s="212">
        <v>0</v>
      </c>
      <c r="AZ203" s="212">
        <v>0</v>
      </c>
      <c r="BA203" s="212">
        <f t="shared" si="137"/>
        <v>0</v>
      </c>
      <c r="BB203" s="212">
        <v>0</v>
      </c>
      <c r="BC203" s="212">
        <v>0</v>
      </c>
      <c r="BD203" s="212">
        <f t="shared" si="143"/>
        <v>0</v>
      </c>
      <c r="BE203" s="212">
        <v>0</v>
      </c>
      <c r="BF203" s="212">
        <v>0</v>
      </c>
      <c r="BG203" s="212">
        <f t="shared" si="144"/>
        <v>0</v>
      </c>
      <c r="BH203" s="212">
        <v>0</v>
      </c>
      <c r="BI203" s="212">
        <v>0</v>
      </c>
      <c r="BJ203" s="212">
        <f t="shared" si="115"/>
        <v>0</v>
      </c>
      <c r="BK203" s="212">
        <v>0</v>
      </c>
      <c r="BL203" s="212">
        <v>0</v>
      </c>
      <c r="BM203" s="212">
        <f t="shared" si="145"/>
        <v>0</v>
      </c>
      <c r="BN203" s="212">
        <v>0</v>
      </c>
      <c r="BO203" s="212">
        <v>9.98</v>
      </c>
      <c r="BP203" s="212">
        <f t="shared" si="146"/>
        <v>9.98</v>
      </c>
      <c r="BQ203" s="212">
        <f t="shared" si="147"/>
        <v>1339.47</v>
      </c>
      <c r="BR203" s="212">
        <f t="shared" si="135"/>
        <v>242.90100000000001</v>
      </c>
      <c r="BS203" s="212">
        <f t="shared" si="148"/>
        <v>252.881</v>
      </c>
      <c r="BT203" s="457">
        <f t="shared" si="149"/>
        <v>1096.569</v>
      </c>
    </row>
    <row r="204" spans="1:72" s="190" customFormat="1" ht="13.5" x14ac:dyDescent="0.25">
      <c r="A204" s="492"/>
      <c r="B204" s="23">
        <v>6115</v>
      </c>
      <c r="C204" s="22"/>
      <c r="D204" s="435">
        <v>196</v>
      </c>
      <c r="E204" s="205" t="s">
        <v>1004</v>
      </c>
      <c r="F204" s="211">
        <v>44182</v>
      </c>
      <c r="G204" s="43" t="s">
        <v>632</v>
      </c>
      <c r="H204" s="43" t="s">
        <v>573</v>
      </c>
      <c r="I204" s="43" t="s">
        <v>1002</v>
      </c>
      <c r="J204" s="43" t="s">
        <v>1005</v>
      </c>
      <c r="K204" s="198" t="s">
        <v>524</v>
      </c>
      <c r="L204" s="212">
        <v>1349.45</v>
      </c>
      <c r="M204" s="195">
        <f t="shared" si="138"/>
        <v>134.94500000000002</v>
      </c>
      <c r="N204" s="212">
        <f t="shared" si="139"/>
        <v>1214.5050000000001</v>
      </c>
      <c r="O204" s="212">
        <f t="shared" si="140"/>
        <v>242.90100000000001</v>
      </c>
      <c r="P204" s="212">
        <v>0</v>
      </c>
      <c r="Q204" s="212">
        <v>0</v>
      </c>
      <c r="R204" s="212">
        <v>0</v>
      </c>
      <c r="S204" s="212">
        <v>0</v>
      </c>
      <c r="T204" s="212">
        <f t="shared" si="117"/>
        <v>0</v>
      </c>
      <c r="U204" s="212">
        <v>0</v>
      </c>
      <c r="V204" s="212">
        <v>0</v>
      </c>
      <c r="W204" s="212">
        <f t="shared" si="150"/>
        <v>0</v>
      </c>
      <c r="X204" s="212"/>
      <c r="Y204" s="212">
        <v>0</v>
      </c>
      <c r="Z204" s="212">
        <f t="shared" si="151"/>
        <v>0</v>
      </c>
      <c r="AA204" s="212">
        <v>0</v>
      </c>
      <c r="AB204" s="212">
        <v>0</v>
      </c>
      <c r="AC204" s="212">
        <f t="shared" si="113"/>
        <v>0</v>
      </c>
      <c r="AD204" s="212">
        <v>0</v>
      </c>
      <c r="AE204" s="212">
        <v>0</v>
      </c>
      <c r="AF204" s="212">
        <f t="shared" si="116"/>
        <v>0</v>
      </c>
      <c r="AG204" s="212">
        <v>0</v>
      </c>
      <c r="AH204" s="212"/>
      <c r="AI204" s="212">
        <f t="shared" si="134"/>
        <v>0</v>
      </c>
      <c r="AJ204" s="212">
        <v>0</v>
      </c>
      <c r="AK204" s="212">
        <v>0</v>
      </c>
      <c r="AL204" s="212">
        <f t="shared" si="136"/>
        <v>0</v>
      </c>
      <c r="AM204" s="212">
        <v>0</v>
      </c>
      <c r="AN204" s="212">
        <v>0</v>
      </c>
      <c r="AO204" s="212">
        <f t="shared" si="114"/>
        <v>0</v>
      </c>
      <c r="AP204" s="212">
        <v>0</v>
      </c>
      <c r="AQ204" s="212">
        <v>0</v>
      </c>
      <c r="AR204" s="212">
        <f t="shared" si="141"/>
        <v>0</v>
      </c>
      <c r="AS204" s="212">
        <v>0</v>
      </c>
      <c r="AT204" s="212">
        <v>0</v>
      </c>
      <c r="AU204" s="212">
        <f t="shared" si="142"/>
        <v>0</v>
      </c>
      <c r="AV204" s="212"/>
      <c r="AW204" s="212"/>
      <c r="AX204" s="212">
        <f t="shared" si="120"/>
        <v>0</v>
      </c>
      <c r="AY204" s="212">
        <v>0</v>
      </c>
      <c r="AZ204" s="212"/>
      <c r="BA204" s="212">
        <f t="shared" si="137"/>
        <v>0</v>
      </c>
      <c r="BB204" s="212">
        <v>0</v>
      </c>
      <c r="BC204" s="212">
        <v>0</v>
      </c>
      <c r="BD204" s="212">
        <f t="shared" si="143"/>
        <v>0</v>
      </c>
      <c r="BE204" s="212">
        <v>0</v>
      </c>
      <c r="BF204" s="212">
        <v>0</v>
      </c>
      <c r="BG204" s="212">
        <f t="shared" si="144"/>
        <v>0</v>
      </c>
      <c r="BH204" s="212">
        <v>0</v>
      </c>
      <c r="BI204" s="212">
        <v>0</v>
      </c>
      <c r="BJ204" s="212">
        <f t="shared" si="115"/>
        <v>0</v>
      </c>
      <c r="BK204" s="212">
        <v>0</v>
      </c>
      <c r="BL204" s="212">
        <v>0</v>
      </c>
      <c r="BM204" s="212">
        <f t="shared" si="145"/>
        <v>0</v>
      </c>
      <c r="BN204" s="212">
        <v>0</v>
      </c>
      <c r="BO204" s="212">
        <v>9.98</v>
      </c>
      <c r="BP204" s="212">
        <f t="shared" si="146"/>
        <v>9.98</v>
      </c>
      <c r="BQ204" s="212">
        <f t="shared" si="147"/>
        <v>1339.47</v>
      </c>
      <c r="BR204" s="212">
        <f t="shared" si="135"/>
        <v>242.90100000000001</v>
      </c>
      <c r="BS204" s="212">
        <f t="shared" si="148"/>
        <v>252.881</v>
      </c>
      <c r="BT204" s="457">
        <f t="shared" si="149"/>
        <v>1096.569</v>
      </c>
    </row>
    <row r="205" spans="1:72" s="190" customFormat="1" ht="13.5" x14ac:dyDescent="0.25">
      <c r="A205" s="492"/>
      <c r="B205" s="23">
        <v>6115</v>
      </c>
      <c r="C205" s="22"/>
      <c r="D205" s="453">
        <v>197</v>
      </c>
      <c r="E205" s="205" t="s">
        <v>1006</v>
      </c>
      <c r="F205" s="211">
        <v>44182</v>
      </c>
      <c r="G205" s="43" t="s">
        <v>632</v>
      </c>
      <c r="H205" s="43" t="s">
        <v>573</v>
      </c>
      <c r="I205" s="43" t="s">
        <v>1002</v>
      </c>
      <c r="J205" s="43" t="s">
        <v>1007</v>
      </c>
      <c r="K205" s="198" t="s">
        <v>524</v>
      </c>
      <c r="L205" s="212">
        <v>1349.45</v>
      </c>
      <c r="M205" s="195">
        <f t="shared" si="138"/>
        <v>134.94500000000002</v>
      </c>
      <c r="N205" s="212">
        <f t="shared" si="139"/>
        <v>1214.5050000000001</v>
      </c>
      <c r="O205" s="212">
        <f t="shared" si="140"/>
        <v>242.90100000000001</v>
      </c>
      <c r="P205" s="212">
        <v>0</v>
      </c>
      <c r="Q205" s="212">
        <v>0</v>
      </c>
      <c r="R205" s="212">
        <v>0</v>
      </c>
      <c r="S205" s="212">
        <v>0</v>
      </c>
      <c r="T205" s="212">
        <f t="shared" si="117"/>
        <v>0</v>
      </c>
      <c r="U205" s="212">
        <v>0</v>
      </c>
      <c r="V205" s="212">
        <v>0</v>
      </c>
      <c r="W205" s="212">
        <f t="shared" si="150"/>
        <v>0</v>
      </c>
      <c r="X205" s="212"/>
      <c r="Y205" s="212">
        <v>0</v>
      </c>
      <c r="Z205" s="212">
        <f t="shared" si="151"/>
        <v>0</v>
      </c>
      <c r="AA205" s="212">
        <v>0</v>
      </c>
      <c r="AB205" s="212">
        <v>0</v>
      </c>
      <c r="AC205" s="212">
        <f t="shared" si="113"/>
        <v>0</v>
      </c>
      <c r="AD205" s="212">
        <v>0</v>
      </c>
      <c r="AE205" s="212">
        <v>0</v>
      </c>
      <c r="AF205" s="212">
        <f t="shared" si="116"/>
        <v>0</v>
      </c>
      <c r="AG205" s="212">
        <v>0</v>
      </c>
      <c r="AH205" s="212"/>
      <c r="AI205" s="212">
        <f t="shared" si="134"/>
        <v>0</v>
      </c>
      <c r="AJ205" s="212">
        <v>0</v>
      </c>
      <c r="AK205" s="212">
        <v>0</v>
      </c>
      <c r="AL205" s="212">
        <f t="shared" si="136"/>
        <v>0</v>
      </c>
      <c r="AM205" s="212">
        <v>0</v>
      </c>
      <c r="AN205" s="212">
        <v>0</v>
      </c>
      <c r="AO205" s="212">
        <f t="shared" si="114"/>
        <v>0</v>
      </c>
      <c r="AP205" s="212">
        <v>0</v>
      </c>
      <c r="AQ205" s="212">
        <v>0</v>
      </c>
      <c r="AR205" s="212">
        <f t="shared" si="141"/>
        <v>0</v>
      </c>
      <c r="AS205" s="212">
        <v>0</v>
      </c>
      <c r="AT205" s="212">
        <v>0</v>
      </c>
      <c r="AU205" s="212">
        <f t="shared" si="142"/>
        <v>0</v>
      </c>
      <c r="AV205" s="212"/>
      <c r="AW205" s="212"/>
      <c r="AX205" s="212">
        <f t="shared" si="120"/>
        <v>0</v>
      </c>
      <c r="AY205" s="212">
        <v>0</v>
      </c>
      <c r="AZ205" s="212"/>
      <c r="BA205" s="212">
        <f t="shared" si="137"/>
        <v>0</v>
      </c>
      <c r="BB205" s="212">
        <v>0</v>
      </c>
      <c r="BC205" s="212">
        <v>0</v>
      </c>
      <c r="BD205" s="212">
        <f t="shared" si="143"/>
        <v>0</v>
      </c>
      <c r="BE205" s="212">
        <v>0</v>
      </c>
      <c r="BF205" s="212">
        <v>0</v>
      </c>
      <c r="BG205" s="212">
        <f t="shared" si="144"/>
        <v>0</v>
      </c>
      <c r="BH205" s="212">
        <v>0</v>
      </c>
      <c r="BI205" s="212">
        <v>0</v>
      </c>
      <c r="BJ205" s="212">
        <f t="shared" si="115"/>
        <v>0</v>
      </c>
      <c r="BK205" s="212">
        <v>0</v>
      </c>
      <c r="BL205" s="212">
        <v>0</v>
      </c>
      <c r="BM205" s="212">
        <f t="shared" si="145"/>
        <v>0</v>
      </c>
      <c r="BN205" s="212">
        <v>0</v>
      </c>
      <c r="BO205" s="212">
        <v>9.98</v>
      </c>
      <c r="BP205" s="212">
        <f t="shared" si="146"/>
        <v>9.98</v>
      </c>
      <c r="BQ205" s="212">
        <f t="shared" si="147"/>
        <v>1339.47</v>
      </c>
      <c r="BR205" s="212">
        <f t="shared" si="135"/>
        <v>242.90100000000001</v>
      </c>
      <c r="BS205" s="212">
        <f t="shared" si="148"/>
        <v>252.881</v>
      </c>
      <c r="BT205" s="457">
        <f t="shared" si="149"/>
        <v>1096.569</v>
      </c>
    </row>
    <row r="206" spans="1:72" s="190" customFormat="1" ht="13.5" x14ac:dyDescent="0.25">
      <c r="A206" s="492"/>
      <c r="B206" s="23">
        <v>6115</v>
      </c>
      <c r="C206" s="22"/>
      <c r="D206" s="435">
        <v>198</v>
      </c>
      <c r="E206" s="205" t="s">
        <v>1008</v>
      </c>
      <c r="F206" s="211">
        <v>44182</v>
      </c>
      <c r="G206" s="43" t="s">
        <v>632</v>
      </c>
      <c r="H206" s="43" t="s">
        <v>573</v>
      </c>
      <c r="I206" s="43" t="s">
        <v>1002</v>
      </c>
      <c r="J206" s="43" t="s">
        <v>1009</v>
      </c>
      <c r="K206" s="198" t="s">
        <v>545</v>
      </c>
      <c r="L206" s="212">
        <v>1349.45</v>
      </c>
      <c r="M206" s="195">
        <f t="shared" si="138"/>
        <v>134.94500000000002</v>
      </c>
      <c r="N206" s="212">
        <f t="shared" si="139"/>
        <v>1214.5050000000001</v>
      </c>
      <c r="O206" s="212">
        <f t="shared" si="140"/>
        <v>242.90100000000001</v>
      </c>
      <c r="P206" s="212">
        <v>0</v>
      </c>
      <c r="Q206" s="212">
        <v>0</v>
      </c>
      <c r="R206" s="212">
        <v>0</v>
      </c>
      <c r="S206" s="212">
        <v>0</v>
      </c>
      <c r="T206" s="212">
        <f t="shared" si="117"/>
        <v>0</v>
      </c>
      <c r="U206" s="212">
        <v>0</v>
      </c>
      <c r="V206" s="212">
        <v>0</v>
      </c>
      <c r="W206" s="212">
        <f t="shared" si="150"/>
        <v>0</v>
      </c>
      <c r="X206" s="212"/>
      <c r="Y206" s="212">
        <v>0</v>
      </c>
      <c r="Z206" s="212">
        <f t="shared" si="151"/>
        <v>0</v>
      </c>
      <c r="AA206" s="212">
        <v>0</v>
      </c>
      <c r="AB206" s="212">
        <v>0</v>
      </c>
      <c r="AC206" s="212">
        <f t="shared" si="113"/>
        <v>0</v>
      </c>
      <c r="AD206" s="212">
        <v>0</v>
      </c>
      <c r="AE206" s="212">
        <v>0</v>
      </c>
      <c r="AF206" s="212">
        <f t="shared" si="116"/>
        <v>0</v>
      </c>
      <c r="AG206" s="212">
        <v>0</v>
      </c>
      <c r="AH206" s="212"/>
      <c r="AI206" s="212">
        <f t="shared" si="134"/>
        <v>0</v>
      </c>
      <c r="AJ206" s="212">
        <v>0</v>
      </c>
      <c r="AK206" s="212">
        <v>0</v>
      </c>
      <c r="AL206" s="212">
        <f t="shared" si="136"/>
        <v>0</v>
      </c>
      <c r="AM206" s="212">
        <v>0</v>
      </c>
      <c r="AN206" s="212">
        <v>0</v>
      </c>
      <c r="AO206" s="212">
        <f t="shared" si="114"/>
        <v>0</v>
      </c>
      <c r="AP206" s="212">
        <v>0</v>
      </c>
      <c r="AQ206" s="212">
        <v>0</v>
      </c>
      <c r="AR206" s="212">
        <f t="shared" si="141"/>
        <v>0</v>
      </c>
      <c r="AS206" s="212">
        <v>0</v>
      </c>
      <c r="AT206" s="212">
        <v>0</v>
      </c>
      <c r="AU206" s="212">
        <f t="shared" si="142"/>
        <v>0</v>
      </c>
      <c r="AV206" s="212"/>
      <c r="AW206" s="212"/>
      <c r="AX206" s="212">
        <f t="shared" si="120"/>
        <v>0</v>
      </c>
      <c r="AY206" s="212">
        <v>0</v>
      </c>
      <c r="AZ206" s="212"/>
      <c r="BA206" s="212">
        <f t="shared" si="137"/>
        <v>0</v>
      </c>
      <c r="BB206" s="212">
        <v>0</v>
      </c>
      <c r="BC206" s="212">
        <v>0</v>
      </c>
      <c r="BD206" s="212">
        <f t="shared" si="143"/>
        <v>0</v>
      </c>
      <c r="BE206" s="212">
        <v>0</v>
      </c>
      <c r="BF206" s="212">
        <v>0</v>
      </c>
      <c r="BG206" s="212">
        <f t="shared" si="144"/>
        <v>0</v>
      </c>
      <c r="BH206" s="212">
        <v>0</v>
      </c>
      <c r="BI206" s="212">
        <v>0</v>
      </c>
      <c r="BJ206" s="212">
        <f t="shared" si="115"/>
        <v>0</v>
      </c>
      <c r="BK206" s="212">
        <v>0</v>
      </c>
      <c r="BL206" s="212">
        <v>0</v>
      </c>
      <c r="BM206" s="212">
        <f t="shared" si="145"/>
        <v>0</v>
      </c>
      <c r="BN206" s="212">
        <v>0</v>
      </c>
      <c r="BO206" s="212">
        <v>9.98</v>
      </c>
      <c r="BP206" s="212">
        <f t="shared" si="146"/>
        <v>9.98</v>
      </c>
      <c r="BQ206" s="212">
        <f t="shared" si="147"/>
        <v>1339.47</v>
      </c>
      <c r="BR206" s="212">
        <f t="shared" si="135"/>
        <v>242.90100000000001</v>
      </c>
      <c r="BS206" s="212">
        <f t="shared" si="148"/>
        <v>252.881</v>
      </c>
      <c r="BT206" s="457">
        <f t="shared" si="149"/>
        <v>1096.569</v>
      </c>
    </row>
    <row r="207" spans="1:72" s="190" customFormat="1" ht="13.5" x14ac:dyDescent="0.25">
      <c r="A207" s="492"/>
      <c r="B207" s="23">
        <v>6115</v>
      </c>
      <c r="C207" s="22"/>
      <c r="D207" s="435">
        <v>199</v>
      </c>
      <c r="E207" s="205" t="s">
        <v>1010</v>
      </c>
      <c r="F207" s="211">
        <v>44182</v>
      </c>
      <c r="G207" s="43" t="s">
        <v>632</v>
      </c>
      <c r="H207" s="43" t="s">
        <v>573</v>
      </c>
      <c r="I207" s="43" t="s">
        <v>1002</v>
      </c>
      <c r="J207" s="43" t="s">
        <v>1011</v>
      </c>
      <c r="K207" s="198" t="s">
        <v>565</v>
      </c>
      <c r="L207" s="212">
        <v>1349.45</v>
      </c>
      <c r="M207" s="195">
        <f t="shared" si="138"/>
        <v>134.94500000000002</v>
      </c>
      <c r="N207" s="212">
        <f t="shared" si="139"/>
        <v>1214.5050000000001</v>
      </c>
      <c r="O207" s="212">
        <f t="shared" si="140"/>
        <v>242.90100000000001</v>
      </c>
      <c r="P207" s="212">
        <v>0</v>
      </c>
      <c r="Q207" s="212">
        <v>0</v>
      </c>
      <c r="R207" s="212">
        <v>0</v>
      </c>
      <c r="S207" s="212">
        <v>0</v>
      </c>
      <c r="T207" s="212">
        <f t="shared" si="117"/>
        <v>0</v>
      </c>
      <c r="U207" s="212">
        <v>0</v>
      </c>
      <c r="V207" s="212">
        <v>0</v>
      </c>
      <c r="W207" s="212">
        <f t="shared" si="150"/>
        <v>0</v>
      </c>
      <c r="X207" s="212"/>
      <c r="Y207" s="212">
        <v>0</v>
      </c>
      <c r="Z207" s="212">
        <f t="shared" si="151"/>
        <v>0</v>
      </c>
      <c r="AA207" s="212">
        <v>0</v>
      </c>
      <c r="AB207" s="212">
        <v>0</v>
      </c>
      <c r="AC207" s="212">
        <f t="shared" si="113"/>
        <v>0</v>
      </c>
      <c r="AD207" s="212">
        <v>0</v>
      </c>
      <c r="AE207" s="212">
        <v>0</v>
      </c>
      <c r="AF207" s="212">
        <f t="shared" si="116"/>
        <v>0</v>
      </c>
      <c r="AG207" s="212">
        <v>0</v>
      </c>
      <c r="AH207" s="212"/>
      <c r="AI207" s="212">
        <f t="shared" si="134"/>
        <v>0</v>
      </c>
      <c r="AJ207" s="212">
        <v>0</v>
      </c>
      <c r="AK207" s="212">
        <v>0</v>
      </c>
      <c r="AL207" s="212">
        <f t="shared" si="136"/>
        <v>0</v>
      </c>
      <c r="AM207" s="212">
        <v>0</v>
      </c>
      <c r="AN207" s="212">
        <v>0</v>
      </c>
      <c r="AO207" s="212">
        <f t="shared" si="114"/>
        <v>0</v>
      </c>
      <c r="AP207" s="212">
        <v>0</v>
      </c>
      <c r="AQ207" s="212">
        <v>0</v>
      </c>
      <c r="AR207" s="212">
        <f t="shared" si="141"/>
        <v>0</v>
      </c>
      <c r="AS207" s="212">
        <v>0</v>
      </c>
      <c r="AT207" s="212">
        <v>0</v>
      </c>
      <c r="AU207" s="212">
        <f t="shared" si="142"/>
        <v>0</v>
      </c>
      <c r="AV207" s="212"/>
      <c r="AW207" s="212"/>
      <c r="AX207" s="212">
        <f t="shared" si="120"/>
        <v>0</v>
      </c>
      <c r="AY207" s="212">
        <v>0</v>
      </c>
      <c r="AZ207" s="212"/>
      <c r="BA207" s="212">
        <f t="shared" si="137"/>
        <v>0</v>
      </c>
      <c r="BB207" s="212">
        <v>0</v>
      </c>
      <c r="BC207" s="212">
        <v>0</v>
      </c>
      <c r="BD207" s="212">
        <f t="shared" si="143"/>
        <v>0</v>
      </c>
      <c r="BE207" s="212">
        <v>0</v>
      </c>
      <c r="BF207" s="212">
        <v>0</v>
      </c>
      <c r="BG207" s="212">
        <f t="shared" si="144"/>
        <v>0</v>
      </c>
      <c r="BH207" s="212">
        <v>0</v>
      </c>
      <c r="BI207" s="212">
        <v>0</v>
      </c>
      <c r="BJ207" s="212">
        <f t="shared" si="115"/>
        <v>0</v>
      </c>
      <c r="BK207" s="212">
        <v>0</v>
      </c>
      <c r="BL207" s="212">
        <v>0</v>
      </c>
      <c r="BM207" s="212">
        <f t="shared" si="145"/>
        <v>0</v>
      </c>
      <c r="BN207" s="212">
        <v>0</v>
      </c>
      <c r="BO207" s="212">
        <v>9.98</v>
      </c>
      <c r="BP207" s="212">
        <f t="shared" si="146"/>
        <v>9.98</v>
      </c>
      <c r="BQ207" s="212">
        <f t="shared" si="147"/>
        <v>1339.47</v>
      </c>
      <c r="BR207" s="212">
        <f t="shared" si="135"/>
        <v>242.90100000000001</v>
      </c>
      <c r="BS207" s="212">
        <f t="shared" si="148"/>
        <v>252.881</v>
      </c>
      <c r="BT207" s="457">
        <f t="shared" si="149"/>
        <v>1096.569</v>
      </c>
    </row>
    <row r="208" spans="1:72" s="190" customFormat="1" ht="13.5" x14ac:dyDescent="0.25">
      <c r="A208" s="492"/>
      <c r="B208" s="23">
        <v>6115</v>
      </c>
      <c r="C208" s="22"/>
      <c r="D208" s="435">
        <v>200</v>
      </c>
      <c r="E208" s="205" t="s">
        <v>1012</v>
      </c>
      <c r="F208" s="211">
        <v>44182</v>
      </c>
      <c r="G208" s="43" t="s">
        <v>632</v>
      </c>
      <c r="H208" s="43" t="s">
        <v>573</v>
      </c>
      <c r="I208" s="43" t="s">
        <v>1002</v>
      </c>
      <c r="J208" s="43" t="s">
        <v>1013</v>
      </c>
      <c r="K208" s="198" t="s">
        <v>551</v>
      </c>
      <c r="L208" s="212">
        <v>1349.45</v>
      </c>
      <c r="M208" s="195">
        <f t="shared" si="138"/>
        <v>134.94500000000002</v>
      </c>
      <c r="N208" s="212">
        <f t="shared" si="139"/>
        <v>1214.5050000000001</v>
      </c>
      <c r="O208" s="212">
        <f t="shared" si="140"/>
        <v>242.90100000000001</v>
      </c>
      <c r="P208" s="212">
        <v>0</v>
      </c>
      <c r="Q208" s="212">
        <v>0</v>
      </c>
      <c r="R208" s="212">
        <v>0</v>
      </c>
      <c r="S208" s="212">
        <v>0</v>
      </c>
      <c r="T208" s="212">
        <f t="shared" si="117"/>
        <v>0</v>
      </c>
      <c r="U208" s="212">
        <v>0</v>
      </c>
      <c r="V208" s="212">
        <v>0</v>
      </c>
      <c r="W208" s="212">
        <f t="shared" si="150"/>
        <v>0</v>
      </c>
      <c r="X208" s="212"/>
      <c r="Y208" s="212">
        <v>0</v>
      </c>
      <c r="Z208" s="212">
        <f t="shared" si="151"/>
        <v>0</v>
      </c>
      <c r="AA208" s="212">
        <v>0</v>
      </c>
      <c r="AB208" s="212">
        <v>0</v>
      </c>
      <c r="AC208" s="212">
        <f t="shared" si="113"/>
        <v>0</v>
      </c>
      <c r="AD208" s="212">
        <v>0</v>
      </c>
      <c r="AE208" s="212">
        <v>0</v>
      </c>
      <c r="AF208" s="212">
        <f t="shared" si="116"/>
        <v>0</v>
      </c>
      <c r="AG208" s="212">
        <v>0</v>
      </c>
      <c r="AH208" s="212"/>
      <c r="AI208" s="212">
        <f t="shared" si="134"/>
        <v>0</v>
      </c>
      <c r="AJ208" s="212">
        <v>0</v>
      </c>
      <c r="AK208" s="212">
        <v>0</v>
      </c>
      <c r="AL208" s="212">
        <f t="shared" si="136"/>
        <v>0</v>
      </c>
      <c r="AM208" s="212">
        <v>0</v>
      </c>
      <c r="AN208" s="212">
        <v>0</v>
      </c>
      <c r="AO208" s="212">
        <f t="shared" si="114"/>
        <v>0</v>
      </c>
      <c r="AP208" s="212">
        <v>0</v>
      </c>
      <c r="AQ208" s="212">
        <v>0</v>
      </c>
      <c r="AR208" s="212">
        <f t="shared" si="141"/>
        <v>0</v>
      </c>
      <c r="AS208" s="212">
        <v>0</v>
      </c>
      <c r="AT208" s="212">
        <v>0</v>
      </c>
      <c r="AU208" s="212">
        <f t="shared" si="142"/>
        <v>0</v>
      </c>
      <c r="AV208" s="212"/>
      <c r="AW208" s="212"/>
      <c r="AX208" s="212">
        <f t="shared" si="120"/>
        <v>0</v>
      </c>
      <c r="AY208" s="212">
        <v>0</v>
      </c>
      <c r="AZ208" s="212"/>
      <c r="BA208" s="212">
        <f t="shared" si="137"/>
        <v>0</v>
      </c>
      <c r="BB208" s="212">
        <v>0</v>
      </c>
      <c r="BC208" s="212">
        <v>0</v>
      </c>
      <c r="BD208" s="212">
        <f t="shared" si="143"/>
        <v>0</v>
      </c>
      <c r="BE208" s="212">
        <v>0</v>
      </c>
      <c r="BF208" s="212">
        <v>0</v>
      </c>
      <c r="BG208" s="212">
        <f t="shared" si="144"/>
        <v>0</v>
      </c>
      <c r="BH208" s="212">
        <v>0</v>
      </c>
      <c r="BI208" s="212">
        <v>0</v>
      </c>
      <c r="BJ208" s="212">
        <f t="shared" si="115"/>
        <v>0</v>
      </c>
      <c r="BK208" s="212">
        <v>0</v>
      </c>
      <c r="BL208" s="212">
        <v>0</v>
      </c>
      <c r="BM208" s="212">
        <f t="shared" si="145"/>
        <v>0</v>
      </c>
      <c r="BN208" s="212">
        <v>0</v>
      </c>
      <c r="BO208" s="212">
        <v>9.98</v>
      </c>
      <c r="BP208" s="212">
        <f t="shared" si="146"/>
        <v>9.98</v>
      </c>
      <c r="BQ208" s="212">
        <f t="shared" si="147"/>
        <v>1339.47</v>
      </c>
      <c r="BR208" s="212">
        <f t="shared" si="135"/>
        <v>242.90100000000001</v>
      </c>
      <c r="BS208" s="212">
        <f t="shared" si="148"/>
        <v>252.881</v>
      </c>
      <c r="BT208" s="457">
        <f t="shared" si="149"/>
        <v>1096.569</v>
      </c>
    </row>
    <row r="209" spans="1:72" s="190" customFormat="1" ht="25.5" x14ac:dyDescent="0.25">
      <c r="A209" s="492"/>
      <c r="B209" s="23">
        <v>6115</v>
      </c>
      <c r="C209" s="22"/>
      <c r="D209" s="453">
        <v>201</v>
      </c>
      <c r="E209" s="205" t="s">
        <v>1014</v>
      </c>
      <c r="F209" s="211">
        <v>44182</v>
      </c>
      <c r="G209" s="43" t="s">
        <v>514</v>
      </c>
      <c r="H209" s="43" t="s">
        <v>573</v>
      </c>
      <c r="I209" s="198" t="s">
        <v>1015</v>
      </c>
      <c r="J209" s="43" t="s">
        <v>1016</v>
      </c>
      <c r="K209" s="198" t="s">
        <v>988</v>
      </c>
      <c r="L209" s="212">
        <v>1223.95</v>
      </c>
      <c r="M209" s="195">
        <f t="shared" si="138"/>
        <v>122.39500000000001</v>
      </c>
      <c r="N209" s="212">
        <f t="shared" si="139"/>
        <v>1101.5550000000001</v>
      </c>
      <c r="O209" s="212">
        <f t="shared" si="140"/>
        <v>220.31100000000001</v>
      </c>
      <c r="P209" s="212">
        <v>0</v>
      </c>
      <c r="Q209" s="212">
        <v>0</v>
      </c>
      <c r="R209" s="212">
        <v>0</v>
      </c>
      <c r="S209" s="212">
        <v>0</v>
      </c>
      <c r="T209" s="212">
        <f t="shared" si="117"/>
        <v>0</v>
      </c>
      <c r="U209" s="212">
        <v>0</v>
      </c>
      <c r="V209" s="212">
        <v>0</v>
      </c>
      <c r="W209" s="212">
        <f t="shared" si="150"/>
        <v>0</v>
      </c>
      <c r="X209" s="212"/>
      <c r="Y209" s="212">
        <v>0</v>
      </c>
      <c r="Z209" s="212">
        <f t="shared" si="151"/>
        <v>0</v>
      </c>
      <c r="AA209" s="212">
        <v>0</v>
      </c>
      <c r="AB209" s="212">
        <v>0</v>
      </c>
      <c r="AC209" s="212">
        <f t="shared" si="113"/>
        <v>0</v>
      </c>
      <c r="AD209" s="212">
        <v>0</v>
      </c>
      <c r="AE209" s="212">
        <v>0</v>
      </c>
      <c r="AF209" s="212">
        <f t="shared" si="116"/>
        <v>0</v>
      </c>
      <c r="AG209" s="212">
        <v>0</v>
      </c>
      <c r="AH209" s="212"/>
      <c r="AI209" s="212">
        <f t="shared" si="134"/>
        <v>0</v>
      </c>
      <c r="AJ209" s="212">
        <v>0</v>
      </c>
      <c r="AK209" s="212">
        <v>0</v>
      </c>
      <c r="AL209" s="212">
        <f t="shared" si="136"/>
        <v>0</v>
      </c>
      <c r="AM209" s="212">
        <v>0</v>
      </c>
      <c r="AN209" s="212">
        <v>0</v>
      </c>
      <c r="AO209" s="212">
        <f t="shared" si="114"/>
        <v>0</v>
      </c>
      <c r="AP209" s="212">
        <v>0</v>
      </c>
      <c r="AQ209" s="212">
        <v>0</v>
      </c>
      <c r="AR209" s="212">
        <f t="shared" si="141"/>
        <v>0</v>
      </c>
      <c r="AS209" s="212">
        <v>0</v>
      </c>
      <c r="AT209" s="212">
        <v>0</v>
      </c>
      <c r="AU209" s="212">
        <f t="shared" si="142"/>
        <v>0</v>
      </c>
      <c r="AV209" s="212"/>
      <c r="AW209" s="212"/>
      <c r="AX209" s="212">
        <f t="shared" si="120"/>
        <v>0</v>
      </c>
      <c r="AY209" s="212">
        <v>0</v>
      </c>
      <c r="AZ209" s="212"/>
      <c r="BA209" s="212">
        <f t="shared" si="137"/>
        <v>0</v>
      </c>
      <c r="BB209" s="212">
        <v>0</v>
      </c>
      <c r="BC209" s="212">
        <v>0</v>
      </c>
      <c r="BD209" s="212">
        <f t="shared" si="143"/>
        <v>0</v>
      </c>
      <c r="BE209" s="212">
        <v>0</v>
      </c>
      <c r="BF209" s="212">
        <v>0</v>
      </c>
      <c r="BG209" s="212">
        <f t="shared" si="144"/>
        <v>0</v>
      </c>
      <c r="BH209" s="212">
        <v>0</v>
      </c>
      <c r="BI209" s="212">
        <v>0</v>
      </c>
      <c r="BJ209" s="212">
        <f t="shared" si="115"/>
        <v>0</v>
      </c>
      <c r="BK209" s="212">
        <v>0</v>
      </c>
      <c r="BL209" s="212">
        <v>0</v>
      </c>
      <c r="BM209" s="212">
        <f t="shared" si="145"/>
        <v>0</v>
      </c>
      <c r="BN209" s="212">
        <v>0</v>
      </c>
      <c r="BO209" s="212">
        <v>9.0500000000000007</v>
      </c>
      <c r="BP209" s="212">
        <f t="shared" si="146"/>
        <v>9.0500000000000007</v>
      </c>
      <c r="BQ209" s="212">
        <f t="shared" si="147"/>
        <v>1214.9000000000001</v>
      </c>
      <c r="BR209" s="212">
        <f t="shared" si="135"/>
        <v>220.31100000000001</v>
      </c>
      <c r="BS209" s="212">
        <f t="shared" si="148"/>
        <v>229.36100000000002</v>
      </c>
      <c r="BT209" s="457">
        <f t="shared" si="149"/>
        <v>994.58900000000006</v>
      </c>
    </row>
    <row r="210" spans="1:72" s="190" customFormat="1" ht="25.5" x14ac:dyDescent="0.25">
      <c r="A210" s="492"/>
      <c r="B210" s="23">
        <v>6115</v>
      </c>
      <c r="C210" s="22"/>
      <c r="D210" s="435">
        <v>202</v>
      </c>
      <c r="E210" s="205" t="s">
        <v>1017</v>
      </c>
      <c r="F210" s="211">
        <v>44182</v>
      </c>
      <c r="G210" s="43" t="s">
        <v>514</v>
      </c>
      <c r="H210" s="43" t="s">
        <v>573</v>
      </c>
      <c r="I210" s="198" t="s">
        <v>1015</v>
      </c>
      <c r="J210" s="43" t="s">
        <v>1018</v>
      </c>
      <c r="K210" s="198" t="s">
        <v>727</v>
      </c>
      <c r="L210" s="212">
        <v>1223.95</v>
      </c>
      <c r="M210" s="195">
        <f t="shared" si="138"/>
        <v>122.39500000000001</v>
      </c>
      <c r="N210" s="212">
        <f t="shared" si="139"/>
        <v>1101.5550000000001</v>
      </c>
      <c r="O210" s="212">
        <f t="shared" si="140"/>
        <v>220.31100000000001</v>
      </c>
      <c r="P210" s="212">
        <v>0</v>
      </c>
      <c r="Q210" s="212">
        <v>0</v>
      </c>
      <c r="R210" s="212">
        <v>0</v>
      </c>
      <c r="S210" s="212">
        <v>0</v>
      </c>
      <c r="T210" s="212">
        <f t="shared" si="117"/>
        <v>0</v>
      </c>
      <c r="U210" s="212">
        <v>0</v>
      </c>
      <c r="V210" s="212">
        <v>0</v>
      </c>
      <c r="W210" s="212">
        <f t="shared" si="150"/>
        <v>0</v>
      </c>
      <c r="X210" s="212"/>
      <c r="Y210" s="212">
        <v>0</v>
      </c>
      <c r="Z210" s="212">
        <f t="shared" si="151"/>
        <v>0</v>
      </c>
      <c r="AA210" s="212">
        <v>0</v>
      </c>
      <c r="AB210" s="212">
        <v>0</v>
      </c>
      <c r="AC210" s="212">
        <f t="shared" si="113"/>
        <v>0</v>
      </c>
      <c r="AD210" s="212">
        <v>0</v>
      </c>
      <c r="AE210" s="212">
        <v>0</v>
      </c>
      <c r="AF210" s="212">
        <f t="shared" si="116"/>
        <v>0</v>
      </c>
      <c r="AG210" s="212">
        <v>0</v>
      </c>
      <c r="AH210" s="212"/>
      <c r="AI210" s="212">
        <f t="shared" si="134"/>
        <v>0</v>
      </c>
      <c r="AJ210" s="212">
        <v>0</v>
      </c>
      <c r="AK210" s="212">
        <v>0</v>
      </c>
      <c r="AL210" s="212">
        <f t="shared" si="136"/>
        <v>0</v>
      </c>
      <c r="AM210" s="212">
        <v>0</v>
      </c>
      <c r="AN210" s="212">
        <v>0</v>
      </c>
      <c r="AO210" s="212">
        <f t="shared" si="114"/>
        <v>0</v>
      </c>
      <c r="AP210" s="212">
        <v>0</v>
      </c>
      <c r="AQ210" s="212">
        <v>0</v>
      </c>
      <c r="AR210" s="212">
        <f t="shared" si="141"/>
        <v>0</v>
      </c>
      <c r="AS210" s="212">
        <v>0</v>
      </c>
      <c r="AT210" s="212">
        <v>0</v>
      </c>
      <c r="AU210" s="212">
        <f t="shared" si="142"/>
        <v>0</v>
      </c>
      <c r="AV210" s="212"/>
      <c r="AW210" s="212"/>
      <c r="AX210" s="212">
        <f t="shared" si="120"/>
        <v>0</v>
      </c>
      <c r="AY210" s="212">
        <v>0</v>
      </c>
      <c r="AZ210" s="212"/>
      <c r="BA210" s="212">
        <f t="shared" si="137"/>
        <v>0</v>
      </c>
      <c r="BB210" s="212">
        <v>0</v>
      </c>
      <c r="BC210" s="212">
        <v>0</v>
      </c>
      <c r="BD210" s="212">
        <f t="shared" si="143"/>
        <v>0</v>
      </c>
      <c r="BE210" s="212">
        <v>0</v>
      </c>
      <c r="BF210" s="212">
        <v>0</v>
      </c>
      <c r="BG210" s="212">
        <f t="shared" si="144"/>
        <v>0</v>
      </c>
      <c r="BH210" s="212">
        <v>0</v>
      </c>
      <c r="BI210" s="212">
        <v>0</v>
      </c>
      <c r="BJ210" s="212">
        <f t="shared" si="115"/>
        <v>0</v>
      </c>
      <c r="BK210" s="212">
        <v>0</v>
      </c>
      <c r="BL210" s="212">
        <v>0</v>
      </c>
      <c r="BM210" s="212">
        <f t="shared" si="145"/>
        <v>0</v>
      </c>
      <c r="BN210" s="212">
        <v>0</v>
      </c>
      <c r="BO210" s="212">
        <v>9.0500000000000007</v>
      </c>
      <c r="BP210" s="212">
        <f t="shared" si="146"/>
        <v>9.0500000000000007</v>
      </c>
      <c r="BQ210" s="212">
        <f t="shared" si="147"/>
        <v>1214.9000000000001</v>
      </c>
      <c r="BR210" s="212">
        <f t="shared" si="135"/>
        <v>220.31100000000001</v>
      </c>
      <c r="BS210" s="212">
        <f t="shared" si="148"/>
        <v>229.36100000000002</v>
      </c>
      <c r="BT210" s="457">
        <f t="shared" si="149"/>
        <v>994.58900000000006</v>
      </c>
    </row>
    <row r="211" spans="1:72" s="190" customFormat="1" ht="25.5" x14ac:dyDescent="0.25">
      <c r="A211" s="492"/>
      <c r="B211" s="23">
        <v>6115</v>
      </c>
      <c r="C211" s="22"/>
      <c r="D211" s="435">
        <v>203</v>
      </c>
      <c r="E211" s="205" t="s">
        <v>1019</v>
      </c>
      <c r="F211" s="211">
        <v>44182</v>
      </c>
      <c r="G211" s="43" t="s">
        <v>514</v>
      </c>
      <c r="H211" s="43" t="s">
        <v>573</v>
      </c>
      <c r="I211" s="198" t="s">
        <v>1015</v>
      </c>
      <c r="J211" s="43" t="s">
        <v>1020</v>
      </c>
      <c r="K211" s="198" t="s">
        <v>324</v>
      </c>
      <c r="L211" s="212">
        <v>1223.95</v>
      </c>
      <c r="M211" s="291">
        <f t="shared" si="138"/>
        <v>122.39500000000001</v>
      </c>
      <c r="N211" s="212">
        <f t="shared" si="139"/>
        <v>1101.5550000000001</v>
      </c>
      <c r="O211" s="212">
        <f t="shared" si="140"/>
        <v>220.31100000000001</v>
      </c>
      <c r="P211" s="212">
        <v>0</v>
      </c>
      <c r="Q211" s="212">
        <v>0</v>
      </c>
      <c r="R211" s="212">
        <v>0</v>
      </c>
      <c r="S211" s="212">
        <v>0</v>
      </c>
      <c r="T211" s="212">
        <f t="shared" si="117"/>
        <v>0</v>
      </c>
      <c r="U211" s="212">
        <v>0</v>
      </c>
      <c r="V211" s="212">
        <v>0</v>
      </c>
      <c r="W211" s="212">
        <f t="shared" si="150"/>
        <v>0</v>
      </c>
      <c r="X211" s="212"/>
      <c r="Y211" s="212">
        <v>0</v>
      </c>
      <c r="Z211" s="212">
        <f t="shared" si="151"/>
        <v>0</v>
      </c>
      <c r="AA211" s="212">
        <v>0</v>
      </c>
      <c r="AB211" s="212">
        <v>0</v>
      </c>
      <c r="AC211" s="212">
        <f t="shared" si="113"/>
        <v>0</v>
      </c>
      <c r="AD211" s="212">
        <v>0</v>
      </c>
      <c r="AE211" s="212">
        <v>0</v>
      </c>
      <c r="AF211" s="212">
        <f t="shared" si="116"/>
        <v>0</v>
      </c>
      <c r="AG211" s="212">
        <v>0</v>
      </c>
      <c r="AH211" s="212"/>
      <c r="AI211" s="212">
        <f t="shared" si="134"/>
        <v>0</v>
      </c>
      <c r="AJ211" s="212">
        <v>0</v>
      </c>
      <c r="AK211" s="212">
        <v>0</v>
      </c>
      <c r="AL211" s="212">
        <f t="shared" si="136"/>
        <v>0</v>
      </c>
      <c r="AM211" s="212">
        <v>0</v>
      </c>
      <c r="AN211" s="212">
        <v>0</v>
      </c>
      <c r="AO211" s="212">
        <f t="shared" si="114"/>
        <v>0</v>
      </c>
      <c r="AP211" s="212">
        <v>0</v>
      </c>
      <c r="AQ211" s="212">
        <v>0</v>
      </c>
      <c r="AR211" s="212">
        <f t="shared" si="141"/>
        <v>0</v>
      </c>
      <c r="AS211" s="212">
        <v>0</v>
      </c>
      <c r="AT211" s="212">
        <v>0</v>
      </c>
      <c r="AU211" s="212">
        <f t="shared" si="142"/>
        <v>0</v>
      </c>
      <c r="AV211" s="212"/>
      <c r="AW211" s="212"/>
      <c r="AX211" s="212">
        <f t="shared" si="120"/>
        <v>0</v>
      </c>
      <c r="AY211" s="212">
        <v>0</v>
      </c>
      <c r="AZ211" s="212"/>
      <c r="BA211" s="212">
        <f t="shared" si="137"/>
        <v>0</v>
      </c>
      <c r="BB211" s="212">
        <v>0</v>
      </c>
      <c r="BC211" s="212">
        <v>0</v>
      </c>
      <c r="BD211" s="212">
        <f t="shared" si="143"/>
        <v>0</v>
      </c>
      <c r="BE211" s="212">
        <v>0</v>
      </c>
      <c r="BF211" s="212">
        <v>0</v>
      </c>
      <c r="BG211" s="212">
        <f t="shared" si="144"/>
        <v>0</v>
      </c>
      <c r="BH211" s="212">
        <v>0</v>
      </c>
      <c r="BI211" s="212">
        <v>0</v>
      </c>
      <c r="BJ211" s="212">
        <f t="shared" si="115"/>
        <v>0</v>
      </c>
      <c r="BK211" s="212">
        <v>0</v>
      </c>
      <c r="BL211" s="212">
        <v>0</v>
      </c>
      <c r="BM211" s="212">
        <f t="shared" si="145"/>
        <v>0</v>
      </c>
      <c r="BN211" s="212">
        <v>0</v>
      </c>
      <c r="BO211" s="212">
        <v>9.0500000000000007</v>
      </c>
      <c r="BP211" s="212">
        <f t="shared" si="146"/>
        <v>9.0500000000000007</v>
      </c>
      <c r="BQ211" s="212">
        <f t="shared" si="147"/>
        <v>1214.9000000000001</v>
      </c>
      <c r="BR211" s="212">
        <f t="shared" si="135"/>
        <v>220.31100000000001</v>
      </c>
      <c r="BS211" s="212">
        <f t="shared" si="148"/>
        <v>229.36100000000002</v>
      </c>
      <c r="BT211" s="457">
        <f t="shared" si="149"/>
        <v>994.58900000000006</v>
      </c>
    </row>
    <row r="212" spans="1:72" s="190" customFormat="1" ht="25.5" x14ac:dyDescent="0.25">
      <c r="A212" s="492"/>
      <c r="B212" s="23">
        <v>6115</v>
      </c>
      <c r="C212" s="22"/>
      <c r="D212" s="435">
        <v>204</v>
      </c>
      <c r="E212" s="215" t="s">
        <v>1021</v>
      </c>
      <c r="F212" s="216">
        <v>44182</v>
      </c>
      <c r="G212" s="53" t="s">
        <v>514</v>
      </c>
      <c r="H212" s="53" t="s">
        <v>573</v>
      </c>
      <c r="I212" s="217" t="s">
        <v>1022</v>
      </c>
      <c r="J212" s="53" t="s">
        <v>1023</v>
      </c>
      <c r="K212" s="217" t="s">
        <v>551</v>
      </c>
      <c r="L212" s="290">
        <v>1223.95</v>
      </c>
      <c r="M212" s="370">
        <f t="shared" si="138"/>
        <v>122.39500000000001</v>
      </c>
      <c r="N212" s="290">
        <f t="shared" si="139"/>
        <v>1101.5550000000001</v>
      </c>
      <c r="O212" s="290">
        <f t="shared" si="140"/>
        <v>220.31100000000001</v>
      </c>
      <c r="P212" s="290">
        <v>0</v>
      </c>
      <c r="Q212" s="290">
        <v>0</v>
      </c>
      <c r="R212" s="290">
        <v>0</v>
      </c>
      <c r="S212" s="290">
        <v>0</v>
      </c>
      <c r="T212" s="290">
        <f t="shared" si="117"/>
        <v>0</v>
      </c>
      <c r="U212" s="290">
        <v>0</v>
      </c>
      <c r="V212" s="290">
        <v>0</v>
      </c>
      <c r="W212" s="290">
        <f t="shared" si="150"/>
        <v>0</v>
      </c>
      <c r="X212" s="290"/>
      <c r="Y212" s="290">
        <v>0</v>
      </c>
      <c r="Z212" s="290">
        <f t="shared" si="151"/>
        <v>0</v>
      </c>
      <c r="AA212" s="290">
        <v>0</v>
      </c>
      <c r="AB212" s="290">
        <v>0</v>
      </c>
      <c r="AC212" s="290">
        <f t="shared" si="113"/>
        <v>0</v>
      </c>
      <c r="AD212" s="290">
        <v>0</v>
      </c>
      <c r="AE212" s="290">
        <v>0</v>
      </c>
      <c r="AF212" s="290">
        <f t="shared" si="116"/>
        <v>0</v>
      </c>
      <c r="AG212" s="290">
        <v>0</v>
      </c>
      <c r="AH212" s="290"/>
      <c r="AI212" s="290">
        <f t="shared" si="134"/>
        <v>0</v>
      </c>
      <c r="AJ212" s="290">
        <v>0</v>
      </c>
      <c r="AK212" s="290">
        <v>0</v>
      </c>
      <c r="AL212" s="290">
        <f t="shared" si="136"/>
        <v>0</v>
      </c>
      <c r="AM212" s="290">
        <v>0</v>
      </c>
      <c r="AN212" s="290">
        <v>0</v>
      </c>
      <c r="AO212" s="290">
        <f t="shared" si="114"/>
        <v>0</v>
      </c>
      <c r="AP212" s="290">
        <v>0</v>
      </c>
      <c r="AQ212" s="290">
        <v>0</v>
      </c>
      <c r="AR212" s="290">
        <f t="shared" si="141"/>
        <v>0</v>
      </c>
      <c r="AS212" s="290">
        <v>0</v>
      </c>
      <c r="AT212" s="290">
        <v>0</v>
      </c>
      <c r="AU212" s="290">
        <f t="shared" si="142"/>
        <v>0</v>
      </c>
      <c r="AV212" s="290"/>
      <c r="AW212" s="290"/>
      <c r="AX212" s="290">
        <f t="shared" si="120"/>
        <v>0</v>
      </c>
      <c r="AY212" s="290">
        <v>0</v>
      </c>
      <c r="AZ212" s="290"/>
      <c r="BA212" s="290">
        <f t="shared" si="137"/>
        <v>0</v>
      </c>
      <c r="BB212" s="290">
        <v>0</v>
      </c>
      <c r="BC212" s="290">
        <v>0</v>
      </c>
      <c r="BD212" s="290">
        <f t="shared" si="143"/>
        <v>0</v>
      </c>
      <c r="BE212" s="290">
        <v>0</v>
      </c>
      <c r="BF212" s="290">
        <v>0</v>
      </c>
      <c r="BG212" s="290">
        <f t="shared" si="144"/>
        <v>0</v>
      </c>
      <c r="BH212" s="290">
        <v>0</v>
      </c>
      <c r="BI212" s="290">
        <v>0</v>
      </c>
      <c r="BJ212" s="290">
        <f t="shared" si="115"/>
        <v>0</v>
      </c>
      <c r="BK212" s="290">
        <v>0</v>
      </c>
      <c r="BL212" s="290">
        <v>0</v>
      </c>
      <c r="BM212" s="290">
        <f t="shared" si="145"/>
        <v>0</v>
      </c>
      <c r="BN212" s="290">
        <v>0</v>
      </c>
      <c r="BO212" s="290">
        <v>9.0500000000000007</v>
      </c>
      <c r="BP212" s="290">
        <f t="shared" si="146"/>
        <v>9.0500000000000007</v>
      </c>
      <c r="BQ212" s="290">
        <f t="shared" si="147"/>
        <v>1214.9000000000001</v>
      </c>
      <c r="BR212" s="290">
        <f t="shared" si="135"/>
        <v>220.31100000000001</v>
      </c>
      <c r="BS212" s="290">
        <f t="shared" si="148"/>
        <v>229.36100000000002</v>
      </c>
      <c r="BT212" s="458">
        <f t="shared" si="149"/>
        <v>994.58900000000006</v>
      </c>
    </row>
    <row r="213" spans="1:72" s="190" customFormat="1" ht="13.5" x14ac:dyDescent="0.25">
      <c r="A213" s="193"/>
      <c r="B213" s="23"/>
      <c r="C213" s="22"/>
      <c r="D213" s="453">
        <v>205</v>
      </c>
      <c r="E213" s="368" t="s">
        <v>1024</v>
      </c>
      <c r="F213" s="216">
        <v>44539</v>
      </c>
      <c r="G213" s="53" t="s">
        <v>1025</v>
      </c>
      <c r="H213" s="53" t="s">
        <v>1026</v>
      </c>
      <c r="I213" s="217" t="s">
        <v>1027</v>
      </c>
      <c r="J213" s="369">
        <v>838021360001</v>
      </c>
      <c r="K213" s="463" t="s">
        <v>1028</v>
      </c>
      <c r="L213" s="367">
        <v>1638.5</v>
      </c>
      <c r="M213" s="370">
        <f t="shared" si="138"/>
        <v>163.85000000000002</v>
      </c>
      <c r="N213" s="367">
        <f t="shared" si="139"/>
        <v>1474.65</v>
      </c>
      <c r="O213" s="367">
        <f t="shared" si="140"/>
        <v>294.93</v>
      </c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  <c r="AH213" s="367"/>
      <c r="AI213" s="367"/>
      <c r="AJ213" s="367"/>
      <c r="AK213" s="367"/>
      <c r="AL213" s="367"/>
      <c r="AM213" s="367"/>
      <c r="AN213" s="367"/>
      <c r="AO213" s="367"/>
      <c r="AP213" s="367"/>
      <c r="AQ213" s="367"/>
      <c r="AR213" s="367"/>
      <c r="AS213" s="367"/>
      <c r="AT213" s="367"/>
      <c r="AU213" s="367"/>
      <c r="AV213" s="367"/>
      <c r="AW213" s="367"/>
      <c r="AX213" s="367"/>
      <c r="AY213" s="367"/>
      <c r="AZ213" s="367"/>
      <c r="BA213" s="367"/>
      <c r="BB213" s="367"/>
      <c r="BC213" s="367"/>
      <c r="BD213" s="367"/>
      <c r="BE213" s="367"/>
      <c r="BF213" s="367"/>
      <c r="BG213" s="367"/>
      <c r="BH213" s="367"/>
      <c r="BI213" s="367"/>
      <c r="BJ213" s="367"/>
      <c r="BK213" s="367"/>
      <c r="BL213" s="367"/>
      <c r="BM213" s="367"/>
      <c r="BN213" s="367"/>
      <c r="BO213" s="212">
        <v>0</v>
      </c>
      <c r="BP213" s="212">
        <v>0</v>
      </c>
      <c r="BQ213" s="212">
        <v>0</v>
      </c>
      <c r="BR213" s="367">
        <v>18.579999999999998</v>
      </c>
      <c r="BS213" s="367">
        <f t="shared" si="148"/>
        <v>18.579999999999998</v>
      </c>
      <c r="BT213" s="459">
        <f t="shared" si="149"/>
        <v>1619.92</v>
      </c>
    </row>
    <row r="214" spans="1:72" s="190" customFormat="1" ht="13.5" x14ac:dyDescent="0.25">
      <c r="A214" s="193"/>
      <c r="B214" s="23"/>
      <c r="C214" s="22"/>
      <c r="D214" s="435">
        <v>206</v>
      </c>
      <c r="E214" s="368" t="s">
        <v>1029</v>
      </c>
      <c r="F214" s="216">
        <v>44539</v>
      </c>
      <c r="G214" s="53" t="s">
        <v>1025</v>
      </c>
      <c r="H214" s="53" t="s">
        <v>1026</v>
      </c>
      <c r="I214" s="217" t="s">
        <v>1027</v>
      </c>
      <c r="J214" s="369">
        <v>838021360006</v>
      </c>
      <c r="K214" s="463" t="s">
        <v>1028</v>
      </c>
      <c r="L214" s="367">
        <v>1638.5</v>
      </c>
      <c r="M214" s="370">
        <f t="shared" si="138"/>
        <v>163.85000000000002</v>
      </c>
      <c r="N214" s="367">
        <f t="shared" si="139"/>
        <v>1474.65</v>
      </c>
      <c r="O214" s="367">
        <f t="shared" si="140"/>
        <v>294.93</v>
      </c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H214" s="367"/>
      <c r="AI214" s="367"/>
      <c r="AJ214" s="367"/>
      <c r="AK214" s="367"/>
      <c r="AL214" s="367"/>
      <c r="AM214" s="367"/>
      <c r="AN214" s="367"/>
      <c r="AO214" s="367"/>
      <c r="AP214" s="367"/>
      <c r="AQ214" s="367"/>
      <c r="AR214" s="367"/>
      <c r="AS214" s="367"/>
      <c r="AT214" s="367"/>
      <c r="AU214" s="367"/>
      <c r="AV214" s="367"/>
      <c r="AW214" s="367"/>
      <c r="AX214" s="367"/>
      <c r="AY214" s="367"/>
      <c r="AZ214" s="367"/>
      <c r="BA214" s="367"/>
      <c r="BB214" s="367"/>
      <c r="BC214" s="367"/>
      <c r="BD214" s="367"/>
      <c r="BE214" s="367"/>
      <c r="BF214" s="367"/>
      <c r="BG214" s="367"/>
      <c r="BH214" s="367"/>
      <c r="BI214" s="367"/>
      <c r="BJ214" s="367"/>
      <c r="BK214" s="367"/>
      <c r="BL214" s="367"/>
      <c r="BM214" s="367"/>
      <c r="BN214" s="367"/>
      <c r="BO214" s="212">
        <v>0</v>
      </c>
      <c r="BP214" s="212">
        <v>0</v>
      </c>
      <c r="BQ214" s="212">
        <v>0</v>
      </c>
      <c r="BR214" s="367">
        <v>18.579999999999998</v>
      </c>
      <c r="BS214" s="367">
        <f t="shared" si="148"/>
        <v>18.579999999999998</v>
      </c>
      <c r="BT214" s="459">
        <f t="shared" si="149"/>
        <v>1619.92</v>
      </c>
    </row>
    <row r="215" spans="1:72" s="190" customFormat="1" ht="25.5" x14ac:dyDescent="0.25">
      <c r="A215" s="193"/>
      <c r="B215" s="23"/>
      <c r="C215" s="22"/>
      <c r="D215" s="435">
        <v>207</v>
      </c>
      <c r="E215" s="366">
        <v>100123</v>
      </c>
      <c r="F215" s="216">
        <v>44540</v>
      </c>
      <c r="G215" s="53" t="s">
        <v>514</v>
      </c>
      <c r="H215" s="53" t="s">
        <v>515</v>
      </c>
      <c r="I215" s="217" t="s">
        <v>1030</v>
      </c>
      <c r="J215" s="53" t="s">
        <v>1031</v>
      </c>
      <c r="K215" s="463" t="s">
        <v>769</v>
      </c>
      <c r="L215" s="367">
        <v>1830.6</v>
      </c>
      <c r="M215" s="370">
        <f t="shared" si="138"/>
        <v>183.06</v>
      </c>
      <c r="N215" s="367">
        <f t="shared" si="139"/>
        <v>1647.54</v>
      </c>
      <c r="O215" s="367">
        <f t="shared" si="140"/>
        <v>329.50799999999998</v>
      </c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H215" s="367"/>
      <c r="AI215" s="367"/>
      <c r="AJ215" s="367"/>
      <c r="AK215" s="367"/>
      <c r="AL215" s="367"/>
      <c r="AM215" s="367"/>
      <c r="AN215" s="367"/>
      <c r="AO215" s="367"/>
      <c r="AP215" s="367"/>
      <c r="AQ215" s="367"/>
      <c r="AR215" s="367"/>
      <c r="AS215" s="367"/>
      <c r="AT215" s="367"/>
      <c r="AU215" s="367"/>
      <c r="AV215" s="367"/>
      <c r="AW215" s="367"/>
      <c r="AX215" s="367"/>
      <c r="AY215" s="367"/>
      <c r="AZ215" s="367"/>
      <c r="BA215" s="367"/>
      <c r="BB215" s="367"/>
      <c r="BC215" s="367"/>
      <c r="BD215" s="367"/>
      <c r="BE215" s="367"/>
      <c r="BF215" s="367"/>
      <c r="BG215" s="367"/>
      <c r="BH215" s="367"/>
      <c r="BI215" s="367"/>
      <c r="BJ215" s="367"/>
      <c r="BK215" s="367"/>
      <c r="BL215" s="367"/>
      <c r="BM215" s="367"/>
      <c r="BN215" s="367"/>
      <c r="BO215" s="212">
        <v>0</v>
      </c>
      <c r="BP215" s="212">
        <v>0</v>
      </c>
      <c r="BQ215" s="212">
        <v>0</v>
      </c>
      <c r="BR215" s="367">
        <v>19.86</v>
      </c>
      <c r="BS215" s="367">
        <f t="shared" si="148"/>
        <v>19.86</v>
      </c>
      <c r="BT215" s="459">
        <f t="shared" si="149"/>
        <v>1810.74</v>
      </c>
    </row>
    <row r="216" spans="1:72" s="190" customFormat="1" ht="25.5" x14ac:dyDescent="0.25">
      <c r="A216" s="193"/>
      <c r="B216" s="23"/>
      <c r="C216" s="22"/>
      <c r="D216" s="435">
        <v>208</v>
      </c>
      <c r="E216" s="366">
        <v>800060</v>
      </c>
      <c r="F216" s="216">
        <v>44540</v>
      </c>
      <c r="G216" s="53" t="s">
        <v>632</v>
      </c>
      <c r="H216" s="53" t="s">
        <v>573</v>
      </c>
      <c r="I216" s="217" t="s">
        <v>1032</v>
      </c>
      <c r="J216" s="53" t="s">
        <v>1033</v>
      </c>
      <c r="K216" s="463" t="s">
        <v>331</v>
      </c>
      <c r="L216" s="290">
        <v>1610.25</v>
      </c>
      <c r="M216" s="370">
        <f t="shared" si="138"/>
        <v>161.02500000000001</v>
      </c>
      <c r="N216" s="290">
        <f t="shared" si="139"/>
        <v>1449.2249999999999</v>
      </c>
      <c r="O216" s="290">
        <f t="shared" si="140"/>
        <v>289.84499999999997</v>
      </c>
      <c r="P216" s="290"/>
      <c r="Q216" s="290"/>
      <c r="R216" s="290"/>
      <c r="S216" s="290"/>
      <c r="T216" s="290"/>
      <c r="U216" s="290"/>
      <c r="V216" s="290"/>
      <c r="W216" s="290"/>
      <c r="X216" s="290"/>
      <c r="Y216" s="290"/>
      <c r="Z216" s="290"/>
      <c r="AA216" s="290"/>
      <c r="AB216" s="290"/>
      <c r="AC216" s="290"/>
      <c r="AD216" s="290"/>
      <c r="AE216" s="290"/>
      <c r="AF216" s="290"/>
      <c r="AG216" s="290"/>
      <c r="AH216" s="290"/>
      <c r="AI216" s="290"/>
      <c r="AJ216" s="290"/>
      <c r="AK216" s="290"/>
      <c r="AL216" s="290"/>
      <c r="AM216" s="290"/>
      <c r="AN216" s="290"/>
      <c r="AO216" s="290"/>
      <c r="AP216" s="290"/>
      <c r="AQ216" s="290"/>
      <c r="AR216" s="290"/>
      <c r="AS216" s="290"/>
      <c r="AT216" s="290"/>
      <c r="AU216" s="290"/>
      <c r="AV216" s="290"/>
      <c r="AW216" s="290"/>
      <c r="AX216" s="290"/>
      <c r="AY216" s="290"/>
      <c r="AZ216" s="290"/>
      <c r="BA216" s="290"/>
      <c r="BB216" s="290"/>
      <c r="BC216" s="290"/>
      <c r="BD216" s="290"/>
      <c r="BE216" s="290"/>
      <c r="BF216" s="290"/>
      <c r="BG216" s="290"/>
      <c r="BH216" s="290"/>
      <c r="BI216" s="290"/>
      <c r="BJ216" s="290"/>
      <c r="BK216" s="290"/>
      <c r="BL216" s="290"/>
      <c r="BM216" s="290"/>
      <c r="BN216" s="290"/>
      <c r="BO216" s="290">
        <v>0</v>
      </c>
      <c r="BP216" s="290">
        <v>0</v>
      </c>
      <c r="BQ216" s="290">
        <v>0</v>
      </c>
      <c r="BR216" s="290">
        <v>17.47</v>
      </c>
      <c r="BS216" s="290">
        <f t="shared" si="148"/>
        <v>17.47</v>
      </c>
      <c r="BT216" s="458">
        <f t="shared" si="149"/>
        <v>1592.78</v>
      </c>
    </row>
    <row r="217" spans="1:72" s="190" customFormat="1" ht="25.5" x14ac:dyDescent="0.25">
      <c r="A217" s="193"/>
      <c r="B217" s="23"/>
      <c r="C217" s="22"/>
      <c r="D217" s="453">
        <v>209</v>
      </c>
      <c r="E217" s="366">
        <v>800061</v>
      </c>
      <c r="F217" s="216">
        <v>44540</v>
      </c>
      <c r="G217" s="53" t="s">
        <v>632</v>
      </c>
      <c r="H217" s="53" t="s">
        <v>573</v>
      </c>
      <c r="I217" s="217" t="s">
        <v>1032</v>
      </c>
      <c r="J217" s="53" t="s">
        <v>1034</v>
      </c>
      <c r="K217" s="463" t="s">
        <v>295</v>
      </c>
      <c r="L217" s="290">
        <v>1610.25</v>
      </c>
      <c r="M217" s="370">
        <f t="shared" si="138"/>
        <v>161.02500000000001</v>
      </c>
      <c r="N217" s="290">
        <f t="shared" si="139"/>
        <v>1449.2249999999999</v>
      </c>
      <c r="O217" s="290">
        <f t="shared" si="140"/>
        <v>289.84499999999997</v>
      </c>
      <c r="P217" s="290"/>
      <c r="Q217" s="290"/>
      <c r="R217" s="290"/>
      <c r="S217" s="290"/>
      <c r="T217" s="290"/>
      <c r="U217" s="290"/>
      <c r="V217" s="290"/>
      <c r="W217" s="290"/>
      <c r="X217" s="290"/>
      <c r="Y217" s="290"/>
      <c r="Z217" s="290"/>
      <c r="AA217" s="290"/>
      <c r="AB217" s="290"/>
      <c r="AC217" s="290"/>
      <c r="AD217" s="290"/>
      <c r="AE217" s="290"/>
      <c r="AF217" s="290"/>
      <c r="AG217" s="290"/>
      <c r="AH217" s="290"/>
      <c r="AI217" s="290"/>
      <c r="AJ217" s="290"/>
      <c r="AK217" s="290"/>
      <c r="AL217" s="290"/>
      <c r="AM217" s="290"/>
      <c r="AN217" s="290"/>
      <c r="AO217" s="290"/>
      <c r="AP217" s="290"/>
      <c r="AQ217" s="290"/>
      <c r="AR217" s="290"/>
      <c r="AS217" s="290"/>
      <c r="AT217" s="290"/>
      <c r="AU217" s="290"/>
      <c r="AV217" s="290"/>
      <c r="AW217" s="290"/>
      <c r="AX217" s="290"/>
      <c r="AY217" s="290"/>
      <c r="AZ217" s="290"/>
      <c r="BA217" s="290"/>
      <c r="BB217" s="290"/>
      <c r="BC217" s="290"/>
      <c r="BD217" s="290"/>
      <c r="BE217" s="290"/>
      <c r="BF217" s="290"/>
      <c r="BG217" s="290"/>
      <c r="BH217" s="290"/>
      <c r="BI217" s="290"/>
      <c r="BJ217" s="290"/>
      <c r="BK217" s="290"/>
      <c r="BL217" s="290"/>
      <c r="BM217" s="290"/>
      <c r="BN217" s="290"/>
      <c r="BO217" s="290">
        <v>0</v>
      </c>
      <c r="BP217" s="290">
        <v>0</v>
      </c>
      <c r="BQ217" s="290">
        <v>0</v>
      </c>
      <c r="BR217" s="290">
        <v>17.47</v>
      </c>
      <c r="BS217" s="290">
        <f t="shared" si="148"/>
        <v>17.47</v>
      </c>
      <c r="BT217" s="458">
        <f t="shared" si="149"/>
        <v>1592.78</v>
      </c>
    </row>
    <row r="218" spans="1:72" s="190" customFormat="1" ht="25.5" x14ac:dyDescent="0.25">
      <c r="A218" s="193"/>
      <c r="B218" s="23"/>
      <c r="C218" s="22"/>
      <c r="D218" s="435">
        <v>210</v>
      </c>
      <c r="E218" s="366">
        <v>800062</v>
      </c>
      <c r="F218" s="216">
        <v>44540</v>
      </c>
      <c r="G218" s="53" t="s">
        <v>632</v>
      </c>
      <c r="H218" s="53" t="s">
        <v>573</v>
      </c>
      <c r="I218" s="217" t="s">
        <v>1032</v>
      </c>
      <c r="J218" s="53" t="s">
        <v>1035</v>
      </c>
      <c r="K218" s="463" t="s">
        <v>331</v>
      </c>
      <c r="L218" s="290">
        <v>1610.25</v>
      </c>
      <c r="M218" s="370">
        <f t="shared" si="138"/>
        <v>161.02500000000001</v>
      </c>
      <c r="N218" s="290">
        <f t="shared" si="139"/>
        <v>1449.2249999999999</v>
      </c>
      <c r="O218" s="290">
        <f t="shared" si="140"/>
        <v>289.84499999999997</v>
      </c>
      <c r="P218" s="290"/>
      <c r="Q218" s="290"/>
      <c r="R218" s="290"/>
      <c r="S218" s="290"/>
      <c r="T218" s="290"/>
      <c r="U218" s="290"/>
      <c r="V218" s="290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  <c r="AG218" s="290"/>
      <c r="AH218" s="290"/>
      <c r="AI218" s="290"/>
      <c r="AJ218" s="290"/>
      <c r="AK218" s="290"/>
      <c r="AL218" s="290"/>
      <c r="AM218" s="290"/>
      <c r="AN218" s="290"/>
      <c r="AO218" s="290"/>
      <c r="AP218" s="290"/>
      <c r="AQ218" s="290"/>
      <c r="AR218" s="290"/>
      <c r="AS218" s="290"/>
      <c r="AT218" s="290"/>
      <c r="AU218" s="290"/>
      <c r="AV218" s="290"/>
      <c r="AW218" s="290"/>
      <c r="AX218" s="290"/>
      <c r="AY218" s="290"/>
      <c r="AZ218" s="290"/>
      <c r="BA218" s="290"/>
      <c r="BB218" s="290"/>
      <c r="BC218" s="290"/>
      <c r="BD218" s="290"/>
      <c r="BE218" s="290"/>
      <c r="BF218" s="290"/>
      <c r="BG218" s="290"/>
      <c r="BH218" s="290"/>
      <c r="BI218" s="290"/>
      <c r="BJ218" s="290"/>
      <c r="BK218" s="290"/>
      <c r="BL218" s="290"/>
      <c r="BM218" s="290"/>
      <c r="BN218" s="290"/>
      <c r="BO218" s="290">
        <v>0</v>
      </c>
      <c r="BP218" s="290">
        <v>0</v>
      </c>
      <c r="BQ218" s="290">
        <v>0</v>
      </c>
      <c r="BR218" s="290">
        <v>17.47</v>
      </c>
      <c r="BS218" s="290">
        <f t="shared" si="148"/>
        <v>17.47</v>
      </c>
      <c r="BT218" s="458">
        <f t="shared" si="149"/>
        <v>1592.78</v>
      </c>
    </row>
    <row r="219" spans="1:72" s="190" customFormat="1" ht="25.5" x14ac:dyDescent="0.25">
      <c r="A219" s="193"/>
      <c r="B219" s="23"/>
      <c r="C219" s="22"/>
      <c r="D219" s="435">
        <v>211</v>
      </c>
      <c r="E219" s="366">
        <v>800063</v>
      </c>
      <c r="F219" s="216">
        <v>44540</v>
      </c>
      <c r="G219" s="53" t="s">
        <v>632</v>
      </c>
      <c r="H219" s="53" t="s">
        <v>573</v>
      </c>
      <c r="I219" s="217" t="s">
        <v>1032</v>
      </c>
      <c r="J219" s="53" t="s">
        <v>1036</v>
      </c>
      <c r="K219" s="463" t="s">
        <v>737</v>
      </c>
      <c r="L219" s="290">
        <v>1610.25</v>
      </c>
      <c r="M219" s="370">
        <f t="shared" si="138"/>
        <v>161.02500000000001</v>
      </c>
      <c r="N219" s="290">
        <f t="shared" si="139"/>
        <v>1449.2249999999999</v>
      </c>
      <c r="O219" s="290">
        <f t="shared" si="140"/>
        <v>289.84499999999997</v>
      </c>
      <c r="P219" s="290"/>
      <c r="Q219" s="290"/>
      <c r="R219" s="290"/>
      <c r="S219" s="290"/>
      <c r="T219" s="290"/>
      <c r="U219" s="290"/>
      <c r="V219" s="290"/>
      <c r="W219" s="290"/>
      <c r="X219" s="290"/>
      <c r="Y219" s="290"/>
      <c r="Z219" s="290"/>
      <c r="AA219" s="290"/>
      <c r="AB219" s="290"/>
      <c r="AC219" s="290"/>
      <c r="AD219" s="290"/>
      <c r="AE219" s="290"/>
      <c r="AF219" s="290"/>
      <c r="AG219" s="290"/>
      <c r="AH219" s="290"/>
      <c r="AI219" s="290"/>
      <c r="AJ219" s="290"/>
      <c r="AK219" s="290"/>
      <c r="AL219" s="290"/>
      <c r="AM219" s="290"/>
      <c r="AN219" s="290"/>
      <c r="AO219" s="290"/>
      <c r="AP219" s="290"/>
      <c r="AQ219" s="290"/>
      <c r="AR219" s="290"/>
      <c r="AS219" s="290"/>
      <c r="AT219" s="290"/>
      <c r="AU219" s="290"/>
      <c r="AV219" s="290"/>
      <c r="AW219" s="290"/>
      <c r="AX219" s="290"/>
      <c r="AY219" s="290"/>
      <c r="AZ219" s="290"/>
      <c r="BA219" s="290"/>
      <c r="BB219" s="290"/>
      <c r="BC219" s="290"/>
      <c r="BD219" s="290"/>
      <c r="BE219" s="290"/>
      <c r="BF219" s="290"/>
      <c r="BG219" s="290"/>
      <c r="BH219" s="290"/>
      <c r="BI219" s="290"/>
      <c r="BJ219" s="290"/>
      <c r="BK219" s="290"/>
      <c r="BL219" s="290"/>
      <c r="BM219" s="290"/>
      <c r="BN219" s="290"/>
      <c r="BO219" s="290">
        <v>0</v>
      </c>
      <c r="BP219" s="290">
        <v>0</v>
      </c>
      <c r="BQ219" s="290">
        <v>0</v>
      </c>
      <c r="BR219" s="290">
        <v>17.47</v>
      </c>
      <c r="BS219" s="290">
        <f t="shared" si="148"/>
        <v>17.47</v>
      </c>
      <c r="BT219" s="458">
        <f t="shared" si="149"/>
        <v>1592.78</v>
      </c>
    </row>
    <row r="220" spans="1:72" s="190" customFormat="1" ht="25.5" x14ac:dyDescent="0.25">
      <c r="A220" s="193"/>
      <c r="B220" s="23"/>
      <c r="C220" s="22"/>
      <c r="D220" s="435">
        <v>212</v>
      </c>
      <c r="E220" s="366">
        <v>800064</v>
      </c>
      <c r="F220" s="216">
        <v>44547</v>
      </c>
      <c r="G220" s="53" t="s">
        <v>632</v>
      </c>
      <c r="H220" s="53" t="s">
        <v>573</v>
      </c>
      <c r="I220" s="217" t="s">
        <v>1032</v>
      </c>
      <c r="J220" s="53" t="s">
        <v>1037</v>
      </c>
      <c r="K220" s="463" t="s">
        <v>324</v>
      </c>
      <c r="L220" s="290">
        <v>1610.25</v>
      </c>
      <c r="M220" s="370">
        <f t="shared" si="138"/>
        <v>161.02500000000001</v>
      </c>
      <c r="N220" s="290">
        <f t="shared" si="139"/>
        <v>1449.2249999999999</v>
      </c>
      <c r="O220" s="290">
        <f t="shared" si="140"/>
        <v>289.84499999999997</v>
      </c>
      <c r="P220" s="290"/>
      <c r="Q220" s="290"/>
      <c r="R220" s="290"/>
      <c r="S220" s="290"/>
      <c r="T220" s="290"/>
      <c r="U220" s="290"/>
      <c r="V220" s="290"/>
      <c r="W220" s="290"/>
      <c r="X220" s="290"/>
      <c r="Y220" s="290"/>
      <c r="Z220" s="290"/>
      <c r="AA220" s="290"/>
      <c r="AB220" s="290"/>
      <c r="AC220" s="290"/>
      <c r="AD220" s="290"/>
      <c r="AE220" s="290"/>
      <c r="AF220" s="290"/>
      <c r="AG220" s="290"/>
      <c r="AH220" s="290"/>
      <c r="AI220" s="290"/>
      <c r="AJ220" s="290"/>
      <c r="AK220" s="290"/>
      <c r="AL220" s="290"/>
      <c r="AM220" s="290"/>
      <c r="AN220" s="290"/>
      <c r="AO220" s="290"/>
      <c r="AP220" s="290"/>
      <c r="AQ220" s="290"/>
      <c r="AR220" s="290"/>
      <c r="AS220" s="290"/>
      <c r="AT220" s="290"/>
      <c r="AU220" s="290"/>
      <c r="AV220" s="290"/>
      <c r="AW220" s="290"/>
      <c r="AX220" s="290"/>
      <c r="AY220" s="290"/>
      <c r="AZ220" s="290"/>
      <c r="BA220" s="290"/>
      <c r="BB220" s="290"/>
      <c r="BC220" s="290"/>
      <c r="BD220" s="290"/>
      <c r="BE220" s="290"/>
      <c r="BF220" s="290"/>
      <c r="BG220" s="290"/>
      <c r="BH220" s="290"/>
      <c r="BI220" s="290"/>
      <c r="BJ220" s="290"/>
      <c r="BK220" s="290"/>
      <c r="BL220" s="290"/>
      <c r="BM220" s="290"/>
      <c r="BN220" s="290"/>
      <c r="BO220" s="290">
        <v>0</v>
      </c>
      <c r="BP220" s="290">
        <v>0</v>
      </c>
      <c r="BQ220" s="290">
        <v>0</v>
      </c>
      <c r="BR220" s="290">
        <v>17.47</v>
      </c>
      <c r="BS220" s="290">
        <f t="shared" si="148"/>
        <v>17.47</v>
      </c>
      <c r="BT220" s="458">
        <f t="shared" si="149"/>
        <v>1592.78</v>
      </c>
    </row>
    <row r="221" spans="1:72" s="190" customFormat="1" ht="25.5" x14ac:dyDescent="0.25">
      <c r="A221" s="193"/>
      <c r="B221" s="23"/>
      <c r="C221" s="22"/>
      <c r="D221" s="453">
        <v>213</v>
      </c>
      <c r="E221" s="366">
        <v>800065</v>
      </c>
      <c r="F221" s="216">
        <v>44547</v>
      </c>
      <c r="G221" s="53" t="s">
        <v>632</v>
      </c>
      <c r="H221" s="53" t="s">
        <v>573</v>
      </c>
      <c r="I221" s="217" t="s">
        <v>1032</v>
      </c>
      <c r="J221" s="53" t="s">
        <v>1038</v>
      </c>
      <c r="K221" s="463" t="s">
        <v>324</v>
      </c>
      <c r="L221" s="290">
        <v>1610.25</v>
      </c>
      <c r="M221" s="370">
        <f t="shared" si="138"/>
        <v>161.02500000000001</v>
      </c>
      <c r="N221" s="290">
        <f t="shared" si="139"/>
        <v>1449.2249999999999</v>
      </c>
      <c r="O221" s="290">
        <f t="shared" si="140"/>
        <v>289.84499999999997</v>
      </c>
      <c r="P221" s="290"/>
      <c r="Q221" s="290"/>
      <c r="R221" s="290"/>
      <c r="S221" s="290"/>
      <c r="T221" s="290"/>
      <c r="U221" s="290"/>
      <c r="V221" s="290"/>
      <c r="W221" s="290"/>
      <c r="X221" s="290"/>
      <c r="Y221" s="290"/>
      <c r="Z221" s="290"/>
      <c r="AA221" s="290"/>
      <c r="AB221" s="290"/>
      <c r="AC221" s="290"/>
      <c r="AD221" s="290"/>
      <c r="AE221" s="290"/>
      <c r="AF221" s="290"/>
      <c r="AG221" s="290"/>
      <c r="AH221" s="290"/>
      <c r="AI221" s="290"/>
      <c r="AJ221" s="290"/>
      <c r="AK221" s="290"/>
      <c r="AL221" s="290"/>
      <c r="AM221" s="290"/>
      <c r="AN221" s="290"/>
      <c r="AO221" s="290"/>
      <c r="AP221" s="290"/>
      <c r="AQ221" s="290"/>
      <c r="AR221" s="290"/>
      <c r="AS221" s="290"/>
      <c r="AT221" s="290"/>
      <c r="AU221" s="290"/>
      <c r="AV221" s="290"/>
      <c r="AW221" s="290"/>
      <c r="AX221" s="290"/>
      <c r="AY221" s="290"/>
      <c r="AZ221" s="290"/>
      <c r="BA221" s="290"/>
      <c r="BB221" s="290"/>
      <c r="BC221" s="290"/>
      <c r="BD221" s="290"/>
      <c r="BE221" s="290"/>
      <c r="BF221" s="290"/>
      <c r="BG221" s="290"/>
      <c r="BH221" s="290"/>
      <c r="BI221" s="290"/>
      <c r="BJ221" s="290"/>
      <c r="BK221" s="290"/>
      <c r="BL221" s="290"/>
      <c r="BM221" s="290"/>
      <c r="BN221" s="290"/>
      <c r="BO221" s="290">
        <v>0</v>
      </c>
      <c r="BP221" s="290">
        <v>0</v>
      </c>
      <c r="BQ221" s="290">
        <v>0</v>
      </c>
      <c r="BR221" s="290">
        <v>17.47</v>
      </c>
      <c r="BS221" s="290">
        <f t="shared" si="148"/>
        <v>17.47</v>
      </c>
      <c r="BT221" s="458">
        <f t="shared" si="149"/>
        <v>1592.78</v>
      </c>
    </row>
    <row r="222" spans="1:72" s="190" customFormat="1" ht="25.5" x14ac:dyDescent="0.25">
      <c r="A222" s="193"/>
      <c r="B222" s="23"/>
      <c r="C222" s="22"/>
      <c r="D222" s="435">
        <v>214</v>
      </c>
      <c r="E222" s="366"/>
      <c r="F222" s="216">
        <v>44540</v>
      </c>
      <c r="G222" s="53" t="s">
        <v>680</v>
      </c>
      <c r="H222" s="53" t="s">
        <v>309</v>
      </c>
      <c r="I222" s="217" t="s">
        <v>1039</v>
      </c>
      <c r="J222" s="53"/>
      <c r="K222" s="463"/>
      <c r="L222" s="290">
        <v>635.05999999999995</v>
      </c>
      <c r="M222" s="370">
        <f t="shared" si="138"/>
        <v>63.506</v>
      </c>
      <c r="N222" s="290">
        <f t="shared" si="139"/>
        <v>571.55399999999997</v>
      </c>
      <c r="O222" s="290">
        <f t="shared" si="140"/>
        <v>114.3108</v>
      </c>
      <c r="P222" s="290"/>
      <c r="Q222" s="290"/>
      <c r="R222" s="290"/>
      <c r="S222" s="290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F222" s="290"/>
      <c r="AG222" s="290"/>
      <c r="AH222" s="290"/>
      <c r="AI222" s="290"/>
      <c r="AJ222" s="290"/>
      <c r="AK222" s="290"/>
      <c r="AL222" s="290"/>
      <c r="AM222" s="290"/>
      <c r="AN222" s="290"/>
      <c r="AO222" s="290"/>
      <c r="AP222" s="290"/>
      <c r="AQ222" s="290"/>
      <c r="AR222" s="290"/>
      <c r="AS222" s="290"/>
      <c r="AT222" s="290"/>
      <c r="AU222" s="290"/>
      <c r="AV222" s="290"/>
      <c r="AW222" s="290"/>
      <c r="AX222" s="290"/>
      <c r="AY222" s="290"/>
      <c r="AZ222" s="290"/>
      <c r="BA222" s="290"/>
      <c r="BB222" s="290"/>
      <c r="BC222" s="290"/>
      <c r="BD222" s="290"/>
      <c r="BE222" s="290"/>
      <c r="BF222" s="290"/>
      <c r="BG222" s="290"/>
      <c r="BH222" s="290"/>
      <c r="BI222" s="290"/>
      <c r="BJ222" s="290"/>
      <c r="BK222" s="290"/>
      <c r="BL222" s="290"/>
      <c r="BM222" s="290"/>
      <c r="BN222" s="290"/>
      <c r="BO222" s="290">
        <v>0</v>
      </c>
      <c r="BP222" s="290">
        <v>0</v>
      </c>
      <c r="BQ222" s="290">
        <v>0</v>
      </c>
      <c r="BR222" s="290">
        <v>6.89</v>
      </c>
      <c r="BS222" s="290">
        <f t="shared" si="148"/>
        <v>6.89</v>
      </c>
      <c r="BT222" s="458">
        <f t="shared" si="149"/>
        <v>628.16999999999996</v>
      </c>
    </row>
    <row r="223" spans="1:72" s="190" customFormat="1" ht="13.5" x14ac:dyDescent="0.25">
      <c r="A223" s="193"/>
      <c r="B223" s="23"/>
      <c r="C223" s="22"/>
      <c r="D223" s="435">
        <v>215</v>
      </c>
      <c r="E223" s="366"/>
      <c r="F223" s="216">
        <v>44540</v>
      </c>
      <c r="G223" s="53" t="s">
        <v>514</v>
      </c>
      <c r="H223" s="53" t="s">
        <v>862</v>
      </c>
      <c r="I223" s="217" t="s">
        <v>1040</v>
      </c>
      <c r="J223" s="53"/>
      <c r="K223" s="463"/>
      <c r="L223" s="290">
        <v>1099.9000000000001</v>
      </c>
      <c r="M223" s="370">
        <f t="shared" si="138"/>
        <v>109.99000000000001</v>
      </c>
      <c r="N223" s="290">
        <f t="shared" si="139"/>
        <v>989.91000000000008</v>
      </c>
      <c r="O223" s="290">
        <f t="shared" si="140"/>
        <v>197.98200000000003</v>
      </c>
      <c r="P223" s="290"/>
      <c r="Q223" s="290"/>
      <c r="R223" s="290"/>
      <c r="S223" s="290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0"/>
      <c r="AJ223" s="290"/>
      <c r="AK223" s="290"/>
      <c r="AL223" s="290"/>
      <c r="AM223" s="290"/>
      <c r="AN223" s="290"/>
      <c r="AO223" s="290"/>
      <c r="AP223" s="290"/>
      <c r="AQ223" s="290"/>
      <c r="AR223" s="290"/>
      <c r="AS223" s="290"/>
      <c r="AT223" s="290"/>
      <c r="AU223" s="290"/>
      <c r="AV223" s="290"/>
      <c r="AW223" s="290"/>
      <c r="AX223" s="290"/>
      <c r="AY223" s="290"/>
      <c r="AZ223" s="290"/>
      <c r="BA223" s="290"/>
      <c r="BB223" s="290"/>
      <c r="BC223" s="290"/>
      <c r="BD223" s="290"/>
      <c r="BE223" s="290"/>
      <c r="BF223" s="290"/>
      <c r="BG223" s="290"/>
      <c r="BH223" s="290"/>
      <c r="BI223" s="290"/>
      <c r="BJ223" s="290"/>
      <c r="BK223" s="290"/>
      <c r="BL223" s="290"/>
      <c r="BM223" s="290"/>
      <c r="BN223" s="290"/>
      <c r="BO223" s="290">
        <v>0</v>
      </c>
      <c r="BP223" s="290">
        <v>0</v>
      </c>
      <c r="BQ223" s="290">
        <v>0</v>
      </c>
      <c r="BR223" s="290">
        <v>11.93</v>
      </c>
      <c r="BS223" s="290">
        <f t="shared" si="148"/>
        <v>11.93</v>
      </c>
      <c r="BT223" s="458">
        <f t="shared" si="149"/>
        <v>1087.97</v>
      </c>
    </row>
    <row r="224" spans="1:72" s="190" customFormat="1" ht="13.5" x14ac:dyDescent="0.25">
      <c r="A224" s="193"/>
      <c r="B224" s="23"/>
      <c r="C224" s="22"/>
      <c r="D224" s="435">
        <v>216</v>
      </c>
      <c r="E224" s="366"/>
      <c r="F224" s="216">
        <v>44540</v>
      </c>
      <c r="G224" s="53" t="s">
        <v>514</v>
      </c>
      <c r="H224" s="53" t="s">
        <v>862</v>
      </c>
      <c r="I224" s="217" t="s">
        <v>1040</v>
      </c>
      <c r="J224" s="53"/>
      <c r="K224" s="463"/>
      <c r="L224" s="290">
        <v>1099.9000000000001</v>
      </c>
      <c r="M224" s="370">
        <f t="shared" si="138"/>
        <v>109.99000000000001</v>
      </c>
      <c r="N224" s="290">
        <f t="shared" si="139"/>
        <v>989.91000000000008</v>
      </c>
      <c r="O224" s="290">
        <f t="shared" si="140"/>
        <v>197.98200000000003</v>
      </c>
      <c r="P224" s="290"/>
      <c r="Q224" s="290"/>
      <c r="R224" s="290"/>
      <c r="S224" s="290"/>
      <c r="T224" s="290"/>
      <c r="U224" s="290"/>
      <c r="V224" s="290"/>
      <c r="W224" s="290"/>
      <c r="X224" s="290"/>
      <c r="Y224" s="290"/>
      <c r="Z224" s="290"/>
      <c r="AA224" s="290"/>
      <c r="AB224" s="290"/>
      <c r="AC224" s="290"/>
      <c r="AD224" s="290"/>
      <c r="AE224" s="290"/>
      <c r="AF224" s="290"/>
      <c r="AG224" s="290"/>
      <c r="AH224" s="290"/>
      <c r="AI224" s="290"/>
      <c r="AJ224" s="290"/>
      <c r="AK224" s="290"/>
      <c r="AL224" s="290"/>
      <c r="AM224" s="290"/>
      <c r="AN224" s="290"/>
      <c r="AO224" s="290"/>
      <c r="AP224" s="290"/>
      <c r="AQ224" s="290"/>
      <c r="AR224" s="290"/>
      <c r="AS224" s="290"/>
      <c r="AT224" s="290"/>
      <c r="AU224" s="290"/>
      <c r="AV224" s="290"/>
      <c r="AW224" s="290"/>
      <c r="AX224" s="290"/>
      <c r="AY224" s="290"/>
      <c r="AZ224" s="290"/>
      <c r="BA224" s="290"/>
      <c r="BB224" s="290"/>
      <c r="BC224" s="290"/>
      <c r="BD224" s="290"/>
      <c r="BE224" s="290"/>
      <c r="BF224" s="290"/>
      <c r="BG224" s="290"/>
      <c r="BH224" s="290"/>
      <c r="BI224" s="290"/>
      <c r="BJ224" s="290"/>
      <c r="BK224" s="290"/>
      <c r="BL224" s="290"/>
      <c r="BM224" s="290"/>
      <c r="BN224" s="290"/>
      <c r="BO224" s="290">
        <v>0</v>
      </c>
      <c r="BP224" s="290">
        <v>0</v>
      </c>
      <c r="BQ224" s="290">
        <v>0</v>
      </c>
      <c r="BR224" s="290">
        <v>11.93</v>
      </c>
      <c r="BS224" s="290">
        <f t="shared" si="148"/>
        <v>11.93</v>
      </c>
      <c r="BT224" s="458">
        <f t="shared" si="149"/>
        <v>1087.97</v>
      </c>
    </row>
    <row r="225" spans="1:72" s="190" customFormat="1" ht="13.5" x14ac:dyDescent="0.25">
      <c r="A225" s="193"/>
      <c r="B225" s="23"/>
      <c r="C225" s="22"/>
      <c r="D225" s="453">
        <v>217</v>
      </c>
      <c r="E225" s="366"/>
      <c r="F225" s="216">
        <v>44540</v>
      </c>
      <c r="G225" s="53" t="s">
        <v>514</v>
      </c>
      <c r="H225" s="53" t="s">
        <v>862</v>
      </c>
      <c r="I225" s="217" t="s">
        <v>1040</v>
      </c>
      <c r="J225" s="53"/>
      <c r="K225" s="463"/>
      <c r="L225" s="290">
        <v>1099.9000000000001</v>
      </c>
      <c r="M225" s="370">
        <f t="shared" si="138"/>
        <v>109.99000000000001</v>
      </c>
      <c r="N225" s="290">
        <f t="shared" si="139"/>
        <v>989.91000000000008</v>
      </c>
      <c r="O225" s="290">
        <f t="shared" si="140"/>
        <v>197.98200000000003</v>
      </c>
      <c r="P225" s="290"/>
      <c r="Q225" s="290"/>
      <c r="R225" s="290"/>
      <c r="S225" s="290"/>
      <c r="T225" s="290"/>
      <c r="U225" s="290"/>
      <c r="V225" s="290"/>
      <c r="W225" s="290"/>
      <c r="X225" s="290"/>
      <c r="Y225" s="290"/>
      <c r="Z225" s="290"/>
      <c r="AA225" s="290"/>
      <c r="AB225" s="290"/>
      <c r="AC225" s="290"/>
      <c r="AD225" s="290"/>
      <c r="AE225" s="290"/>
      <c r="AF225" s="290"/>
      <c r="AG225" s="290"/>
      <c r="AH225" s="290"/>
      <c r="AI225" s="290"/>
      <c r="AJ225" s="290"/>
      <c r="AK225" s="290"/>
      <c r="AL225" s="290"/>
      <c r="AM225" s="290"/>
      <c r="AN225" s="290"/>
      <c r="AO225" s="290"/>
      <c r="AP225" s="290"/>
      <c r="AQ225" s="290"/>
      <c r="AR225" s="290"/>
      <c r="AS225" s="290"/>
      <c r="AT225" s="290"/>
      <c r="AU225" s="290"/>
      <c r="AV225" s="290"/>
      <c r="AW225" s="290"/>
      <c r="AX225" s="290"/>
      <c r="AY225" s="290"/>
      <c r="AZ225" s="290"/>
      <c r="BA225" s="290"/>
      <c r="BB225" s="290"/>
      <c r="BC225" s="290"/>
      <c r="BD225" s="290"/>
      <c r="BE225" s="290"/>
      <c r="BF225" s="290"/>
      <c r="BG225" s="290"/>
      <c r="BH225" s="290"/>
      <c r="BI225" s="290"/>
      <c r="BJ225" s="290"/>
      <c r="BK225" s="290"/>
      <c r="BL225" s="290"/>
      <c r="BM225" s="290"/>
      <c r="BN225" s="290"/>
      <c r="BO225" s="290">
        <v>0</v>
      </c>
      <c r="BP225" s="290">
        <v>0</v>
      </c>
      <c r="BQ225" s="290">
        <v>0</v>
      </c>
      <c r="BR225" s="290">
        <v>11.93</v>
      </c>
      <c r="BS225" s="290">
        <f t="shared" si="148"/>
        <v>11.93</v>
      </c>
      <c r="BT225" s="458">
        <f t="shared" si="149"/>
        <v>1087.97</v>
      </c>
    </row>
    <row r="226" spans="1:72" s="190" customFormat="1" ht="13.5" x14ac:dyDescent="0.25">
      <c r="A226" s="193"/>
      <c r="B226" s="23"/>
      <c r="C226" s="22"/>
      <c r="D226" s="435">
        <v>218</v>
      </c>
      <c r="E226" s="366"/>
      <c r="F226" s="216">
        <v>44540</v>
      </c>
      <c r="G226" s="53" t="s">
        <v>514</v>
      </c>
      <c r="H226" s="53" t="s">
        <v>862</v>
      </c>
      <c r="I226" s="217" t="s">
        <v>1040</v>
      </c>
      <c r="J226" s="53"/>
      <c r="K226" s="463"/>
      <c r="L226" s="290">
        <v>1099.9000000000001</v>
      </c>
      <c r="M226" s="370">
        <f t="shared" si="138"/>
        <v>109.99000000000001</v>
      </c>
      <c r="N226" s="290">
        <f t="shared" si="139"/>
        <v>989.91000000000008</v>
      </c>
      <c r="O226" s="290">
        <f t="shared" si="140"/>
        <v>197.98200000000003</v>
      </c>
      <c r="P226" s="290"/>
      <c r="Q226" s="290"/>
      <c r="R226" s="290"/>
      <c r="S226" s="290"/>
      <c r="T226" s="290"/>
      <c r="U226" s="290"/>
      <c r="V226" s="290"/>
      <c r="W226" s="290"/>
      <c r="X226" s="290"/>
      <c r="Y226" s="290"/>
      <c r="Z226" s="290"/>
      <c r="AA226" s="290"/>
      <c r="AB226" s="290"/>
      <c r="AC226" s="290"/>
      <c r="AD226" s="290"/>
      <c r="AE226" s="290"/>
      <c r="AF226" s="290"/>
      <c r="AG226" s="290"/>
      <c r="AH226" s="290"/>
      <c r="AI226" s="290"/>
      <c r="AJ226" s="290"/>
      <c r="AK226" s="290"/>
      <c r="AL226" s="290"/>
      <c r="AM226" s="290"/>
      <c r="AN226" s="290"/>
      <c r="AO226" s="290"/>
      <c r="AP226" s="290"/>
      <c r="AQ226" s="290"/>
      <c r="AR226" s="290"/>
      <c r="AS226" s="290"/>
      <c r="AT226" s="290"/>
      <c r="AU226" s="290"/>
      <c r="AV226" s="290"/>
      <c r="AW226" s="290"/>
      <c r="AX226" s="290"/>
      <c r="AY226" s="290"/>
      <c r="AZ226" s="290"/>
      <c r="BA226" s="290"/>
      <c r="BB226" s="290"/>
      <c r="BC226" s="290"/>
      <c r="BD226" s="290"/>
      <c r="BE226" s="290"/>
      <c r="BF226" s="290"/>
      <c r="BG226" s="290"/>
      <c r="BH226" s="290"/>
      <c r="BI226" s="290"/>
      <c r="BJ226" s="290"/>
      <c r="BK226" s="290"/>
      <c r="BL226" s="290"/>
      <c r="BM226" s="290"/>
      <c r="BN226" s="290"/>
      <c r="BO226" s="290">
        <v>0</v>
      </c>
      <c r="BP226" s="290">
        <v>0</v>
      </c>
      <c r="BQ226" s="290">
        <v>0</v>
      </c>
      <c r="BR226" s="290">
        <v>11.93</v>
      </c>
      <c r="BS226" s="290">
        <f t="shared" si="148"/>
        <v>11.93</v>
      </c>
      <c r="BT226" s="458">
        <f t="shared" si="149"/>
        <v>1087.97</v>
      </c>
    </row>
    <row r="227" spans="1:72" s="190" customFormat="1" ht="13.5" x14ac:dyDescent="0.25">
      <c r="A227" s="193"/>
      <c r="B227" s="23"/>
      <c r="C227" s="22"/>
      <c r="D227" s="435">
        <v>219</v>
      </c>
      <c r="E227" s="366"/>
      <c r="F227" s="216">
        <v>44540</v>
      </c>
      <c r="G227" s="53" t="s">
        <v>514</v>
      </c>
      <c r="H227" s="53" t="s">
        <v>862</v>
      </c>
      <c r="I227" s="217" t="s">
        <v>1040</v>
      </c>
      <c r="J227" s="53"/>
      <c r="K227" s="463"/>
      <c r="L227" s="290">
        <v>1099.9000000000001</v>
      </c>
      <c r="M227" s="370">
        <f t="shared" si="138"/>
        <v>109.99000000000001</v>
      </c>
      <c r="N227" s="290">
        <f t="shared" si="139"/>
        <v>989.91000000000008</v>
      </c>
      <c r="O227" s="290">
        <f t="shared" si="140"/>
        <v>197.98200000000003</v>
      </c>
      <c r="P227" s="290"/>
      <c r="Q227" s="290"/>
      <c r="R227" s="290"/>
      <c r="S227" s="290"/>
      <c r="T227" s="290"/>
      <c r="U227" s="290"/>
      <c r="V227" s="290"/>
      <c r="W227" s="290"/>
      <c r="X227" s="290"/>
      <c r="Y227" s="290"/>
      <c r="Z227" s="290"/>
      <c r="AA227" s="290"/>
      <c r="AB227" s="290"/>
      <c r="AC227" s="290"/>
      <c r="AD227" s="290"/>
      <c r="AE227" s="290"/>
      <c r="AF227" s="290"/>
      <c r="AG227" s="290"/>
      <c r="AH227" s="290"/>
      <c r="AI227" s="290"/>
      <c r="AJ227" s="290"/>
      <c r="AK227" s="290"/>
      <c r="AL227" s="290"/>
      <c r="AM227" s="290"/>
      <c r="AN227" s="290"/>
      <c r="AO227" s="290"/>
      <c r="AP227" s="290"/>
      <c r="AQ227" s="290"/>
      <c r="AR227" s="290"/>
      <c r="AS227" s="290"/>
      <c r="AT227" s="290"/>
      <c r="AU227" s="290"/>
      <c r="AV227" s="290"/>
      <c r="AW227" s="290"/>
      <c r="AX227" s="290"/>
      <c r="AY227" s="290"/>
      <c r="AZ227" s="290"/>
      <c r="BA227" s="290"/>
      <c r="BB227" s="290"/>
      <c r="BC227" s="290"/>
      <c r="BD227" s="290"/>
      <c r="BE227" s="290"/>
      <c r="BF227" s="290"/>
      <c r="BG227" s="290"/>
      <c r="BH227" s="290"/>
      <c r="BI227" s="290"/>
      <c r="BJ227" s="290"/>
      <c r="BK227" s="290"/>
      <c r="BL227" s="290"/>
      <c r="BM227" s="290"/>
      <c r="BN227" s="290"/>
      <c r="BO227" s="290">
        <v>0</v>
      </c>
      <c r="BP227" s="290">
        <v>0</v>
      </c>
      <c r="BQ227" s="290">
        <v>0</v>
      </c>
      <c r="BR227" s="290">
        <v>11.93</v>
      </c>
      <c r="BS227" s="290">
        <f t="shared" si="148"/>
        <v>11.93</v>
      </c>
      <c r="BT227" s="458">
        <f t="shared" si="149"/>
        <v>1087.97</v>
      </c>
    </row>
    <row r="228" spans="1:72" s="190" customFormat="1" ht="13.5" x14ac:dyDescent="0.25">
      <c r="A228" s="193"/>
      <c r="B228" s="23"/>
      <c r="C228" s="22"/>
      <c r="D228" s="435">
        <v>220</v>
      </c>
      <c r="E228" s="366"/>
      <c r="F228" s="216">
        <v>44540</v>
      </c>
      <c r="G228" s="53" t="s">
        <v>514</v>
      </c>
      <c r="H228" s="53" t="s">
        <v>862</v>
      </c>
      <c r="I228" s="217" t="s">
        <v>1040</v>
      </c>
      <c r="J228" s="53"/>
      <c r="K228" s="463"/>
      <c r="L228" s="290">
        <v>1099.9000000000001</v>
      </c>
      <c r="M228" s="370">
        <f t="shared" si="138"/>
        <v>109.99000000000001</v>
      </c>
      <c r="N228" s="290">
        <f t="shared" si="139"/>
        <v>989.91000000000008</v>
      </c>
      <c r="O228" s="290">
        <f t="shared" si="140"/>
        <v>197.98200000000003</v>
      </c>
      <c r="P228" s="290"/>
      <c r="Q228" s="290"/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  <c r="AB228" s="290"/>
      <c r="AC228" s="290"/>
      <c r="AD228" s="290"/>
      <c r="AE228" s="290"/>
      <c r="AF228" s="290"/>
      <c r="AG228" s="290"/>
      <c r="AH228" s="290"/>
      <c r="AI228" s="290"/>
      <c r="AJ228" s="290"/>
      <c r="AK228" s="290"/>
      <c r="AL228" s="290"/>
      <c r="AM228" s="290"/>
      <c r="AN228" s="290"/>
      <c r="AO228" s="290"/>
      <c r="AP228" s="290"/>
      <c r="AQ228" s="290"/>
      <c r="AR228" s="290"/>
      <c r="AS228" s="290"/>
      <c r="AT228" s="290"/>
      <c r="AU228" s="290"/>
      <c r="AV228" s="290"/>
      <c r="AW228" s="290"/>
      <c r="AX228" s="290"/>
      <c r="AY228" s="290"/>
      <c r="AZ228" s="290"/>
      <c r="BA228" s="290"/>
      <c r="BB228" s="290"/>
      <c r="BC228" s="290"/>
      <c r="BD228" s="290"/>
      <c r="BE228" s="290"/>
      <c r="BF228" s="290"/>
      <c r="BG228" s="290"/>
      <c r="BH228" s="290"/>
      <c r="BI228" s="290"/>
      <c r="BJ228" s="290"/>
      <c r="BK228" s="290"/>
      <c r="BL228" s="290"/>
      <c r="BM228" s="290"/>
      <c r="BN228" s="290"/>
      <c r="BO228" s="290">
        <v>0</v>
      </c>
      <c r="BP228" s="290">
        <v>0</v>
      </c>
      <c r="BQ228" s="290">
        <v>0</v>
      </c>
      <c r="BR228" s="290">
        <v>11.93</v>
      </c>
      <c r="BS228" s="290">
        <f t="shared" si="148"/>
        <v>11.93</v>
      </c>
      <c r="BT228" s="458">
        <f t="shared" si="149"/>
        <v>1087.97</v>
      </c>
    </row>
    <row r="229" spans="1:72" s="190" customFormat="1" ht="13.5" x14ac:dyDescent="0.25">
      <c r="A229" s="193"/>
      <c r="B229" s="23"/>
      <c r="C229" s="22"/>
      <c r="D229" s="453">
        <v>221</v>
      </c>
      <c r="E229" s="366"/>
      <c r="F229" s="216">
        <v>44540</v>
      </c>
      <c r="G229" s="53" t="s">
        <v>514</v>
      </c>
      <c r="H229" s="53" t="s">
        <v>862</v>
      </c>
      <c r="I229" s="217" t="s">
        <v>1040</v>
      </c>
      <c r="J229" s="53"/>
      <c r="K229" s="463"/>
      <c r="L229" s="290">
        <v>1099.9000000000001</v>
      </c>
      <c r="M229" s="370">
        <f t="shared" si="138"/>
        <v>109.99000000000001</v>
      </c>
      <c r="N229" s="290">
        <f t="shared" si="139"/>
        <v>989.91000000000008</v>
      </c>
      <c r="O229" s="290">
        <f t="shared" si="140"/>
        <v>197.98200000000003</v>
      </c>
      <c r="P229" s="290"/>
      <c r="Q229" s="290"/>
      <c r="R229" s="290"/>
      <c r="S229" s="290"/>
      <c r="T229" s="290"/>
      <c r="U229" s="290"/>
      <c r="V229" s="290"/>
      <c r="W229" s="290"/>
      <c r="X229" s="290"/>
      <c r="Y229" s="290"/>
      <c r="Z229" s="290"/>
      <c r="AA229" s="290"/>
      <c r="AB229" s="290"/>
      <c r="AC229" s="290"/>
      <c r="AD229" s="290"/>
      <c r="AE229" s="290"/>
      <c r="AF229" s="290"/>
      <c r="AG229" s="290"/>
      <c r="AH229" s="290"/>
      <c r="AI229" s="290"/>
      <c r="AJ229" s="290"/>
      <c r="AK229" s="290"/>
      <c r="AL229" s="290"/>
      <c r="AM229" s="290"/>
      <c r="AN229" s="290"/>
      <c r="AO229" s="290"/>
      <c r="AP229" s="290"/>
      <c r="AQ229" s="290"/>
      <c r="AR229" s="290"/>
      <c r="AS229" s="290"/>
      <c r="AT229" s="290"/>
      <c r="AU229" s="290"/>
      <c r="AV229" s="290"/>
      <c r="AW229" s="290"/>
      <c r="AX229" s="290"/>
      <c r="AY229" s="290"/>
      <c r="AZ229" s="290"/>
      <c r="BA229" s="290"/>
      <c r="BB229" s="290"/>
      <c r="BC229" s="290"/>
      <c r="BD229" s="290"/>
      <c r="BE229" s="290"/>
      <c r="BF229" s="290"/>
      <c r="BG229" s="290"/>
      <c r="BH229" s="290"/>
      <c r="BI229" s="290"/>
      <c r="BJ229" s="290"/>
      <c r="BK229" s="290"/>
      <c r="BL229" s="290"/>
      <c r="BM229" s="290"/>
      <c r="BN229" s="290"/>
      <c r="BO229" s="290">
        <v>0</v>
      </c>
      <c r="BP229" s="290">
        <v>0</v>
      </c>
      <c r="BQ229" s="290">
        <v>0</v>
      </c>
      <c r="BR229" s="290">
        <v>11.93</v>
      </c>
      <c r="BS229" s="290">
        <f t="shared" si="148"/>
        <v>11.93</v>
      </c>
      <c r="BT229" s="458">
        <f t="shared" si="149"/>
        <v>1087.97</v>
      </c>
    </row>
    <row r="230" spans="1:72" s="190" customFormat="1" ht="13.5" x14ac:dyDescent="0.25">
      <c r="A230" s="193"/>
      <c r="B230" s="23"/>
      <c r="C230" s="22"/>
      <c r="D230" s="435">
        <v>222</v>
      </c>
      <c r="E230" s="366"/>
      <c r="F230" s="216">
        <v>44540</v>
      </c>
      <c r="G230" s="53" t="s">
        <v>514</v>
      </c>
      <c r="H230" s="53" t="s">
        <v>862</v>
      </c>
      <c r="I230" s="217" t="s">
        <v>1040</v>
      </c>
      <c r="J230" s="53"/>
      <c r="K230" s="463"/>
      <c r="L230" s="290">
        <v>1099.9000000000001</v>
      </c>
      <c r="M230" s="370">
        <f t="shared" si="138"/>
        <v>109.99000000000001</v>
      </c>
      <c r="N230" s="290">
        <f t="shared" si="139"/>
        <v>989.91000000000008</v>
      </c>
      <c r="O230" s="290">
        <f t="shared" si="140"/>
        <v>197.98200000000003</v>
      </c>
      <c r="P230" s="290"/>
      <c r="Q230" s="290"/>
      <c r="R230" s="290"/>
      <c r="S230" s="290"/>
      <c r="T230" s="290"/>
      <c r="U230" s="290"/>
      <c r="V230" s="290"/>
      <c r="W230" s="290"/>
      <c r="X230" s="290"/>
      <c r="Y230" s="290"/>
      <c r="Z230" s="290"/>
      <c r="AA230" s="290"/>
      <c r="AB230" s="290"/>
      <c r="AC230" s="290"/>
      <c r="AD230" s="290"/>
      <c r="AE230" s="290"/>
      <c r="AF230" s="290"/>
      <c r="AG230" s="290"/>
      <c r="AH230" s="290"/>
      <c r="AI230" s="290"/>
      <c r="AJ230" s="290"/>
      <c r="AK230" s="290"/>
      <c r="AL230" s="290"/>
      <c r="AM230" s="290"/>
      <c r="AN230" s="290"/>
      <c r="AO230" s="290"/>
      <c r="AP230" s="290"/>
      <c r="AQ230" s="290"/>
      <c r="AR230" s="290"/>
      <c r="AS230" s="290"/>
      <c r="AT230" s="290"/>
      <c r="AU230" s="290"/>
      <c r="AV230" s="290"/>
      <c r="AW230" s="290"/>
      <c r="AX230" s="290"/>
      <c r="AY230" s="290"/>
      <c r="AZ230" s="290"/>
      <c r="BA230" s="290"/>
      <c r="BB230" s="290"/>
      <c r="BC230" s="290"/>
      <c r="BD230" s="290"/>
      <c r="BE230" s="290"/>
      <c r="BF230" s="290"/>
      <c r="BG230" s="290"/>
      <c r="BH230" s="290"/>
      <c r="BI230" s="290"/>
      <c r="BJ230" s="290"/>
      <c r="BK230" s="290"/>
      <c r="BL230" s="290"/>
      <c r="BM230" s="290"/>
      <c r="BN230" s="290"/>
      <c r="BO230" s="290">
        <v>0</v>
      </c>
      <c r="BP230" s="290">
        <v>0</v>
      </c>
      <c r="BQ230" s="290">
        <v>0</v>
      </c>
      <c r="BR230" s="290">
        <v>11.93</v>
      </c>
      <c r="BS230" s="290">
        <f t="shared" si="148"/>
        <v>11.93</v>
      </c>
      <c r="BT230" s="458">
        <f t="shared" si="149"/>
        <v>1087.97</v>
      </c>
    </row>
    <row r="231" spans="1:72" s="190" customFormat="1" ht="13.5" x14ac:dyDescent="0.25">
      <c r="A231" s="193"/>
      <c r="B231" s="23"/>
      <c r="C231" s="22"/>
      <c r="D231" s="435">
        <v>223</v>
      </c>
      <c r="E231" s="366"/>
      <c r="F231" s="216">
        <v>44540</v>
      </c>
      <c r="G231" s="53" t="s">
        <v>514</v>
      </c>
      <c r="H231" s="53" t="s">
        <v>862</v>
      </c>
      <c r="I231" s="217" t="s">
        <v>1040</v>
      </c>
      <c r="J231" s="53"/>
      <c r="K231" s="463"/>
      <c r="L231" s="290">
        <v>1099.9000000000001</v>
      </c>
      <c r="M231" s="370">
        <f t="shared" si="138"/>
        <v>109.99000000000001</v>
      </c>
      <c r="N231" s="290">
        <f t="shared" si="139"/>
        <v>989.91000000000008</v>
      </c>
      <c r="O231" s="290">
        <f t="shared" si="140"/>
        <v>197.98200000000003</v>
      </c>
      <c r="P231" s="290"/>
      <c r="Q231" s="290"/>
      <c r="R231" s="290"/>
      <c r="S231" s="290"/>
      <c r="T231" s="290"/>
      <c r="U231" s="290"/>
      <c r="V231" s="290"/>
      <c r="W231" s="290"/>
      <c r="X231" s="290"/>
      <c r="Y231" s="290"/>
      <c r="Z231" s="290"/>
      <c r="AA231" s="290"/>
      <c r="AB231" s="290"/>
      <c r="AC231" s="290"/>
      <c r="AD231" s="290"/>
      <c r="AE231" s="290"/>
      <c r="AF231" s="290"/>
      <c r="AG231" s="290"/>
      <c r="AH231" s="290"/>
      <c r="AI231" s="290"/>
      <c r="AJ231" s="290"/>
      <c r="AK231" s="290"/>
      <c r="AL231" s="290"/>
      <c r="AM231" s="290"/>
      <c r="AN231" s="290"/>
      <c r="AO231" s="290"/>
      <c r="AP231" s="290"/>
      <c r="AQ231" s="290"/>
      <c r="AR231" s="290"/>
      <c r="AS231" s="290"/>
      <c r="AT231" s="290"/>
      <c r="AU231" s="290"/>
      <c r="AV231" s="290"/>
      <c r="AW231" s="290"/>
      <c r="AX231" s="290"/>
      <c r="AY231" s="290"/>
      <c r="AZ231" s="290"/>
      <c r="BA231" s="290"/>
      <c r="BB231" s="290"/>
      <c r="BC231" s="290"/>
      <c r="BD231" s="290"/>
      <c r="BE231" s="290"/>
      <c r="BF231" s="290"/>
      <c r="BG231" s="290"/>
      <c r="BH231" s="290"/>
      <c r="BI231" s="290"/>
      <c r="BJ231" s="290"/>
      <c r="BK231" s="290"/>
      <c r="BL231" s="290"/>
      <c r="BM231" s="290"/>
      <c r="BN231" s="290"/>
      <c r="BO231" s="290">
        <v>0</v>
      </c>
      <c r="BP231" s="290">
        <v>0</v>
      </c>
      <c r="BQ231" s="290">
        <v>0</v>
      </c>
      <c r="BR231" s="290">
        <v>11.93</v>
      </c>
      <c r="BS231" s="290">
        <f t="shared" si="148"/>
        <v>11.93</v>
      </c>
      <c r="BT231" s="458">
        <f t="shared" si="149"/>
        <v>1087.97</v>
      </c>
    </row>
    <row r="232" spans="1:72" s="190" customFormat="1" ht="13.5" x14ac:dyDescent="0.25">
      <c r="A232" s="193"/>
      <c r="B232" s="23"/>
      <c r="C232" s="22"/>
      <c r="D232" s="435">
        <v>224</v>
      </c>
      <c r="E232" s="366"/>
      <c r="F232" s="216">
        <v>44540</v>
      </c>
      <c r="G232" s="53" t="s">
        <v>514</v>
      </c>
      <c r="H232" s="53" t="s">
        <v>862</v>
      </c>
      <c r="I232" s="217" t="s">
        <v>1040</v>
      </c>
      <c r="J232" s="53"/>
      <c r="K232" s="463"/>
      <c r="L232" s="290">
        <v>1099.9000000000001</v>
      </c>
      <c r="M232" s="370">
        <f t="shared" si="138"/>
        <v>109.99000000000001</v>
      </c>
      <c r="N232" s="290">
        <f t="shared" si="139"/>
        <v>989.91000000000008</v>
      </c>
      <c r="O232" s="290">
        <f t="shared" si="140"/>
        <v>197.98200000000003</v>
      </c>
      <c r="P232" s="290"/>
      <c r="Q232" s="290"/>
      <c r="R232" s="290"/>
      <c r="S232" s="290"/>
      <c r="T232" s="290"/>
      <c r="U232" s="290"/>
      <c r="V232" s="290"/>
      <c r="W232" s="290"/>
      <c r="X232" s="290"/>
      <c r="Y232" s="290"/>
      <c r="Z232" s="290"/>
      <c r="AA232" s="290"/>
      <c r="AB232" s="290"/>
      <c r="AC232" s="290"/>
      <c r="AD232" s="290"/>
      <c r="AE232" s="290"/>
      <c r="AF232" s="290"/>
      <c r="AG232" s="290"/>
      <c r="AH232" s="290"/>
      <c r="AI232" s="290"/>
      <c r="AJ232" s="290"/>
      <c r="AK232" s="290"/>
      <c r="AL232" s="290"/>
      <c r="AM232" s="290"/>
      <c r="AN232" s="290"/>
      <c r="AO232" s="290"/>
      <c r="AP232" s="290"/>
      <c r="AQ232" s="290"/>
      <c r="AR232" s="290"/>
      <c r="AS232" s="290"/>
      <c r="AT232" s="290"/>
      <c r="AU232" s="290"/>
      <c r="AV232" s="290"/>
      <c r="AW232" s="290"/>
      <c r="AX232" s="290"/>
      <c r="AY232" s="290"/>
      <c r="AZ232" s="290"/>
      <c r="BA232" s="290"/>
      <c r="BB232" s="290"/>
      <c r="BC232" s="290"/>
      <c r="BD232" s="290"/>
      <c r="BE232" s="290"/>
      <c r="BF232" s="290"/>
      <c r="BG232" s="290"/>
      <c r="BH232" s="290"/>
      <c r="BI232" s="290"/>
      <c r="BJ232" s="290"/>
      <c r="BK232" s="290"/>
      <c r="BL232" s="290"/>
      <c r="BM232" s="290"/>
      <c r="BN232" s="290"/>
      <c r="BO232" s="290">
        <v>0</v>
      </c>
      <c r="BP232" s="290">
        <v>0</v>
      </c>
      <c r="BQ232" s="290">
        <v>0</v>
      </c>
      <c r="BR232" s="290">
        <v>11.93</v>
      </c>
      <c r="BS232" s="290">
        <f t="shared" si="148"/>
        <v>11.93</v>
      </c>
      <c r="BT232" s="458">
        <f t="shared" si="149"/>
        <v>1087.97</v>
      </c>
    </row>
    <row r="233" spans="1:72" s="190" customFormat="1" ht="13.5" x14ac:dyDescent="0.25">
      <c r="A233" s="193"/>
      <c r="B233" s="23"/>
      <c r="C233" s="22"/>
      <c r="D233" s="453">
        <v>225</v>
      </c>
      <c r="E233" s="366"/>
      <c r="F233" s="216">
        <v>44540</v>
      </c>
      <c r="G233" s="53" t="s">
        <v>514</v>
      </c>
      <c r="H233" s="53" t="s">
        <v>862</v>
      </c>
      <c r="I233" s="217" t="s">
        <v>1040</v>
      </c>
      <c r="J233" s="53"/>
      <c r="K233" s="463"/>
      <c r="L233" s="290">
        <v>1099.9000000000001</v>
      </c>
      <c r="M233" s="370">
        <f t="shared" si="138"/>
        <v>109.99000000000001</v>
      </c>
      <c r="N233" s="290">
        <f t="shared" si="139"/>
        <v>989.91000000000008</v>
      </c>
      <c r="O233" s="290">
        <f t="shared" si="140"/>
        <v>197.98200000000003</v>
      </c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  <c r="AB233" s="290"/>
      <c r="AC233" s="290"/>
      <c r="AD233" s="290"/>
      <c r="AE233" s="290"/>
      <c r="AF233" s="290"/>
      <c r="AG233" s="290"/>
      <c r="AH233" s="290"/>
      <c r="AI233" s="290"/>
      <c r="AJ233" s="290"/>
      <c r="AK233" s="290"/>
      <c r="AL233" s="290"/>
      <c r="AM233" s="290"/>
      <c r="AN233" s="290"/>
      <c r="AO233" s="290"/>
      <c r="AP233" s="290"/>
      <c r="AQ233" s="290"/>
      <c r="AR233" s="290"/>
      <c r="AS233" s="290"/>
      <c r="AT233" s="290"/>
      <c r="AU233" s="290"/>
      <c r="AV233" s="290"/>
      <c r="AW233" s="290"/>
      <c r="AX233" s="290"/>
      <c r="AY233" s="290"/>
      <c r="AZ233" s="290"/>
      <c r="BA233" s="290"/>
      <c r="BB233" s="290"/>
      <c r="BC233" s="290"/>
      <c r="BD233" s="290"/>
      <c r="BE233" s="290"/>
      <c r="BF233" s="290"/>
      <c r="BG233" s="290"/>
      <c r="BH233" s="290"/>
      <c r="BI233" s="290"/>
      <c r="BJ233" s="290"/>
      <c r="BK233" s="290"/>
      <c r="BL233" s="290"/>
      <c r="BM233" s="290"/>
      <c r="BN233" s="290"/>
      <c r="BO233" s="290">
        <v>0</v>
      </c>
      <c r="BP233" s="290">
        <v>0</v>
      </c>
      <c r="BQ233" s="290">
        <v>0</v>
      </c>
      <c r="BR233" s="290">
        <v>11.93</v>
      </c>
      <c r="BS233" s="290">
        <f t="shared" si="148"/>
        <v>11.93</v>
      </c>
      <c r="BT233" s="458">
        <f t="shared" si="149"/>
        <v>1087.97</v>
      </c>
    </row>
    <row r="234" spans="1:72" s="190" customFormat="1" ht="13.5" x14ac:dyDescent="0.25">
      <c r="A234" s="193"/>
      <c r="B234" s="23"/>
      <c r="C234" s="22"/>
      <c r="D234" s="435">
        <v>226</v>
      </c>
      <c r="E234" s="366"/>
      <c r="F234" s="216">
        <v>44540</v>
      </c>
      <c r="G234" s="53" t="s">
        <v>514</v>
      </c>
      <c r="H234" s="53" t="s">
        <v>862</v>
      </c>
      <c r="I234" s="217" t="s">
        <v>1040</v>
      </c>
      <c r="J234" s="53"/>
      <c r="K234" s="463"/>
      <c r="L234" s="290">
        <v>1099.9000000000001</v>
      </c>
      <c r="M234" s="370">
        <f t="shared" si="138"/>
        <v>109.99000000000001</v>
      </c>
      <c r="N234" s="290">
        <f t="shared" si="139"/>
        <v>989.91000000000008</v>
      </c>
      <c r="O234" s="290">
        <f t="shared" si="140"/>
        <v>197.98200000000003</v>
      </c>
      <c r="P234" s="290"/>
      <c r="Q234" s="290"/>
      <c r="R234" s="290"/>
      <c r="S234" s="290"/>
      <c r="T234" s="290"/>
      <c r="U234" s="290"/>
      <c r="V234" s="290"/>
      <c r="W234" s="290"/>
      <c r="X234" s="290"/>
      <c r="Y234" s="290"/>
      <c r="Z234" s="290"/>
      <c r="AA234" s="290"/>
      <c r="AB234" s="290"/>
      <c r="AC234" s="290"/>
      <c r="AD234" s="290"/>
      <c r="AE234" s="290"/>
      <c r="AF234" s="290"/>
      <c r="AG234" s="290"/>
      <c r="AH234" s="290"/>
      <c r="AI234" s="290"/>
      <c r="AJ234" s="290"/>
      <c r="AK234" s="290"/>
      <c r="AL234" s="290"/>
      <c r="AM234" s="290"/>
      <c r="AN234" s="290"/>
      <c r="AO234" s="290"/>
      <c r="AP234" s="290"/>
      <c r="AQ234" s="290"/>
      <c r="AR234" s="290"/>
      <c r="AS234" s="290"/>
      <c r="AT234" s="290"/>
      <c r="AU234" s="290"/>
      <c r="AV234" s="290"/>
      <c r="AW234" s="290"/>
      <c r="AX234" s="290"/>
      <c r="AY234" s="290"/>
      <c r="AZ234" s="290"/>
      <c r="BA234" s="290"/>
      <c r="BB234" s="290"/>
      <c r="BC234" s="290"/>
      <c r="BD234" s="290"/>
      <c r="BE234" s="290"/>
      <c r="BF234" s="290"/>
      <c r="BG234" s="290"/>
      <c r="BH234" s="290"/>
      <c r="BI234" s="290"/>
      <c r="BJ234" s="290"/>
      <c r="BK234" s="290"/>
      <c r="BL234" s="290"/>
      <c r="BM234" s="290"/>
      <c r="BN234" s="290"/>
      <c r="BO234" s="290">
        <v>0</v>
      </c>
      <c r="BP234" s="290">
        <v>0</v>
      </c>
      <c r="BQ234" s="290">
        <v>0</v>
      </c>
      <c r="BR234" s="290">
        <v>11.93</v>
      </c>
      <c r="BS234" s="290">
        <f t="shared" si="148"/>
        <v>11.93</v>
      </c>
      <c r="BT234" s="458">
        <f t="shared" si="149"/>
        <v>1087.97</v>
      </c>
    </row>
    <row r="235" spans="1:72" s="190" customFormat="1" ht="13.5" x14ac:dyDescent="0.25">
      <c r="A235" s="193"/>
      <c r="B235" s="23"/>
      <c r="C235" s="22"/>
      <c r="D235" s="435">
        <v>227</v>
      </c>
      <c r="E235" s="366"/>
      <c r="F235" s="216">
        <v>44540</v>
      </c>
      <c r="G235" s="53" t="s">
        <v>514</v>
      </c>
      <c r="H235" s="53" t="s">
        <v>862</v>
      </c>
      <c r="I235" s="217" t="s">
        <v>1040</v>
      </c>
      <c r="J235" s="53"/>
      <c r="K235" s="463"/>
      <c r="L235" s="290">
        <v>1099.9000000000001</v>
      </c>
      <c r="M235" s="370">
        <f t="shared" si="138"/>
        <v>109.99000000000001</v>
      </c>
      <c r="N235" s="290">
        <f t="shared" si="139"/>
        <v>989.91000000000008</v>
      </c>
      <c r="O235" s="290">
        <f t="shared" si="140"/>
        <v>197.98200000000003</v>
      </c>
      <c r="P235" s="290"/>
      <c r="Q235" s="290"/>
      <c r="R235" s="290"/>
      <c r="S235" s="290"/>
      <c r="T235" s="290"/>
      <c r="U235" s="290"/>
      <c r="V235" s="290"/>
      <c r="W235" s="290"/>
      <c r="X235" s="290"/>
      <c r="Y235" s="290"/>
      <c r="Z235" s="290"/>
      <c r="AA235" s="290"/>
      <c r="AB235" s="290"/>
      <c r="AC235" s="290"/>
      <c r="AD235" s="290"/>
      <c r="AE235" s="290"/>
      <c r="AF235" s="290"/>
      <c r="AG235" s="290"/>
      <c r="AH235" s="290"/>
      <c r="AI235" s="290"/>
      <c r="AJ235" s="290"/>
      <c r="AK235" s="290"/>
      <c r="AL235" s="290"/>
      <c r="AM235" s="290"/>
      <c r="AN235" s="290"/>
      <c r="AO235" s="290"/>
      <c r="AP235" s="290"/>
      <c r="AQ235" s="290"/>
      <c r="AR235" s="290"/>
      <c r="AS235" s="290"/>
      <c r="AT235" s="290"/>
      <c r="AU235" s="290"/>
      <c r="AV235" s="290"/>
      <c r="AW235" s="290"/>
      <c r="AX235" s="290"/>
      <c r="AY235" s="290"/>
      <c r="AZ235" s="290"/>
      <c r="BA235" s="290"/>
      <c r="BB235" s="290"/>
      <c r="BC235" s="290"/>
      <c r="BD235" s="290"/>
      <c r="BE235" s="290"/>
      <c r="BF235" s="290"/>
      <c r="BG235" s="290"/>
      <c r="BH235" s="290"/>
      <c r="BI235" s="290"/>
      <c r="BJ235" s="290"/>
      <c r="BK235" s="290"/>
      <c r="BL235" s="290"/>
      <c r="BM235" s="290"/>
      <c r="BN235" s="290"/>
      <c r="BO235" s="290">
        <v>0</v>
      </c>
      <c r="BP235" s="290">
        <v>0</v>
      </c>
      <c r="BQ235" s="290">
        <v>0</v>
      </c>
      <c r="BR235" s="290">
        <v>11.93</v>
      </c>
      <c r="BS235" s="290">
        <f t="shared" si="148"/>
        <v>11.93</v>
      </c>
      <c r="BT235" s="458">
        <f t="shared" si="149"/>
        <v>1087.97</v>
      </c>
    </row>
    <row r="236" spans="1:72" s="190" customFormat="1" ht="13.5" x14ac:dyDescent="0.25">
      <c r="A236" s="193"/>
      <c r="B236" s="23"/>
      <c r="C236" s="22"/>
      <c r="D236" s="435">
        <v>228</v>
      </c>
      <c r="E236" s="366"/>
      <c r="F236" s="216">
        <v>44540</v>
      </c>
      <c r="G236" s="53" t="s">
        <v>514</v>
      </c>
      <c r="H236" s="53" t="s">
        <v>862</v>
      </c>
      <c r="I236" s="217" t="s">
        <v>1040</v>
      </c>
      <c r="J236" s="53"/>
      <c r="K236" s="463"/>
      <c r="L236" s="290">
        <v>1099.9000000000001</v>
      </c>
      <c r="M236" s="370">
        <f t="shared" si="138"/>
        <v>109.99000000000001</v>
      </c>
      <c r="N236" s="290">
        <f t="shared" si="139"/>
        <v>989.91000000000008</v>
      </c>
      <c r="O236" s="290">
        <f t="shared" si="140"/>
        <v>197.98200000000003</v>
      </c>
      <c r="P236" s="290"/>
      <c r="Q236" s="290"/>
      <c r="R236" s="290"/>
      <c r="S236" s="290"/>
      <c r="T236" s="290"/>
      <c r="U236" s="290"/>
      <c r="V236" s="290"/>
      <c r="W236" s="290"/>
      <c r="X236" s="290"/>
      <c r="Y236" s="290"/>
      <c r="Z236" s="290"/>
      <c r="AA236" s="290"/>
      <c r="AB236" s="290"/>
      <c r="AC236" s="290"/>
      <c r="AD236" s="290"/>
      <c r="AE236" s="290"/>
      <c r="AF236" s="290"/>
      <c r="AG236" s="290"/>
      <c r="AH236" s="290"/>
      <c r="AI236" s="290"/>
      <c r="AJ236" s="290"/>
      <c r="AK236" s="290"/>
      <c r="AL236" s="290"/>
      <c r="AM236" s="290"/>
      <c r="AN236" s="290"/>
      <c r="AO236" s="290"/>
      <c r="AP236" s="290"/>
      <c r="AQ236" s="290"/>
      <c r="AR236" s="290"/>
      <c r="AS236" s="290"/>
      <c r="AT236" s="290"/>
      <c r="AU236" s="290"/>
      <c r="AV236" s="290"/>
      <c r="AW236" s="290"/>
      <c r="AX236" s="290"/>
      <c r="AY236" s="290"/>
      <c r="AZ236" s="290"/>
      <c r="BA236" s="290"/>
      <c r="BB236" s="290"/>
      <c r="BC236" s="290"/>
      <c r="BD236" s="290"/>
      <c r="BE236" s="290"/>
      <c r="BF236" s="290"/>
      <c r="BG236" s="290"/>
      <c r="BH236" s="290"/>
      <c r="BI236" s="290"/>
      <c r="BJ236" s="290"/>
      <c r="BK236" s="290"/>
      <c r="BL236" s="290"/>
      <c r="BM236" s="290"/>
      <c r="BN236" s="290"/>
      <c r="BO236" s="290">
        <v>0</v>
      </c>
      <c r="BP236" s="290">
        <v>0</v>
      </c>
      <c r="BQ236" s="290">
        <v>0</v>
      </c>
      <c r="BR236" s="290">
        <v>11.93</v>
      </c>
      <c r="BS236" s="290">
        <f t="shared" si="148"/>
        <v>11.93</v>
      </c>
      <c r="BT236" s="458">
        <f t="shared" si="149"/>
        <v>1087.97</v>
      </c>
    </row>
    <row r="237" spans="1:72" s="190" customFormat="1" ht="13.5" x14ac:dyDescent="0.25">
      <c r="A237" s="193"/>
      <c r="B237" s="23"/>
      <c r="C237" s="22"/>
      <c r="D237" s="453">
        <v>229</v>
      </c>
      <c r="E237" s="366"/>
      <c r="F237" s="216">
        <v>44540</v>
      </c>
      <c r="G237" s="53" t="s">
        <v>514</v>
      </c>
      <c r="H237" s="53" t="s">
        <v>862</v>
      </c>
      <c r="I237" s="217" t="s">
        <v>1040</v>
      </c>
      <c r="J237" s="53"/>
      <c r="K237" s="463"/>
      <c r="L237" s="290">
        <v>1099.9000000000001</v>
      </c>
      <c r="M237" s="370">
        <f t="shared" si="138"/>
        <v>109.99000000000001</v>
      </c>
      <c r="N237" s="290">
        <f t="shared" si="139"/>
        <v>989.91000000000008</v>
      </c>
      <c r="O237" s="290">
        <f t="shared" si="140"/>
        <v>197.98200000000003</v>
      </c>
      <c r="P237" s="290"/>
      <c r="Q237" s="290"/>
      <c r="R237" s="290"/>
      <c r="S237" s="290"/>
      <c r="T237" s="290"/>
      <c r="U237" s="290"/>
      <c r="V237" s="290"/>
      <c r="W237" s="290"/>
      <c r="X237" s="290"/>
      <c r="Y237" s="290"/>
      <c r="Z237" s="290"/>
      <c r="AA237" s="290"/>
      <c r="AB237" s="290"/>
      <c r="AC237" s="290"/>
      <c r="AD237" s="290"/>
      <c r="AE237" s="290"/>
      <c r="AF237" s="290"/>
      <c r="AG237" s="290"/>
      <c r="AH237" s="290"/>
      <c r="AI237" s="290"/>
      <c r="AJ237" s="290"/>
      <c r="AK237" s="290"/>
      <c r="AL237" s="290"/>
      <c r="AM237" s="290"/>
      <c r="AN237" s="290"/>
      <c r="AO237" s="290"/>
      <c r="AP237" s="290"/>
      <c r="AQ237" s="290"/>
      <c r="AR237" s="290"/>
      <c r="AS237" s="290"/>
      <c r="AT237" s="290"/>
      <c r="AU237" s="290"/>
      <c r="AV237" s="290"/>
      <c r="AW237" s="290"/>
      <c r="AX237" s="290"/>
      <c r="AY237" s="290"/>
      <c r="AZ237" s="290"/>
      <c r="BA237" s="290"/>
      <c r="BB237" s="290"/>
      <c r="BC237" s="290"/>
      <c r="BD237" s="290"/>
      <c r="BE237" s="290"/>
      <c r="BF237" s="290"/>
      <c r="BG237" s="290"/>
      <c r="BH237" s="290"/>
      <c r="BI237" s="290"/>
      <c r="BJ237" s="290"/>
      <c r="BK237" s="290"/>
      <c r="BL237" s="290"/>
      <c r="BM237" s="290"/>
      <c r="BN237" s="290"/>
      <c r="BO237" s="290">
        <v>0</v>
      </c>
      <c r="BP237" s="290">
        <v>0</v>
      </c>
      <c r="BQ237" s="290">
        <v>0</v>
      </c>
      <c r="BR237" s="290">
        <v>11.93</v>
      </c>
      <c r="BS237" s="290">
        <f t="shared" si="148"/>
        <v>11.93</v>
      </c>
      <c r="BT237" s="458">
        <f t="shared" si="149"/>
        <v>1087.97</v>
      </c>
    </row>
    <row r="238" spans="1:72" s="190" customFormat="1" ht="13.5" x14ac:dyDescent="0.25">
      <c r="A238" s="193"/>
      <c r="B238" s="23"/>
      <c r="C238" s="22"/>
      <c r="D238" s="435">
        <v>230</v>
      </c>
      <c r="E238" s="366"/>
      <c r="F238" s="216">
        <v>44540</v>
      </c>
      <c r="G238" s="53" t="s">
        <v>514</v>
      </c>
      <c r="H238" s="53" t="s">
        <v>862</v>
      </c>
      <c r="I238" s="217" t="s">
        <v>1040</v>
      </c>
      <c r="J238" s="53"/>
      <c r="K238" s="463"/>
      <c r="L238" s="290">
        <v>1099.9000000000001</v>
      </c>
      <c r="M238" s="370">
        <f t="shared" si="138"/>
        <v>109.99000000000001</v>
      </c>
      <c r="N238" s="290">
        <f t="shared" si="139"/>
        <v>989.91000000000008</v>
      </c>
      <c r="O238" s="290">
        <f t="shared" si="140"/>
        <v>197.98200000000003</v>
      </c>
      <c r="P238" s="290"/>
      <c r="Q238" s="290"/>
      <c r="R238" s="290"/>
      <c r="S238" s="290"/>
      <c r="T238" s="290"/>
      <c r="U238" s="290"/>
      <c r="V238" s="290"/>
      <c r="W238" s="290"/>
      <c r="X238" s="290"/>
      <c r="Y238" s="290"/>
      <c r="Z238" s="290"/>
      <c r="AA238" s="290"/>
      <c r="AB238" s="290"/>
      <c r="AC238" s="290"/>
      <c r="AD238" s="290"/>
      <c r="AE238" s="290"/>
      <c r="AF238" s="290"/>
      <c r="AG238" s="290"/>
      <c r="AH238" s="290"/>
      <c r="AI238" s="290"/>
      <c r="AJ238" s="290"/>
      <c r="AK238" s="290"/>
      <c r="AL238" s="290"/>
      <c r="AM238" s="290"/>
      <c r="AN238" s="290"/>
      <c r="AO238" s="290"/>
      <c r="AP238" s="290"/>
      <c r="AQ238" s="290"/>
      <c r="AR238" s="290"/>
      <c r="AS238" s="290"/>
      <c r="AT238" s="290"/>
      <c r="AU238" s="290"/>
      <c r="AV238" s="290"/>
      <c r="AW238" s="290"/>
      <c r="AX238" s="290"/>
      <c r="AY238" s="290"/>
      <c r="AZ238" s="290"/>
      <c r="BA238" s="290"/>
      <c r="BB238" s="290"/>
      <c r="BC238" s="290"/>
      <c r="BD238" s="290"/>
      <c r="BE238" s="290"/>
      <c r="BF238" s="290"/>
      <c r="BG238" s="290"/>
      <c r="BH238" s="290"/>
      <c r="BI238" s="290"/>
      <c r="BJ238" s="290"/>
      <c r="BK238" s="290"/>
      <c r="BL238" s="290"/>
      <c r="BM238" s="290"/>
      <c r="BN238" s="290"/>
      <c r="BO238" s="290">
        <v>0</v>
      </c>
      <c r="BP238" s="290">
        <v>0</v>
      </c>
      <c r="BQ238" s="290">
        <v>0</v>
      </c>
      <c r="BR238" s="290">
        <v>11.93</v>
      </c>
      <c r="BS238" s="290">
        <f t="shared" si="148"/>
        <v>11.93</v>
      </c>
      <c r="BT238" s="458">
        <f t="shared" si="149"/>
        <v>1087.97</v>
      </c>
    </row>
    <row r="239" spans="1:72" s="190" customFormat="1" ht="13.5" x14ac:dyDescent="0.25">
      <c r="A239" s="193"/>
      <c r="B239" s="23"/>
      <c r="C239" s="22"/>
      <c r="D239" s="435">
        <v>231</v>
      </c>
      <c r="E239" s="366"/>
      <c r="F239" s="216">
        <v>44540</v>
      </c>
      <c r="G239" s="53" t="s">
        <v>514</v>
      </c>
      <c r="H239" s="53" t="s">
        <v>862</v>
      </c>
      <c r="I239" s="217" t="s">
        <v>1040</v>
      </c>
      <c r="J239" s="53"/>
      <c r="K239" s="463"/>
      <c r="L239" s="290">
        <v>1099.9000000000001</v>
      </c>
      <c r="M239" s="370">
        <f t="shared" si="138"/>
        <v>109.99000000000001</v>
      </c>
      <c r="N239" s="290">
        <f t="shared" si="139"/>
        <v>989.91000000000008</v>
      </c>
      <c r="O239" s="290">
        <f t="shared" si="140"/>
        <v>197.98200000000003</v>
      </c>
      <c r="P239" s="290"/>
      <c r="Q239" s="290"/>
      <c r="R239" s="290"/>
      <c r="S239" s="290"/>
      <c r="T239" s="290"/>
      <c r="U239" s="290"/>
      <c r="V239" s="290"/>
      <c r="W239" s="290"/>
      <c r="X239" s="290"/>
      <c r="Y239" s="290"/>
      <c r="Z239" s="290"/>
      <c r="AA239" s="290"/>
      <c r="AB239" s="290"/>
      <c r="AC239" s="290"/>
      <c r="AD239" s="290"/>
      <c r="AE239" s="290"/>
      <c r="AF239" s="290"/>
      <c r="AG239" s="290"/>
      <c r="AH239" s="290"/>
      <c r="AI239" s="290"/>
      <c r="AJ239" s="290"/>
      <c r="AK239" s="290"/>
      <c r="AL239" s="290"/>
      <c r="AM239" s="290"/>
      <c r="AN239" s="290"/>
      <c r="AO239" s="290"/>
      <c r="AP239" s="290"/>
      <c r="AQ239" s="290"/>
      <c r="AR239" s="290"/>
      <c r="AS239" s="290"/>
      <c r="AT239" s="290"/>
      <c r="AU239" s="290"/>
      <c r="AV239" s="290"/>
      <c r="AW239" s="290"/>
      <c r="AX239" s="290"/>
      <c r="AY239" s="290"/>
      <c r="AZ239" s="290"/>
      <c r="BA239" s="290"/>
      <c r="BB239" s="290"/>
      <c r="BC239" s="290"/>
      <c r="BD239" s="290"/>
      <c r="BE239" s="290"/>
      <c r="BF239" s="290"/>
      <c r="BG239" s="290"/>
      <c r="BH239" s="290"/>
      <c r="BI239" s="290"/>
      <c r="BJ239" s="290"/>
      <c r="BK239" s="290"/>
      <c r="BL239" s="290"/>
      <c r="BM239" s="290"/>
      <c r="BN239" s="290"/>
      <c r="BO239" s="290">
        <v>0</v>
      </c>
      <c r="BP239" s="290">
        <v>0</v>
      </c>
      <c r="BQ239" s="290">
        <v>0</v>
      </c>
      <c r="BR239" s="290">
        <v>11.93</v>
      </c>
      <c r="BS239" s="290">
        <f t="shared" si="148"/>
        <v>11.93</v>
      </c>
      <c r="BT239" s="458">
        <f t="shared" si="149"/>
        <v>1087.97</v>
      </c>
    </row>
    <row r="240" spans="1:72" s="190" customFormat="1" ht="13.5" x14ac:dyDescent="0.25">
      <c r="A240" s="193"/>
      <c r="B240" s="23"/>
      <c r="C240" s="22"/>
      <c r="D240" s="435">
        <v>232</v>
      </c>
      <c r="E240" s="366"/>
      <c r="F240" s="216">
        <v>44540</v>
      </c>
      <c r="G240" s="53" t="s">
        <v>514</v>
      </c>
      <c r="H240" s="53" t="s">
        <v>862</v>
      </c>
      <c r="I240" s="217" t="s">
        <v>1040</v>
      </c>
      <c r="J240" s="53"/>
      <c r="K240" s="463"/>
      <c r="L240" s="290">
        <v>1099.9000000000001</v>
      </c>
      <c r="M240" s="370">
        <f t="shared" si="138"/>
        <v>109.99000000000001</v>
      </c>
      <c r="N240" s="290">
        <f t="shared" si="139"/>
        <v>989.91000000000008</v>
      </c>
      <c r="O240" s="290">
        <f t="shared" si="140"/>
        <v>197.98200000000003</v>
      </c>
      <c r="P240" s="290"/>
      <c r="Q240" s="290"/>
      <c r="R240" s="290"/>
      <c r="S240" s="290"/>
      <c r="T240" s="290"/>
      <c r="U240" s="290"/>
      <c r="V240" s="290"/>
      <c r="W240" s="290"/>
      <c r="X240" s="290"/>
      <c r="Y240" s="290"/>
      <c r="Z240" s="290"/>
      <c r="AA240" s="290"/>
      <c r="AB240" s="290"/>
      <c r="AC240" s="290"/>
      <c r="AD240" s="290"/>
      <c r="AE240" s="290"/>
      <c r="AF240" s="290"/>
      <c r="AG240" s="290"/>
      <c r="AH240" s="290"/>
      <c r="AI240" s="290"/>
      <c r="AJ240" s="290"/>
      <c r="AK240" s="290"/>
      <c r="AL240" s="290"/>
      <c r="AM240" s="290"/>
      <c r="AN240" s="290"/>
      <c r="AO240" s="290"/>
      <c r="AP240" s="290"/>
      <c r="AQ240" s="290"/>
      <c r="AR240" s="290"/>
      <c r="AS240" s="290"/>
      <c r="AT240" s="290"/>
      <c r="AU240" s="290"/>
      <c r="AV240" s="290"/>
      <c r="AW240" s="290"/>
      <c r="AX240" s="290"/>
      <c r="AY240" s="290"/>
      <c r="AZ240" s="290"/>
      <c r="BA240" s="290"/>
      <c r="BB240" s="290"/>
      <c r="BC240" s="290"/>
      <c r="BD240" s="290"/>
      <c r="BE240" s="290"/>
      <c r="BF240" s="290"/>
      <c r="BG240" s="290"/>
      <c r="BH240" s="290"/>
      <c r="BI240" s="290"/>
      <c r="BJ240" s="290"/>
      <c r="BK240" s="290"/>
      <c r="BL240" s="290"/>
      <c r="BM240" s="290"/>
      <c r="BN240" s="290"/>
      <c r="BO240" s="290">
        <v>0</v>
      </c>
      <c r="BP240" s="290">
        <v>0</v>
      </c>
      <c r="BQ240" s="290">
        <v>0</v>
      </c>
      <c r="BR240" s="290">
        <v>11.93</v>
      </c>
      <c r="BS240" s="290">
        <f t="shared" si="148"/>
        <v>11.93</v>
      </c>
      <c r="BT240" s="458">
        <f t="shared" si="149"/>
        <v>1087.97</v>
      </c>
    </row>
    <row r="241" spans="1:72" s="190" customFormat="1" ht="13.5" x14ac:dyDescent="0.25">
      <c r="A241" s="193"/>
      <c r="B241" s="23"/>
      <c r="C241" s="22"/>
      <c r="D241" s="453">
        <v>233</v>
      </c>
      <c r="E241" s="366"/>
      <c r="F241" s="216">
        <v>44540</v>
      </c>
      <c r="G241" s="53" t="s">
        <v>514</v>
      </c>
      <c r="H241" s="53" t="s">
        <v>862</v>
      </c>
      <c r="I241" s="217" t="s">
        <v>1040</v>
      </c>
      <c r="J241" s="53"/>
      <c r="K241" s="463"/>
      <c r="L241" s="290">
        <v>1099.9000000000001</v>
      </c>
      <c r="M241" s="370">
        <f t="shared" si="138"/>
        <v>109.99000000000001</v>
      </c>
      <c r="N241" s="290">
        <f t="shared" si="139"/>
        <v>989.91000000000008</v>
      </c>
      <c r="O241" s="290">
        <f t="shared" si="140"/>
        <v>197.98200000000003</v>
      </c>
      <c r="P241" s="290"/>
      <c r="Q241" s="290"/>
      <c r="R241" s="290"/>
      <c r="S241" s="290"/>
      <c r="T241" s="290"/>
      <c r="U241" s="290"/>
      <c r="V241" s="290"/>
      <c r="W241" s="290"/>
      <c r="X241" s="290"/>
      <c r="Y241" s="290"/>
      <c r="Z241" s="290"/>
      <c r="AA241" s="290"/>
      <c r="AB241" s="290"/>
      <c r="AC241" s="290"/>
      <c r="AD241" s="290"/>
      <c r="AE241" s="290"/>
      <c r="AF241" s="290"/>
      <c r="AG241" s="290"/>
      <c r="AH241" s="290"/>
      <c r="AI241" s="290"/>
      <c r="AJ241" s="290"/>
      <c r="AK241" s="290"/>
      <c r="AL241" s="290"/>
      <c r="AM241" s="290"/>
      <c r="AN241" s="290"/>
      <c r="AO241" s="290"/>
      <c r="AP241" s="290"/>
      <c r="AQ241" s="290"/>
      <c r="AR241" s="290"/>
      <c r="AS241" s="290"/>
      <c r="AT241" s="290"/>
      <c r="AU241" s="290"/>
      <c r="AV241" s="290"/>
      <c r="AW241" s="290"/>
      <c r="AX241" s="290"/>
      <c r="AY241" s="290"/>
      <c r="AZ241" s="290"/>
      <c r="BA241" s="290"/>
      <c r="BB241" s="290"/>
      <c r="BC241" s="290"/>
      <c r="BD241" s="290"/>
      <c r="BE241" s="290"/>
      <c r="BF241" s="290"/>
      <c r="BG241" s="290"/>
      <c r="BH241" s="290"/>
      <c r="BI241" s="290"/>
      <c r="BJ241" s="290"/>
      <c r="BK241" s="290"/>
      <c r="BL241" s="290"/>
      <c r="BM241" s="290"/>
      <c r="BN241" s="290"/>
      <c r="BO241" s="290">
        <v>0</v>
      </c>
      <c r="BP241" s="290">
        <v>0</v>
      </c>
      <c r="BQ241" s="290">
        <v>0</v>
      </c>
      <c r="BR241" s="290">
        <v>11.93</v>
      </c>
      <c r="BS241" s="290">
        <f t="shared" si="148"/>
        <v>11.93</v>
      </c>
      <c r="BT241" s="458">
        <f t="shared" si="149"/>
        <v>1087.97</v>
      </c>
    </row>
    <row r="242" spans="1:72" s="190" customFormat="1" ht="13.5" x14ac:dyDescent="0.25">
      <c r="A242" s="193"/>
      <c r="B242" s="23"/>
      <c r="C242" s="22"/>
      <c r="D242" s="453">
        <v>234</v>
      </c>
      <c r="E242" s="366"/>
      <c r="F242" s="216">
        <v>44540</v>
      </c>
      <c r="G242" s="53" t="s">
        <v>514</v>
      </c>
      <c r="H242" s="53" t="s">
        <v>862</v>
      </c>
      <c r="I242" s="217" t="s">
        <v>1040</v>
      </c>
      <c r="J242" s="53"/>
      <c r="K242" s="463"/>
      <c r="L242" s="290">
        <v>1099.9000000000001</v>
      </c>
      <c r="M242" s="370">
        <f t="shared" si="138"/>
        <v>109.99000000000001</v>
      </c>
      <c r="N242" s="290">
        <f t="shared" si="139"/>
        <v>989.91000000000008</v>
      </c>
      <c r="O242" s="290">
        <f t="shared" si="140"/>
        <v>197.98200000000003</v>
      </c>
      <c r="P242" s="290"/>
      <c r="Q242" s="290"/>
      <c r="R242" s="290"/>
      <c r="S242" s="290"/>
      <c r="T242" s="290"/>
      <c r="U242" s="290"/>
      <c r="V242" s="290"/>
      <c r="W242" s="290"/>
      <c r="X242" s="290"/>
      <c r="Y242" s="290"/>
      <c r="Z242" s="290"/>
      <c r="AA242" s="290"/>
      <c r="AB242" s="290"/>
      <c r="AC242" s="290"/>
      <c r="AD242" s="290"/>
      <c r="AE242" s="290"/>
      <c r="AF242" s="290"/>
      <c r="AG242" s="290"/>
      <c r="AH242" s="290"/>
      <c r="AI242" s="290"/>
      <c r="AJ242" s="290"/>
      <c r="AK242" s="290"/>
      <c r="AL242" s="290"/>
      <c r="AM242" s="290"/>
      <c r="AN242" s="290"/>
      <c r="AO242" s="290"/>
      <c r="AP242" s="290"/>
      <c r="AQ242" s="290"/>
      <c r="AR242" s="290"/>
      <c r="AS242" s="290"/>
      <c r="AT242" s="290"/>
      <c r="AU242" s="290"/>
      <c r="AV242" s="290"/>
      <c r="AW242" s="290"/>
      <c r="AX242" s="290"/>
      <c r="AY242" s="290"/>
      <c r="AZ242" s="290"/>
      <c r="BA242" s="290"/>
      <c r="BB242" s="290"/>
      <c r="BC242" s="290"/>
      <c r="BD242" s="290"/>
      <c r="BE242" s="290"/>
      <c r="BF242" s="290"/>
      <c r="BG242" s="290"/>
      <c r="BH242" s="290"/>
      <c r="BI242" s="290"/>
      <c r="BJ242" s="290"/>
      <c r="BK242" s="290"/>
      <c r="BL242" s="290"/>
      <c r="BM242" s="290"/>
      <c r="BN242" s="290"/>
      <c r="BO242" s="290">
        <v>0</v>
      </c>
      <c r="BP242" s="290">
        <v>0</v>
      </c>
      <c r="BQ242" s="290">
        <v>0</v>
      </c>
      <c r="BR242" s="290">
        <v>11.93</v>
      </c>
      <c r="BS242" s="290">
        <f t="shared" si="148"/>
        <v>11.93</v>
      </c>
      <c r="BT242" s="458">
        <f t="shared" si="149"/>
        <v>1087.97</v>
      </c>
    </row>
    <row r="243" spans="1:72" s="190" customFormat="1" ht="13.5" x14ac:dyDescent="0.25">
      <c r="A243" s="193"/>
      <c r="B243" s="23"/>
      <c r="C243" s="22"/>
      <c r="D243" s="435">
        <v>235</v>
      </c>
      <c r="E243" s="366"/>
      <c r="F243" s="216">
        <v>44540</v>
      </c>
      <c r="G243" s="53" t="s">
        <v>514</v>
      </c>
      <c r="H243" s="53" t="s">
        <v>862</v>
      </c>
      <c r="I243" s="217" t="s">
        <v>1040</v>
      </c>
      <c r="J243" s="53"/>
      <c r="K243" s="463"/>
      <c r="L243" s="290">
        <v>1099.9000000000001</v>
      </c>
      <c r="M243" s="370">
        <f t="shared" si="138"/>
        <v>109.99000000000001</v>
      </c>
      <c r="N243" s="290">
        <f t="shared" si="139"/>
        <v>989.91000000000008</v>
      </c>
      <c r="O243" s="290">
        <f t="shared" si="140"/>
        <v>197.98200000000003</v>
      </c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290"/>
      <c r="AF243" s="290"/>
      <c r="AG243" s="290"/>
      <c r="AH243" s="290"/>
      <c r="AI243" s="290"/>
      <c r="AJ243" s="290"/>
      <c r="AK243" s="290"/>
      <c r="AL243" s="290"/>
      <c r="AM243" s="290"/>
      <c r="AN243" s="290"/>
      <c r="AO243" s="290"/>
      <c r="AP243" s="290"/>
      <c r="AQ243" s="290"/>
      <c r="AR243" s="290"/>
      <c r="AS243" s="290"/>
      <c r="AT243" s="290"/>
      <c r="AU243" s="290"/>
      <c r="AV243" s="290"/>
      <c r="AW243" s="290"/>
      <c r="AX243" s="290"/>
      <c r="AY243" s="290"/>
      <c r="AZ243" s="290"/>
      <c r="BA243" s="290"/>
      <c r="BB243" s="290"/>
      <c r="BC243" s="290"/>
      <c r="BD243" s="290"/>
      <c r="BE243" s="290"/>
      <c r="BF243" s="290"/>
      <c r="BG243" s="290"/>
      <c r="BH243" s="290"/>
      <c r="BI243" s="290"/>
      <c r="BJ243" s="290"/>
      <c r="BK243" s="290"/>
      <c r="BL243" s="290"/>
      <c r="BM243" s="290"/>
      <c r="BN243" s="290"/>
      <c r="BO243" s="290">
        <v>0</v>
      </c>
      <c r="BP243" s="290">
        <v>0</v>
      </c>
      <c r="BQ243" s="290">
        <v>0</v>
      </c>
      <c r="BR243" s="290">
        <v>11.93</v>
      </c>
      <c r="BS243" s="290">
        <f t="shared" si="148"/>
        <v>11.93</v>
      </c>
      <c r="BT243" s="458">
        <f t="shared" si="149"/>
        <v>1087.97</v>
      </c>
    </row>
    <row r="244" spans="1:72" s="190" customFormat="1" ht="13.5" x14ac:dyDescent="0.25">
      <c r="A244" s="193"/>
      <c r="B244" s="23"/>
      <c r="C244" s="22"/>
      <c r="D244" s="435">
        <v>236</v>
      </c>
      <c r="E244" s="366"/>
      <c r="F244" s="216">
        <v>44544</v>
      </c>
      <c r="G244" s="53" t="s">
        <v>514</v>
      </c>
      <c r="H244" s="53" t="s">
        <v>862</v>
      </c>
      <c r="I244" s="217" t="s">
        <v>1041</v>
      </c>
      <c r="J244" s="53"/>
      <c r="K244" s="463"/>
      <c r="L244" s="290">
        <v>1241</v>
      </c>
      <c r="M244" s="370">
        <f t="shared" si="138"/>
        <v>124.10000000000001</v>
      </c>
      <c r="N244" s="290">
        <f t="shared" si="139"/>
        <v>1116.9000000000001</v>
      </c>
      <c r="O244" s="290">
        <f t="shared" si="140"/>
        <v>223.38000000000002</v>
      </c>
      <c r="P244" s="290"/>
      <c r="Q244" s="290"/>
      <c r="R244" s="290"/>
      <c r="S244" s="290"/>
      <c r="T244" s="290"/>
      <c r="U244" s="290"/>
      <c r="V244" s="290"/>
      <c r="W244" s="290"/>
      <c r="X244" s="290"/>
      <c r="Y244" s="290"/>
      <c r="Z244" s="290"/>
      <c r="AA244" s="290"/>
      <c r="AB244" s="290"/>
      <c r="AC244" s="290"/>
      <c r="AD244" s="290"/>
      <c r="AE244" s="290"/>
      <c r="AF244" s="290"/>
      <c r="AG244" s="290"/>
      <c r="AH244" s="290"/>
      <c r="AI244" s="290"/>
      <c r="AJ244" s="290"/>
      <c r="AK244" s="290"/>
      <c r="AL244" s="290"/>
      <c r="AM244" s="290"/>
      <c r="AN244" s="290"/>
      <c r="AO244" s="290"/>
      <c r="AP244" s="290"/>
      <c r="AQ244" s="290"/>
      <c r="AR244" s="290"/>
      <c r="AS244" s="290"/>
      <c r="AT244" s="290"/>
      <c r="AU244" s="290"/>
      <c r="AV244" s="290"/>
      <c r="AW244" s="290"/>
      <c r="AX244" s="290"/>
      <c r="AY244" s="290"/>
      <c r="AZ244" s="290"/>
      <c r="BA244" s="290"/>
      <c r="BB244" s="290"/>
      <c r="BC244" s="290"/>
      <c r="BD244" s="290"/>
      <c r="BE244" s="290"/>
      <c r="BF244" s="290"/>
      <c r="BG244" s="290"/>
      <c r="BH244" s="290"/>
      <c r="BI244" s="290"/>
      <c r="BJ244" s="290"/>
      <c r="BK244" s="290"/>
      <c r="BL244" s="290"/>
      <c r="BM244" s="290"/>
      <c r="BN244" s="290"/>
      <c r="BO244" s="290">
        <v>0</v>
      </c>
      <c r="BP244" s="290">
        <v>0</v>
      </c>
      <c r="BQ244" s="290">
        <v>0</v>
      </c>
      <c r="BR244" s="290">
        <v>11.02</v>
      </c>
      <c r="BS244" s="290">
        <f t="shared" si="148"/>
        <v>11.02</v>
      </c>
      <c r="BT244" s="458">
        <f t="shared" si="149"/>
        <v>1229.98</v>
      </c>
    </row>
    <row r="245" spans="1:72" s="190" customFormat="1" ht="13.5" x14ac:dyDescent="0.25">
      <c r="A245" s="193"/>
      <c r="B245" s="23"/>
      <c r="C245" s="22"/>
      <c r="D245" s="435">
        <v>237</v>
      </c>
      <c r="E245" s="366"/>
      <c r="F245" s="216">
        <v>44544</v>
      </c>
      <c r="G245" s="53" t="s">
        <v>514</v>
      </c>
      <c r="H245" s="53" t="s">
        <v>862</v>
      </c>
      <c r="I245" s="217" t="s">
        <v>1041</v>
      </c>
      <c r="J245" s="53"/>
      <c r="K245" s="463"/>
      <c r="L245" s="290">
        <v>1241</v>
      </c>
      <c r="M245" s="370">
        <f t="shared" si="138"/>
        <v>124.10000000000001</v>
      </c>
      <c r="N245" s="290">
        <f t="shared" si="139"/>
        <v>1116.9000000000001</v>
      </c>
      <c r="O245" s="290">
        <f t="shared" si="140"/>
        <v>223.38000000000002</v>
      </c>
      <c r="P245" s="290"/>
      <c r="Q245" s="290"/>
      <c r="R245" s="290"/>
      <c r="S245" s="290"/>
      <c r="T245" s="290"/>
      <c r="U245" s="290"/>
      <c r="V245" s="290"/>
      <c r="W245" s="290"/>
      <c r="X245" s="290"/>
      <c r="Y245" s="290"/>
      <c r="Z245" s="290"/>
      <c r="AA245" s="290"/>
      <c r="AB245" s="290"/>
      <c r="AC245" s="290"/>
      <c r="AD245" s="290"/>
      <c r="AE245" s="290"/>
      <c r="AF245" s="290"/>
      <c r="AG245" s="290"/>
      <c r="AH245" s="290"/>
      <c r="AI245" s="290"/>
      <c r="AJ245" s="290"/>
      <c r="AK245" s="290"/>
      <c r="AL245" s="290"/>
      <c r="AM245" s="290"/>
      <c r="AN245" s="290"/>
      <c r="AO245" s="290"/>
      <c r="AP245" s="290"/>
      <c r="AQ245" s="290"/>
      <c r="AR245" s="290"/>
      <c r="AS245" s="290"/>
      <c r="AT245" s="290"/>
      <c r="AU245" s="290"/>
      <c r="AV245" s="290"/>
      <c r="AW245" s="290"/>
      <c r="AX245" s="290"/>
      <c r="AY245" s="290"/>
      <c r="AZ245" s="290"/>
      <c r="BA245" s="290"/>
      <c r="BB245" s="290"/>
      <c r="BC245" s="290"/>
      <c r="BD245" s="290"/>
      <c r="BE245" s="290"/>
      <c r="BF245" s="290"/>
      <c r="BG245" s="290"/>
      <c r="BH245" s="290"/>
      <c r="BI245" s="290"/>
      <c r="BJ245" s="290"/>
      <c r="BK245" s="290"/>
      <c r="BL245" s="290"/>
      <c r="BM245" s="290"/>
      <c r="BN245" s="290"/>
      <c r="BO245" s="290">
        <v>0</v>
      </c>
      <c r="BP245" s="290">
        <v>0</v>
      </c>
      <c r="BQ245" s="290">
        <v>0</v>
      </c>
      <c r="BR245" s="290">
        <v>11.02</v>
      </c>
      <c r="BS245" s="290">
        <f t="shared" si="148"/>
        <v>11.02</v>
      </c>
      <c r="BT245" s="458">
        <f t="shared" si="149"/>
        <v>1229.98</v>
      </c>
    </row>
    <row r="246" spans="1:72" s="190" customFormat="1" ht="13.5" x14ac:dyDescent="0.25">
      <c r="A246" s="193"/>
      <c r="B246" s="23"/>
      <c r="C246" s="22"/>
      <c r="D246" s="453">
        <v>238</v>
      </c>
      <c r="E246" s="366"/>
      <c r="F246" s="216">
        <v>44544</v>
      </c>
      <c r="G246" s="53" t="s">
        <v>514</v>
      </c>
      <c r="H246" s="53" t="s">
        <v>862</v>
      </c>
      <c r="I246" s="217" t="s">
        <v>1041</v>
      </c>
      <c r="J246" s="53"/>
      <c r="K246" s="463"/>
      <c r="L246" s="290">
        <v>1241</v>
      </c>
      <c r="M246" s="370">
        <f t="shared" si="138"/>
        <v>124.10000000000001</v>
      </c>
      <c r="N246" s="290">
        <f t="shared" si="139"/>
        <v>1116.9000000000001</v>
      </c>
      <c r="O246" s="290">
        <f t="shared" si="140"/>
        <v>223.38000000000002</v>
      </c>
      <c r="P246" s="290"/>
      <c r="Q246" s="290"/>
      <c r="R246" s="290"/>
      <c r="S246" s="290"/>
      <c r="T246" s="290"/>
      <c r="U246" s="290"/>
      <c r="V246" s="290"/>
      <c r="W246" s="290"/>
      <c r="X246" s="290"/>
      <c r="Y246" s="290"/>
      <c r="Z246" s="290"/>
      <c r="AA246" s="290"/>
      <c r="AB246" s="290"/>
      <c r="AC246" s="290"/>
      <c r="AD246" s="290"/>
      <c r="AE246" s="290"/>
      <c r="AF246" s="290"/>
      <c r="AG246" s="290"/>
      <c r="AH246" s="290"/>
      <c r="AI246" s="290"/>
      <c r="AJ246" s="290"/>
      <c r="AK246" s="290"/>
      <c r="AL246" s="290"/>
      <c r="AM246" s="290"/>
      <c r="AN246" s="290"/>
      <c r="AO246" s="290"/>
      <c r="AP246" s="290"/>
      <c r="AQ246" s="290"/>
      <c r="AR246" s="290"/>
      <c r="AS246" s="290"/>
      <c r="AT246" s="290"/>
      <c r="AU246" s="290"/>
      <c r="AV246" s="290"/>
      <c r="AW246" s="290"/>
      <c r="AX246" s="290"/>
      <c r="AY246" s="290"/>
      <c r="AZ246" s="290"/>
      <c r="BA246" s="290"/>
      <c r="BB246" s="290"/>
      <c r="BC246" s="290"/>
      <c r="BD246" s="290"/>
      <c r="BE246" s="290"/>
      <c r="BF246" s="290"/>
      <c r="BG246" s="290"/>
      <c r="BH246" s="290"/>
      <c r="BI246" s="290"/>
      <c r="BJ246" s="290"/>
      <c r="BK246" s="290"/>
      <c r="BL246" s="290"/>
      <c r="BM246" s="290"/>
      <c r="BN246" s="290"/>
      <c r="BO246" s="290">
        <v>0</v>
      </c>
      <c r="BP246" s="290">
        <v>0</v>
      </c>
      <c r="BQ246" s="290">
        <v>0</v>
      </c>
      <c r="BR246" s="290">
        <v>11.02</v>
      </c>
      <c r="BS246" s="290">
        <f t="shared" si="148"/>
        <v>11.02</v>
      </c>
      <c r="BT246" s="458">
        <f t="shared" si="149"/>
        <v>1229.98</v>
      </c>
    </row>
    <row r="247" spans="1:72" s="190" customFormat="1" ht="13.5" x14ac:dyDescent="0.25">
      <c r="A247" s="193"/>
      <c r="B247" s="23"/>
      <c r="C247" s="22"/>
      <c r="D247" s="453">
        <v>239</v>
      </c>
      <c r="E247" s="366"/>
      <c r="F247" s="216">
        <v>44544</v>
      </c>
      <c r="G247" s="53" t="s">
        <v>514</v>
      </c>
      <c r="H247" s="53" t="s">
        <v>862</v>
      </c>
      <c r="I247" s="217" t="s">
        <v>1041</v>
      </c>
      <c r="J247" s="53"/>
      <c r="K247" s="463"/>
      <c r="L247" s="290">
        <v>1241</v>
      </c>
      <c r="M247" s="370">
        <f t="shared" si="138"/>
        <v>124.10000000000001</v>
      </c>
      <c r="N247" s="290">
        <f t="shared" si="139"/>
        <v>1116.9000000000001</v>
      </c>
      <c r="O247" s="290">
        <f t="shared" si="140"/>
        <v>223.38000000000002</v>
      </c>
      <c r="P247" s="290"/>
      <c r="Q247" s="290"/>
      <c r="R247" s="290"/>
      <c r="S247" s="290"/>
      <c r="T247" s="290"/>
      <c r="U247" s="290"/>
      <c r="V247" s="290"/>
      <c r="W247" s="290"/>
      <c r="X247" s="290"/>
      <c r="Y247" s="290"/>
      <c r="Z247" s="290"/>
      <c r="AA247" s="290"/>
      <c r="AB247" s="290"/>
      <c r="AC247" s="290"/>
      <c r="AD247" s="290"/>
      <c r="AE247" s="290"/>
      <c r="AF247" s="290"/>
      <c r="AG247" s="290"/>
      <c r="AH247" s="290"/>
      <c r="AI247" s="290"/>
      <c r="AJ247" s="290"/>
      <c r="AK247" s="290"/>
      <c r="AL247" s="290"/>
      <c r="AM247" s="290"/>
      <c r="AN247" s="290"/>
      <c r="AO247" s="290"/>
      <c r="AP247" s="290"/>
      <c r="AQ247" s="290"/>
      <c r="AR247" s="290"/>
      <c r="AS247" s="290"/>
      <c r="AT247" s="290"/>
      <c r="AU247" s="290"/>
      <c r="AV247" s="290"/>
      <c r="AW247" s="290"/>
      <c r="AX247" s="290"/>
      <c r="AY247" s="290"/>
      <c r="AZ247" s="290"/>
      <c r="BA247" s="290"/>
      <c r="BB247" s="290"/>
      <c r="BC247" s="290"/>
      <c r="BD247" s="290"/>
      <c r="BE247" s="290"/>
      <c r="BF247" s="290"/>
      <c r="BG247" s="290"/>
      <c r="BH247" s="290"/>
      <c r="BI247" s="290"/>
      <c r="BJ247" s="290"/>
      <c r="BK247" s="290"/>
      <c r="BL247" s="290"/>
      <c r="BM247" s="290"/>
      <c r="BN247" s="290"/>
      <c r="BO247" s="290">
        <v>0</v>
      </c>
      <c r="BP247" s="290">
        <v>0</v>
      </c>
      <c r="BQ247" s="290">
        <v>0</v>
      </c>
      <c r="BR247" s="290">
        <v>11.02</v>
      </c>
      <c r="BS247" s="290">
        <f t="shared" si="148"/>
        <v>11.02</v>
      </c>
      <c r="BT247" s="458">
        <f t="shared" si="149"/>
        <v>1229.98</v>
      </c>
    </row>
    <row r="248" spans="1:72" s="20" customFormat="1" ht="13.5" x14ac:dyDescent="0.25">
      <c r="A248" s="111"/>
      <c r="B248" s="111"/>
      <c r="C248" s="108"/>
      <c r="D248" s="435">
        <v>240</v>
      </c>
      <c r="E248" s="366"/>
      <c r="F248" s="216">
        <v>44544</v>
      </c>
      <c r="G248" s="53" t="s">
        <v>514</v>
      </c>
      <c r="H248" s="53" t="s">
        <v>862</v>
      </c>
      <c r="I248" s="217" t="s">
        <v>1041</v>
      </c>
      <c r="J248" s="53"/>
      <c r="K248" s="463"/>
      <c r="L248" s="290">
        <v>1241</v>
      </c>
      <c r="M248" s="370">
        <f t="shared" si="138"/>
        <v>124.10000000000001</v>
      </c>
      <c r="N248" s="290">
        <f t="shared" si="139"/>
        <v>1116.9000000000001</v>
      </c>
      <c r="O248" s="290">
        <f t="shared" si="140"/>
        <v>223.38000000000002</v>
      </c>
      <c r="P248" s="290"/>
      <c r="Q248" s="290"/>
      <c r="R248" s="290"/>
      <c r="S248" s="290"/>
      <c r="T248" s="290"/>
      <c r="U248" s="290"/>
      <c r="V248" s="290"/>
      <c r="W248" s="290"/>
      <c r="X248" s="290"/>
      <c r="Y248" s="290"/>
      <c r="Z248" s="290"/>
      <c r="AA248" s="290"/>
      <c r="AB248" s="290"/>
      <c r="AC248" s="290"/>
      <c r="AD248" s="290"/>
      <c r="AE248" s="290"/>
      <c r="AF248" s="290"/>
      <c r="AG248" s="290"/>
      <c r="AH248" s="290"/>
      <c r="AI248" s="290"/>
      <c r="AJ248" s="290"/>
      <c r="AK248" s="290"/>
      <c r="AL248" s="290"/>
      <c r="AM248" s="290"/>
      <c r="AN248" s="290"/>
      <c r="AO248" s="290"/>
      <c r="AP248" s="290"/>
      <c r="AQ248" s="290"/>
      <c r="AR248" s="290"/>
      <c r="AS248" s="290"/>
      <c r="AT248" s="290"/>
      <c r="AU248" s="290"/>
      <c r="AV248" s="290"/>
      <c r="AW248" s="290"/>
      <c r="AX248" s="290"/>
      <c r="AY248" s="290"/>
      <c r="AZ248" s="290"/>
      <c r="BA248" s="290"/>
      <c r="BB248" s="290"/>
      <c r="BC248" s="290"/>
      <c r="BD248" s="290"/>
      <c r="BE248" s="290"/>
      <c r="BF248" s="290"/>
      <c r="BG248" s="290"/>
      <c r="BH248" s="290"/>
      <c r="BI248" s="290"/>
      <c r="BJ248" s="290"/>
      <c r="BK248" s="290"/>
      <c r="BL248" s="290"/>
      <c r="BM248" s="290"/>
      <c r="BN248" s="290"/>
      <c r="BO248" s="290">
        <v>0</v>
      </c>
      <c r="BP248" s="290">
        <v>0</v>
      </c>
      <c r="BQ248" s="290">
        <v>0</v>
      </c>
      <c r="BR248" s="290">
        <v>11.02</v>
      </c>
      <c r="BS248" s="290">
        <f t="shared" si="148"/>
        <v>11.02</v>
      </c>
      <c r="BT248" s="458">
        <f t="shared" si="149"/>
        <v>1229.98</v>
      </c>
    </row>
    <row r="249" spans="1:72" s="220" customFormat="1" ht="14.25" customHeight="1" x14ac:dyDescent="0.2">
      <c r="A249" s="218"/>
      <c r="B249" s="219"/>
      <c r="C249" s="219"/>
      <c r="D249" s="435">
        <v>241</v>
      </c>
      <c r="E249" s="366"/>
      <c r="F249" s="216">
        <v>44544</v>
      </c>
      <c r="G249" s="53" t="s">
        <v>514</v>
      </c>
      <c r="H249" s="53" t="s">
        <v>862</v>
      </c>
      <c r="I249" s="217" t="s">
        <v>1041</v>
      </c>
      <c r="J249" s="53"/>
      <c r="K249" s="463"/>
      <c r="L249" s="290">
        <v>1241</v>
      </c>
      <c r="M249" s="370">
        <f t="shared" si="138"/>
        <v>124.10000000000001</v>
      </c>
      <c r="N249" s="290">
        <f t="shared" si="139"/>
        <v>1116.9000000000001</v>
      </c>
      <c r="O249" s="290">
        <f t="shared" si="140"/>
        <v>223.38000000000002</v>
      </c>
      <c r="P249" s="290"/>
      <c r="Q249" s="290"/>
      <c r="R249" s="290"/>
      <c r="S249" s="290"/>
      <c r="T249" s="290"/>
      <c r="U249" s="290"/>
      <c r="V249" s="290"/>
      <c r="W249" s="290"/>
      <c r="X249" s="290"/>
      <c r="Y249" s="290"/>
      <c r="Z249" s="290"/>
      <c r="AA249" s="290"/>
      <c r="AB249" s="290"/>
      <c r="AC249" s="290"/>
      <c r="AD249" s="290"/>
      <c r="AE249" s="290"/>
      <c r="AF249" s="290"/>
      <c r="AG249" s="290"/>
      <c r="AH249" s="290"/>
      <c r="AI249" s="290"/>
      <c r="AJ249" s="290"/>
      <c r="AK249" s="290"/>
      <c r="AL249" s="290"/>
      <c r="AM249" s="290"/>
      <c r="AN249" s="290"/>
      <c r="AO249" s="290"/>
      <c r="AP249" s="290"/>
      <c r="AQ249" s="290"/>
      <c r="AR249" s="290"/>
      <c r="AS249" s="290"/>
      <c r="AT249" s="290"/>
      <c r="AU249" s="290"/>
      <c r="AV249" s="290"/>
      <c r="AW249" s="290"/>
      <c r="AX249" s="290"/>
      <c r="AY249" s="290"/>
      <c r="AZ249" s="290"/>
      <c r="BA249" s="290"/>
      <c r="BB249" s="290"/>
      <c r="BC249" s="290"/>
      <c r="BD249" s="290"/>
      <c r="BE249" s="290"/>
      <c r="BF249" s="290"/>
      <c r="BG249" s="290"/>
      <c r="BH249" s="290"/>
      <c r="BI249" s="290"/>
      <c r="BJ249" s="290"/>
      <c r="BK249" s="290"/>
      <c r="BL249" s="290"/>
      <c r="BM249" s="290"/>
      <c r="BN249" s="290"/>
      <c r="BO249" s="290">
        <v>0</v>
      </c>
      <c r="BP249" s="290">
        <v>0</v>
      </c>
      <c r="BQ249" s="290">
        <v>0</v>
      </c>
      <c r="BR249" s="290">
        <v>11.02</v>
      </c>
      <c r="BS249" s="290">
        <f t="shared" si="148"/>
        <v>11.02</v>
      </c>
      <c r="BT249" s="458">
        <f t="shared" si="149"/>
        <v>1229.98</v>
      </c>
    </row>
    <row r="250" spans="1:72" s="220" customFormat="1" ht="14.25" customHeight="1" x14ac:dyDescent="0.2">
      <c r="A250" s="218"/>
      <c r="B250" s="219"/>
      <c r="C250" s="219"/>
      <c r="D250" s="435">
        <v>242</v>
      </c>
      <c r="E250" s="366"/>
      <c r="F250" s="216">
        <v>44544</v>
      </c>
      <c r="G250" s="53" t="s">
        <v>514</v>
      </c>
      <c r="H250" s="53" t="s">
        <v>862</v>
      </c>
      <c r="I250" s="217" t="s">
        <v>1041</v>
      </c>
      <c r="J250" s="53"/>
      <c r="K250" s="463"/>
      <c r="L250" s="290">
        <v>1241</v>
      </c>
      <c r="M250" s="370">
        <f t="shared" si="138"/>
        <v>124.10000000000001</v>
      </c>
      <c r="N250" s="290">
        <f t="shared" si="139"/>
        <v>1116.9000000000001</v>
      </c>
      <c r="O250" s="290">
        <f t="shared" si="140"/>
        <v>223.38000000000002</v>
      </c>
      <c r="P250" s="290"/>
      <c r="Q250" s="290"/>
      <c r="R250" s="290"/>
      <c r="S250" s="290"/>
      <c r="T250" s="290"/>
      <c r="U250" s="290"/>
      <c r="V250" s="290"/>
      <c r="W250" s="290"/>
      <c r="X250" s="290"/>
      <c r="Y250" s="290"/>
      <c r="Z250" s="290"/>
      <c r="AA250" s="290"/>
      <c r="AB250" s="290"/>
      <c r="AC250" s="290"/>
      <c r="AD250" s="290"/>
      <c r="AE250" s="290"/>
      <c r="AF250" s="290"/>
      <c r="AG250" s="290"/>
      <c r="AH250" s="290"/>
      <c r="AI250" s="290"/>
      <c r="AJ250" s="290"/>
      <c r="AK250" s="290"/>
      <c r="AL250" s="290"/>
      <c r="AM250" s="290"/>
      <c r="AN250" s="290"/>
      <c r="AO250" s="290"/>
      <c r="AP250" s="290"/>
      <c r="AQ250" s="290"/>
      <c r="AR250" s="290"/>
      <c r="AS250" s="290"/>
      <c r="AT250" s="290"/>
      <c r="AU250" s="290"/>
      <c r="AV250" s="290"/>
      <c r="AW250" s="290"/>
      <c r="AX250" s="290"/>
      <c r="AY250" s="290"/>
      <c r="AZ250" s="290"/>
      <c r="BA250" s="290"/>
      <c r="BB250" s="290"/>
      <c r="BC250" s="290"/>
      <c r="BD250" s="290"/>
      <c r="BE250" s="290"/>
      <c r="BF250" s="290"/>
      <c r="BG250" s="290"/>
      <c r="BH250" s="290"/>
      <c r="BI250" s="290"/>
      <c r="BJ250" s="290"/>
      <c r="BK250" s="290"/>
      <c r="BL250" s="290"/>
      <c r="BM250" s="290"/>
      <c r="BN250" s="290"/>
      <c r="BO250" s="290">
        <v>0</v>
      </c>
      <c r="BP250" s="290">
        <v>0</v>
      </c>
      <c r="BQ250" s="290">
        <v>0</v>
      </c>
      <c r="BR250" s="290">
        <v>11.02</v>
      </c>
      <c r="BS250" s="290">
        <f t="shared" si="148"/>
        <v>11.02</v>
      </c>
      <c r="BT250" s="458">
        <f t="shared" si="149"/>
        <v>1229.98</v>
      </c>
    </row>
    <row r="251" spans="1:72" s="220" customFormat="1" ht="14.25" customHeight="1" x14ac:dyDescent="0.2">
      <c r="A251" s="218"/>
      <c r="B251" s="219"/>
      <c r="C251" s="219"/>
      <c r="D251" s="453">
        <v>243</v>
      </c>
      <c r="E251" s="366"/>
      <c r="F251" s="216">
        <v>44544</v>
      </c>
      <c r="G251" s="53" t="s">
        <v>514</v>
      </c>
      <c r="H251" s="53" t="s">
        <v>862</v>
      </c>
      <c r="I251" s="217" t="s">
        <v>1041</v>
      </c>
      <c r="J251" s="53"/>
      <c r="K251" s="463"/>
      <c r="L251" s="290">
        <v>1241</v>
      </c>
      <c r="M251" s="370">
        <f t="shared" si="138"/>
        <v>124.10000000000001</v>
      </c>
      <c r="N251" s="290">
        <f t="shared" si="139"/>
        <v>1116.9000000000001</v>
      </c>
      <c r="O251" s="290">
        <f t="shared" si="140"/>
        <v>223.38000000000002</v>
      </c>
      <c r="P251" s="290"/>
      <c r="Q251" s="290"/>
      <c r="R251" s="290"/>
      <c r="S251" s="290"/>
      <c r="T251" s="290"/>
      <c r="U251" s="290"/>
      <c r="V251" s="290"/>
      <c r="W251" s="290"/>
      <c r="X251" s="290"/>
      <c r="Y251" s="290"/>
      <c r="Z251" s="290"/>
      <c r="AA251" s="290"/>
      <c r="AB251" s="290"/>
      <c r="AC251" s="290"/>
      <c r="AD251" s="290"/>
      <c r="AE251" s="290"/>
      <c r="AF251" s="290"/>
      <c r="AG251" s="290"/>
      <c r="AH251" s="290"/>
      <c r="AI251" s="290"/>
      <c r="AJ251" s="290"/>
      <c r="AK251" s="290"/>
      <c r="AL251" s="290"/>
      <c r="AM251" s="290"/>
      <c r="AN251" s="290"/>
      <c r="AO251" s="290"/>
      <c r="AP251" s="290"/>
      <c r="AQ251" s="290"/>
      <c r="AR251" s="290"/>
      <c r="AS251" s="290"/>
      <c r="AT251" s="290"/>
      <c r="AU251" s="290"/>
      <c r="AV251" s="290"/>
      <c r="AW251" s="290"/>
      <c r="AX251" s="290"/>
      <c r="AY251" s="290"/>
      <c r="AZ251" s="290"/>
      <c r="BA251" s="290"/>
      <c r="BB251" s="290"/>
      <c r="BC251" s="290"/>
      <c r="BD251" s="290"/>
      <c r="BE251" s="290"/>
      <c r="BF251" s="290"/>
      <c r="BG251" s="290"/>
      <c r="BH251" s="290"/>
      <c r="BI251" s="290"/>
      <c r="BJ251" s="290"/>
      <c r="BK251" s="290"/>
      <c r="BL251" s="290"/>
      <c r="BM251" s="290"/>
      <c r="BN251" s="290"/>
      <c r="BO251" s="290">
        <v>0</v>
      </c>
      <c r="BP251" s="290">
        <v>0</v>
      </c>
      <c r="BQ251" s="290">
        <v>0</v>
      </c>
      <c r="BR251" s="290">
        <v>11.02</v>
      </c>
      <c r="BS251" s="290">
        <f t="shared" si="148"/>
        <v>11.02</v>
      </c>
      <c r="BT251" s="458">
        <f t="shared" si="149"/>
        <v>1229.98</v>
      </c>
    </row>
    <row r="252" spans="1:72" s="220" customFormat="1" ht="14.25" customHeight="1" x14ac:dyDescent="0.2">
      <c r="A252" s="218"/>
      <c r="B252" s="219"/>
      <c r="C252" s="219"/>
      <c r="D252" s="453">
        <v>244</v>
      </c>
      <c r="E252" s="366"/>
      <c r="F252" s="216">
        <v>44544</v>
      </c>
      <c r="G252" s="53" t="s">
        <v>514</v>
      </c>
      <c r="H252" s="53" t="s">
        <v>862</v>
      </c>
      <c r="I252" s="217" t="s">
        <v>1041</v>
      </c>
      <c r="J252" s="53"/>
      <c r="K252" s="463"/>
      <c r="L252" s="290">
        <v>1241</v>
      </c>
      <c r="M252" s="370">
        <f t="shared" si="138"/>
        <v>124.10000000000001</v>
      </c>
      <c r="N252" s="290">
        <f t="shared" si="139"/>
        <v>1116.9000000000001</v>
      </c>
      <c r="O252" s="290">
        <f t="shared" si="140"/>
        <v>223.38000000000002</v>
      </c>
      <c r="P252" s="290"/>
      <c r="Q252" s="290"/>
      <c r="R252" s="290"/>
      <c r="S252" s="290"/>
      <c r="T252" s="290"/>
      <c r="U252" s="290"/>
      <c r="V252" s="290"/>
      <c r="W252" s="290"/>
      <c r="X252" s="290"/>
      <c r="Y252" s="290"/>
      <c r="Z252" s="290"/>
      <c r="AA252" s="290"/>
      <c r="AB252" s="290"/>
      <c r="AC252" s="290"/>
      <c r="AD252" s="290"/>
      <c r="AE252" s="290"/>
      <c r="AF252" s="290"/>
      <c r="AG252" s="290"/>
      <c r="AH252" s="290"/>
      <c r="AI252" s="290"/>
      <c r="AJ252" s="290"/>
      <c r="AK252" s="290"/>
      <c r="AL252" s="290"/>
      <c r="AM252" s="290"/>
      <c r="AN252" s="290"/>
      <c r="AO252" s="290"/>
      <c r="AP252" s="290"/>
      <c r="AQ252" s="290"/>
      <c r="AR252" s="290"/>
      <c r="AS252" s="290"/>
      <c r="AT252" s="290"/>
      <c r="AU252" s="290"/>
      <c r="AV252" s="290"/>
      <c r="AW252" s="290"/>
      <c r="AX252" s="290"/>
      <c r="AY252" s="290"/>
      <c r="AZ252" s="290"/>
      <c r="BA252" s="290"/>
      <c r="BB252" s="290"/>
      <c r="BC252" s="290"/>
      <c r="BD252" s="290"/>
      <c r="BE252" s="290"/>
      <c r="BF252" s="290"/>
      <c r="BG252" s="290"/>
      <c r="BH252" s="290"/>
      <c r="BI252" s="290"/>
      <c r="BJ252" s="290"/>
      <c r="BK252" s="290"/>
      <c r="BL252" s="290"/>
      <c r="BM252" s="290"/>
      <c r="BN252" s="290"/>
      <c r="BO252" s="290">
        <v>0</v>
      </c>
      <c r="BP252" s="290">
        <v>0</v>
      </c>
      <c r="BQ252" s="290">
        <v>0</v>
      </c>
      <c r="BR252" s="290">
        <v>11.02</v>
      </c>
      <c r="BS252" s="290">
        <f t="shared" si="148"/>
        <v>11.02</v>
      </c>
      <c r="BT252" s="458">
        <f t="shared" si="149"/>
        <v>1229.98</v>
      </c>
    </row>
    <row r="253" spans="1:72" s="220" customFormat="1" ht="14.25" customHeight="1" x14ac:dyDescent="0.2">
      <c r="A253" s="218"/>
      <c r="B253" s="219"/>
      <c r="C253" s="219"/>
      <c r="D253" s="435">
        <v>245</v>
      </c>
      <c r="E253" s="366"/>
      <c r="F253" s="216">
        <v>44544</v>
      </c>
      <c r="G253" s="53" t="s">
        <v>514</v>
      </c>
      <c r="H253" s="53" t="s">
        <v>862</v>
      </c>
      <c r="I253" s="217" t="s">
        <v>1041</v>
      </c>
      <c r="J253" s="53"/>
      <c r="K253" s="463"/>
      <c r="L253" s="290">
        <v>1241</v>
      </c>
      <c r="M253" s="370">
        <f t="shared" si="138"/>
        <v>124.10000000000001</v>
      </c>
      <c r="N253" s="290">
        <f t="shared" si="139"/>
        <v>1116.9000000000001</v>
      </c>
      <c r="O253" s="290">
        <f t="shared" si="140"/>
        <v>223.38000000000002</v>
      </c>
      <c r="P253" s="290"/>
      <c r="Q253" s="290"/>
      <c r="R253" s="290"/>
      <c r="S253" s="290"/>
      <c r="T253" s="290"/>
      <c r="U253" s="290"/>
      <c r="V253" s="290"/>
      <c r="W253" s="290"/>
      <c r="X253" s="290"/>
      <c r="Y253" s="290"/>
      <c r="Z253" s="290"/>
      <c r="AA253" s="290"/>
      <c r="AB253" s="290"/>
      <c r="AC253" s="290"/>
      <c r="AD253" s="290"/>
      <c r="AE253" s="290"/>
      <c r="AF253" s="290"/>
      <c r="AG253" s="290"/>
      <c r="AH253" s="290"/>
      <c r="AI253" s="290"/>
      <c r="AJ253" s="290"/>
      <c r="AK253" s="290"/>
      <c r="AL253" s="290"/>
      <c r="AM253" s="290"/>
      <c r="AN253" s="290"/>
      <c r="AO253" s="290"/>
      <c r="AP253" s="290"/>
      <c r="AQ253" s="290"/>
      <c r="AR253" s="290"/>
      <c r="AS253" s="290"/>
      <c r="AT253" s="290"/>
      <c r="AU253" s="290"/>
      <c r="AV253" s="290"/>
      <c r="AW253" s="290"/>
      <c r="AX253" s="290"/>
      <c r="AY253" s="290"/>
      <c r="AZ253" s="290"/>
      <c r="BA253" s="290"/>
      <c r="BB253" s="290"/>
      <c r="BC253" s="290"/>
      <c r="BD253" s="290"/>
      <c r="BE253" s="290"/>
      <c r="BF253" s="290"/>
      <c r="BG253" s="290"/>
      <c r="BH253" s="290"/>
      <c r="BI253" s="290"/>
      <c r="BJ253" s="290"/>
      <c r="BK253" s="290"/>
      <c r="BL253" s="290"/>
      <c r="BM253" s="290"/>
      <c r="BN253" s="290"/>
      <c r="BO253" s="290">
        <v>0</v>
      </c>
      <c r="BP253" s="290">
        <v>0</v>
      </c>
      <c r="BQ253" s="290">
        <v>0</v>
      </c>
      <c r="BR253" s="290">
        <v>11.02</v>
      </c>
      <c r="BS253" s="290">
        <f t="shared" si="148"/>
        <v>11.02</v>
      </c>
      <c r="BT253" s="458">
        <f t="shared" si="149"/>
        <v>1229.98</v>
      </c>
    </row>
    <row r="254" spans="1:72" s="220" customFormat="1" ht="14.25" customHeight="1" x14ac:dyDescent="0.2">
      <c r="A254" s="218"/>
      <c r="B254" s="219"/>
      <c r="C254" s="219"/>
      <c r="D254" s="435">
        <v>246</v>
      </c>
      <c r="E254" s="366"/>
      <c r="F254" s="216">
        <v>44544</v>
      </c>
      <c r="G254" s="53" t="s">
        <v>572</v>
      </c>
      <c r="H254" s="53" t="s">
        <v>515</v>
      </c>
      <c r="I254" s="217" t="s">
        <v>1042</v>
      </c>
      <c r="J254" s="53"/>
      <c r="K254" s="463"/>
      <c r="L254" s="290">
        <v>16837</v>
      </c>
      <c r="M254" s="475">
        <f t="shared" si="138"/>
        <v>1683.7</v>
      </c>
      <c r="N254" s="290">
        <f t="shared" si="139"/>
        <v>15153.3</v>
      </c>
      <c r="O254" s="290">
        <f t="shared" si="140"/>
        <v>3030.66</v>
      </c>
      <c r="P254" s="290"/>
      <c r="Q254" s="290"/>
      <c r="R254" s="290"/>
      <c r="S254" s="290"/>
      <c r="T254" s="290"/>
      <c r="U254" s="290"/>
      <c r="V254" s="290"/>
      <c r="W254" s="290"/>
      <c r="X254" s="290"/>
      <c r="Y254" s="290"/>
      <c r="Z254" s="290"/>
      <c r="AA254" s="290"/>
      <c r="AB254" s="290"/>
      <c r="AC254" s="290"/>
      <c r="AD254" s="290"/>
      <c r="AE254" s="290"/>
      <c r="AF254" s="290"/>
      <c r="AG254" s="290"/>
      <c r="AH254" s="290"/>
      <c r="AI254" s="290"/>
      <c r="AJ254" s="290"/>
      <c r="AK254" s="290"/>
      <c r="AL254" s="290"/>
      <c r="AM254" s="290"/>
      <c r="AN254" s="290"/>
      <c r="AO254" s="290"/>
      <c r="AP254" s="290"/>
      <c r="AQ254" s="290"/>
      <c r="AR254" s="290"/>
      <c r="AS254" s="290"/>
      <c r="AT254" s="290"/>
      <c r="AU254" s="290"/>
      <c r="AV254" s="290"/>
      <c r="AW254" s="290"/>
      <c r="AX254" s="290"/>
      <c r="AY254" s="290"/>
      <c r="AZ254" s="290"/>
      <c r="BA254" s="290"/>
      <c r="BB254" s="290"/>
      <c r="BC254" s="290"/>
      <c r="BD254" s="290"/>
      <c r="BE254" s="290"/>
      <c r="BF254" s="290"/>
      <c r="BG254" s="290"/>
      <c r="BH254" s="290"/>
      <c r="BI254" s="290"/>
      <c r="BJ254" s="290"/>
      <c r="BK254" s="290"/>
      <c r="BL254" s="290"/>
      <c r="BM254" s="290"/>
      <c r="BN254" s="290"/>
      <c r="BO254" s="290">
        <v>0</v>
      </c>
      <c r="BP254" s="290">
        <v>0</v>
      </c>
      <c r="BQ254" s="290">
        <v>0</v>
      </c>
      <c r="BR254" s="290">
        <v>149.46</v>
      </c>
      <c r="BS254" s="290">
        <f t="shared" si="148"/>
        <v>149.46</v>
      </c>
      <c r="BT254" s="458">
        <f t="shared" si="149"/>
        <v>16687.54</v>
      </c>
    </row>
    <row r="255" spans="1:72" s="220" customFormat="1" ht="14.25" customHeight="1" thickBot="1" x14ac:dyDescent="0.25">
      <c r="A255" s="218"/>
      <c r="B255" s="219"/>
      <c r="C255" s="219"/>
      <c r="D255" s="474">
        <v>247</v>
      </c>
      <c r="E255" s="366"/>
      <c r="F255" s="216">
        <v>44622</v>
      </c>
      <c r="G255" s="53" t="s">
        <v>627</v>
      </c>
      <c r="H255" s="53" t="s">
        <v>628</v>
      </c>
      <c r="I255" s="217"/>
      <c r="J255" s="53"/>
      <c r="K255" s="463"/>
      <c r="L255" s="476">
        <v>2079.6999999999998</v>
      </c>
      <c r="M255" s="477">
        <f t="shared" si="138"/>
        <v>207.97</v>
      </c>
      <c r="N255" s="476">
        <f t="shared" si="139"/>
        <v>1871.7299999999998</v>
      </c>
      <c r="O255" s="476">
        <f t="shared" si="140"/>
        <v>374.34599999999995</v>
      </c>
      <c r="P255" s="476"/>
      <c r="Q255" s="476"/>
      <c r="R255" s="476"/>
      <c r="S255" s="476"/>
      <c r="T255" s="476"/>
      <c r="U255" s="476"/>
      <c r="V255" s="476"/>
      <c r="W255" s="476"/>
      <c r="X255" s="476"/>
      <c r="Y255" s="476"/>
      <c r="Z255" s="476"/>
      <c r="AA255" s="476"/>
      <c r="AB255" s="476"/>
      <c r="AC255" s="476"/>
      <c r="AD255" s="476"/>
      <c r="AE255" s="476"/>
      <c r="AF255" s="476"/>
      <c r="AG255" s="476"/>
      <c r="AH255" s="476"/>
      <c r="AI255" s="476"/>
      <c r="AJ255" s="476"/>
      <c r="AK255" s="476"/>
      <c r="AL255" s="476"/>
      <c r="AM255" s="476"/>
      <c r="AN255" s="476"/>
      <c r="AO255" s="476"/>
      <c r="AP255" s="476"/>
      <c r="AQ255" s="476"/>
      <c r="AR255" s="476"/>
      <c r="AS255" s="476"/>
      <c r="AT255" s="476"/>
      <c r="AU255" s="476"/>
      <c r="AV255" s="476"/>
      <c r="AW255" s="476"/>
      <c r="AX255" s="476"/>
      <c r="AY255" s="476"/>
      <c r="AZ255" s="476"/>
      <c r="BA255" s="476"/>
      <c r="BB255" s="476"/>
      <c r="BC255" s="476"/>
      <c r="BD255" s="476"/>
      <c r="BE255" s="476"/>
      <c r="BF255" s="476"/>
      <c r="BG255" s="476"/>
      <c r="BH255" s="476"/>
      <c r="BI255" s="476"/>
      <c r="BJ255" s="476"/>
      <c r="BK255" s="476"/>
      <c r="BL255" s="476"/>
      <c r="BM255" s="476"/>
      <c r="BN255" s="476"/>
      <c r="BO255" s="476">
        <v>0</v>
      </c>
      <c r="BP255" s="476">
        <v>0</v>
      </c>
      <c r="BQ255" s="476">
        <v>0</v>
      </c>
      <c r="BR255" s="476">
        <v>0</v>
      </c>
      <c r="BS255" s="476">
        <v>0</v>
      </c>
      <c r="BT255" s="476">
        <f t="shared" si="149"/>
        <v>2079.6999999999998</v>
      </c>
    </row>
    <row r="256" spans="1:72" s="220" customFormat="1" ht="14.25" customHeight="1" thickBot="1" x14ac:dyDescent="0.25">
      <c r="A256" s="218"/>
      <c r="B256" s="219"/>
      <c r="C256" s="219"/>
      <c r="D256" s="488" t="s">
        <v>1075</v>
      </c>
      <c r="E256" s="489"/>
      <c r="F256" s="489"/>
      <c r="G256" s="489"/>
      <c r="H256" s="489"/>
      <c r="I256" s="489"/>
      <c r="J256" s="489"/>
      <c r="K256" s="490"/>
      <c r="L256" s="292">
        <f>SUM(L9:L255)</f>
        <v>337005.43000000081</v>
      </c>
      <c r="M256" s="97">
        <f>SUM(M9:M255)</f>
        <v>33700.543000000012</v>
      </c>
      <c r="N256" s="61">
        <f>SUM(N9:N255)</f>
        <v>303304.88700000005</v>
      </c>
      <c r="O256" s="61">
        <f>SUM(O9:O255)</f>
        <v>60660.977400000098</v>
      </c>
      <c r="P256" s="61">
        <f t="shared" ref="P256:AU256" si="154">SUM(P9:P212)</f>
        <v>6.32</v>
      </c>
      <c r="Q256" s="61">
        <f t="shared" si="154"/>
        <v>6.32</v>
      </c>
      <c r="R256" s="61">
        <f t="shared" si="154"/>
        <v>1418.15</v>
      </c>
      <c r="S256" s="61">
        <f t="shared" si="154"/>
        <v>256.39999999999998</v>
      </c>
      <c r="T256" s="61">
        <f t="shared" si="154"/>
        <v>262.71999999999997</v>
      </c>
      <c r="U256" s="61">
        <f t="shared" si="154"/>
        <v>1161.75</v>
      </c>
      <c r="V256" s="61">
        <f t="shared" si="154"/>
        <v>256.39999999999998</v>
      </c>
      <c r="W256" s="61">
        <f t="shared" si="154"/>
        <v>519.11999999999989</v>
      </c>
      <c r="X256" s="61">
        <f t="shared" si="154"/>
        <v>905.35000000000014</v>
      </c>
      <c r="Y256" s="61">
        <f t="shared" si="154"/>
        <v>279.43999999999994</v>
      </c>
      <c r="Z256" s="61">
        <f t="shared" si="154"/>
        <v>798.56</v>
      </c>
      <c r="AA256" s="61">
        <f t="shared" si="154"/>
        <v>3221.5200000000004</v>
      </c>
      <c r="AB256" s="61">
        <f t="shared" si="154"/>
        <v>2221.7599999999993</v>
      </c>
      <c r="AC256" s="61">
        <f t="shared" si="154"/>
        <v>3020.3200000000011</v>
      </c>
      <c r="AD256" s="61">
        <f t="shared" si="154"/>
        <v>19711.909999999996</v>
      </c>
      <c r="AE256" s="61">
        <f t="shared" si="154"/>
        <v>4497.45</v>
      </c>
      <c r="AF256" s="61">
        <f t="shared" si="154"/>
        <v>7517.770000000005</v>
      </c>
      <c r="AG256" s="61">
        <f t="shared" si="154"/>
        <v>23187.500000000007</v>
      </c>
      <c r="AH256" s="61">
        <f t="shared" si="154"/>
        <v>5894.9999999999891</v>
      </c>
      <c r="AI256" s="61">
        <f t="shared" si="154"/>
        <v>13412.769999999991</v>
      </c>
      <c r="AJ256" s="61">
        <f t="shared" si="154"/>
        <v>45426.790000000037</v>
      </c>
      <c r="AK256" s="61">
        <f t="shared" si="154"/>
        <v>11860.060000000018</v>
      </c>
      <c r="AL256" s="61">
        <f t="shared" si="154"/>
        <v>25272.830000000038</v>
      </c>
      <c r="AM256" s="61">
        <f t="shared" si="154"/>
        <v>74519.8</v>
      </c>
      <c r="AN256" s="61">
        <f t="shared" si="154"/>
        <v>15840.919999999995</v>
      </c>
      <c r="AO256" s="61">
        <f t="shared" si="154"/>
        <v>41113.749999999978</v>
      </c>
      <c r="AP256" s="61">
        <f t="shared" si="154"/>
        <v>76734.519999999975</v>
      </c>
      <c r="AQ256" s="61">
        <f t="shared" si="154"/>
        <v>18937.629999999997</v>
      </c>
      <c r="AR256" s="61">
        <f t="shared" si="154"/>
        <v>60051.380000000019</v>
      </c>
      <c r="AS256" s="61">
        <f t="shared" si="154"/>
        <v>59305.440000000024</v>
      </c>
      <c r="AT256" s="61">
        <f t="shared" si="154"/>
        <v>17401.269999999982</v>
      </c>
      <c r="AU256" s="61">
        <f t="shared" si="154"/>
        <v>77452.650000000081</v>
      </c>
      <c r="AV256" s="61">
        <f t="shared" ref="AV256:BN256" si="155">SUM(AV9:AV212)</f>
        <v>67162.87999999999</v>
      </c>
      <c r="AW256" s="61">
        <f t="shared" si="155"/>
        <v>20284.219999999983</v>
      </c>
      <c r="AX256" s="61">
        <f t="shared" si="155"/>
        <v>97736.870000000039</v>
      </c>
      <c r="AY256" s="61">
        <f t="shared" si="155"/>
        <v>59653.659999999967</v>
      </c>
      <c r="AZ256" s="61">
        <f t="shared" si="155"/>
        <v>17263.619999999988</v>
      </c>
      <c r="BA256" s="61">
        <f t="shared" si="155"/>
        <v>115000.49000000012</v>
      </c>
      <c r="BB256" s="61">
        <f t="shared" si="155"/>
        <v>55033.789999999994</v>
      </c>
      <c r="BC256" s="61">
        <f t="shared" si="155"/>
        <v>14750.229999999992</v>
      </c>
      <c r="BD256" s="61">
        <f t="shared" si="155"/>
        <v>129750.72000000003</v>
      </c>
      <c r="BE256" s="61">
        <f t="shared" si="155"/>
        <v>48033.559999999954</v>
      </c>
      <c r="BF256" s="61">
        <f t="shared" si="155"/>
        <v>11743.37</v>
      </c>
      <c r="BG256" s="61">
        <f t="shared" si="155"/>
        <v>141494.09000000005</v>
      </c>
      <c r="BH256" s="61">
        <f t="shared" si="155"/>
        <v>52496.579999999951</v>
      </c>
      <c r="BI256" s="61">
        <f t="shared" si="155"/>
        <v>13382.079999999991</v>
      </c>
      <c r="BJ256" s="61">
        <f t="shared" si="155"/>
        <v>154876.1700000003</v>
      </c>
      <c r="BK256" s="61">
        <f t="shared" si="155"/>
        <v>49085.899999999994</v>
      </c>
      <c r="BL256" s="61">
        <f t="shared" si="155"/>
        <v>10729.980000000007</v>
      </c>
      <c r="BM256" s="61">
        <f t="shared" si="155"/>
        <v>165606.15000000043</v>
      </c>
      <c r="BN256" s="61">
        <f t="shared" si="155"/>
        <v>64080.67</v>
      </c>
      <c r="BO256" s="61">
        <f t="shared" ref="BO256:BT256" si="156">SUM(BO9:BO255)</f>
        <v>15686.720000000007</v>
      </c>
      <c r="BP256" s="61">
        <f t="shared" si="156"/>
        <v>181292.87000000026</v>
      </c>
      <c r="BQ256" s="61">
        <f t="shared" si="156"/>
        <v>85883.800000000017</v>
      </c>
      <c r="BR256" s="60">
        <f t="shared" si="156"/>
        <v>17900.113000000019</v>
      </c>
      <c r="BS256" s="60">
        <f t="shared" si="156"/>
        <v>199192.98299999969</v>
      </c>
      <c r="BT256" s="60">
        <f t="shared" si="156"/>
        <v>137812.44700000004</v>
      </c>
    </row>
    <row r="257" spans="1:13" s="220" customFormat="1" ht="14.25" customHeight="1" x14ac:dyDescent="0.2">
      <c r="A257" s="218"/>
      <c r="B257" s="219"/>
      <c r="C257" s="219"/>
      <c r="D257" s="219"/>
      <c r="E257" s="219"/>
      <c r="F257" s="219"/>
      <c r="G257" s="219"/>
      <c r="I257" s="5"/>
      <c r="J257" s="5"/>
      <c r="K257" s="5"/>
      <c r="L257" s="5"/>
      <c r="M257" s="5"/>
    </row>
    <row r="258" spans="1:13" s="220" customFormat="1" ht="14.25" customHeight="1" x14ac:dyDescent="0.2">
      <c r="A258" s="218"/>
      <c r="B258" s="219"/>
      <c r="C258" s="219"/>
      <c r="D258" s="219"/>
      <c r="E258" s="219"/>
      <c r="F258" s="219"/>
      <c r="G258" s="219"/>
      <c r="I258" s="5"/>
      <c r="J258" s="5"/>
      <c r="K258" s="5"/>
      <c r="L258" s="5"/>
      <c r="M258" s="5"/>
    </row>
    <row r="259" spans="1:13" s="220" customFormat="1" ht="14.25" customHeight="1" x14ac:dyDescent="0.2">
      <c r="A259" s="218"/>
      <c r="B259" s="219"/>
      <c r="C259" s="219"/>
      <c r="D259" s="219"/>
      <c r="E259" s="219"/>
      <c r="F259" s="219"/>
      <c r="G259" s="219"/>
      <c r="I259" s="5"/>
      <c r="J259" s="5"/>
      <c r="K259" s="5"/>
      <c r="L259" s="5"/>
      <c r="M259" s="5"/>
    </row>
    <row r="260" spans="1:13" s="220" customFormat="1" ht="14.25" customHeight="1" x14ac:dyDescent="0.25">
      <c r="A260" s="218"/>
      <c r="B260" s="219"/>
      <c r="C260" s="219"/>
      <c r="D260" s="219"/>
      <c r="E260" s="219"/>
      <c r="F260" s="219"/>
      <c r="G260" s="219"/>
      <c r="I260" s="5"/>
      <c r="J260" s="5"/>
      <c r="K260" s="493" t="s">
        <v>1</v>
      </c>
      <c r="L260" s="493"/>
      <c r="M260" s="493"/>
    </row>
    <row r="261" spans="1:13" s="220" customFormat="1" ht="14.25" customHeight="1" x14ac:dyDescent="0.2">
      <c r="A261" s="218"/>
      <c r="B261" s="219"/>
      <c r="C261" s="219"/>
      <c r="D261" s="219"/>
      <c r="E261" s="219"/>
      <c r="F261" s="219"/>
      <c r="G261" s="219"/>
      <c r="I261" s="5"/>
      <c r="J261" s="5"/>
      <c r="K261" s="5"/>
      <c r="L261" s="5"/>
      <c r="M261" s="5"/>
    </row>
    <row r="262" spans="1:13" s="220" customFormat="1" ht="14.25" customHeight="1" x14ac:dyDescent="0.2">
      <c r="A262" s="218"/>
      <c r="B262" s="219"/>
      <c r="C262" s="219"/>
      <c r="D262" s="219"/>
      <c r="E262" s="219"/>
      <c r="F262" s="219"/>
      <c r="G262" s="219"/>
      <c r="I262" s="5"/>
      <c r="J262" s="5"/>
      <c r="K262" s="5"/>
      <c r="L262" s="5"/>
      <c r="M262" s="5"/>
    </row>
    <row r="263" spans="1:13" s="220" customFormat="1" ht="14.25" customHeight="1" x14ac:dyDescent="0.2">
      <c r="A263" s="218"/>
      <c r="B263" s="219"/>
      <c r="C263" s="219"/>
      <c r="D263" s="219"/>
      <c r="E263" s="219"/>
      <c r="F263" s="219"/>
      <c r="G263" s="219"/>
      <c r="I263" s="5"/>
      <c r="J263" s="5"/>
      <c r="K263" s="5"/>
      <c r="L263" s="5"/>
      <c r="M263" s="5"/>
    </row>
    <row r="264" spans="1:13" s="220" customFormat="1" ht="14.25" customHeight="1" x14ac:dyDescent="0.2">
      <c r="A264" s="218"/>
      <c r="B264" s="219"/>
      <c r="C264" s="219"/>
      <c r="D264" s="219"/>
      <c r="E264" s="219"/>
      <c r="F264" s="219"/>
      <c r="G264" s="219"/>
      <c r="I264" s="5"/>
      <c r="J264" s="5"/>
      <c r="K264" s="5"/>
      <c r="L264" s="5"/>
      <c r="M264" s="5"/>
    </row>
    <row r="265" spans="1:13" s="220" customFormat="1" ht="14.25" customHeight="1" x14ac:dyDescent="0.2">
      <c r="A265" s="218"/>
      <c r="B265" s="219"/>
      <c r="C265" s="219"/>
      <c r="D265" s="219"/>
      <c r="E265" s="219"/>
      <c r="F265" s="219"/>
      <c r="G265" s="219"/>
      <c r="I265" s="5"/>
      <c r="J265" s="5"/>
      <c r="K265" s="5"/>
      <c r="L265" s="5"/>
      <c r="M265" s="5"/>
    </row>
    <row r="266" spans="1:13" s="220" customFormat="1" ht="14.25" customHeight="1" x14ac:dyDescent="0.2">
      <c r="A266" s="218"/>
      <c r="B266" s="219"/>
      <c r="C266" s="219"/>
      <c r="D266" s="219"/>
      <c r="E266" s="219"/>
      <c r="F266" s="219"/>
      <c r="G266" s="219"/>
      <c r="I266" s="5"/>
      <c r="J266" s="5"/>
      <c r="K266" s="5"/>
      <c r="L266" s="5"/>
      <c r="M266" s="5"/>
    </row>
    <row r="267" spans="1:13" s="220" customFormat="1" ht="14.25" customHeight="1" x14ac:dyDescent="0.2">
      <c r="A267" s="218"/>
      <c r="B267" s="219"/>
      <c r="C267" s="219"/>
      <c r="D267" s="219"/>
      <c r="E267" s="219"/>
      <c r="F267" s="219"/>
      <c r="G267" s="219"/>
      <c r="I267" s="5"/>
      <c r="J267" s="5"/>
      <c r="K267" s="5"/>
      <c r="L267" s="5"/>
      <c r="M267" s="5"/>
    </row>
    <row r="268" spans="1:13" s="220" customFormat="1" ht="14.25" customHeight="1" x14ac:dyDescent="0.2">
      <c r="A268" s="218"/>
      <c r="B268" s="219"/>
      <c r="C268" s="219"/>
      <c r="D268" s="219"/>
      <c r="E268" s="219"/>
      <c r="F268" s="219"/>
      <c r="G268" s="219"/>
      <c r="I268" s="5"/>
      <c r="J268" s="5"/>
      <c r="K268" s="5"/>
      <c r="L268" s="5"/>
      <c r="M268" s="5"/>
    </row>
    <row r="269" spans="1:13" s="220" customFormat="1" ht="14.25" customHeight="1" x14ac:dyDescent="0.2">
      <c r="A269" s="218"/>
      <c r="B269" s="219"/>
      <c r="C269" s="219"/>
      <c r="D269" s="219"/>
      <c r="E269" s="219"/>
      <c r="F269" s="219"/>
      <c r="G269" s="219"/>
      <c r="I269" s="5"/>
      <c r="J269" s="5"/>
      <c r="K269" s="5"/>
      <c r="L269" s="5"/>
      <c r="M269" s="5"/>
    </row>
    <row r="270" spans="1:13" s="220" customFormat="1" ht="14.25" customHeight="1" x14ac:dyDescent="0.2">
      <c r="A270" s="218"/>
      <c r="B270" s="219"/>
      <c r="C270" s="219"/>
      <c r="D270" s="219"/>
      <c r="E270" s="219"/>
      <c r="F270" s="219"/>
      <c r="G270" s="219"/>
      <c r="I270" s="5"/>
      <c r="J270" s="5"/>
      <c r="K270" s="5"/>
      <c r="L270" s="5"/>
      <c r="M270" s="5"/>
    </row>
    <row r="271" spans="1:13" s="220" customFormat="1" ht="14.25" customHeight="1" x14ac:dyDescent="0.2">
      <c r="A271" s="218"/>
      <c r="B271" s="219"/>
      <c r="C271" s="219"/>
      <c r="D271" s="219"/>
      <c r="E271" s="219"/>
      <c r="F271" s="219"/>
      <c r="G271" s="219"/>
      <c r="I271" s="5"/>
      <c r="J271" s="5"/>
      <c r="K271" s="5"/>
      <c r="L271" s="5"/>
      <c r="M271" s="5"/>
    </row>
    <row r="272" spans="1:13" s="220" customFormat="1" ht="14.25" customHeight="1" x14ac:dyDescent="0.2">
      <c r="A272" s="218"/>
      <c r="B272" s="219"/>
      <c r="C272" s="219"/>
      <c r="D272" s="219"/>
      <c r="E272" s="219"/>
      <c r="F272" s="219"/>
      <c r="G272" s="219"/>
      <c r="I272" s="5"/>
      <c r="J272" s="5"/>
      <c r="K272" s="5"/>
      <c r="L272" s="5"/>
      <c r="M272" s="5"/>
    </row>
    <row r="273" spans="1:13" s="220" customFormat="1" ht="14.25" customHeight="1" x14ac:dyDescent="0.2">
      <c r="A273" s="218"/>
      <c r="B273" s="219"/>
      <c r="C273" s="219"/>
      <c r="D273" s="219"/>
      <c r="E273" s="219"/>
      <c r="F273" s="219"/>
      <c r="G273" s="219"/>
      <c r="I273" s="5"/>
      <c r="J273" s="5"/>
      <c r="K273" s="5"/>
      <c r="L273" s="5"/>
      <c r="M273" s="5"/>
    </row>
    <row r="274" spans="1:13" s="220" customFormat="1" ht="14.25" customHeight="1" x14ac:dyDescent="0.2">
      <c r="A274" s="218"/>
      <c r="B274" s="219"/>
      <c r="C274" s="219"/>
      <c r="D274" s="219"/>
      <c r="E274" s="219"/>
      <c r="F274" s="219"/>
      <c r="G274" s="219"/>
      <c r="I274" s="5"/>
      <c r="J274" s="5"/>
      <c r="K274" s="5"/>
      <c r="L274" s="5"/>
      <c r="M274" s="5"/>
    </row>
    <row r="275" spans="1:13" s="220" customFormat="1" ht="14.25" customHeight="1" x14ac:dyDescent="0.2">
      <c r="A275" s="218"/>
      <c r="B275" s="219"/>
      <c r="C275" s="219"/>
      <c r="D275" s="219"/>
      <c r="E275" s="219"/>
      <c r="F275" s="219"/>
      <c r="G275" s="219"/>
      <c r="I275" s="5"/>
      <c r="J275" s="5"/>
      <c r="K275" s="5"/>
      <c r="L275" s="5"/>
      <c r="M275" s="5"/>
    </row>
    <row r="276" spans="1:13" s="220" customFormat="1" ht="14.25" customHeight="1" x14ac:dyDescent="0.2">
      <c r="A276" s="218"/>
      <c r="B276" s="219"/>
      <c r="C276" s="219"/>
      <c r="D276" s="219"/>
      <c r="E276" s="219"/>
      <c r="F276" s="219"/>
      <c r="G276" s="219"/>
      <c r="I276" s="5"/>
      <c r="J276" s="5"/>
      <c r="K276" s="5"/>
      <c r="L276" s="5"/>
      <c r="M276" s="5"/>
    </row>
    <row r="277" spans="1:13" s="220" customFormat="1" ht="14.25" customHeight="1" x14ac:dyDescent="0.2">
      <c r="A277" s="218"/>
      <c r="B277" s="219"/>
      <c r="C277" s="219"/>
      <c r="D277" s="219"/>
      <c r="E277" s="219"/>
      <c r="F277" s="219"/>
      <c r="G277" s="219"/>
      <c r="I277" s="5"/>
      <c r="J277" s="5"/>
      <c r="K277" s="5"/>
      <c r="L277" s="5"/>
      <c r="M277" s="5"/>
    </row>
    <row r="278" spans="1:13" s="220" customFormat="1" ht="14.25" customHeight="1" x14ac:dyDescent="0.2">
      <c r="A278" s="218"/>
      <c r="B278" s="219"/>
      <c r="C278" s="219"/>
      <c r="D278" s="219"/>
      <c r="E278" s="219"/>
      <c r="F278" s="219"/>
      <c r="G278" s="219"/>
      <c r="I278" s="5"/>
      <c r="J278" s="5"/>
      <c r="K278" s="5"/>
      <c r="L278" s="5"/>
      <c r="M278" s="5"/>
    </row>
    <row r="279" spans="1:13" s="220" customFormat="1" ht="14.25" customHeight="1" x14ac:dyDescent="0.2">
      <c r="A279" s="218"/>
      <c r="B279" s="219"/>
      <c r="C279" s="219"/>
      <c r="D279" s="219"/>
      <c r="E279" s="219"/>
      <c r="F279" s="219"/>
      <c r="G279" s="219"/>
      <c r="I279" s="5"/>
      <c r="J279" s="5"/>
      <c r="K279" s="5"/>
      <c r="L279" s="5"/>
      <c r="M279" s="5"/>
    </row>
    <row r="280" spans="1:13" s="220" customFormat="1" ht="14.25" customHeight="1" x14ac:dyDescent="0.2">
      <c r="A280" s="218"/>
      <c r="B280" s="219"/>
      <c r="C280" s="219"/>
      <c r="D280" s="219"/>
      <c r="E280" s="219"/>
      <c r="F280" s="219"/>
      <c r="G280" s="219"/>
      <c r="I280" s="5"/>
      <c r="J280" s="5"/>
      <c r="K280" s="5"/>
      <c r="L280" s="5"/>
      <c r="M280" s="5"/>
    </row>
    <row r="281" spans="1:13" s="220" customFormat="1" ht="14.25" customHeight="1" x14ac:dyDescent="0.2">
      <c r="A281" s="218"/>
      <c r="B281" s="219"/>
      <c r="C281" s="219"/>
      <c r="D281" s="219"/>
      <c r="E281" s="219"/>
      <c r="F281" s="219"/>
      <c r="G281" s="219"/>
      <c r="I281" s="5"/>
      <c r="J281" s="5"/>
      <c r="K281" s="5"/>
      <c r="L281" s="5"/>
      <c r="M281" s="5"/>
    </row>
    <row r="282" spans="1:13" s="220" customFormat="1" ht="14.25" customHeight="1" x14ac:dyDescent="0.2">
      <c r="A282" s="218"/>
      <c r="B282" s="219"/>
      <c r="C282" s="219"/>
      <c r="D282" s="219"/>
      <c r="E282" s="219"/>
      <c r="F282" s="219"/>
      <c r="G282" s="219"/>
      <c r="I282" s="5"/>
      <c r="J282" s="5"/>
      <c r="K282" s="5"/>
      <c r="L282" s="5"/>
      <c r="M282" s="5"/>
    </row>
    <row r="283" spans="1:13" s="220" customFormat="1" ht="14.25" customHeight="1" x14ac:dyDescent="0.2">
      <c r="A283" s="218"/>
      <c r="B283" s="219"/>
      <c r="C283" s="219"/>
      <c r="D283" s="219"/>
      <c r="E283" s="219"/>
      <c r="F283" s="219"/>
      <c r="G283" s="219"/>
      <c r="I283" s="5"/>
      <c r="J283" s="5"/>
      <c r="K283" s="5"/>
      <c r="L283" s="5"/>
      <c r="M283" s="5"/>
    </row>
    <row r="284" spans="1:13" s="220" customFormat="1" ht="14.25" customHeight="1" x14ac:dyDescent="0.2">
      <c r="A284" s="218"/>
      <c r="B284" s="219"/>
      <c r="C284" s="219"/>
      <c r="D284" s="219"/>
      <c r="E284" s="219"/>
      <c r="F284" s="219"/>
      <c r="G284" s="219"/>
      <c r="I284" s="5"/>
      <c r="J284" s="5"/>
      <c r="K284" s="5"/>
      <c r="L284" s="5"/>
      <c r="M284" s="5"/>
    </row>
    <row r="285" spans="1:13" s="220" customFormat="1" ht="14.25" customHeight="1" x14ac:dyDescent="0.2">
      <c r="A285" s="218"/>
      <c r="B285" s="219"/>
      <c r="C285" s="219"/>
      <c r="D285" s="219"/>
      <c r="E285" s="219"/>
      <c r="F285" s="219"/>
      <c r="G285" s="219"/>
      <c r="I285" s="5"/>
      <c r="J285" s="5"/>
      <c r="K285" s="5"/>
      <c r="L285" s="5"/>
      <c r="M285" s="5"/>
    </row>
    <row r="286" spans="1:13" s="220" customFormat="1" ht="14.25" customHeight="1" x14ac:dyDescent="0.2">
      <c r="A286" s="218"/>
      <c r="B286" s="219"/>
      <c r="C286" s="219"/>
      <c r="D286" s="219"/>
      <c r="E286" s="219"/>
      <c r="F286" s="219"/>
      <c r="G286" s="219"/>
      <c r="I286" s="5"/>
      <c r="J286" s="5"/>
      <c r="K286" s="5"/>
      <c r="L286" s="5"/>
      <c r="M286" s="5"/>
    </row>
    <row r="287" spans="1:13" s="220" customFormat="1" ht="14.25" customHeight="1" x14ac:dyDescent="0.2">
      <c r="A287" s="218"/>
      <c r="B287" s="219"/>
      <c r="C287" s="219"/>
      <c r="D287" s="219"/>
      <c r="E287" s="219"/>
      <c r="F287" s="219"/>
      <c r="G287" s="219"/>
      <c r="I287" s="5"/>
      <c r="J287" s="5"/>
      <c r="K287" s="5"/>
      <c r="L287" s="5"/>
      <c r="M287" s="5"/>
    </row>
    <row r="288" spans="1:13" s="220" customFormat="1" ht="14.25" customHeight="1" x14ac:dyDescent="0.2">
      <c r="A288" s="218"/>
      <c r="B288" s="219"/>
      <c r="C288" s="219"/>
      <c r="D288" s="219"/>
      <c r="E288" s="219"/>
      <c r="F288" s="219"/>
      <c r="G288" s="219"/>
      <c r="I288" s="5"/>
      <c r="J288" s="5"/>
      <c r="K288" s="5"/>
      <c r="L288" s="5"/>
      <c r="M288" s="5"/>
    </row>
    <row r="289" spans="1:13" s="220" customFormat="1" ht="14.25" customHeight="1" x14ac:dyDescent="0.2">
      <c r="A289" s="218"/>
      <c r="B289" s="219"/>
      <c r="C289" s="219"/>
      <c r="D289" s="219"/>
      <c r="E289" s="219"/>
      <c r="F289" s="219"/>
      <c r="G289" s="219"/>
      <c r="I289" s="5"/>
      <c r="J289" s="5"/>
      <c r="K289" s="5"/>
      <c r="L289" s="5"/>
      <c r="M289" s="5"/>
    </row>
    <row r="290" spans="1:13" s="220" customFormat="1" ht="14.25" customHeight="1" x14ac:dyDescent="0.2">
      <c r="A290" s="218"/>
      <c r="B290" s="219"/>
      <c r="C290" s="219"/>
      <c r="D290" s="219"/>
      <c r="E290" s="219"/>
      <c r="F290" s="219"/>
      <c r="G290" s="219"/>
      <c r="I290" s="5"/>
      <c r="J290" s="5"/>
      <c r="K290" s="5"/>
      <c r="L290" s="5"/>
      <c r="M290" s="5"/>
    </row>
    <row r="291" spans="1:13" s="220" customFormat="1" ht="14.25" customHeight="1" x14ac:dyDescent="0.2">
      <c r="A291" s="218"/>
      <c r="B291" s="219"/>
      <c r="C291" s="219"/>
      <c r="D291" s="219"/>
      <c r="E291" s="219"/>
      <c r="F291" s="219"/>
      <c r="G291" s="219"/>
      <c r="I291" s="5"/>
      <c r="J291" s="5"/>
      <c r="K291" s="5"/>
      <c r="L291" s="5"/>
      <c r="M291" s="5"/>
    </row>
    <row r="292" spans="1:13" s="220" customFormat="1" ht="14.25" customHeight="1" x14ac:dyDescent="0.2">
      <c r="A292" s="218"/>
      <c r="B292" s="219"/>
      <c r="C292" s="219"/>
      <c r="D292" s="219"/>
      <c r="E292" s="219"/>
      <c r="F292" s="219"/>
      <c r="G292" s="219"/>
      <c r="I292" s="5"/>
      <c r="J292" s="5"/>
      <c r="K292" s="5"/>
      <c r="L292" s="5"/>
      <c r="M292" s="5"/>
    </row>
    <row r="293" spans="1:13" s="220" customFormat="1" ht="14.25" customHeight="1" x14ac:dyDescent="0.2">
      <c r="A293" s="218"/>
      <c r="B293" s="219"/>
      <c r="C293" s="219"/>
      <c r="D293" s="219"/>
      <c r="E293" s="219"/>
      <c r="F293" s="219"/>
      <c r="G293" s="219"/>
      <c r="I293" s="5"/>
      <c r="J293" s="5"/>
      <c r="K293" s="5"/>
      <c r="L293" s="5"/>
      <c r="M293" s="5"/>
    </row>
    <row r="294" spans="1:13" s="220" customFormat="1" ht="14.25" customHeight="1" x14ac:dyDescent="0.2">
      <c r="A294" s="218"/>
      <c r="B294" s="219"/>
      <c r="C294" s="219"/>
      <c r="D294" s="219"/>
      <c r="E294" s="219"/>
      <c r="F294" s="219"/>
      <c r="G294" s="219"/>
      <c r="I294" s="5"/>
      <c r="J294" s="5"/>
      <c r="K294" s="5"/>
      <c r="L294" s="5"/>
      <c r="M294" s="5"/>
    </row>
    <row r="295" spans="1:13" s="220" customFormat="1" ht="14.25" customHeight="1" x14ac:dyDescent="0.2">
      <c r="A295" s="218"/>
      <c r="B295" s="219"/>
      <c r="C295" s="219"/>
      <c r="D295" s="219"/>
      <c r="E295" s="219"/>
      <c r="F295" s="219"/>
      <c r="G295" s="219"/>
      <c r="I295" s="5"/>
      <c r="J295" s="5"/>
      <c r="K295" s="5"/>
      <c r="L295" s="5"/>
      <c r="M295" s="5"/>
    </row>
    <row r="296" spans="1:13" s="220" customFormat="1" ht="14.25" customHeight="1" x14ac:dyDescent="0.2">
      <c r="A296" s="218"/>
      <c r="B296" s="219"/>
      <c r="C296" s="219"/>
      <c r="D296" s="219"/>
      <c r="E296" s="219"/>
      <c r="F296" s="219"/>
      <c r="G296" s="219"/>
      <c r="I296" s="5"/>
      <c r="J296" s="5"/>
      <c r="K296" s="5"/>
      <c r="L296" s="5"/>
      <c r="M296" s="5"/>
    </row>
    <row r="297" spans="1:13" s="220" customFormat="1" ht="14.25" customHeight="1" x14ac:dyDescent="0.2">
      <c r="A297" s="218"/>
      <c r="B297" s="219"/>
      <c r="C297" s="219"/>
      <c r="D297" s="219"/>
      <c r="E297" s="219"/>
      <c r="F297" s="219"/>
      <c r="G297" s="219"/>
      <c r="I297" s="5"/>
      <c r="J297" s="5"/>
      <c r="K297" s="5"/>
      <c r="L297" s="5"/>
      <c r="M297" s="5"/>
    </row>
    <row r="298" spans="1:13" s="220" customFormat="1" ht="14.25" customHeight="1" x14ac:dyDescent="0.2">
      <c r="A298" s="218"/>
      <c r="B298" s="219"/>
      <c r="C298" s="219"/>
      <c r="D298" s="219"/>
      <c r="E298" s="219"/>
      <c r="F298" s="219"/>
      <c r="G298" s="219"/>
      <c r="I298" s="5"/>
      <c r="J298" s="5"/>
      <c r="K298" s="5"/>
      <c r="L298" s="5"/>
      <c r="M298" s="5"/>
    </row>
    <row r="299" spans="1:13" s="220" customFormat="1" ht="14.25" customHeight="1" x14ac:dyDescent="0.2">
      <c r="A299" s="218"/>
      <c r="B299" s="219"/>
      <c r="C299" s="219"/>
      <c r="D299" s="219"/>
      <c r="E299" s="219"/>
      <c r="F299" s="219"/>
      <c r="G299" s="219"/>
      <c r="I299" s="5"/>
      <c r="J299" s="5"/>
      <c r="K299" s="5"/>
      <c r="L299" s="5"/>
      <c r="M299" s="5"/>
    </row>
    <row r="300" spans="1:13" s="220" customFormat="1" ht="14.25" customHeight="1" x14ac:dyDescent="0.2">
      <c r="A300" s="218"/>
      <c r="B300" s="219"/>
      <c r="C300" s="219"/>
      <c r="D300" s="219"/>
      <c r="E300" s="219"/>
      <c r="F300" s="219"/>
      <c r="G300" s="219"/>
      <c r="I300" s="5"/>
      <c r="J300" s="5"/>
      <c r="K300" s="5"/>
      <c r="L300" s="5"/>
      <c r="M300" s="5"/>
    </row>
    <row r="301" spans="1:13" s="220" customFormat="1" ht="14.25" customHeight="1" x14ac:dyDescent="0.2">
      <c r="A301" s="218"/>
      <c r="B301" s="219"/>
      <c r="C301" s="219"/>
      <c r="D301" s="219"/>
      <c r="E301" s="219"/>
      <c r="F301" s="219"/>
      <c r="G301" s="219"/>
      <c r="I301" s="5"/>
      <c r="J301" s="5"/>
      <c r="K301" s="5"/>
      <c r="L301" s="5"/>
      <c r="M301" s="5"/>
    </row>
    <row r="302" spans="1:13" s="220" customFormat="1" ht="14.25" customHeight="1" x14ac:dyDescent="0.2">
      <c r="A302" s="218"/>
      <c r="B302" s="219"/>
      <c r="C302" s="219"/>
      <c r="D302" s="219"/>
      <c r="E302" s="219"/>
      <c r="F302" s="219"/>
      <c r="G302" s="219"/>
      <c r="I302" s="5"/>
      <c r="J302" s="5"/>
      <c r="K302" s="5"/>
      <c r="L302" s="5"/>
      <c r="M302" s="5"/>
    </row>
    <row r="303" spans="1:13" s="220" customFormat="1" ht="14.25" customHeight="1" x14ac:dyDescent="0.2">
      <c r="A303" s="218"/>
      <c r="B303" s="219"/>
      <c r="C303" s="219"/>
      <c r="D303" s="219"/>
      <c r="E303" s="219"/>
      <c r="F303" s="219"/>
      <c r="G303" s="219"/>
      <c r="I303" s="5"/>
      <c r="J303" s="5"/>
      <c r="K303" s="5"/>
      <c r="L303" s="5"/>
      <c r="M303" s="5"/>
    </row>
    <row r="304" spans="1:13" s="220" customFormat="1" ht="14.25" customHeight="1" x14ac:dyDescent="0.2">
      <c r="A304" s="218"/>
      <c r="B304" s="219"/>
      <c r="C304" s="219"/>
      <c r="D304" s="219"/>
      <c r="E304" s="219"/>
      <c r="F304" s="219"/>
      <c r="G304" s="219"/>
      <c r="I304" s="5"/>
      <c r="J304" s="5"/>
      <c r="K304" s="5"/>
      <c r="L304" s="5"/>
      <c r="M304" s="5"/>
    </row>
    <row r="305" spans="1:13" s="220" customFormat="1" ht="14.25" customHeight="1" x14ac:dyDescent="0.2">
      <c r="A305" s="218"/>
      <c r="B305" s="219"/>
      <c r="C305" s="219"/>
      <c r="D305" s="219"/>
      <c r="E305" s="219"/>
      <c r="F305" s="219"/>
      <c r="G305" s="219"/>
      <c r="I305" s="5"/>
      <c r="J305" s="5"/>
      <c r="K305" s="5"/>
      <c r="L305" s="5"/>
      <c r="M305" s="5"/>
    </row>
    <row r="306" spans="1:13" s="220" customFormat="1" ht="14.25" customHeight="1" x14ac:dyDescent="0.2">
      <c r="A306" s="218"/>
      <c r="B306" s="219"/>
      <c r="C306" s="219"/>
      <c r="D306" s="219"/>
      <c r="E306" s="219"/>
      <c r="F306" s="219"/>
      <c r="G306" s="219"/>
      <c r="I306" s="5"/>
      <c r="J306" s="5"/>
      <c r="K306" s="5"/>
      <c r="L306" s="5"/>
      <c r="M306" s="5"/>
    </row>
    <row r="307" spans="1:13" s="220" customFormat="1" ht="14.25" customHeight="1" x14ac:dyDescent="0.2">
      <c r="A307" s="218"/>
      <c r="B307" s="219"/>
      <c r="C307" s="219"/>
      <c r="D307" s="219"/>
      <c r="E307" s="219"/>
      <c r="F307" s="219"/>
      <c r="G307" s="219"/>
      <c r="I307" s="5"/>
      <c r="J307" s="5"/>
      <c r="K307" s="5"/>
      <c r="L307" s="5"/>
      <c r="M307" s="5"/>
    </row>
    <row r="308" spans="1:13" s="220" customFormat="1" ht="14.25" customHeight="1" x14ac:dyDescent="0.2">
      <c r="A308" s="218"/>
      <c r="B308" s="219"/>
      <c r="C308" s="219"/>
      <c r="D308" s="219"/>
      <c r="E308" s="219"/>
      <c r="F308" s="219"/>
      <c r="G308" s="219"/>
      <c r="I308" s="5"/>
      <c r="J308" s="5"/>
      <c r="K308" s="5"/>
      <c r="L308" s="5"/>
      <c r="M308" s="5"/>
    </row>
    <row r="309" spans="1:13" s="220" customFormat="1" ht="14.25" customHeight="1" x14ac:dyDescent="0.2">
      <c r="A309" s="218"/>
      <c r="B309" s="219"/>
      <c r="C309" s="219"/>
      <c r="D309" s="219"/>
      <c r="E309" s="219"/>
      <c r="F309" s="219"/>
      <c r="G309" s="219"/>
      <c r="I309" s="5"/>
      <c r="J309" s="5"/>
      <c r="K309" s="5"/>
      <c r="L309" s="5"/>
      <c r="M309" s="5"/>
    </row>
    <row r="310" spans="1:13" s="220" customFormat="1" ht="14.25" customHeight="1" x14ac:dyDescent="0.2">
      <c r="A310" s="218"/>
      <c r="B310" s="219"/>
      <c r="C310" s="219"/>
      <c r="D310" s="219"/>
      <c r="E310" s="219"/>
      <c r="F310" s="219"/>
      <c r="G310" s="219"/>
      <c r="I310" s="5"/>
      <c r="J310" s="5"/>
      <c r="K310" s="5"/>
      <c r="L310" s="5"/>
      <c r="M310" s="5"/>
    </row>
    <row r="311" spans="1:13" s="220" customFormat="1" ht="14.25" customHeight="1" x14ac:dyDescent="0.2">
      <c r="A311" s="218"/>
      <c r="B311" s="219"/>
      <c r="C311" s="219"/>
      <c r="D311" s="219"/>
      <c r="E311" s="219"/>
      <c r="F311" s="219"/>
      <c r="G311" s="219"/>
      <c r="I311" s="5"/>
      <c r="J311" s="5"/>
      <c r="K311" s="5"/>
      <c r="L311" s="5"/>
      <c r="M311" s="5"/>
    </row>
    <row r="312" spans="1:13" s="220" customFormat="1" ht="14.25" customHeight="1" x14ac:dyDescent="0.2">
      <c r="A312" s="218"/>
      <c r="B312" s="219"/>
      <c r="C312" s="219"/>
      <c r="D312" s="219"/>
      <c r="E312" s="219"/>
      <c r="F312" s="219"/>
      <c r="G312" s="219"/>
      <c r="I312" s="5"/>
      <c r="J312" s="5"/>
      <c r="K312" s="5"/>
      <c r="L312" s="5"/>
      <c r="M312" s="5"/>
    </row>
    <row r="313" spans="1:13" s="220" customFormat="1" ht="14.25" customHeight="1" x14ac:dyDescent="0.2">
      <c r="A313" s="218"/>
      <c r="B313" s="219"/>
      <c r="C313" s="219"/>
      <c r="D313" s="219"/>
      <c r="E313" s="219"/>
      <c r="F313" s="219"/>
      <c r="G313" s="219"/>
      <c r="I313" s="5"/>
      <c r="J313" s="5"/>
      <c r="K313" s="5"/>
      <c r="L313" s="5"/>
      <c r="M313" s="5"/>
    </row>
    <row r="314" spans="1:13" s="220" customFormat="1" ht="14.25" customHeight="1" x14ac:dyDescent="0.2">
      <c r="A314" s="218"/>
      <c r="B314" s="219"/>
      <c r="C314" s="219"/>
      <c r="D314" s="219"/>
      <c r="E314" s="219"/>
      <c r="F314" s="219"/>
      <c r="G314" s="219"/>
      <c r="I314" s="5"/>
      <c r="J314" s="5"/>
      <c r="K314" s="5"/>
      <c r="L314" s="5"/>
      <c r="M314" s="5"/>
    </row>
    <row r="315" spans="1:13" s="220" customFormat="1" ht="14.25" customHeight="1" x14ac:dyDescent="0.2">
      <c r="A315" s="218"/>
      <c r="B315" s="219"/>
      <c r="C315" s="219"/>
      <c r="D315" s="219"/>
      <c r="E315" s="219"/>
      <c r="F315" s="219"/>
      <c r="G315" s="219"/>
      <c r="I315" s="5"/>
      <c r="J315" s="5"/>
      <c r="K315" s="5"/>
      <c r="L315" s="5"/>
      <c r="M315" s="5"/>
    </row>
    <row r="316" spans="1:13" s="220" customFormat="1" ht="14.25" customHeight="1" x14ac:dyDescent="0.2">
      <c r="A316" s="218"/>
      <c r="B316" s="219"/>
      <c r="C316" s="219"/>
      <c r="D316" s="219"/>
      <c r="E316" s="219"/>
      <c r="F316" s="219"/>
      <c r="G316" s="219"/>
      <c r="I316" s="5"/>
      <c r="J316" s="5"/>
      <c r="K316" s="5"/>
      <c r="L316" s="5"/>
      <c r="M316" s="5"/>
    </row>
    <row r="317" spans="1:13" s="220" customFormat="1" ht="14.25" customHeight="1" x14ac:dyDescent="0.2">
      <c r="A317" s="218"/>
      <c r="B317" s="219"/>
      <c r="C317" s="219"/>
      <c r="D317" s="219"/>
      <c r="E317" s="219"/>
      <c r="F317" s="219"/>
      <c r="G317" s="219"/>
      <c r="I317" s="5"/>
      <c r="J317" s="5"/>
      <c r="K317" s="5"/>
      <c r="L317" s="5"/>
      <c r="M317" s="5"/>
    </row>
    <row r="318" spans="1:13" s="220" customFormat="1" ht="14.25" customHeight="1" x14ac:dyDescent="0.2">
      <c r="A318" s="218"/>
      <c r="B318" s="219"/>
      <c r="C318" s="219"/>
      <c r="D318" s="219"/>
      <c r="E318" s="219"/>
      <c r="F318" s="219"/>
      <c r="G318" s="219"/>
      <c r="I318" s="5"/>
      <c r="J318" s="5"/>
      <c r="K318" s="5"/>
      <c r="L318" s="5"/>
      <c r="M318" s="5"/>
    </row>
    <row r="319" spans="1:13" s="220" customFormat="1" ht="14.25" customHeight="1" x14ac:dyDescent="0.2">
      <c r="A319" s="218"/>
      <c r="B319" s="219"/>
      <c r="C319" s="219"/>
      <c r="D319" s="219"/>
      <c r="E319" s="219"/>
      <c r="F319" s="219"/>
      <c r="G319" s="219"/>
      <c r="I319" s="5"/>
      <c r="J319" s="5"/>
      <c r="K319" s="5"/>
      <c r="L319" s="5"/>
      <c r="M319" s="5"/>
    </row>
    <row r="320" spans="1:13" s="220" customFormat="1" ht="14.25" customHeight="1" x14ac:dyDescent="0.2">
      <c r="A320" s="218"/>
      <c r="B320" s="219"/>
      <c r="C320" s="219"/>
      <c r="D320" s="219"/>
      <c r="E320" s="219"/>
      <c r="F320" s="219"/>
      <c r="G320" s="219"/>
      <c r="I320" s="5"/>
      <c r="J320" s="5"/>
      <c r="K320" s="5"/>
      <c r="L320" s="5"/>
      <c r="M320" s="5"/>
    </row>
    <row r="321" spans="1:13" s="220" customFormat="1" ht="14.25" customHeight="1" x14ac:dyDescent="0.2">
      <c r="A321" s="218"/>
      <c r="B321" s="219"/>
      <c r="C321" s="219"/>
      <c r="D321" s="219"/>
      <c r="E321" s="219"/>
      <c r="F321" s="219"/>
      <c r="G321" s="219"/>
      <c r="I321" s="5"/>
      <c r="J321" s="5"/>
      <c r="K321" s="5"/>
      <c r="L321" s="5"/>
      <c r="M321" s="5"/>
    </row>
    <row r="322" spans="1:13" s="220" customFormat="1" ht="14.25" customHeight="1" x14ac:dyDescent="0.2">
      <c r="A322" s="218"/>
      <c r="B322" s="219"/>
      <c r="C322" s="219"/>
      <c r="D322" s="219"/>
      <c r="E322" s="219"/>
      <c r="F322" s="219"/>
      <c r="G322" s="219"/>
      <c r="I322" s="5"/>
      <c r="J322" s="5"/>
      <c r="K322" s="5"/>
      <c r="L322" s="5"/>
      <c r="M322" s="5"/>
    </row>
    <row r="323" spans="1:13" s="220" customFormat="1" ht="14.25" customHeight="1" x14ac:dyDescent="0.2">
      <c r="A323" s="218"/>
      <c r="B323" s="219"/>
      <c r="C323" s="219"/>
      <c r="D323" s="219"/>
      <c r="E323" s="219"/>
      <c r="F323" s="219"/>
      <c r="G323" s="219"/>
      <c r="I323" s="5"/>
      <c r="J323" s="5"/>
      <c r="K323" s="5"/>
      <c r="L323" s="5"/>
      <c r="M323" s="5"/>
    </row>
    <row r="324" spans="1:13" s="220" customFormat="1" ht="14.25" customHeight="1" x14ac:dyDescent="0.2">
      <c r="A324" s="218"/>
      <c r="B324" s="219"/>
      <c r="C324" s="219"/>
      <c r="D324" s="219"/>
      <c r="E324" s="219"/>
      <c r="F324" s="219"/>
      <c r="G324" s="219"/>
      <c r="I324" s="5"/>
      <c r="J324" s="5"/>
      <c r="K324" s="5"/>
      <c r="L324" s="5"/>
      <c r="M324" s="5"/>
    </row>
    <row r="325" spans="1:13" s="220" customFormat="1" ht="14.25" customHeight="1" x14ac:dyDescent="0.2">
      <c r="A325" s="218"/>
      <c r="B325" s="219"/>
      <c r="C325" s="219"/>
      <c r="D325" s="219"/>
      <c r="E325" s="219"/>
      <c r="F325" s="219"/>
      <c r="G325" s="219"/>
      <c r="I325" s="5"/>
      <c r="J325" s="5"/>
      <c r="K325" s="5"/>
      <c r="L325" s="5"/>
      <c r="M325" s="5"/>
    </row>
    <row r="326" spans="1:13" s="220" customFormat="1" ht="14.25" customHeight="1" x14ac:dyDescent="0.2">
      <c r="A326" s="218"/>
      <c r="B326" s="219"/>
      <c r="C326" s="219"/>
      <c r="D326" s="219"/>
      <c r="E326" s="219"/>
      <c r="F326" s="219"/>
      <c r="G326" s="219"/>
      <c r="I326" s="5"/>
      <c r="J326" s="5"/>
      <c r="K326" s="5"/>
      <c r="L326" s="5"/>
      <c r="M326" s="5"/>
    </row>
    <row r="327" spans="1:13" s="220" customFormat="1" ht="14.25" customHeight="1" x14ac:dyDescent="0.2">
      <c r="A327" s="218"/>
      <c r="B327" s="219"/>
      <c r="C327" s="219"/>
      <c r="D327" s="219"/>
      <c r="E327" s="219"/>
      <c r="F327" s="219"/>
      <c r="G327" s="219"/>
      <c r="I327" s="5"/>
      <c r="J327" s="5"/>
      <c r="K327" s="5"/>
      <c r="L327" s="5"/>
      <c r="M327" s="5"/>
    </row>
    <row r="328" spans="1:13" s="220" customFormat="1" ht="14.25" customHeight="1" x14ac:dyDescent="0.2">
      <c r="A328" s="218"/>
      <c r="B328" s="219"/>
      <c r="C328" s="219"/>
      <c r="D328" s="219"/>
      <c r="E328" s="219"/>
      <c r="F328" s="219"/>
      <c r="G328" s="219"/>
      <c r="I328" s="5"/>
      <c r="J328" s="5"/>
      <c r="K328" s="5"/>
      <c r="L328" s="5"/>
      <c r="M328" s="5"/>
    </row>
    <row r="329" spans="1:13" s="220" customFormat="1" ht="14.25" customHeight="1" x14ac:dyDescent="0.2">
      <c r="A329" s="218"/>
      <c r="B329" s="219"/>
      <c r="C329" s="219"/>
      <c r="D329" s="219"/>
      <c r="E329" s="219"/>
      <c r="F329" s="219"/>
      <c r="G329" s="219"/>
      <c r="I329" s="5"/>
      <c r="J329" s="5"/>
      <c r="K329" s="5"/>
      <c r="L329" s="5"/>
      <c r="M329" s="5"/>
    </row>
    <row r="330" spans="1:13" s="220" customFormat="1" ht="14.25" customHeight="1" x14ac:dyDescent="0.2">
      <c r="A330" s="218"/>
      <c r="B330" s="219"/>
      <c r="C330" s="219"/>
      <c r="D330" s="219"/>
      <c r="E330" s="219"/>
      <c r="F330" s="219"/>
      <c r="G330" s="219"/>
      <c r="I330" s="5"/>
      <c r="J330" s="5"/>
      <c r="K330" s="5"/>
      <c r="L330" s="5"/>
      <c r="M330" s="5"/>
    </row>
    <row r="331" spans="1:13" s="220" customFormat="1" ht="14.25" customHeight="1" x14ac:dyDescent="0.2">
      <c r="A331" s="218"/>
      <c r="B331" s="219"/>
      <c r="C331" s="219"/>
      <c r="D331" s="219"/>
      <c r="E331" s="219"/>
      <c r="F331" s="219"/>
      <c r="G331" s="219"/>
      <c r="I331" s="5"/>
      <c r="J331" s="5"/>
      <c r="K331" s="5"/>
      <c r="L331" s="5"/>
      <c r="M331" s="5"/>
    </row>
    <row r="332" spans="1:13" s="220" customFormat="1" ht="14.25" customHeight="1" x14ac:dyDescent="0.2">
      <c r="A332" s="218"/>
      <c r="B332" s="219"/>
      <c r="C332" s="219"/>
      <c r="D332" s="219"/>
      <c r="E332" s="219"/>
      <c r="F332" s="219"/>
      <c r="G332" s="219"/>
      <c r="I332" s="5"/>
      <c r="J332" s="5"/>
      <c r="K332" s="5"/>
      <c r="L332" s="5"/>
      <c r="M332" s="5"/>
    </row>
    <row r="333" spans="1:13" s="220" customFormat="1" ht="14.25" customHeight="1" x14ac:dyDescent="0.2">
      <c r="A333" s="218"/>
      <c r="B333" s="219"/>
      <c r="C333" s="219"/>
      <c r="D333" s="219"/>
      <c r="E333" s="219"/>
      <c r="F333" s="219"/>
      <c r="G333" s="219"/>
      <c r="I333" s="5"/>
      <c r="J333" s="5"/>
      <c r="K333" s="5"/>
      <c r="L333" s="5"/>
      <c r="M333" s="5"/>
    </row>
    <row r="334" spans="1:13" s="220" customFormat="1" ht="14.25" customHeight="1" x14ac:dyDescent="0.2">
      <c r="A334" s="218"/>
      <c r="B334" s="219"/>
      <c r="C334" s="219"/>
      <c r="D334" s="219"/>
      <c r="E334" s="219"/>
      <c r="F334" s="219"/>
      <c r="G334" s="219"/>
      <c r="I334" s="5"/>
      <c r="J334" s="5"/>
      <c r="K334" s="5"/>
      <c r="L334" s="5"/>
      <c r="M334" s="5"/>
    </row>
    <row r="335" spans="1:13" s="220" customFormat="1" ht="14.25" customHeight="1" x14ac:dyDescent="0.2">
      <c r="A335" s="218"/>
      <c r="B335" s="219"/>
      <c r="C335" s="219"/>
      <c r="D335" s="219"/>
      <c r="E335" s="219"/>
      <c r="F335" s="219"/>
      <c r="G335" s="219"/>
      <c r="I335" s="5"/>
      <c r="J335" s="5"/>
      <c r="K335" s="5"/>
      <c r="L335" s="5"/>
      <c r="M335" s="5"/>
    </row>
    <row r="336" spans="1:13" s="220" customFormat="1" ht="14.25" customHeight="1" x14ac:dyDescent="0.2">
      <c r="A336" s="218"/>
      <c r="B336" s="219"/>
      <c r="C336" s="219"/>
      <c r="D336" s="219"/>
      <c r="E336" s="219"/>
      <c r="F336" s="219"/>
      <c r="G336" s="219"/>
      <c r="I336" s="5"/>
      <c r="J336" s="5"/>
      <c r="K336" s="5"/>
      <c r="L336" s="5"/>
      <c r="M336" s="5"/>
    </row>
    <row r="337" spans="1:13" s="220" customFormat="1" ht="14.25" customHeight="1" x14ac:dyDescent="0.2">
      <c r="A337" s="218"/>
      <c r="B337" s="219"/>
      <c r="C337" s="219"/>
      <c r="D337" s="219"/>
      <c r="E337" s="219"/>
      <c r="F337" s="219"/>
      <c r="G337" s="219"/>
      <c r="I337" s="5"/>
      <c r="J337" s="5"/>
      <c r="K337" s="5"/>
      <c r="L337" s="5"/>
      <c r="M337" s="5"/>
    </row>
    <row r="338" spans="1:13" s="220" customFormat="1" ht="14.25" customHeight="1" x14ac:dyDescent="0.2">
      <c r="A338" s="218"/>
      <c r="B338" s="219"/>
      <c r="C338" s="219"/>
      <c r="D338" s="219"/>
      <c r="E338" s="219"/>
      <c r="F338" s="219"/>
      <c r="G338" s="219"/>
      <c r="I338" s="5"/>
      <c r="J338" s="5"/>
      <c r="K338" s="5"/>
      <c r="L338" s="5"/>
      <c r="M338" s="5"/>
    </row>
    <row r="339" spans="1:13" s="220" customFormat="1" ht="14.25" customHeight="1" x14ac:dyDescent="0.2">
      <c r="A339" s="218"/>
      <c r="B339" s="219"/>
      <c r="C339" s="219"/>
      <c r="D339" s="219"/>
      <c r="E339" s="219"/>
      <c r="F339" s="219"/>
      <c r="G339" s="219"/>
      <c r="I339" s="5"/>
      <c r="J339" s="5"/>
      <c r="K339" s="5"/>
      <c r="L339" s="5"/>
      <c r="M339" s="5"/>
    </row>
    <row r="340" spans="1:13" s="220" customFormat="1" ht="14.25" customHeight="1" x14ac:dyDescent="0.2">
      <c r="A340" s="218"/>
      <c r="B340" s="219"/>
      <c r="C340" s="219"/>
      <c r="D340" s="219"/>
      <c r="E340" s="219"/>
      <c r="F340" s="219"/>
      <c r="G340" s="219"/>
      <c r="I340" s="5"/>
      <c r="J340" s="5"/>
      <c r="K340" s="5"/>
      <c r="L340" s="5"/>
      <c r="M340" s="5"/>
    </row>
    <row r="341" spans="1:13" s="220" customFormat="1" ht="14.25" customHeight="1" x14ac:dyDescent="0.2">
      <c r="A341" s="218"/>
      <c r="B341" s="219"/>
      <c r="C341" s="219"/>
      <c r="D341" s="219"/>
      <c r="E341" s="219"/>
      <c r="F341" s="219"/>
      <c r="G341" s="219"/>
      <c r="I341" s="5"/>
      <c r="J341" s="5"/>
      <c r="K341" s="5"/>
      <c r="L341" s="5"/>
      <c r="M341" s="5"/>
    </row>
    <row r="342" spans="1:13" s="220" customFormat="1" ht="14.25" customHeight="1" x14ac:dyDescent="0.2">
      <c r="A342" s="218"/>
      <c r="B342" s="219"/>
      <c r="C342" s="219"/>
      <c r="D342" s="219"/>
      <c r="E342" s="219"/>
      <c r="F342" s="219"/>
      <c r="G342" s="219"/>
      <c r="I342" s="5"/>
      <c r="J342" s="5"/>
      <c r="K342" s="5"/>
      <c r="L342" s="5"/>
      <c r="M342" s="5"/>
    </row>
    <row r="343" spans="1:13" s="220" customFormat="1" ht="14.25" customHeight="1" x14ac:dyDescent="0.2">
      <c r="A343" s="218"/>
      <c r="B343" s="219"/>
      <c r="C343" s="219"/>
      <c r="D343" s="219"/>
      <c r="E343" s="219"/>
      <c r="F343" s="219"/>
      <c r="G343" s="219"/>
      <c r="I343" s="5"/>
      <c r="J343" s="5"/>
      <c r="K343" s="5"/>
      <c r="L343" s="5"/>
      <c r="M343" s="5"/>
    </row>
    <row r="344" spans="1:13" s="220" customFormat="1" ht="14.25" customHeight="1" x14ac:dyDescent="0.2">
      <c r="A344" s="218"/>
      <c r="B344" s="219"/>
      <c r="C344" s="219"/>
      <c r="D344" s="219"/>
      <c r="E344" s="219"/>
      <c r="F344" s="219"/>
      <c r="G344" s="219"/>
      <c r="I344" s="5"/>
      <c r="J344" s="5"/>
      <c r="K344" s="5"/>
      <c r="L344" s="5"/>
      <c r="M344" s="5"/>
    </row>
    <row r="345" spans="1:13" s="220" customFormat="1" ht="14.25" customHeight="1" x14ac:dyDescent="0.2">
      <c r="A345" s="218"/>
      <c r="B345" s="219"/>
      <c r="C345" s="219"/>
      <c r="D345" s="219"/>
      <c r="E345" s="219"/>
      <c r="F345" s="219"/>
      <c r="G345" s="219"/>
      <c r="I345" s="5"/>
      <c r="J345" s="5"/>
      <c r="K345" s="5"/>
      <c r="L345" s="5"/>
      <c r="M345" s="5"/>
    </row>
    <row r="346" spans="1:13" s="220" customFormat="1" ht="14.25" customHeight="1" x14ac:dyDescent="0.2">
      <c r="A346" s="218"/>
      <c r="B346" s="219"/>
      <c r="C346" s="219"/>
      <c r="D346" s="219"/>
      <c r="E346" s="219"/>
      <c r="F346" s="219"/>
      <c r="G346" s="219"/>
      <c r="I346" s="5"/>
      <c r="J346" s="5"/>
      <c r="K346" s="5"/>
      <c r="L346" s="5"/>
      <c r="M346" s="5"/>
    </row>
    <row r="347" spans="1:13" s="220" customFormat="1" ht="14.25" customHeight="1" x14ac:dyDescent="0.2">
      <c r="A347" s="218"/>
      <c r="B347" s="219"/>
      <c r="C347" s="219"/>
      <c r="D347" s="219"/>
      <c r="E347" s="219"/>
      <c r="F347" s="219"/>
      <c r="G347" s="219"/>
      <c r="I347" s="5"/>
      <c r="J347" s="5"/>
      <c r="K347" s="5"/>
      <c r="L347" s="5"/>
      <c r="M347" s="5"/>
    </row>
    <row r="348" spans="1:13" s="220" customFormat="1" ht="14.25" customHeight="1" x14ac:dyDescent="0.2">
      <c r="A348" s="218"/>
      <c r="B348" s="219"/>
      <c r="C348" s="219"/>
      <c r="D348" s="219"/>
      <c r="E348" s="219"/>
      <c r="F348" s="219"/>
      <c r="G348" s="219"/>
      <c r="I348" s="5"/>
      <c r="J348" s="5"/>
      <c r="K348" s="5"/>
      <c r="L348" s="5"/>
      <c r="M348" s="5"/>
    </row>
    <row r="349" spans="1:13" s="220" customFormat="1" ht="14.25" customHeight="1" x14ac:dyDescent="0.2">
      <c r="A349" s="218"/>
      <c r="B349" s="219"/>
      <c r="C349" s="219"/>
      <c r="D349" s="219"/>
      <c r="E349" s="219"/>
      <c r="F349" s="219"/>
      <c r="G349" s="219"/>
      <c r="I349" s="5"/>
      <c r="J349" s="5"/>
      <c r="K349" s="5"/>
      <c r="L349" s="5"/>
      <c r="M349" s="5"/>
    </row>
    <row r="350" spans="1:13" s="220" customFormat="1" ht="14.25" customHeight="1" x14ac:dyDescent="0.2">
      <c r="A350" s="218"/>
      <c r="B350" s="219"/>
      <c r="C350" s="219"/>
      <c r="D350" s="219"/>
      <c r="E350" s="219"/>
      <c r="F350" s="219"/>
      <c r="G350" s="219"/>
      <c r="I350" s="5"/>
      <c r="J350" s="5"/>
      <c r="K350" s="5"/>
      <c r="L350" s="5"/>
      <c r="M350" s="5"/>
    </row>
    <row r="351" spans="1:13" s="220" customFormat="1" ht="14.25" customHeight="1" x14ac:dyDescent="0.2">
      <c r="A351" s="218"/>
      <c r="B351" s="219"/>
      <c r="C351" s="219"/>
      <c r="D351" s="219"/>
      <c r="E351" s="219"/>
      <c r="F351" s="219"/>
      <c r="G351" s="219"/>
      <c r="I351" s="5"/>
      <c r="J351" s="5"/>
      <c r="K351" s="5"/>
      <c r="L351" s="5"/>
      <c r="M351" s="5"/>
    </row>
    <row r="352" spans="1:13" s="220" customFormat="1" ht="14.25" customHeight="1" x14ac:dyDescent="0.2">
      <c r="A352" s="218"/>
      <c r="B352" s="219"/>
      <c r="C352" s="219"/>
      <c r="D352" s="219"/>
      <c r="E352" s="219"/>
      <c r="F352" s="219"/>
      <c r="G352" s="219"/>
      <c r="I352" s="5"/>
      <c r="J352" s="5"/>
      <c r="K352" s="5"/>
      <c r="L352" s="5"/>
      <c r="M352" s="5"/>
    </row>
    <row r="353" spans="1:13" s="220" customFormat="1" ht="14.25" customHeight="1" x14ac:dyDescent="0.2">
      <c r="A353" s="218"/>
      <c r="B353" s="219"/>
      <c r="C353" s="219"/>
      <c r="D353" s="219"/>
      <c r="E353" s="219"/>
      <c r="F353" s="219"/>
      <c r="G353" s="219"/>
      <c r="I353" s="5"/>
      <c r="J353" s="5"/>
      <c r="K353" s="5"/>
      <c r="L353" s="5"/>
      <c r="M353" s="5"/>
    </row>
    <row r="354" spans="1:13" s="220" customFormat="1" ht="14.25" customHeight="1" x14ac:dyDescent="0.2">
      <c r="A354" s="218"/>
      <c r="B354" s="219"/>
      <c r="C354" s="219"/>
      <c r="D354" s="219"/>
      <c r="E354" s="219"/>
      <c r="F354" s="219"/>
      <c r="G354" s="219"/>
      <c r="I354" s="5"/>
      <c r="J354" s="5"/>
      <c r="K354" s="5"/>
      <c r="L354" s="5"/>
      <c r="M354" s="5"/>
    </row>
    <row r="355" spans="1:13" s="220" customFormat="1" ht="14.25" customHeight="1" x14ac:dyDescent="0.2">
      <c r="A355" s="218"/>
      <c r="B355" s="219"/>
      <c r="C355" s="219"/>
      <c r="D355" s="219"/>
      <c r="E355" s="219"/>
      <c r="F355" s="219"/>
      <c r="G355" s="219"/>
      <c r="I355" s="5"/>
      <c r="J355" s="5"/>
      <c r="K355" s="5"/>
      <c r="L355" s="5"/>
      <c r="M355" s="5"/>
    </row>
    <row r="356" spans="1:13" s="220" customFormat="1" ht="14.25" customHeight="1" x14ac:dyDescent="0.2">
      <c r="A356" s="218"/>
      <c r="B356" s="219"/>
      <c r="C356" s="219"/>
      <c r="D356" s="219"/>
      <c r="E356" s="219"/>
      <c r="F356" s="219"/>
      <c r="G356" s="219"/>
      <c r="I356" s="5"/>
      <c r="J356" s="5"/>
      <c r="K356" s="5"/>
      <c r="L356" s="5"/>
      <c r="M356" s="5"/>
    </row>
    <row r="357" spans="1:13" s="220" customFormat="1" ht="14.25" customHeight="1" x14ac:dyDescent="0.2">
      <c r="A357" s="218"/>
      <c r="B357" s="219"/>
      <c r="C357" s="219"/>
      <c r="D357" s="219"/>
      <c r="E357" s="219"/>
      <c r="F357" s="219"/>
      <c r="G357" s="219"/>
      <c r="I357" s="5"/>
      <c r="J357" s="5"/>
      <c r="K357" s="5"/>
      <c r="L357" s="5"/>
      <c r="M357" s="5"/>
    </row>
    <row r="358" spans="1:13" s="220" customFormat="1" ht="14.25" customHeight="1" x14ac:dyDescent="0.2">
      <c r="A358" s="218"/>
      <c r="B358" s="219"/>
      <c r="C358" s="219"/>
      <c r="D358" s="219"/>
      <c r="E358" s="219"/>
      <c r="F358" s="219"/>
      <c r="G358" s="219"/>
      <c r="I358" s="5"/>
      <c r="J358" s="5"/>
      <c r="K358" s="5"/>
      <c r="L358" s="5"/>
      <c r="M358" s="5"/>
    </row>
    <row r="359" spans="1:13" s="220" customFormat="1" ht="14.25" customHeight="1" x14ac:dyDescent="0.2">
      <c r="A359" s="218"/>
      <c r="B359" s="219"/>
      <c r="C359" s="219"/>
      <c r="D359" s="219"/>
      <c r="E359" s="219"/>
      <c r="F359" s="219"/>
      <c r="G359" s="219"/>
      <c r="I359" s="5"/>
      <c r="J359" s="5"/>
      <c r="K359" s="5"/>
      <c r="L359" s="5"/>
      <c r="M359" s="5"/>
    </row>
    <row r="360" spans="1:13" s="220" customFormat="1" ht="14.25" customHeight="1" x14ac:dyDescent="0.2">
      <c r="A360" s="218"/>
      <c r="B360" s="219"/>
      <c r="C360" s="219"/>
      <c r="D360" s="219"/>
      <c r="E360" s="219"/>
      <c r="F360" s="219"/>
      <c r="G360" s="219"/>
      <c r="I360" s="5"/>
      <c r="J360" s="5"/>
      <c r="K360" s="5"/>
      <c r="L360" s="5"/>
      <c r="M360" s="5"/>
    </row>
    <row r="361" spans="1:13" s="220" customFormat="1" ht="14.25" customHeight="1" x14ac:dyDescent="0.2">
      <c r="A361" s="218"/>
      <c r="B361" s="219"/>
      <c r="C361" s="219"/>
      <c r="D361" s="219"/>
      <c r="E361" s="219"/>
      <c r="F361" s="219"/>
      <c r="G361" s="219"/>
      <c r="I361" s="5"/>
      <c r="J361" s="5"/>
      <c r="K361" s="5"/>
      <c r="L361" s="5"/>
      <c r="M361" s="5"/>
    </row>
    <row r="362" spans="1:13" s="220" customFormat="1" ht="14.25" customHeight="1" x14ac:dyDescent="0.2">
      <c r="A362" s="218"/>
      <c r="B362" s="219"/>
      <c r="C362" s="219"/>
      <c r="D362" s="219"/>
      <c r="E362" s="219"/>
      <c r="F362" s="219"/>
      <c r="G362" s="219"/>
      <c r="I362" s="5"/>
      <c r="J362" s="5"/>
      <c r="K362" s="5"/>
      <c r="L362" s="5"/>
      <c r="M362" s="5"/>
    </row>
    <row r="363" spans="1:13" s="220" customFormat="1" ht="14.25" customHeight="1" x14ac:dyDescent="0.2">
      <c r="A363" s="218"/>
      <c r="B363" s="219"/>
      <c r="C363" s="219"/>
      <c r="D363" s="219"/>
      <c r="E363" s="219"/>
      <c r="F363" s="219"/>
      <c r="G363" s="219"/>
      <c r="I363" s="5"/>
      <c r="J363" s="5"/>
      <c r="K363" s="5"/>
      <c r="L363" s="5"/>
      <c r="M363" s="5"/>
    </row>
    <row r="364" spans="1:13" s="220" customFormat="1" ht="14.25" customHeight="1" x14ac:dyDescent="0.2">
      <c r="A364" s="218"/>
      <c r="B364" s="219"/>
      <c r="C364" s="219"/>
      <c r="D364" s="219"/>
      <c r="E364" s="219"/>
      <c r="F364" s="219"/>
      <c r="G364" s="219"/>
      <c r="I364" s="5"/>
      <c r="J364" s="5"/>
      <c r="K364" s="5"/>
      <c r="L364" s="5"/>
      <c r="M364" s="5"/>
    </row>
    <row r="365" spans="1:13" s="220" customFormat="1" ht="14.25" customHeight="1" x14ac:dyDescent="0.2">
      <c r="A365" s="218"/>
      <c r="B365" s="219"/>
      <c r="C365" s="219"/>
      <c r="D365" s="219"/>
      <c r="E365" s="219"/>
      <c r="F365" s="219"/>
      <c r="G365" s="219"/>
      <c r="I365" s="5"/>
      <c r="J365" s="5"/>
      <c r="K365" s="5"/>
      <c r="L365" s="5"/>
      <c r="M365" s="5"/>
    </row>
    <row r="366" spans="1:13" s="220" customFormat="1" ht="14.25" customHeight="1" x14ac:dyDescent="0.2">
      <c r="A366" s="218"/>
      <c r="B366" s="219"/>
      <c r="C366" s="219"/>
      <c r="D366" s="219"/>
      <c r="E366" s="219"/>
      <c r="F366" s="219"/>
      <c r="G366" s="219"/>
      <c r="I366" s="5"/>
      <c r="J366" s="5"/>
      <c r="K366" s="5"/>
      <c r="L366" s="5"/>
      <c r="M366" s="5"/>
    </row>
    <row r="367" spans="1:13" s="220" customFormat="1" ht="14.25" customHeight="1" x14ac:dyDescent="0.2">
      <c r="A367" s="218"/>
      <c r="B367" s="219"/>
      <c r="C367" s="219"/>
      <c r="D367" s="219"/>
      <c r="E367" s="219"/>
      <c r="F367" s="219"/>
      <c r="G367" s="219"/>
      <c r="I367" s="5"/>
      <c r="J367" s="5"/>
      <c r="K367" s="5"/>
      <c r="L367" s="5"/>
      <c r="M367" s="5"/>
    </row>
    <row r="368" spans="1:13" s="220" customFormat="1" ht="14.25" customHeight="1" x14ac:dyDescent="0.2">
      <c r="A368" s="218"/>
      <c r="B368" s="219"/>
      <c r="C368" s="219"/>
      <c r="D368" s="219"/>
      <c r="E368" s="219"/>
      <c r="F368" s="219"/>
      <c r="G368" s="219"/>
      <c r="I368" s="5"/>
      <c r="J368" s="5"/>
      <c r="K368" s="5"/>
      <c r="L368" s="5"/>
      <c r="M368" s="5"/>
    </row>
    <row r="369" spans="1:13" s="220" customFormat="1" ht="14.25" customHeight="1" x14ac:dyDescent="0.2">
      <c r="A369" s="218"/>
      <c r="B369" s="219"/>
      <c r="C369" s="219"/>
      <c r="D369" s="219"/>
      <c r="E369" s="219"/>
      <c r="F369" s="219"/>
      <c r="G369" s="219"/>
      <c r="I369" s="5"/>
      <c r="J369" s="5"/>
      <c r="K369" s="5"/>
      <c r="L369" s="5"/>
      <c r="M369" s="5"/>
    </row>
    <row r="370" spans="1:13" s="220" customFormat="1" ht="14.25" customHeight="1" x14ac:dyDescent="0.2">
      <c r="A370" s="218"/>
      <c r="B370" s="219"/>
      <c r="C370" s="219"/>
      <c r="D370" s="219"/>
      <c r="E370" s="219"/>
      <c r="F370" s="219"/>
      <c r="G370" s="219"/>
      <c r="I370" s="5"/>
      <c r="J370" s="5"/>
      <c r="K370" s="5"/>
      <c r="L370" s="5"/>
      <c r="M370" s="5"/>
    </row>
    <row r="371" spans="1:13" s="220" customFormat="1" ht="14.25" customHeight="1" x14ac:dyDescent="0.2">
      <c r="A371" s="218"/>
      <c r="B371" s="219"/>
      <c r="C371" s="219"/>
      <c r="D371" s="219"/>
      <c r="E371" s="219"/>
      <c r="F371" s="219"/>
      <c r="G371" s="219"/>
      <c r="I371" s="5"/>
      <c r="J371" s="5"/>
      <c r="K371" s="5"/>
      <c r="L371" s="5"/>
      <c r="M371" s="5"/>
    </row>
    <row r="372" spans="1:13" s="220" customFormat="1" ht="14.25" customHeight="1" x14ac:dyDescent="0.2">
      <c r="A372" s="218"/>
      <c r="B372" s="219"/>
      <c r="C372" s="219"/>
      <c r="D372" s="219"/>
      <c r="E372" s="219"/>
      <c r="F372" s="219"/>
      <c r="G372" s="219"/>
      <c r="I372" s="5"/>
      <c r="J372" s="5"/>
      <c r="K372" s="5"/>
      <c r="L372" s="5"/>
      <c r="M372" s="5"/>
    </row>
    <row r="373" spans="1:13" s="220" customFormat="1" ht="14.25" customHeight="1" x14ac:dyDescent="0.2">
      <c r="A373" s="218"/>
      <c r="B373" s="219"/>
      <c r="C373" s="219"/>
      <c r="D373" s="219"/>
      <c r="E373" s="219"/>
      <c r="F373" s="219"/>
      <c r="G373" s="219"/>
      <c r="I373" s="5"/>
      <c r="J373" s="5"/>
      <c r="K373" s="5"/>
      <c r="L373" s="5"/>
      <c r="M373" s="5"/>
    </row>
    <row r="374" spans="1:13" s="220" customFormat="1" ht="14.25" customHeight="1" x14ac:dyDescent="0.2">
      <c r="A374" s="218"/>
      <c r="B374" s="219"/>
      <c r="C374" s="219"/>
      <c r="D374" s="219"/>
      <c r="E374" s="219"/>
      <c r="F374" s="219"/>
      <c r="G374" s="219"/>
      <c r="I374" s="5"/>
      <c r="J374" s="5"/>
      <c r="K374" s="5"/>
      <c r="L374" s="5"/>
      <c r="M374" s="5"/>
    </row>
    <row r="375" spans="1:13" s="220" customFormat="1" ht="14.25" customHeight="1" x14ac:dyDescent="0.2">
      <c r="A375" s="218"/>
      <c r="B375" s="219"/>
      <c r="C375" s="219"/>
      <c r="D375" s="219"/>
      <c r="E375" s="219"/>
      <c r="F375" s="219"/>
      <c r="G375" s="219"/>
      <c r="I375" s="5"/>
      <c r="J375" s="5"/>
      <c r="K375" s="5"/>
      <c r="L375" s="5"/>
      <c r="M375" s="5"/>
    </row>
    <row r="376" spans="1:13" s="220" customFormat="1" ht="14.25" customHeight="1" x14ac:dyDescent="0.2">
      <c r="A376" s="218"/>
      <c r="B376" s="219"/>
      <c r="C376" s="219"/>
      <c r="D376" s="219"/>
      <c r="E376" s="219"/>
      <c r="F376" s="219"/>
      <c r="G376" s="219"/>
      <c r="I376" s="5"/>
      <c r="J376" s="5"/>
      <c r="K376" s="5"/>
      <c r="L376" s="5"/>
      <c r="M376" s="5"/>
    </row>
    <row r="377" spans="1:13" s="220" customFormat="1" ht="14.25" customHeight="1" x14ac:dyDescent="0.2">
      <c r="A377" s="218"/>
      <c r="B377" s="219"/>
      <c r="C377" s="219"/>
      <c r="D377" s="219"/>
      <c r="E377" s="219"/>
      <c r="F377" s="219"/>
      <c r="G377" s="219"/>
      <c r="I377" s="5"/>
      <c r="J377" s="5"/>
      <c r="K377" s="5"/>
      <c r="L377" s="5"/>
      <c r="M377" s="5"/>
    </row>
    <row r="378" spans="1:13" s="220" customFormat="1" ht="14.25" customHeight="1" x14ac:dyDescent="0.2">
      <c r="A378" s="218"/>
      <c r="B378" s="219"/>
      <c r="C378" s="219"/>
      <c r="D378" s="219"/>
      <c r="E378" s="219"/>
      <c r="F378" s="219"/>
      <c r="G378" s="219"/>
      <c r="I378" s="5"/>
      <c r="J378" s="5"/>
      <c r="K378" s="5"/>
      <c r="L378" s="5"/>
      <c r="M378" s="5"/>
    </row>
    <row r="379" spans="1:13" s="220" customFormat="1" ht="14.25" customHeight="1" x14ac:dyDescent="0.2">
      <c r="A379" s="218"/>
      <c r="B379" s="219"/>
      <c r="C379" s="219"/>
      <c r="D379" s="219"/>
      <c r="E379" s="219"/>
      <c r="F379" s="219"/>
      <c r="G379" s="219"/>
      <c r="I379" s="5"/>
      <c r="J379" s="5"/>
      <c r="K379" s="5"/>
      <c r="L379" s="5"/>
      <c r="M379" s="5"/>
    </row>
    <row r="380" spans="1:13" s="220" customFormat="1" ht="14.25" customHeight="1" x14ac:dyDescent="0.2">
      <c r="A380" s="218"/>
      <c r="B380" s="219"/>
      <c r="C380" s="219"/>
      <c r="D380" s="219"/>
      <c r="E380" s="219"/>
      <c r="F380" s="219"/>
      <c r="G380" s="219"/>
      <c r="I380" s="5"/>
      <c r="J380" s="5"/>
      <c r="K380" s="5"/>
      <c r="L380" s="5"/>
      <c r="M380" s="5"/>
    </row>
    <row r="381" spans="1:13" s="220" customFormat="1" ht="14.25" customHeight="1" x14ac:dyDescent="0.2">
      <c r="A381" s="218"/>
      <c r="B381" s="219"/>
      <c r="C381" s="219"/>
      <c r="D381" s="219"/>
      <c r="E381" s="219"/>
      <c r="F381" s="219"/>
      <c r="G381" s="219"/>
      <c r="I381" s="5"/>
      <c r="J381" s="5"/>
      <c r="K381" s="5"/>
      <c r="L381" s="5"/>
      <c r="M381" s="5"/>
    </row>
    <row r="382" spans="1:13" s="220" customFormat="1" ht="14.25" customHeight="1" x14ac:dyDescent="0.2">
      <c r="A382" s="218"/>
      <c r="B382" s="219"/>
      <c r="C382" s="219"/>
      <c r="D382" s="219"/>
      <c r="E382" s="219"/>
      <c r="F382" s="219"/>
      <c r="G382" s="219"/>
      <c r="I382" s="5"/>
      <c r="J382" s="5"/>
      <c r="K382" s="5"/>
      <c r="L382" s="5"/>
      <c r="M382" s="5"/>
    </row>
    <row r="383" spans="1:13" s="220" customFormat="1" ht="14.25" customHeight="1" x14ac:dyDescent="0.2">
      <c r="A383" s="218"/>
      <c r="B383" s="219"/>
      <c r="C383" s="219"/>
      <c r="D383" s="219"/>
      <c r="E383" s="219"/>
      <c r="F383" s="219"/>
      <c r="G383" s="219"/>
      <c r="I383" s="5"/>
      <c r="J383" s="5"/>
      <c r="K383" s="5"/>
      <c r="L383" s="5"/>
      <c r="M383" s="5"/>
    </row>
    <row r="384" spans="1:13" s="220" customFormat="1" ht="14.25" customHeight="1" x14ac:dyDescent="0.2">
      <c r="A384" s="218"/>
      <c r="B384" s="219"/>
      <c r="C384" s="219"/>
      <c r="D384" s="219"/>
      <c r="E384" s="219"/>
      <c r="F384" s="219"/>
      <c r="G384" s="219"/>
      <c r="I384" s="5"/>
      <c r="J384" s="5"/>
      <c r="K384" s="5"/>
      <c r="L384" s="5"/>
      <c r="M384" s="5"/>
    </row>
    <row r="385" spans="1:13" s="220" customFormat="1" ht="14.25" customHeight="1" x14ac:dyDescent="0.2">
      <c r="A385" s="218"/>
      <c r="B385" s="219"/>
      <c r="C385" s="219"/>
      <c r="D385" s="219"/>
      <c r="E385" s="219"/>
      <c r="F385" s="219"/>
      <c r="G385" s="219"/>
      <c r="I385" s="5"/>
      <c r="J385" s="5"/>
      <c r="K385" s="5"/>
      <c r="L385" s="5"/>
      <c r="M385" s="5"/>
    </row>
    <row r="386" spans="1:13" s="220" customFormat="1" ht="14.25" customHeight="1" x14ac:dyDescent="0.2">
      <c r="A386" s="218"/>
      <c r="B386" s="219"/>
      <c r="C386" s="219"/>
      <c r="D386" s="219"/>
      <c r="E386" s="219"/>
      <c r="F386" s="219"/>
      <c r="G386" s="219"/>
      <c r="I386" s="5"/>
      <c r="J386" s="5"/>
      <c r="K386" s="5"/>
      <c r="L386" s="5"/>
      <c r="M386" s="5"/>
    </row>
    <row r="387" spans="1:13" s="220" customFormat="1" ht="14.25" customHeight="1" x14ac:dyDescent="0.2">
      <c r="A387" s="218"/>
      <c r="B387" s="219"/>
      <c r="C387" s="219"/>
      <c r="D387" s="219"/>
      <c r="E387" s="219"/>
      <c r="F387" s="219"/>
      <c r="G387" s="219"/>
      <c r="I387" s="5"/>
      <c r="J387" s="5"/>
      <c r="K387" s="5"/>
      <c r="L387" s="5"/>
      <c r="M387" s="5"/>
    </row>
    <row r="388" spans="1:13" s="220" customFormat="1" ht="14.25" customHeight="1" x14ac:dyDescent="0.2">
      <c r="A388" s="218"/>
      <c r="B388" s="219"/>
      <c r="C388" s="219"/>
      <c r="D388" s="219"/>
      <c r="E388" s="219"/>
      <c r="F388" s="219"/>
      <c r="G388" s="219"/>
      <c r="I388" s="5"/>
      <c r="J388" s="5"/>
      <c r="K388" s="5"/>
      <c r="L388" s="5"/>
      <c r="M388" s="5"/>
    </row>
    <row r="389" spans="1:13" s="220" customFormat="1" ht="14.25" customHeight="1" x14ac:dyDescent="0.2">
      <c r="A389" s="218"/>
      <c r="B389" s="219"/>
      <c r="C389" s="219"/>
      <c r="D389" s="219"/>
      <c r="E389" s="219"/>
      <c r="F389" s="219"/>
      <c r="G389" s="219"/>
      <c r="I389" s="5"/>
      <c r="J389" s="5"/>
      <c r="K389" s="5"/>
      <c r="L389" s="5"/>
      <c r="M389" s="5"/>
    </row>
    <row r="390" spans="1:13" s="220" customFormat="1" ht="14.25" customHeight="1" x14ac:dyDescent="0.2">
      <c r="A390" s="218"/>
      <c r="B390" s="219"/>
      <c r="C390" s="219"/>
      <c r="D390" s="219"/>
      <c r="E390" s="219"/>
      <c r="F390" s="219"/>
      <c r="G390" s="219"/>
      <c r="I390" s="5"/>
      <c r="J390" s="5"/>
      <c r="K390" s="5"/>
      <c r="L390" s="5"/>
      <c r="M390" s="5"/>
    </row>
    <row r="391" spans="1:13" s="220" customFormat="1" ht="14.25" customHeight="1" x14ac:dyDescent="0.2">
      <c r="A391" s="218"/>
      <c r="B391" s="219"/>
      <c r="C391" s="219"/>
      <c r="D391" s="219"/>
      <c r="E391" s="219"/>
      <c r="F391" s="219"/>
      <c r="G391" s="219"/>
      <c r="I391" s="5"/>
      <c r="J391" s="5"/>
      <c r="K391" s="5"/>
      <c r="L391" s="5"/>
      <c r="M391" s="5"/>
    </row>
    <row r="392" spans="1:13" s="220" customFormat="1" ht="14.25" customHeight="1" x14ac:dyDescent="0.2">
      <c r="A392" s="218"/>
      <c r="B392" s="219"/>
      <c r="C392" s="219"/>
      <c r="D392" s="219"/>
      <c r="E392" s="219"/>
      <c r="F392" s="219"/>
      <c r="G392" s="219"/>
      <c r="I392" s="5"/>
      <c r="J392" s="5"/>
      <c r="K392" s="5"/>
      <c r="L392" s="5"/>
      <c r="M392" s="5"/>
    </row>
    <row r="393" spans="1:13" s="220" customFormat="1" ht="14.25" customHeight="1" x14ac:dyDescent="0.2">
      <c r="A393" s="218"/>
      <c r="B393" s="219"/>
      <c r="C393" s="219"/>
      <c r="D393" s="219"/>
      <c r="E393" s="219"/>
      <c r="F393" s="219"/>
      <c r="G393" s="219"/>
      <c r="I393" s="5"/>
      <c r="J393" s="5"/>
      <c r="K393" s="5"/>
      <c r="L393" s="5"/>
      <c r="M393" s="5"/>
    </row>
    <row r="394" spans="1:13" s="220" customFormat="1" ht="14.25" customHeight="1" x14ac:dyDescent="0.2">
      <c r="A394" s="218"/>
      <c r="B394" s="219"/>
      <c r="C394" s="219"/>
      <c r="D394" s="219"/>
      <c r="E394" s="219"/>
      <c r="F394" s="219"/>
      <c r="G394" s="219"/>
      <c r="I394" s="5"/>
      <c r="J394" s="5"/>
      <c r="K394" s="5"/>
      <c r="L394" s="5"/>
      <c r="M394" s="5"/>
    </row>
    <row r="395" spans="1:13" s="220" customFormat="1" ht="14.25" customHeight="1" x14ac:dyDescent="0.2">
      <c r="A395" s="218"/>
      <c r="B395" s="219"/>
      <c r="C395" s="219"/>
      <c r="D395" s="219"/>
      <c r="E395" s="219"/>
      <c r="F395" s="219"/>
      <c r="G395" s="219"/>
      <c r="I395" s="5"/>
      <c r="J395" s="5"/>
      <c r="K395" s="5"/>
      <c r="L395" s="5"/>
      <c r="M395" s="5"/>
    </row>
    <row r="396" spans="1:13" s="220" customFormat="1" ht="14.25" customHeight="1" x14ac:dyDescent="0.2">
      <c r="A396" s="218"/>
      <c r="B396" s="219"/>
      <c r="C396" s="219"/>
      <c r="D396" s="219"/>
      <c r="E396" s="219"/>
      <c r="F396" s="219"/>
      <c r="G396" s="219"/>
      <c r="I396" s="5"/>
      <c r="J396" s="5"/>
      <c r="K396" s="5"/>
      <c r="L396" s="5"/>
      <c r="M396" s="5"/>
    </row>
    <row r="397" spans="1:13" s="220" customFormat="1" ht="14.25" customHeight="1" x14ac:dyDescent="0.2">
      <c r="A397" s="218"/>
      <c r="B397" s="219"/>
      <c r="C397" s="219"/>
      <c r="D397" s="219"/>
      <c r="E397" s="219"/>
      <c r="F397" s="219"/>
      <c r="G397" s="219"/>
      <c r="I397" s="5"/>
      <c r="J397" s="5"/>
      <c r="K397" s="5"/>
      <c r="L397" s="5"/>
      <c r="M397" s="5"/>
    </row>
    <row r="398" spans="1:13" s="220" customFormat="1" ht="14.25" customHeight="1" x14ac:dyDescent="0.2">
      <c r="A398" s="218"/>
      <c r="B398" s="219"/>
      <c r="C398" s="219"/>
      <c r="D398" s="219"/>
      <c r="E398" s="219"/>
      <c r="F398" s="219"/>
      <c r="G398" s="219"/>
      <c r="I398" s="5"/>
      <c r="J398" s="5"/>
      <c r="K398" s="5"/>
      <c r="L398" s="5"/>
      <c r="M398" s="5"/>
    </row>
    <row r="399" spans="1:13" s="220" customFormat="1" ht="14.25" customHeight="1" x14ac:dyDescent="0.2">
      <c r="A399" s="218"/>
      <c r="B399" s="219"/>
      <c r="C399" s="219"/>
      <c r="D399" s="219"/>
      <c r="E399" s="219"/>
      <c r="F399" s="219"/>
      <c r="G399" s="219"/>
      <c r="I399" s="5"/>
      <c r="J399" s="5"/>
      <c r="K399" s="5"/>
      <c r="L399" s="5"/>
      <c r="M399" s="5"/>
    </row>
    <row r="400" spans="1:13" s="220" customFormat="1" ht="14.25" customHeight="1" x14ac:dyDescent="0.2">
      <c r="A400" s="218"/>
      <c r="B400" s="219"/>
      <c r="C400" s="219"/>
      <c r="D400" s="219"/>
      <c r="E400" s="219"/>
      <c r="F400" s="219"/>
      <c r="G400" s="219"/>
      <c r="I400" s="5"/>
      <c r="J400" s="5"/>
      <c r="K400" s="5"/>
      <c r="L400" s="5"/>
      <c r="M400" s="5"/>
    </row>
    <row r="401" spans="1:13" s="220" customFormat="1" ht="14.25" customHeight="1" x14ac:dyDescent="0.2">
      <c r="A401" s="218"/>
      <c r="B401" s="219"/>
      <c r="C401" s="219"/>
      <c r="D401" s="219"/>
      <c r="E401" s="219"/>
      <c r="F401" s="219"/>
      <c r="G401" s="219"/>
      <c r="I401" s="5"/>
      <c r="J401" s="5"/>
      <c r="K401" s="5"/>
      <c r="L401" s="5"/>
      <c r="M401" s="5"/>
    </row>
    <row r="402" spans="1:13" s="220" customFormat="1" ht="14.25" customHeight="1" x14ac:dyDescent="0.2">
      <c r="A402" s="218"/>
      <c r="B402" s="219"/>
      <c r="C402" s="219"/>
      <c r="D402" s="219"/>
      <c r="E402" s="219"/>
      <c r="F402" s="219"/>
      <c r="G402" s="219"/>
      <c r="I402" s="5"/>
      <c r="J402" s="5"/>
      <c r="K402" s="5"/>
      <c r="L402" s="5"/>
      <c r="M402" s="5"/>
    </row>
    <row r="403" spans="1:13" s="220" customFormat="1" ht="14.25" customHeight="1" x14ac:dyDescent="0.2">
      <c r="A403" s="218"/>
      <c r="B403" s="219"/>
      <c r="C403" s="219"/>
      <c r="D403" s="219"/>
      <c r="E403" s="219"/>
      <c r="F403" s="219"/>
      <c r="G403" s="219"/>
      <c r="I403" s="5"/>
      <c r="J403" s="5"/>
      <c r="K403" s="5"/>
      <c r="L403" s="5"/>
      <c r="M403" s="5"/>
    </row>
    <row r="404" spans="1:13" s="220" customFormat="1" ht="14.25" customHeight="1" x14ac:dyDescent="0.2">
      <c r="A404" s="218"/>
      <c r="B404" s="219"/>
      <c r="C404" s="219"/>
      <c r="D404" s="219"/>
      <c r="E404" s="219"/>
      <c r="F404" s="219"/>
      <c r="G404" s="219"/>
      <c r="I404" s="5"/>
      <c r="J404" s="5"/>
      <c r="K404" s="5"/>
      <c r="L404" s="5"/>
      <c r="M404" s="5"/>
    </row>
    <row r="405" spans="1:13" s="220" customFormat="1" ht="14.25" customHeight="1" x14ac:dyDescent="0.2">
      <c r="A405" s="218"/>
      <c r="B405" s="219"/>
      <c r="C405" s="219"/>
      <c r="D405" s="219"/>
      <c r="E405" s="219"/>
      <c r="F405" s="219"/>
      <c r="G405" s="219"/>
      <c r="I405" s="5"/>
      <c r="J405" s="5"/>
      <c r="K405" s="5"/>
      <c r="L405" s="5"/>
      <c r="M405" s="5"/>
    </row>
    <row r="406" spans="1:13" s="220" customFormat="1" ht="14.25" customHeight="1" x14ac:dyDescent="0.2">
      <c r="A406" s="218"/>
      <c r="B406" s="219"/>
      <c r="C406" s="219"/>
      <c r="D406" s="219"/>
      <c r="E406" s="219"/>
      <c r="F406" s="219"/>
      <c r="G406" s="219"/>
      <c r="I406" s="5"/>
      <c r="J406" s="5"/>
      <c r="K406" s="5"/>
      <c r="L406" s="5"/>
      <c r="M406" s="5"/>
    </row>
    <row r="407" spans="1:13" s="220" customFormat="1" ht="14.25" customHeight="1" x14ac:dyDescent="0.2">
      <c r="A407" s="218"/>
      <c r="B407" s="219"/>
      <c r="C407" s="219"/>
      <c r="D407" s="219"/>
      <c r="E407" s="219"/>
      <c r="F407" s="219"/>
      <c r="G407" s="219"/>
      <c r="I407" s="5"/>
      <c r="J407" s="5"/>
      <c r="K407" s="5"/>
      <c r="L407" s="5"/>
      <c r="M407" s="5"/>
    </row>
    <row r="408" spans="1:13" s="220" customFormat="1" ht="14.25" customHeight="1" x14ac:dyDescent="0.2">
      <c r="A408" s="218"/>
      <c r="B408" s="219"/>
      <c r="C408" s="219"/>
      <c r="D408" s="219"/>
      <c r="E408" s="219"/>
      <c r="F408" s="219"/>
      <c r="G408" s="219"/>
      <c r="I408" s="5"/>
      <c r="J408" s="5"/>
      <c r="K408" s="5"/>
      <c r="L408" s="5"/>
      <c r="M408" s="5"/>
    </row>
    <row r="409" spans="1:13" s="220" customFormat="1" ht="14.25" customHeight="1" x14ac:dyDescent="0.2">
      <c r="A409" s="218"/>
      <c r="B409" s="219"/>
      <c r="C409" s="219"/>
      <c r="D409" s="219"/>
      <c r="E409" s="219"/>
      <c r="F409" s="219"/>
      <c r="G409" s="219"/>
      <c r="I409" s="5"/>
      <c r="J409" s="5"/>
      <c r="K409" s="5"/>
      <c r="L409" s="5"/>
      <c r="M409" s="5"/>
    </row>
    <row r="410" spans="1:13" s="220" customFormat="1" ht="14.25" customHeight="1" x14ac:dyDescent="0.2">
      <c r="A410" s="218"/>
      <c r="B410" s="219"/>
      <c r="C410" s="219"/>
      <c r="D410" s="219"/>
      <c r="E410" s="219"/>
      <c r="F410" s="219"/>
      <c r="G410" s="219"/>
      <c r="I410" s="5"/>
      <c r="J410" s="5"/>
      <c r="K410" s="5"/>
      <c r="L410" s="5"/>
      <c r="M410" s="5"/>
    </row>
    <row r="411" spans="1:13" s="220" customFormat="1" ht="14.25" customHeight="1" x14ac:dyDescent="0.2">
      <c r="A411" s="218"/>
      <c r="B411" s="219"/>
      <c r="C411" s="219"/>
      <c r="D411" s="219"/>
      <c r="E411" s="219"/>
      <c r="F411" s="219"/>
      <c r="G411" s="219"/>
      <c r="I411" s="5"/>
      <c r="J411" s="5"/>
      <c r="K411" s="5"/>
      <c r="L411" s="5"/>
      <c r="M411" s="5"/>
    </row>
    <row r="412" spans="1:13" s="220" customFormat="1" ht="14.25" customHeight="1" x14ac:dyDescent="0.2">
      <c r="A412" s="218"/>
      <c r="B412" s="219"/>
      <c r="C412" s="219"/>
      <c r="D412" s="219"/>
      <c r="E412" s="219"/>
      <c r="F412" s="219"/>
      <c r="G412" s="219"/>
      <c r="I412" s="5"/>
      <c r="J412" s="5"/>
      <c r="K412" s="5"/>
      <c r="L412" s="5"/>
      <c r="M412" s="5"/>
    </row>
    <row r="413" spans="1:13" s="220" customFormat="1" ht="14.25" customHeight="1" x14ac:dyDescent="0.2">
      <c r="A413" s="218"/>
      <c r="B413" s="219"/>
      <c r="C413" s="219"/>
      <c r="D413" s="219"/>
      <c r="E413" s="219"/>
      <c r="F413" s="219"/>
      <c r="G413" s="219"/>
      <c r="I413" s="5"/>
      <c r="J413" s="5"/>
      <c r="K413" s="5"/>
      <c r="L413" s="5"/>
      <c r="M413" s="5"/>
    </row>
    <row r="414" spans="1:13" s="220" customFormat="1" ht="14.25" customHeight="1" x14ac:dyDescent="0.2">
      <c r="A414" s="218"/>
      <c r="B414" s="219"/>
      <c r="C414" s="219"/>
      <c r="D414" s="219"/>
      <c r="E414" s="219"/>
      <c r="F414" s="219"/>
      <c r="G414" s="219"/>
      <c r="I414" s="5"/>
      <c r="J414" s="5"/>
      <c r="K414" s="5"/>
      <c r="L414" s="5"/>
      <c r="M414" s="5"/>
    </row>
    <row r="415" spans="1:13" s="220" customFormat="1" ht="14.25" customHeight="1" x14ac:dyDescent="0.2">
      <c r="A415" s="218"/>
      <c r="B415" s="219"/>
      <c r="C415" s="219"/>
      <c r="D415" s="219"/>
      <c r="E415" s="219"/>
      <c r="F415" s="219"/>
      <c r="G415" s="219"/>
      <c r="I415" s="5"/>
      <c r="J415" s="5"/>
      <c r="K415" s="5"/>
      <c r="L415" s="5"/>
      <c r="M415" s="5"/>
    </row>
    <row r="416" spans="1:13" s="220" customFormat="1" ht="14.25" customHeight="1" x14ac:dyDescent="0.2">
      <c r="A416" s="218"/>
      <c r="B416" s="219"/>
      <c r="C416" s="219"/>
      <c r="D416" s="219"/>
      <c r="E416" s="219"/>
      <c r="F416" s="219"/>
      <c r="G416" s="219"/>
      <c r="I416" s="5"/>
      <c r="J416" s="5"/>
      <c r="K416" s="5"/>
      <c r="L416" s="5"/>
      <c r="M416" s="5"/>
    </row>
    <row r="417" spans="1:72" s="220" customFormat="1" ht="14.25" customHeight="1" x14ac:dyDescent="0.2">
      <c r="A417" s="218"/>
      <c r="B417" s="219"/>
      <c r="C417" s="219"/>
      <c r="D417" s="219"/>
      <c r="E417" s="219"/>
      <c r="F417" s="219"/>
      <c r="G417" s="219"/>
      <c r="I417" s="5"/>
      <c r="J417" s="5"/>
      <c r="K417" s="5"/>
      <c r="L417" s="5"/>
      <c r="M417" s="5"/>
    </row>
    <row r="418" spans="1:72" ht="14.25" customHeight="1" x14ac:dyDescent="0.2"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</row>
    <row r="419" spans="1:72" ht="14.25" customHeight="1" x14ac:dyDescent="0.2"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</row>
    <row r="420" spans="1:72" ht="14.25" customHeight="1" x14ac:dyDescent="0.2"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</row>
    <row r="421" spans="1:72" ht="14.25" customHeight="1" x14ac:dyDescent="0.2"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</row>
    <row r="422" spans="1:72" ht="14.25" customHeight="1" x14ac:dyDescent="0.2"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</row>
    <row r="423" spans="1:72" ht="14.25" customHeight="1" x14ac:dyDescent="0.2"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</row>
    <row r="424" spans="1:72" ht="14.25" customHeight="1" x14ac:dyDescent="0.2"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</row>
    <row r="425" spans="1:72" ht="14.25" customHeight="1" x14ac:dyDescent="0.2"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</row>
    <row r="426" spans="1:72" ht="14.25" customHeight="1" x14ac:dyDescent="0.2"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</row>
    <row r="427" spans="1:72" ht="14.25" customHeight="1" x14ac:dyDescent="0.2"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0"/>
      <c r="BN427" s="220"/>
      <c r="BO427" s="220"/>
      <c r="BP427" s="220"/>
      <c r="BQ427" s="220"/>
      <c r="BR427" s="220"/>
      <c r="BS427" s="220"/>
      <c r="BT427" s="220"/>
    </row>
  </sheetData>
  <autoFilter ref="A8:BQ212"/>
  <mergeCells count="16">
    <mergeCell ref="A157:A158"/>
    <mergeCell ref="D2:BT2"/>
    <mergeCell ref="D3:BT3"/>
    <mergeCell ref="D4:BT4"/>
    <mergeCell ref="D5:BT5"/>
    <mergeCell ref="D6:BT6"/>
    <mergeCell ref="A179:A201"/>
    <mergeCell ref="A203:A212"/>
    <mergeCell ref="D256:K256"/>
    <mergeCell ref="K260:M260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4" priority="14"/>
  </conditionalFormatting>
  <conditionalFormatting sqref="J179:J202">
    <cfRule type="duplicateValues" dxfId="13" priority="15"/>
  </conditionalFormatting>
  <conditionalFormatting sqref="J203:J212">
    <cfRule type="duplicateValues" dxfId="12" priority="13"/>
  </conditionalFormatting>
  <conditionalFormatting sqref="K257:K1048576 K7 K1 J8:J212">
    <cfRule type="duplicateValues" dxfId="11" priority="16"/>
  </conditionalFormatting>
  <conditionalFormatting sqref="J213:J214">
    <cfRule type="duplicateValues" dxfId="10" priority="9"/>
  </conditionalFormatting>
  <conditionalFormatting sqref="J213:J214">
    <cfRule type="duplicateValues" dxfId="9" priority="10"/>
  </conditionalFormatting>
  <conditionalFormatting sqref="J254:J255 J215:J223">
    <cfRule type="duplicateValues" dxfId="8" priority="31"/>
  </conditionalFormatting>
  <conditionalFormatting sqref="J254:J255 J215:J223">
    <cfRule type="duplicateValues" dxfId="7" priority="33"/>
  </conditionalFormatting>
  <conditionalFormatting sqref="J244:J253">
    <cfRule type="duplicateValues" dxfId="6" priority="5"/>
  </conditionalFormatting>
  <conditionalFormatting sqref="J244:J253">
    <cfRule type="duplicateValues" dxfId="5" priority="6"/>
  </conditionalFormatting>
  <conditionalFormatting sqref="J224:J243">
    <cfRule type="duplicateValues" dxfId="4" priority="39"/>
  </conditionalFormatting>
  <conditionalFormatting sqref="J224:J243">
    <cfRule type="duplicateValues" dxfId="3" priority="40"/>
  </conditionalFormatting>
  <pageMargins left="0.23622047244094488" right="0.23622047244094488" top="0.74803149606299213" bottom="0.74803149606299213" header="0.31496062992125984" footer="0.31496062992125984"/>
  <pageSetup paperSize="5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7109375" style="83" customWidth="1" outlineLevel="1"/>
    <col min="4" max="4" width="7.42578125" style="83" customWidth="1" outlineLevel="1"/>
    <col min="5" max="5" width="12.140625" style="84" customWidth="1"/>
    <col min="6" max="6" width="13.5703125" style="83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43"/>
      <c r="B2" s="143"/>
      <c r="C2" s="143"/>
      <c r="D2" s="496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8" ht="14.25" customHeight="1" x14ac:dyDescent="0.2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</row>
    <row r="4" spans="1:18" ht="14.25" customHeight="1" x14ac:dyDescent="0.2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</row>
    <row r="5" spans="1:18" ht="14.25" customHeight="1" x14ac:dyDescent="0.2">
      <c r="A5" s="3"/>
      <c r="B5" s="3"/>
      <c r="C5" s="3"/>
      <c r="D5" s="479" t="s">
        <v>1043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1:18" ht="14.25" customHeight="1" x14ac:dyDescent="0.2">
      <c r="A6" s="3"/>
      <c r="B6" s="3"/>
      <c r="C6" s="3"/>
      <c r="D6" s="479" t="s">
        <v>1070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21</v>
      </c>
      <c r="B8" s="114" t="s">
        <v>22</v>
      </c>
      <c r="C8" s="107"/>
      <c r="D8" s="113" t="s">
        <v>23</v>
      </c>
      <c r="E8" s="106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3" t="s">
        <v>49</v>
      </c>
      <c r="Q8" s="181" t="s">
        <v>50</v>
      </c>
      <c r="R8" s="13" t="s">
        <v>12</v>
      </c>
    </row>
    <row r="9" spans="1:18" s="25" customFormat="1" ht="25.5" customHeight="1" thickBot="1" x14ac:dyDescent="0.3">
      <c r="A9" s="138" t="s">
        <v>325</v>
      </c>
      <c r="B9" s="139" t="s">
        <v>1044</v>
      </c>
      <c r="C9" s="134"/>
      <c r="D9" s="135">
        <v>1</v>
      </c>
      <c r="E9" s="123" t="s">
        <v>1045</v>
      </c>
      <c r="F9" s="15">
        <v>44357</v>
      </c>
      <c r="G9" s="302" t="s">
        <v>1046</v>
      </c>
      <c r="H9" s="86" t="s">
        <v>858</v>
      </c>
      <c r="I9" s="86" t="s">
        <v>859</v>
      </c>
      <c r="J9" s="87" t="s">
        <v>232</v>
      </c>
      <c r="K9" s="31" t="s">
        <v>1047</v>
      </c>
      <c r="L9" s="16">
        <v>847.5</v>
      </c>
      <c r="M9" s="62">
        <f>L9*10%</f>
        <v>84.75</v>
      </c>
      <c r="N9" s="88">
        <f>L9-M9</f>
        <v>762.75</v>
      </c>
      <c r="O9" s="89">
        <f>N9/5</f>
        <v>152.55000000000001</v>
      </c>
      <c r="P9" s="64"/>
      <c r="Q9" s="63">
        <v>85.68</v>
      </c>
      <c r="R9" s="63">
        <f>L9-Q9</f>
        <v>761.81999999999994</v>
      </c>
    </row>
    <row r="10" spans="1:18" s="20" customFormat="1" ht="25.5" customHeight="1" thickBot="1" x14ac:dyDescent="0.3">
      <c r="A10" s="121"/>
      <c r="B10" s="142"/>
      <c r="C10" s="108"/>
      <c r="D10" s="488" t="s">
        <v>1074</v>
      </c>
      <c r="E10" s="489"/>
      <c r="F10" s="489"/>
      <c r="G10" s="489"/>
      <c r="H10" s="489"/>
      <c r="I10" s="489"/>
      <c r="J10" s="489"/>
      <c r="K10" s="491"/>
      <c r="L10" s="61">
        <f t="shared" ref="L10:R10" si="0">SUM(L9:L9)</f>
        <v>847.5</v>
      </c>
      <c r="M10" s="61">
        <f t="shared" si="0"/>
        <v>84.75</v>
      </c>
      <c r="N10" s="61">
        <f t="shared" si="0"/>
        <v>762.75</v>
      </c>
      <c r="O10" s="61">
        <f t="shared" si="0"/>
        <v>152.55000000000001</v>
      </c>
      <c r="P10" s="61">
        <f t="shared" si="0"/>
        <v>0</v>
      </c>
      <c r="Q10" s="61">
        <f t="shared" si="0"/>
        <v>85.68</v>
      </c>
      <c r="R10" s="61">
        <f t="shared" si="0"/>
        <v>761.81999999999994</v>
      </c>
    </row>
    <row r="11" spans="1:18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3"/>
      <c r="C12" s="83"/>
      <c r="D12" s="83"/>
      <c r="E12" s="84"/>
      <c r="F12" s="83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83"/>
      <c r="C15" s="83"/>
      <c r="D15" s="83"/>
      <c r="E15" s="84"/>
      <c r="F15" s="83"/>
      <c r="H15" s="24"/>
      <c r="I15" s="24"/>
      <c r="J15" s="494"/>
      <c r="K15" s="494"/>
      <c r="L15" s="494"/>
    </row>
    <row r="16" spans="1:18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495" t="s">
        <v>1</v>
      </c>
      <c r="K16" s="495"/>
      <c r="L16" s="495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K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K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71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31"/>
  <sheetViews>
    <sheetView showGridLines="0" tabSelected="1" topLeftCell="C1" zoomScaleNormal="100" zoomScaleSheetLayoutView="93" workbookViewId="0">
      <pane ySplit="8" topLeftCell="A9" activePane="bottomLeft" state="frozen"/>
      <selection activeCell="C1" sqref="C1"/>
      <selection pane="bottomLeft" activeCell="D13" sqref="D13"/>
    </sheetView>
  </sheetViews>
  <sheetFormatPr baseColWidth="10" defaultColWidth="9.140625" defaultRowHeight="14.25" customHeight="1" outlineLevelCol="1" x14ac:dyDescent="0.25"/>
  <cols>
    <col min="1" max="1" width="8.85546875" style="468" hidden="1" customWidth="1" outlineLevel="1"/>
    <col min="2" max="2" width="9.85546875" style="468" hidden="1" customWidth="1" outlineLevel="1"/>
    <col min="3" max="3" width="2.5703125" style="468" customWidth="1" outlineLevel="1"/>
    <col min="4" max="4" width="3.5703125" style="468" bestFit="1" customWidth="1" outlineLevel="1"/>
    <col min="5" max="5" width="10.28515625" style="22" customWidth="1"/>
    <col min="6" max="6" width="12.5703125" style="468" customWidth="1"/>
    <col min="7" max="7" width="18.140625" style="25" customWidth="1"/>
    <col min="8" max="8" width="12.7109375" style="25" customWidth="1"/>
    <col min="9" max="10" width="10.5703125" style="22" customWidth="1"/>
    <col min="11" max="11" width="28.28515625" style="25" customWidth="1"/>
    <col min="12" max="12" width="13" style="25" customWidth="1"/>
    <col min="13" max="13" width="10.7109375" style="25" customWidth="1"/>
    <col min="14" max="14" width="10.28515625" style="25" customWidth="1"/>
    <col min="15" max="15" width="13.28515625" style="25" customWidth="1"/>
    <col min="16" max="16" width="12.7109375" style="25" hidden="1" customWidth="1"/>
    <col min="17" max="18" width="13.42578125" style="25" hidden="1" customWidth="1"/>
    <col min="19" max="19" width="12.7109375" style="25" hidden="1" customWidth="1"/>
    <col min="20" max="21" width="13.42578125" style="25" hidden="1" customWidth="1"/>
    <col min="22" max="22" width="12.7109375" style="25" hidden="1" customWidth="1"/>
    <col min="23" max="24" width="13.42578125" style="25" hidden="1" customWidth="1"/>
    <col min="25" max="25" width="12.7109375" style="25" hidden="1" customWidth="1"/>
    <col min="26" max="27" width="13.42578125" style="25" hidden="1" customWidth="1"/>
    <col min="28" max="28" width="12.7109375" style="25" hidden="1" customWidth="1"/>
    <col min="29" max="30" width="13.42578125" style="25" hidden="1" customWidth="1"/>
    <col min="31" max="31" width="12.7109375" style="25" hidden="1" customWidth="1"/>
    <col min="32" max="33" width="13.42578125" style="25" hidden="1" customWidth="1"/>
    <col min="34" max="34" width="12.7109375" style="25" hidden="1" customWidth="1"/>
    <col min="35" max="36" width="13.42578125" style="25" hidden="1" customWidth="1"/>
    <col min="37" max="37" width="12.7109375" style="25" hidden="1" customWidth="1"/>
    <col min="38" max="39" width="13.42578125" style="25" hidden="1" customWidth="1"/>
    <col min="40" max="40" width="12.7109375" style="25" hidden="1" customWidth="1"/>
    <col min="41" max="42" width="13.42578125" style="25" hidden="1" customWidth="1"/>
    <col min="43" max="43" width="12.7109375" style="25" hidden="1" customWidth="1"/>
    <col min="44" max="45" width="13.42578125" style="25" hidden="1" customWidth="1"/>
    <col min="46" max="46" width="12.7109375" style="25" hidden="1" customWidth="1"/>
    <col min="47" max="47" width="13.85546875" style="25" hidden="1" customWidth="1"/>
    <col min="48" max="48" width="9.28515625" style="25" bestFit="1" customWidth="1"/>
    <col min="49" max="49" width="13.140625" style="25" hidden="1" customWidth="1"/>
    <col min="50" max="50" width="13.42578125" style="25" hidden="1" customWidth="1"/>
    <col min="51" max="51" width="9.28515625" style="25" hidden="1" customWidth="1"/>
    <col min="52" max="52" width="13.140625" style="25" hidden="1" customWidth="1"/>
    <col min="53" max="53" width="13.42578125" style="25" hidden="1" customWidth="1"/>
    <col min="54" max="54" width="11.5703125" style="25" hidden="1" customWidth="1"/>
    <col min="55" max="57" width="13.85546875" style="25" hidden="1" customWidth="1"/>
    <col min="58" max="58" width="14.5703125" style="25" customWidth="1"/>
    <col min="59" max="59" width="15.7109375" style="25" customWidth="1"/>
    <col min="60" max="60" width="13.7109375" style="25" customWidth="1"/>
    <col min="61" max="16384" width="9.140625" style="25"/>
  </cols>
  <sheetData>
    <row r="1" spans="1:60" ht="14.25" customHeight="1" x14ac:dyDescent="0.25">
      <c r="B1" s="466"/>
      <c r="C1" s="466"/>
      <c r="D1" s="466"/>
      <c r="E1" s="466"/>
      <c r="F1" s="466"/>
      <c r="G1" s="3"/>
      <c r="H1" s="3"/>
      <c r="I1" s="470"/>
      <c r="J1" s="470"/>
      <c r="K1" s="3"/>
      <c r="L1" s="3"/>
    </row>
    <row r="2" spans="1:60" ht="14.25" customHeight="1" x14ac:dyDescent="0.25">
      <c r="A2" s="120"/>
      <c r="B2" s="120"/>
      <c r="C2" s="120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</row>
    <row r="3" spans="1:60" ht="14.25" customHeight="1" x14ac:dyDescent="0.25">
      <c r="A3" s="3"/>
      <c r="B3" s="3"/>
      <c r="C3" s="3"/>
      <c r="D3" s="479" t="s">
        <v>1</v>
      </c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</row>
    <row r="4" spans="1:60" ht="14.25" customHeight="1" x14ac:dyDescent="0.25">
      <c r="A4" s="3"/>
      <c r="B4" s="3"/>
      <c r="C4" s="3"/>
      <c r="D4" s="479" t="s">
        <v>2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</row>
    <row r="5" spans="1:60" ht="14.25" customHeight="1" x14ac:dyDescent="0.25">
      <c r="A5" s="3"/>
      <c r="B5" s="3"/>
      <c r="C5" s="3"/>
      <c r="D5" s="479" t="s">
        <v>1048</v>
      </c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</row>
    <row r="6" spans="1:60" ht="14.25" customHeight="1" x14ac:dyDescent="0.25">
      <c r="A6" s="3"/>
      <c r="B6" s="3"/>
      <c r="C6" s="3"/>
      <c r="D6" s="479" t="s">
        <v>1070</v>
      </c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</row>
    <row r="7" spans="1:60" ht="18" customHeight="1" x14ac:dyDescent="0.25">
      <c r="E7" s="468"/>
      <c r="G7" s="468"/>
      <c r="H7" s="468"/>
      <c r="K7" s="468"/>
      <c r="L7" s="468"/>
    </row>
    <row r="8" spans="1:60" s="82" customFormat="1" ht="38.25" x14ac:dyDescent="0.25">
      <c r="A8" s="7" t="s">
        <v>21</v>
      </c>
      <c r="B8" s="153" t="s">
        <v>22</v>
      </c>
      <c r="C8" s="469"/>
      <c r="D8" s="110" t="s">
        <v>23</v>
      </c>
      <c r="E8" s="110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1049</v>
      </c>
      <c r="Q8" s="13" t="s">
        <v>1050</v>
      </c>
      <c r="R8" s="13" t="s">
        <v>12</v>
      </c>
      <c r="S8" s="12" t="s">
        <v>78</v>
      </c>
      <c r="T8" s="13" t="s">
        <v>79</v>
      </c>
      <c r="U8" s="13" t="s">
        <v>12</v>
      </c>
      <c r="V8" s="12" t="s">
        <v>205</v>
      </c>
      <c r="W8" s="13" t="s">
        <v>81</v>
      </c>
      <c r="X8" s="13" t="s">
        <v>12</v>
      </c>
      <c r="Y8" s="12" t="s">
        <v>206</v>
      </c>
      <c r="Z8" s="13" t="s">
        <v>83</v>
      </c>
      <c r="AA8" s="13" t="s">
        <v>12</v>
      </c>
      <c r="AB8" s="12" t="s">
        <v>207</v>
      </c>
      <c r="AC8" s="13" t="s">
        <v>85</v>
      </c>
      <c r="AD8" s="13" t="s">
        <v>12</v>
      </c>
      <c r="AE8" s="12" t="s">
        <v>208</v>
      </c>
      <c r="AF8" s="13" t="s">
        <v>87</v>
      </c>
      <c r="AG8" s="13" t="s">
        <v>12</v>
      </c>
      <c r="AH8" s="12" t="s">
        <v>97</v>
      </c>
      <c r="AI8" s="9" t="s">
        <v>98</v>
      </c>
      <c r="AJ8" s="13" t="s">
        <v>12</v>
      </c>
      <c r="AK8" s="12" t="s">
        <v>99</v>
      </c>
      <c r="AL8" s="9" t="s">
        <v>100</v>
      </c>
      <c r="AM8" s="13" t="s">
        <v>12</v>
      </c>
      <c r="AN8" s="12" t="s">
        <v>213</v>
      </c>
      <c r="AO8" s="9" t="s">
        <v>102</v>
      </c>
      <c r="AP8" s="13" t="s">
        <v>12</v>
      </c>
      <c r="AQ8" s="12" t="s">
        <v>214</v>
      </c>
      <c r="AR8" s="9" t="s">
        <v>104</v>
      </c>
      <c r="AS8" s="13" t="s">
        <v>12</v>
      </c>
      <c r="AT8" s="12" t="s">
        <v>105</v>
      </c>
      <c r="AU8" s="9" t="s">
        <v>106</v>
      </c>
      <c r="AV8" s="13" t="s">
        <v>12</v>
      </c>
      <c r="AW8" s="12" t="s">
        <v>215</v>
      </c>
      <c r="AX8" s="9" t="s">
        <v>36</v>
      </c>
      <c r="AY8" s="13" t="s">
        <v>12</v>
      </c>
      <c r="AZ8" s="13" t="s">
        <v>218</v>
      </c>
      <c r="BA8" s="9" t="s">
        <v>46</v>
      </c>
      <c r="BB8" s="13" t="s">
        <v>12</v>
      </c>
      <c r="BC8" s="13" t="s">
        <v>47</v>
      </c>
      <c r="BD8" s="9" t="s">
        <v>48</v>
      </c>
      <c r="BE8" s="13" t="s">
        <v>12</v>
      </c>
      <c r="BF8" s="13" t="s">
        <v>49</v>
      </c>
      <c r="BG8" s="9" t="s">
        <v>50</v>
      </c>
      <c r="BH8" s="13" t="s">
        <v>12</v>
      </c>
    </row>
    <row r="9" spans="1:60" s="39" customFormat="1" ht="25.5" customHeight="1" x14ac:dyDescent="0.25">
      <c r="A9" s="26" t="s">
        <v>325</v>
      </c>
      <c r="B9" s="154" t="s">
        <v>1051</v>
      </c>
      <c r="C9" s="125"/>
      <c r="D9" s="74">
        <v>1</v>
      </c>
      <c r="E9" s="40" t="s">
        <v>1052</v>
      </c>
      <c r="F9" s="15">
        <v>35565</v>
      </c>
      <c r="G9" s="302" t="s">
        <v>1053</v>
      </c>
      <c r="H9" s="73" t="s">
        <v>1054</v>
      </c>
      <c r="I9" s="73" t="s">
        <v>1055</v>
      </c>
      <c r="J9" s="73" t="s">
        <v>1056</v>
      </c>
      <c r="K9" s="103" t="s">
        <v>1057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3">
        <f>L9-BG9</f>
        <v>102.36000000000013</v>
      </c>
    </row>
    <row r="10" spans="1:60" s="39" customFormat="1" ht="25.5" customHeight="1" x14ac:dyDescent="0.25">
      <c r="A10" s="27" t="s">
        <v>500</v>
      </c>
      <c r="B10" s="155" t="s">
        <v>4</v>
      </c>
      <c r="C10" s="125"/>
      <c r="D10" s="74">
        <v>2</v>
      </c>
      <c r="E10" s="40" t="s">
        <v>1058</v>
      </c>
      <c r="F10" s="17">
        <v>35576</v>
      </c>
      <c r="G10" s="41" t="s">
        <v>1059</v>
      </c>
      <c r="H10" s="74" t="s">
        <v>1060</v>
      </c>
      <c r="I10" s="74" t="s">
        <v>1061</v>
      </c>
      <c r="J10" s="74" t="s">
        <v>1062</v>
      </c>
      <c r="K10" s="42" t="s">
        <v>1063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3">
        <f t="shared" ref="BH10:BH11" si="21">L10-BG10</f>
        <v>1142.8700000000008</v>
      </c>
    </row>
    <row r="11" spans="1:60" s="39" customFormat="1" ht="61.5" customHeight="1" x14ac:dyDescent="0.25">
      <c r="A11" s="27" t="s">
        <v>1064</v>
      </c>
      <c r="B11" s="155" t="s">
        <v>248</v>
      </c>
      <c r="C11" s="125"/>
      <c r="D11" s="74">
        <v>3</v>
      </c>
      <c r="E11" s="40" t="s">
        <v>1065</v>
      </c>
      <c r="F11" s="17">
        <v>36129</v>
      </c>
      <c r="G11" s="44" t="s">
        <v>1066</v>
      </c>
      <c r="H11" s="74" t="s">
        <v>1067</v>
      </c>
      <c r="I11" s="75">
        <v>941</v>
      </c>
      <c r="J11" s="74" t="s">
        <v>1068</v>
      </c>
      <c r="K11" s="41" t="s">
        <v>411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2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3">
        <f t="shared" si="21"/>
        <v>65.129999999999882</v>
      </c>
    </row>
    <row r="12" spans="1:60" ht="25.5" customHeight="1" x14ac:dyDescent="0.25">
      <c r="A12" s="122"/>
      <c r="B12" s="156"/>
      <c r="C12" s="108"/>
      <c r="D12" s="488" t="s">
        <v>1073</v>
      </c>
      <c r="E12" s="489"/>
      <c r="F12" s="489"/>
      <c r="G12" s="489"/>
      <c r="H12" s="489"/>
      <c r="I12" s="489"/>
      <c r="J12" s="489"/>
      <c r="K12" s="491"/>
      <c r="L12" s="61">
        <f t="shared" ref="L12:BH12" si="23">SUM(L9:L11)</f>
        <v>13103.81</v>
      </c>
      <c r="M12" s="61">
        <f t="shared" si="23"/>
        <v>1310.3810000000001</v>
      </c>
      <c r="N12" s="61">
        <f t="shared" si="23"/>
        <v>11793.429</v>
      </c>
      <c r="O12" s="61">
        <f t="shared" si="23"/>
        <v>2358.6858000000002</v>
      </c>
      <c r="P12" s="61">
        <f t="shared" si="23"/>
        <v>1442.9700000000003</v>
      </c>
      <c r="Q12" s="61">
        <f t="shared" si="23"/>
        <v>1442.9700000000003</v>
      </c>
      <c r="R12" s="61">
        <f t="shared" si="23"/>
        <v>11660.84</v>
      </c>
      <c r="S12" s="61">
        <f t="shared" si="23"/>
        <v>2358.69</v>
      </c>
      <c r="T12" s="61">
        <f t="shared" si="23"/>
        <v>3801.66</v>
      </c>
      <c r="U12" s="61">
        <f t="shared" si="23"/>
        <v>9302.15</v>
      </c>
      <c r="V12" s="61">
        <f t="shared" si="23"/>
        <v>2358.69</v>
      </c>
      <c r="W12" s="61">
        <f t="shared" si="23"/>
        <v>6160.3499999999995</v>
      </c>
      <c r="X12" s="61">
        <f t="shared" si="23"/>
        <v>6730.2300000000005</v>
      </c>
      <c r="Y12" s="61">
        <f t="shared" si="23"/>
        <v>2358.69</v>
      </c>
      <c r="Z12" s="61">
        <f t="shared" si="23"/>
        <v>8519.0400000000009</v>
      </c>
      <c r="AA12" s="61">
        <f t="shared" si="23"/>
        <v>4584.7699999999995</v>
      </c>
      <c r="AB12" s="61">
        <f t="shared" si="23"/>
        <v>2358.69</v>
      </c>
      <c r="AC12" s="61">
        <f t="shared" si="23"/>
        <v>10877.73</v>
      </c>
      <c r="AD12" s="61">
        <f t="shared" si="23"/>
        <v>2226.08</v>
      </c>
      <c r="AE12" s="61">
        <f t="shared" si="23"/>
        <v>915.72</v>
      </c>
      <c r="AF12" s="61">
        <f t="shared" si="23"/>
        <v>11793.449999999997</v>
      </c>
      <c r="AG12" s="61">
        <f t="shared" si="23"/>
        <v>1310.3600000000008</v>
      </c>
      <c r="AH12" s="61">
        <f t="shared" si="23"/>
        <v>0</v>
      </c>
      <c r="AI12" s="61">
        <f t="shared" si="23"/>
        <v>11793.449999999997</v>
      </c>
      <c r="AJ12" s="61">
        <f t="shared" si="23"/>
        <v>1310.3600000000008</v>
      </c>
      <c r="AK12" s="61">
        <f t="shared" si="23"/>
        <v>0</v>
      </c>
      <c r="AL12" s="61">
        <f t="shared" si="23"/>
        <v>11793.449999999997</v>
      </c>
      <c r="AM12" s="61">
        <f t="shared" si="23"/>
        <v>1310.3600000000008</v>
      </c>
      <c r="AN12" s="61">
        <f t="shared" si="23"/>
        <v>0</v>
      </c>
      <c r="AO12" s="61">
        <f t="shared" si="23"/>
        <v>11793.449999999997</v>
      </c>
      <c r="AP12" s="61">
        <f t="shared" si="23"/>
        <v>1310.3600000000008</v>
      </c>
      <c r="AQ12" s="61">
        <f t="shared" si="23"/>
        <v>0</v>
      </c>
      <c r="AR12" s="61">
        <f t="shared" si="23"/>
        <v>11793.449999999997</v>
      </c>
      <c r="AS12" s="61">
        <f t="shared" si="23"/>
        <v>1310.3600000000008</v>
      </c>
      <c r="AT12" s="61">
        <f t="shared" si="23"/>
        <v>0</v>
      </c>
      <c r="AU12" s="61">
        <f t="shared" si="23"/>
        <v>11793.449999999997</v>
      </c>
      <c r="AV12" s="61">
        <f t="shared" si="23"/>
        <v>1310.3600000000008</v>
      </c>
      <c r="AW12" s="61">
        <f t="shared" si="23"/>
        <v>0</v>
      </c>
      <c r="AX12" s="61">
        <f t="shared" si="23"/>
        <v>11793.449999999997</v>
      </c>
      <c r="AY12" s="61">
        <f t="shared" si="23"/>
        <v>1310.3600000000008</v>
      </c>
      <c r="AZ12" s="61">
        <f t="shared" si="23"/>
        <v>0</v>
      </c>
      <c r="BA12" s="61">
        <f t="shared" si="23"/>
        <v>11793.449999999997</v>
      </c>
      <c r="BB12" s="61">
        <f t="shared" si="23"/>
        <v>1310.3600000000008</v>
      </c>
      <c r="BC12" s="61">
        <f t="shared" si="23"/>
        <v>0</v>
      </c>
      <c r="BD12" s="61">
        <f t="shared" si="23"/>
        <v>11793.449999999997</v>
      </c>
      <c r="BE12" s="61">
        <f t="shared" si="23"/>
        <v>1310.3600000000008</v>
      </c>
      <c r="BF12" s="61">
        <f t="shared" si="23"/>
        <v>0</v>
      </c>
      <c r="BG12" s="61">
        <f t="shared" si="23"/>
        <v>11793.449999999997</v>
      </c>
      <c r="BH12" s="61">
        <f t="shared" si="23"/>
        <v>1310.3600000000008</v>
      </c>
    </row>
    <row r="13" spans="1:60" ht="18.75" customHeight="1" x14ac:dyDescent="0.25"/>
    <row r="14" spans="1:60" ht="18.75" customHeight="1" x14ac:dyDescent="0.25"/>
    <row r="15" spans="1:60" ht="18.75" customHeight="1" x14ac:dyDescent="0.25">
      <c r="L15" s="471"/>
    </row>
    <row r="16" spans="1:60" ht="18.75" customHeight="1" x14ac:dyDescent="0.25"/>
    <row r="17" spans="9:12" ht="18.75" customHeight="1" x14ac:dyDescent="0.25"/>
    <row r="18" spans="9:12" ht="18.75" customHeight="1" thickBot="1" x14ac:dyDescent="0.3">
      <c r="K18" s="102"/>
    </row>
    <row r="19" spans="9:12" ht="18.75" customHeight="1" x14ac:dyDescent="0.25">
      <c r="K19" s="25" t="s">
        <v>1</v>
      </c>
    </row>
    <row r="20" spans="9:12" ht="18.75" customHeight="1" x14ac:dyDescent="0.25"/>
    <row r="21" spans="9:12" ht="18.75" customHeight="1" x14ac:dyDescent="0.25">
      <c r="I21" s="25"/>
      <c r="K21" s="22"/>
    </row>
    <row r="22" spans="9:12" ht="18.75" customHeight="1" x14ac:dyDescent="0.25">
      <c r="I22" s="25"/>
      <c r="K22" s="495"/>
      <c r="L22" s="495"/>
    </row>
    <row r="23" spans="9:12" ht="18.75" customHeight="1" x14ac:dyDescent="0.25"/>
    <row r="24" spans="9:12" ht="18.75" customHeight="1" x14ac:dyDescent="0.25"/>
    <row r="25" spans="9:12" ht="18.75" customHeight="1" x14ac:dyDescent="0.25"/>
    <row r="26" spans="9:12" ht="18.75" customHeight="1" x14ac:dyDescent="0.25"/>
    <row r="27" spans="9:12" ht="18.75" customHeight="1" x14ac:dyDescent="0.25"/>
    <row r="28" spans="9:12" ht="18.75" customHeight="1" x14ac:dyDescent="0.25"/>
    <row r="29" spans="9:12" ht="18.75" customHeight="1" x14ac:dyDescent="0.25"/>
    <row r="30" spans="9:12" ht="18.75" customHeight="1" x14ac:dyDescent="0.25"/>
    <row r="31" spans="9:12" ht="18.75" customHeight="1" x14ac:dyDescent="0.25"/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53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dcterms:created xsi:type="dcterms:W3CDTF">2021-01-29T14:16:57Z</dcterms:created>
  <dcterms:modified xsi:type="dcterms:W3CDTF">2023-01-30T17:33:10Z</dcterms:modified>
  <cp:category/>
  <cp:contentStatus/>
</cp:coreProperties>
</file>