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IP\Desktop\copiaUAIP2020\2020 informes\proyectos\"/>
    </mc:Choice>
  </mc:AlternateContent>
  <xr:revisionPtr revIDLastSave="0" documentId="8_{462F8051-67B0-4A84-8AF2-16BBD0E88542}" xr6:coauthVersionLast="46" xr6:coauthVersionMax="46" xr10:uidLastSave="{00000000-0000-0000-0000-000000000000}"/>
  <bookViews>
    <workbookView xWindow="-120" yWindow="-120" windowWidth="20730" windowHeight="11160" xr2:uid="{D891C7C5-53BE-4AF9-B4A9-0E9D61DECB85}"/>
  </bookViews>
  <sheets>
    <sheet name="PROYECTOS" sheetId="2" r:id="rId1"/>
    <sheet name="OBRA DE BANCO" sheetId="13" r:id="rId2"/>
    <sheet name="MTTO ELÉCTRICO" sheetId="14" r:id="rId3"/>
  </sheets>
  <definedNames>
    <definedName name="_xlnm._FilterDatabase" localSheetId="2" hidden="1">'MTTO ELÉCTRICO'!$B$6:$G$6</definedName>
    <definedName name="_xlnm._FilterDatabase" localSheetId="1" hidden="1">'OBRA DE BANCO'!$B$6:$G$6</definedName>
    <definedName name="_xlnm._FilterDatabase" localSheetId="0" hidden="1">PROYECTOS!$B$6:$M$32</definedName>
    <definedName name="_xlnm.Print_Area" localSheetId="2">'MTTO ELÉCTRICO'!$A$1:$H$14</definedName>
    <definedName name="_xlnm.Print_Area" localSheetId="1">'OBRA DE BANCO'!$A$1:$H$36</definedName>
    <definedName name="_xlnm.Print_Area" localSheetId="0">PROYECTOS!$A$1:$N$60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7" i="2" l="1"/>
  <c r="H8" i="14" l="1"/>
  <c r="H7" i="14"/>
  <c r="B4" i="14"/>
  <c r="H29" i="13"/>
  <c r="H28" i="13"/>
  <c r="H27" i="13"/>
  <c r="H26" i="13"/>
  <c r="H25" i="13"/>
  <c r="H24" i="13"/>
  <c r="H23" i="13"/>
  <c r="H22" i="13"/>
  <c r="H21" i="13"/>
  <c r="H20" i="13"/>
  <c r="H19" i="13"/>
  <c r="H18" i="13"/>
  <c r="B18" i="13"/>
  <c r="H17" i="13"/>
  <c r="B17" i="13"/>
  <c r="H16" i="13"/>
  <c r="H15" i="13"/>
  <c r="H14" i="13"/>
  <c r="H13" i="13"/>
  <c r="H12" i="13"/>
  <c r="H11" i="13"/>
  <c r="H10" i="13"/>
  <c r="H9" i="13"/>
  <c r="H8" i="13"/>
  <c r="H7" i="13"/>
  <c r="B4" i="13"/>
  <c r="F38" i="2"/>
  <c r="M11" i="2" l="1"/>
  <c r="M31" i="2" l="1"/>
  <c r="M28" i="2"/>
  <c r="M23" i="2"/>
  <c r="M21" i="2"/>
  <c r="M24" i="2" l="1"/>
  <c r="M27" i="2"/>
  <c r="B8" i="2" l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M32" i="2"/>
  <c r="M26" i="2" l="1"/>
  <c r="M30" i="2"/>
  <c r="M29" i="2"/>
  <c r="M16" i="2"/>
  <c r="M36" i="2" l="1"/>
  <c r="M14" i="2" l="1"/>
  <c r="M12" i="2"/>
  <c r="M9" i="2"/>
  <c r="M20" i="2" l="1"/>
  <c r="M22" i="2"/>
  <c r="M19" i="2"/>
  <c r="M18" i="2"/>
  <c r="M17" i="2"/>
  <c r="M10" i="2"/>
  <c r="M8" i="2"/>
  <c r="M13" i="2"/>
  <c r="M15" i="2"/>
  <c r="M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Xen Rodas</author>
  </authors>
  <commentList>
    <comment ref="H6" authorId="0" shapeId="0" xr:uid="{A5ED9AD9-3A18-4233-8222-C545AF4749BD}">
      <text>
        <r>
          <rPr>
            <b/>
            <sz val="9"/>
            <color indexed="81"/>
            <rFont val="Tahoma"/>
            <family val="2"/>
          </rPr>
          <t>Xen Rodas:</t>
        </r>
        <r>
          <rPr>
            <sz val="9"/>
            <color indexed="81"/>
            <rFont val="Tahoma"/>
            <family val="2"/>
          </rPr>
          <t xml:space="preserve">
Al colocar el % de avance, esta casilla se llena automáticamente.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Xen Rodas</author>
  </authors>
  <commentList>
    <comment ref="H6" authorId="0" shapeId="0" xr:uid="{56EFD83E-5FD3-4CAA-95CC-F3739ED97D35}">
      <text>
        <r>
          <rPr>
            <b/>
            <sz val="9"/>
            <color indexed="81"/>
            <rFont val="Tahoma"/>
            <family val="2"/>
          </rPr>
          <t>Xen Rodas:</t>
        </r>
        <r>
          <rPr>
            <sz val="9"/>
            <color indexed="81"/>
            <rFont val="Tahoma"/>
            <family val="2"/>
          </rPr>
          <t xml:space="preserve">
Al colocar el % de avance, esta casilla se llena automáticamente.
</t>
        </r>
      </text>
    </comment>
  </commentList>
</comments>
</file>

<file path=xl/sharedStrings.xml><?xml version="1.0" encoding="utf-8"?>
<sst xmlns="http://schemas.openxmlformats.org/spreadsheetml/2006/main" count="242" uniqueCount="118">
  <si>
    <t>ALCALDIA MUNICIPAL DE NEJAPA</t>
  </si>
  <si>
    <t>No.</t>
  </si>
  <si>
    <t>PROYECTO</t>
  </si>
  <si>
    <t>PLAZO (dias)</t>
  </si>
  <si>
    <t>FECHA INICIO</t>
  </si>
  <si>
    <t>% AVANCE</t>
  </si>
  <si>
    <t>Concreteado de tramo de calle al río - Salida a Calle Vieja</t>
  </si>
  <si>
    <t>VIA ADMON.</t>
  </si>
  <si>
    <t>Canalización de Aguas lluvias en Comunidad Ceiba Rosales</t>
  </si>
  <si>
    <t>Rehabilitación y Mejoramiento de Canalización de Aguas Lluvias en Pasajes de Colonia el Cambio</t>
  </si>
  <si>
    <t>SUB CONTRATO</t>
  </si>
  <si>
    <t>Rehabilitación y Mejoramiento de Tramo de Calle Principal de Crío. Cuesta Blanca</t>
  </si>
  <si>
    <t>Mejoramiento de Canalización de Aguas Lluvias en Sector Calle al Cerro, Aldea de Mercedes</t>
  </si>
  <si>
    <t>Obras de Mitigación del riesgo en Puente y Bóveda acceso a Kinder Morazán</t>
  </si>
  <si>
    <t>II</t>
  </si>
  <si>
    <t>Caja y mejoras al drenaje de A. Ll. de Com. Línea Férrea, Ctón. Galera Quemada</t>
  </si>
  <si>
    <t>INVERSION EN MAQUINARIA</t>
  </si>
  <si>
    <t>ADQUISICION DE CAMION DE VOLTEO</t>
  </si>
  <si>
    <t>REPARACION DE TRACTOR MUNICIPAL D-5</t>
  </si>
  <si>
    <t xml:space="preserve">Gerencia de Proyectos y Desarrollo Territorial </t>
  </si>
  <si>
    <t>FUENTE DE FINANCIAMIENTO</t>
  </si>
  <si>
    <t>MONTO DE EJECUCIÓN $</t>
  </si>
  <si>
    <t>MONTO DE FORMULACIÓN</t>
  </si>
  <si>
    <t>FECHA FIN</t>
  </si>
  <si>
    <t>Fondos de emergencia Tormenta Amanda</t>
  </si>
  <si>
    <t>FODES 75%</t>
  </si>
  <si>
    <t>Rehabilitación y Mejoramiento de Tramo de Calle Principal de Crío. El Pitarrillo II</t>
  </si>
  <si>
    <t xml:space="preserve">Mejoramiento y canalización de aguas lluvias en Cuesta al Bonete </t>
  </si>
  <si>
    <t>Construcción Cordón cuneta y reparación calle Al Cerro, lotificación Aldea de Mercedes</t>
  </si>
  <si>
    <t>PROMERICA</t>
  </si>
  <si>
    <t>Canalización de Aguas Lluvias en Caserío Los Peña, Hacienda Mapilapa</t>
  </si>
  <si>
    <t>MONTO DE SUPERVISIÓN $</t>
  </si>
  <si>
    <t>Construcción de muro de contención y canaleta en Iglesia El Rey Viene, caserío Barba Rubia, Cantón Camotepeque.</t>
  </si>
  <si>
    <t>Canaleta MIDES</t>
  </si>
  <si>
    <t>Pasos peatonales cortos El Anonal</t>
  </si>
  <si>
    <t>COOPERANTE</t>
  </si>
  <si>
    <t>Obras de reconstrucción de infraestructura de servicios básicos dañados por tormenta Amanda.</t>
  </si>
  <si>
    <t>ESTADO</t>
  </si>
  <si>
    <t>MODALIDAD EJECUCIÓN</t>
  </si>
  <si>
    <t>OBRA DE BANCO</t>
  </si>
  <si>
    <t>Mejoramiento vial y de espacios públicos del Casco Urbano</t>
  </si>
  <si>
    <t>Mejoras al drenaje de A. Ll. de Com. El Rosario/ Aldea de Mercedes</t>
  </si>
  <si>
    <t>VIA ADMON</t>
  </si>
  <si>
    <t>Canalización Aguas Servidas Línea Férrea- Los Ardón</t>
  </si>
  <si>
    <t>Canalización Aguas lluvias y Mejoramiento Parque Crío. Los Naranjos/ Coop. 2- Mayo</t>
  </si>
  <si>
    <t>Obras de contrapartida a la construcción del Centro de Convivencia El Cedral</t>
  </si>
  <si>
    <t>Construcción Archivo Municipal</t>
  </si>
  <si>
    <t>OBS</t>
  </si>
  <si>
    <t>Mejoramiento, obras de paso y mantenimiento de caminos rurales</t>
  </si>
  <si>
    <t>Canalización de Aguas lluvias en Lotificación Américas III, pasaje J</t>
  </si>
  <si>
    <t>-</t>
  </si>
  <si>
    <t>SUB TOTAL</t>
  </si>
  <si>
    <t>FONDOS PROPIOS</t>
  </si>
  <si>
    <t>Pavimentación y Canalización A.LL. de Tramo de Calle Ppal. de Lotif. El Milagro, Com.la Granja</t>
  </si>
  <si>
    <t>FODES 2%</t>
  </si>
  <si>
    <t>COOPERANTE/CONVENIO</t>
  </si>
  <si>
    <t>FINALIZADO</t>
  </si>
  <si>
    <t>Pagos desde carpeta de GR</t>
  </si>
  <si>
    <t>Plaza comercial "Mercadito", salida principal de Nejapa</t>
  </si>
  <si>
    <t>Valorado en $23,000.0</t>
  </si>
  <si>
    <t>DESCRIPCIÓN DEL TRABAJO</t>
  </si>
  <si>
    <t>N/A</t>
  </si>
  <si>
    <t>Badenes  Nueva Esperanza</t>
  </si>
  <si>
    <t>Forma de pago</t>
  </si>
  <si>
    <t>Garantías</t>
  </si>
  <si>
    <t>Vía administración municipal</t>
  </si>
  <si>
    <t>Por estimación de  obra</t>
  </si>
  <si>
    <t>Cambio de techo del Porton de entrada y Reparacion de Porton</t>
  </si>
  <si>
    <t>C.E. El Anonal</t>
  </si>
  <si>
    <t>Reparacion de postes y bardas</t>
  </si>
  <si>
    <t>Boulevar 31 de Julio</t>
  </si>
  <si>
    <t>Modificacion y Construccion de bodega en dos aulas y colocacion de puertas</t>
  </si>
  <si>
    <t>Instituto Nacional Juan Pablo II</t>
  </si>
  <si>
    <t>Contruccion de diviosiones en el Dispensario de Salud</t>
  </si>
  <si>
    <t>Comunidad Nueva Ferrocarril</t>
  </si>
  <si>
    <t>Construccion de paso Peatonal</t>
  </si>
  <si>
    <t>Barba Rubia</t>
  </si>
  <si>
    <t>Fabricacion de Techo</t>
  </si>
  <si>
    <t>Oficnas del CAM</t>
  </si>
  <si>
    <t>Fabricacion de Arco sanitizador</t>
  </si>
  <si>
    <t>Taller</t>
  </si>
  <si>
    <t>Consrtruccion de la Estructura del Archivo Municipal</t>
  </si>
  <si>
    <t>Poligono 1</t>
  </si>
  <si>
    <t>0605/2020</t>
  </si>
  <si>
    <t>preparacion de puente peatonal en las Vegas Tutultepeque</t>
  </si>
  <si>
    <t>Canton Tutultepeque</t>
  </si>
  <si>
    <t>Fabricacion de estructura de preteccion de tuberia de aguas negra,  en Quebrada HUISTIMIL</t>
  </si>
  <si>
    <t>Barrio San Antonio</t>
  </si>
  <si>
    <t>Oficinas del CAM</t>
  </si>
  <si>
    <t xml:space="preserve">Reparacion de porton de entrada principal </t>
  </si>
  <si>
    <t>Pozo El coyolito</t>
  </si>
  <si>
    <t>Comunidad El Anonal</t>
  </si>
  <si>
    <t>Construccion de casa Comunal y cancha de basketball</t>
  </si>
  <si>
    <t>Comunidad El Cedral</t>
  </si>
  <si>
    <t>Remodelacion del parque, casetas y columpios</t>
  </si>
  <si>
    <t>Comunidad los Naranjos, Cooperativa 2 de mayo</t>
  </si>
  <si>
    <t>Construccion de vallas publicitarias, sobre la sombra</t>
  </si>
  <si>
    <t>Circular con malla ciclon la Cancha de basketball</t>
  </si>
  <si>
    <t>Construccion de techo en la casa CDA</t>
  </si>
  <si>
    <t>Col. Nueva Esperanza</t>
  </si>
  <si>
    <t>Contruccion de pasamano, sobre los pasos de la Quebrada Huistimil</t>
  </si>
  <si>
    <t>Barrio San Antonio,  Kinder y Escuela Morazan</t>
  </si>
  <si>
    <t>Instalcion de cielo falso</t>
  </si>
  <si>
    <t>Colocacion de parrillas y estructuras de metal, sobre la acera</t>
  </si>
  <si>
    <t>Plaza Conchita Lara</t>
  </si>
  <si>
    <t xml:space="preserve">Trabajos por Emergencia por Deslave </t>
  </si>
  <si>
    <t>Construccion de techo y colocacion de cielo falso, Casa de Sonia Roldan</t>
  </si>
  <si>
    <t>7°. Calle  Poniente y calle principal</t>
  </si>
  <si>
    <t>Fabricacion e instalacion de dicisiones en tabla roca</t>
  </si>
  <si>
    <t>Parada de Buses entrada de Nejapa</t>
  </si>
  <si>
    <t>MANTENIMIENTO ELÉCTRICO Y ALUMBRADO PÚBLICO</t>
  </si>
  <si>
    <t>Construccion de Linea de red secundaria trifilar de 190 mts de longitud</t>
  </si>
  <si>
    <t>Caserio Las Marias</t>
  </si>
  <si>
    <t>Proyecto Electrificacion Construccion de linea secundaria trifilar de 120 mts de longitud en Caserio Los Naranjos</t>
  </si>
  <si>
    <t>Caserio Los Naranjos, Canton Camotepeque</t>
  </si>
  <si>
    <t>ACTUACIONES DEL PERÍODO ABRIL 2020 -DICIEMBRE 2020</t>
  </si>
  <si>
    <t>Garantía de buena obra</t>
  </si>
  <si>
    <t>31 de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</si>
</sst>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_);[Red]\(&quot;$&quot;#,##0.00\)"/>
    <numFmt numFmtId="165" formatCode="&quot;$&quot;#,##0.00"/>
    <numFmt numFmtId="166" formatCode="dd/mm/yyyy;@"/>
    <numFmt numFmtId="167" formatCode="[$-F800]dddd\,\ mmmm\ dd\,\ yyyy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Gill Sans MT"/>
      <family val="2"/>
    </font>
    <font>
      <sz val="10"/>
      <color theme="1"/>
      <name val="Calibri"/>
      <family val="2"/>
      <scheme val="minor"/>
    </font>
    <font>
      <sz val="9"/>
      <color theme="1"/>
      <name val="Gill Sans MT"/>
      <family val="2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7"/>
      <color theme="1"/>
      <name val="Calibri"/>
      <family val="2"/>
      <scheme val="minor"/>
    </font>
    <font>
      <b/>
      <sz val="10"/>
      <color theme="1"/>
      <name val="Gill Sans MT"/>
      <family val="2"/>
    </font>
    <font>
      <b/>
      <sz val="8"/>
      <name val="Century Gothic"/>
      <family val="2"/>
    </font>
    <font>
      <sz val="8"/>
      <color theme="1"/>
      <name val="Century Gothic"/>
      <family val="2"/>
    </font>
    <font>
      <sz val="8"/>
      <color rgb="FF000000"/>
      <name val="Century Gothic"/>
      <family val="2"/>
    </font>
    <font>
      <sz val="8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b/>
      <sz val="9"/>
      <name val="Century Gothic"/>
      <family val="2"/>
    </font>
    <font>
      <b/>
      <sz val="9"/>
      <color theme="1"/>
      <name val="Century Gothic"/>
      <family val="2"/>
    </font>
    <font>
      <b/>
      <sz val="8"/>
      <color theme="1"/>
      <name val="Century Gothic"/>
      <family val="2"/>
    </font>
    <font>
      <sz val="12"/>
      <color theme="1"/>
      <name val="Gill Sans MT"/>
      <family val="2"/>
    </font>
    <font>
      <sz val="10"/>
      <color theme="7" tint="-0.499984740745262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entury Gothic"/>
      <family val="2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5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3" borderId="0" xfId="0" applyFill="1"/>
    <xf numFmtId="8" fontId="10" fillId="3" borderId="0" xfId="0" applyNumberFormat="1" applyFont="1" applyFill="1" applyAlignment="1">
      <alignment vertical="center" wrapText="1"/>
    </xf>
    <xf numFmtId="8" fontId="11" fillId="3" borderId="0" xfId="0" applyNumberFormat="1" applyFont="1" applyFill="1" applyAlignment="1">
      <alignment vertical="center" wrapText="1"/>
    </xf>
    <xf numFmtId="8" fontId="12" fillId="3" borderId="0" xfId="0" applyNumberFormat="1" applyFont="1" applyFill="1" applyAlignment="1">
      <alignment vertical="center" wrapText="1"/>
    </xf>
    <xf numFmtId="8" fontId="0" fillId="3" borderId="0" xfId="0" applyNumberFormat="1" applyFill="1"/>
    <xf numFmtId="8" fontId="2" fillId="3" borderId="0" xfId="0" applyNumberFormat="1" applyFont="1" applyFill="1"/>
    <xf numFmtId="8" fontId="0" fillId="0" borderId="0" xfId="0" applyNumberFormat="1"/>
    <xf numFmtId="0" fontId="3" fillId="0" borderId="0" xfId="0" applyFont="1" applyAlignment="1">
      <alignment horizontal="center" vertical="center"/>
    </xf>
    <xf numFmtId="165" fontId="8" fillId="0" borderId="0" xfId="0" applyNumberFormat="1" applyFont="1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8" fillId="0" borderId="0" xfId="0" applyNumberFormat="1" applyFont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165" fontId="16" fillId="3" borderId="1" xfId="0" applyNumberFormat="1" applyFont="1" applyFill="1" applyBorder="1" applyAlignment="1">
      <alignment horizontal="center" vertical="center" wrapText="1"/>
    </xf>
    <xf numFmtId="166" fontId="16" fillId="3" borderId="1" xfId="0" applyNumberFormat="1" applyFont="1" applyFill="1" applyBorder="1" applyAlignment="1">
      <alignment horizontal="center" vertical="center" wrapText="1"/>
    </xf>
    <xf numFmtId="9" fontId="16" fillId="0" borderId="1" xfId="2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44" fontId="18" fillId="0" borderId="1" xfId="1" applyFont="1" applyFill="1" applyBorder="1" applyAlignment="1">
      <alignment vertical="center" wrapText="1"/>
    </xf>
    <xf numFmtId="44" fontId="16" fillId="0" borderId="1" xfId="1" applyFont="1" applyBorder="1" applyAlignment="1">
      <alignment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21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19" fillId="0" borderId="0" xfId="0" applyFont="1" applyAlignment="1">
      <alignment horizontal="center" vertical="center"/>
    </xf>
    <xf numFmtId="166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44" fontId="18" fillId="0" borderId="1" xfId="1" applyFont="1" applyBorder="1" applyAlignment="1">
      <alignment horizontal="right" vertical="center" wrapText="1"/>
    </xf>
    <xf numFmtId="44" fontId="18" fillId="0" borderId="1" xfId="1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/>
    </xf>
    <xf numFmtId="44" fontId="18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44" fontId="16" fillId="0" borderId="1" xfId="1" applyFont="1" applyFill="1" applyBorder="1" applyAlignment="1">
      <alignment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vertical="center" wrapText="1"/>
    </xf>
    <xf numFmtId="2" fontId="18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/>
    </xf>
    <xf numFmtId="164" fontId="19" fillId="4" borderId="3" xfId="0" applyNumberFormat="1" applyFont="1" applyFill="1" applyBorder="1" applyAlignment="1">
      <alignment vertical="center" wrapText="1"/>
    </xf>
    <xf numFmtId="164" fontId="19" fillId="3" borderId="3" xfId="0" applyNumberFormat="1" applyFont="1" applyFill="1" applyBorder="1" applyAlignment="1">
      <alignment vertical="center" wrapText="1"/>
    </xf>
    <xf numFmtId="0" fontId="21" fillId="3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0" fillId="0" borderId="1" xfId="0" applyFill="1" applyBorder="1"/>
    <xf numFmtId="164" fontId="19" fillId="0" borderId="1" xfId="0" applyNumberFormat="1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 vertical="center" wrapText="1"/>
    </xf>
    <xf numFmtId="9" fontId="19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5" borderId="0" xfId="0" applyFill="1"/>
    <xf numFmtId="0" fontId="0" fillId="0" borderId="1" xfId="0" applyFont="1" applyBorder="1"/>
    <xf numFmtId="0" fontId="17" fillId="0" borderId="1" xfId="0" applyFont="1" applyBorder="1" applyAlignment="1">
      <alignment horizontal="center" vertical="center" wrapText="1"/>
    </xf>
    <xf numFmtId="166" fontId="18" fillId="0" borderId="1" xfId="0" applyNumberFormat="1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left" vertical="center" wrapText="1"/>
    </xf>
    <xf numFmtId="14" fontId="18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/>
    </xf>
    <xf numFmtId="0" fontId="22" fillId="6" borderId="1" xfId="0" applyFont="1" applyFill="1" applyBorder="1" applyAlignment="1">
      <alignment horizontal="right" vertical="center"/>
    </xf>
    <xf numFmtId="44" fontId="22" fillId="6" borderId="1" xfId="1" applyFont="1" applyFill="1" applyBorder="1" applyAlignment="1">
      <alignment horizontal="right" vertical="center"/>
    </xf>
    <xf numFmtId="0" fontId="17" fillId="3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44" fontId="16" fillId="0" borderId="0" xfId="1" applyFont="1" applyBorder="1" applyAlignment="1">
      <alignment vertical="center" wrapText="1"/>
    </xf>
    <xf numFmtId="44" fontId="18" fillId="0" borderId="0" xfId="1" applyFont="1" applyFill="1" applyBorder="1" applyAlignment="1">
      <alignment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165" fontId="16" fillId="3" borderId="0" xfId="0" applyNumberFormat="1" applyFont="1" applyFill="1" applyBorder="1" applyAlignment="1">
      <alignment horizontal="center" vertical="center" wrapText="1"/>
    </xf>
    <xf numFmtId="9" fontId="16" fillId="0" borderId="0" xfId="2" applyFont="1" applyFill="1" applyBorder="1" applyAlignment="1">
      <alignment horizontal="center" vertical="center" wrapText="1"/>
    </xf>
    <xf numFmtId="0" fontId="0" fillId="0" borderId="0" xfId="0" applyFont="1" applyBorder="1"/>
    <xf numFmtId="0" fontId="32" fillId="0" borderId="0" xfId="0" applyFont="1" applyFill="1" applyBorder="1" applyAlignment="1">
      <alignment horizontal="center" vertical="center"/>
    </xf>
    <xf numFmtId="44" fontId="33" fillId="0" borderId="0" xfId="0" applyNumberFormat="1" applyFont="1" applyFill="1" applyBorder="1"/>
    <xf numFmtId="0" fontId="32" fillId="0" borderId="0" xfId="0" applyFont="1" applyFill="1" applyBorder="1" applyAlignment="1">
      <alignment horizontal="center" vertical="center" wrapText="1"/>
    </xf>
    <xf numFmtId="165" fontId="22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44" fontId="0" fillId="0" borderId="0" xfId="0" applyNumberFormat="1" applyFill="1" applyBorder="1"/>
    <xf numFmtId="0" fontId="30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4" fontId="25" fillId="0" borderId="0" xfId="1" applyFont="1" applyFill="1" applyBorder="1" applyAlignment="1">
      <alignment horizontal="center" vertical="center"/>
    </xf>
    <xf numFmtId="44" fontId="5" fillId="0" borderId="0" xfId="0" applyNumberFormat="1" applyFont="1" applyFill="1" applyBorder="1" applyAlignment="1">
      <alignment horizontal="center" vertical="center"/>
    </xf>
    <xf numFmtId="44" fontId="26" fillId="0" borderId="0" xfId="0" applyNumberFormat="1" applyFont="1" applyFill="1" applyBorder="1" applyAlignment="1">
      <alignment horizontal="center" vertical="center"/>
    </xf>
    <xf numFmtId="44" fontId="27" fillId="0" borderId="0" xfId="0" applyNumberFormat="1" applyFont="1" applyFill="1" applyBorder="1" applyAlignment="1">
      <alignment horizontal="center" vertical="center"/>
    </xf>
    <xf numFmtId="44" fontId="34" fillId="0" borderId="0" xfId="1" applyFont="1" applyFill="1" applyBorder="1" applyAlignment="1">
      <alignment horizontal="center" vertical="center" wrapText="1"/>
    </xf>
    <xf numFmtId="165" fontId="0" fillId="0" borderId="0" xfId="0" applyNumberFormat="1" applyFill="1" applyBorder="1"/>
    <xf numFmtId="0" fontId="34" fillId="0" borderId="0" xfId="0" applyFont="1" applyFill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0" fontId="24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/>
    </xf>
    <xf numFmtId="167" fontId="20" fillId="0" borderId="0" xfId="0" applyNumberFormat="1" applyFont="1" applyAlignment="1">
      <alignment horizontal="center" vertical="center"/>
    </xf>
    <xf numFmtId="165" fontId="31" fillId="0" borderId="0" xfId="0" applyNumberFormat="1" applyFont="1" applyFill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55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theme="8" tint="0.39994506668294322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theme="8" tint="0.39994506668294322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theme="8" tint="0.39994506668294322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theme="8" tint="0.39994506668294322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theme="8" tint="0.39994506668294322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theme="8" tint="0.39994506668294322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theme="8" tint="0.39994506668294322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theme="8" tint="0.39994506668294322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theme="8" tint="0.39994506668294322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theme="8" tint="0.39994506668294322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theme="8" tint="0.39994506668294322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528206</xdr:colOff>
      <xdr:row>0</xdr:row>
      <xdr:rowOff>51954</xdr:rowOff>
    </xdr:from>
    <xdr:to>
      <xdr:col>2</xdr:col>
      <xdr:colOff>1123950</xdr:colOff>
      <xdr:row>2</xdr:row>
      <xdr:rowOff>95250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4ED75BF3-9952-4880-BDB3-B895D7A3A7C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2531" y="51954"/>
          <a:ext cx="595744" cy="567171"/>
        </a:xfrm>
        <a:prstGeom prst="rect">
          <a:avLst/>
        </a:prstGeom>
        <a:noFill/>
        <a:ln w="12700">
          <a:solidFill>
            <a:schemeClr val="accent1">
              <a:lumMod val="50000"/>
            </a:schemeClr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528206</xdr:colOff>
      <xdr:row>0</xdr:row>
      <xdr:rowOff>51954</xdr:rowOff>
    </xdr:from>
    <xdr:to>
      <xdr:col>2</xdr:col>
      <xdr:colOff>942976</xdr:colOff>
      <xdr:row>1</xdr:row>
      <xdr:rowOff>186171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B46D31C-1B3C-4D92-A49B-1AAC664C9BB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2531" y="51954"/>
          <a:ext cx="414770" cy="439017"/>
        </a:xfrm>
        <a:prstGeom prst="rect">
          <a:avLst/>
        </a:prstGeom>
        <a:noFill/>
        <a:ln w="12700">
          <a:solidFill>
            <a:schemeClr val="accent1">
              <a:lumMod val="50000"/>
            </a:schemeClr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528206</xdr:colOff>
      <xdr:row>0</xdr:row>
      <xdr:rowOff>51954</xdr:rowOff>
    </xdr:from>
    <xdr:to>
      <xdr:col>2</xdr:col>
      <xdr:colOff>942976</xdr:colOff>
      <xdr:row>1</xdr:row>
      <xdr:rowOff>186171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1D68E88-05A5-4460-AAA3-571BB6BC79E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2531" y="51954"/>
          <a:ext cx="414770" cy="439017"/>
        </a:xfrm>
        <a:prstGeom prst="rect">
          <a:avLst/>
        </a:prstGeom>
        <a:noFill/>
        <a:ln w="12700">
          <a:solidFill>
            <a:schemeClr val="accent1">
              <a:lumMod val="50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AF90E-5527-48A8-9353-DEA0B532770D}">
  <sheetPr>
    <pageSetUpPr fitToPage="1"/>
  </sheetPr>
  <dimension ref="B1:T60"/>
  <sheetViews>
    <sheetView tabSelected="1" view="pageBreakPreview" topLeftCell="B1" zoomScale="98" zoomScaleNormal="30" zoomScaleSheetLayoutView="98" workbookViewId="0">
      <pane xSplit="2" ySplit="6" topLeftCell="F7" activePane="bottomRight" state="frozen"/>
      <selection activeCell="B1" sqref="B1"/>
      <selection pane="topRight" activeCell="D1" sqref="D1"/>
      <selection pane="bottomLeft" activeCell="B7" sqref="B7"/>
      <selection pane="bottomRight" activeCell="N11" sqref="N11"/>
    </sheetView>
  </sheetViews>
  <sheetFormatPr baseColWidth="10" defaultRowHeight="15" x14ac:dyDescent="0.25"/>
  <cols>
    <col min="1" max="1" width="1.140625" customWidth="1"/>
    <col min="2" max="2" width="7.140625" customWidth="1"/>
    <col min="3" max="3" width="37.140625" customWidth="1"/>
    <col min="4" max="4" width="19.42578125" customWidth="1"/>
    <col min="5" max="5" width="21.140625" customWidth="1"/>
    <col min="6" max="6" width="20.28515625" customWidth="1"/>
    <col min="7" max="7" width="16.5703125" customWidth="1"/>
    <col min="8" max="8" width="7.7109375" customWidth="1"/>
    <col min="9" max="9" width="14.28515625" style="18" customWidth="1"/>
    <col min="10" max="10" width="12.85546875" style="1" customWidth="1"/>
    <col min="11" max="12" width="14.7109375" style="19" customWidth="1"/>
    <col min="13" max="13" width="15.7109375" style="1" customWidth="1"/>
    <col min="14" max="14" width="19.85546875" customWidth="1"/>
  </cols>
  <sheetData>
    <row r="1" spans="2:20" ht="24" customHeight="1" x14ac:dyDescent="0.4">
      <c r="B1" s="103" t="s">
        <v>0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2:20" ht="17.25" customHeight="1" x14ac:dyDescent="0.25">
      <c r="B2" s="104" t="s">
        <v>19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</row>
    <row r="3" spans="2:20" ht="17.25" customHeight="1" x14ac:dyDescent="0.25">
      <c r="B3" s="104" t="s">
        <v>115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</row>
    <row r="4" spans="2:20" ht="13.5" customHeight="1" x14ac:dyDescent="0.25">
      <c r="B4" s="105" t="s">
        <v>117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</row>
    <row r="5" spans="2:20" ht="7.5" customHeight="1" x14ac:dyDescent="0.25">
      <c r="B5" s="3"/>
      <c r="C5" s="4"/>
      <c r="D5" s="4"/>
      <c r="E5" s="4"/>
      <c r="F5" s="5"/>
      <c r="G5" s="5"/>
      <c r="H5" s="5"/>
      <c r="I5" s="5"/>
      <c r="J5" s="5"/>
      <c r="K5" s="5"/>
      <c r="L5" s="5"/>
      <c r="M5" s="2"/>
    </row>
    <row r="6" spans="2:20" ht="25.5" x14ac:dyDescent="0.25">
      <c r="B6" s="22" t="s">
        <v>1</v>
      </c>
      <c r="C6" s="22" t="s">
        <v>2</v>
      </c>
      <c r="D6" s="23" t="s">
        <v>20</v>
      </c>
      <c r="E6" s="23" t="s">
        <v>22</v>
      </c>
      <c r="F6" s="23" t="s">
        <v>21</v>
      </c>
      <c r="G6" s="23" t="s">
        <v>31</v>
      </c>
      <c r="H6" s="23" t="s">
        <v>3</v>
      </c>
      <c r="I6" s="23" t="s">
        <v>38</v>
      </c>
      <c r="J6" s="23" t="s">
        <v>5</v>
      </c>
      <c r="K6" s="23" t="s">
        <v>63</v>
      </c>
      <c r="L6" s="23" t="s">
        <v>64</v>
      </c>
      <c r="M6" s="23" t="s">
        <v>37</v>
      </c>
      <c r="N6" s="23" t="s">
        <v>47</v>
      </c>
    </row>
    <row r="7" spans="2:20" ht="39.950000000000003" customHeight="1" x14ac:dyDescent="0.25">
      <c r="B7" s="27">
        <v>1</v>
      </c>
      <c r="C7" s="28" t="s">
        <v>28</v>
      </c>
      <c r="D7" s="29" t="s">
        <v>29</v>
      </c>
      <c r="E7" s="31">
        <v>0</v>
      </c>
      <c r="F7" s="30">
        <v>30720.880000000001</v>
      </c>
      <c r="G7" s="31">
        <v>0</v>
      </c>
      <c r="H7" s="32">
        <v>80</v>
      </c>
      <c r="I7" s="24" t="s">
        <v>7</v>
      </c>
      <c r="J7" s="26">
        <v>1</v>
      </c>
      <c r="K7" s="26" t="s">
        <v>65</v>
      </c>
      <c r="L7" s="26" t="s">
        <v>61</v>
      </c>
      <c r="M7" s="46" t="str">
        <f t="shared" ref="M7:M24" si="0">IF(J7=100%,"FINALIZADO","EJECUCIÓN")</f>
        <v>FINALIZADO</v>
      </c>
      <c r="N7" s="56"/>
    </row>
    <row r="8" spans="2:20" ht="39.950000000000003" customHeight="1" x14ac:dyDescent="0.25">
      <c r="B8" s="27">
        <f>B7+1</f>
        <v>2</v>
      </c>
      <c r="C8" s="28" t="s">
        <v>30</v>
      </c>
      <c r="D8" s="29" t="s">
        <v>29</v>
      </c>
      <c r="E8" s="31">
        <v>0</v>
      </c>
      <c r="F8" s="30">
        <v>17000</v>
      </c>
      <c r="G8" s="31">
        <v>0</v>
      </c>
      <c r="H8" s="32">
        <v>70</v>
      </c>
      <c r="I8" s="24" t="s">
        <v>7</v>
      </c>
      <c r="J8" s="26">
        <v>1</v>
      </c>
      <c r="K8" s="26" t="s">
        <v>65</v>
      </c>
      <c r="L8" s="26" t="s">
        <v>61</v>
      </c>
      <c r="M8" s="46" t="str">
        <f t="shared" si="0"/>
        <v>FINALIZADO</v>
      </c>
      <c r="N8" s="69"/>
    </row>
    <row r="9" spans="2:20" ht="39.950000000000003" customHeight="1" x14ac:dyDescent="0.25">
      <c r="B9" s="27">
        <f t="shared" ref="B9:B32" si="1">B8+1</f>
        <v>3</v>
      </c>
      <c r="C9" s="28" t="s">
        <v>62</v>
      </c>
      <c r="D9" s="29" t="s">
        <v>25</v>
      </c>
      <c r="E9" s="31">
        <v>0</v>
      </c>
      <c r="F9" s="30">
        <v>2100</v>
      </c>
      <c r="G9" s="31">
        <v>0</v>
      </c>
      <c r="H9" s="32">
        <v>15</v>
      </c>
      <c r="I9" s="24" t="s">
        <v>7</v>
      </c>
      <c r="J9" s="26">
        <v>1</v>
      </c>
      <c r="K9" s="26" t="s">
        <v>65</v>
      </c>
      <c r="L9" s="26" t="s">
        <v>61</v>
      </c>
      <c r="M9" s="46" t="str">
        <f t="shared" si="0"/>
        <v>FINALIZADO</v>
      </c>
      <c r="N9" s="69"/>
    </row>
    <row r="10" spans="2:20" ht="39.950000000000003" customHeight="1" x14ac:dyDescent="0.25">
      <c r="B10" s="27">
        <f t="shared" si="1"/>
        <v>4</v>
      </c>
      <c r="C10" s="28" t="s">
        <v>44</v>
      </c>
      <c r="D10" s="29" t="s">
        <v>29</v>
      </c>
      <c r="E10" s="31">
        <v>0</v>
      </c>
      <c r="F10" s="30">
        <v>25000</v>
      </c>
      <c r="G10" s="31">
        <v>0</v>
      </c>
      <c r="H10" s="32">
        <v>85</v>
      </c>
      <c r="I10" s="24" t="s">
        <v>42</v>
      </c>
      <c r="J10" s="26">
        <v>1</v>
      </c>
      <c r="K10" s="26" t="s">
        <v>65</v>
      </c>
      <c r="L10" s="26" t="s">
        <v>61</v>
      </c>
      <c r="M10" s="46" t="str">
        <f t="shared" si="0"/>
        <v>FINALIZADO</v>
      </c>
      <c r="N10" s="25"/>
    </row>
    <row r="11" spans="2:20" ht="39.950000000000003" customHeight="1" x14ac:dyDescent="0.25">
      <c r="B11" s="27">
        <f t="shared" si="1"/>
        <v>5</v>
      </c>
      <c r="C11" s="28" t="s">
        <v>58</v>
      </c>
      <c r="D11" s="29" t="s">
        <v>55</v>
      </c>
      <c r="E11" s="31">
        <v>0</v>
      </c>
      <c r="F11" s="30">
        <v>0</v>
      </c>
      <c r="G11" s="31">
        <v>0</v>
      </c>
      <c r="H11" s="32">
        <v>30</v>
      </c>
      <c r="I11" s="24" t="s">
        <v>35</v>
      </c>
      <c r="J11" s="26">
        <v>1</v>
      </c>
      <c r="K11" s="26" t="s">
        <v>61</v>
      </c>
      <c r="L11" s="26" t="s">
        <v>61</v>
      </c>
      <c r="M11" s="46" t="str">
        <f t="shared" si="0"/>
        <v>FINALIZADO</v>
      </c>
      <c r="N11" s="49" t="s">
        <v>59</v>
      </c>
    </row>
    <row r="12" spans="2:20" ht="39.950000000000003" customHeight="1" x14ac:dyDescent="0.25">
      <c r="B12" s="27">
        <f t="shared" si="1"/>
        <v>6</v>
      </c>
      <c r="C12" s="28" t="s">
        <v>33</v>
      </c>
      <c r="D12" s="29" t="s">
        <v>25</v>
      </c>
      <c r="E12" s="31">
        <v>0</v>
      </c>
      <c r="F12" s="30">
        <v>345.5</v>
      </c>
      <c r="G12" s="31">
        <v>0</v>
      </c>
      <c r="H12" s="32">
        <v>7</v>
      </c>
      <c r="I12" s="24" t="s">
        <v>7</v>
      </c>
      <c r="J12" s="26">
        <v>1</v>
      </c>
      <c r="K12" s="26" t="s">
        <v>65</v>
      </c>
      <c r="L12" s="26" t="s">
        <v>61</v>
      </c>
      <c r="M12" s="46" t="str">
        <f t="shared" si="0"/>
        <v>FINALIZADO</v>
      </c>
      <c r="N12" s="69"/>
    </row>
    <row r="13" spans="2:20" ht="40.5" x14ac:dyDescent="0.25">
      <c r="B13" s="27">
        <f t="shared" si="1"/>
        <v>7</v>
      </c>
      <c r="C13" s="28" t="s">
        <v>32</v>
      </c>
      <c r="D13" s="29" t="s">
        <v>25</v>
      </c>
      <c r="E13" s="31">
        <v>0</v>
      </c>
      <c r="F13" s="30">
        <v>5275.75</v>
      </c>
      <c r="G13" s="31">
        <v>0</v>
      </c>
      <c r="H13" s="32">
        <v>30</v>
      </c>
      <c r="I13" s="24" t="s">
        <v>7</v>
      </c>
      <c r="J13" s="26">
        <v>1</v>
      </c>
      <c r="K13" s="26" t="s">
        <v>65</v>
      </c>
      <c r="L13" s="26" t="s">
        <v>61</v>
      </c>
      <c r="M13" s="46" t="str">
        <f t="shared" si="0"/>
        <v>FINALIZADO</v>
      </c>
      <c r="N13" s="69"/>
      <c r="P13" s="7"/>
      <c r="Q13" s="7"/>
      <c r="R13" s="7"/>
      <c r="S13" s="7"/>
      <c r="T13" s="7"/>
    </row>
    <row r="14" spans="2:20" ht="39.950000000000003" customHeight="1" x14ac:dyDescent="0.25">
      <c r="B14" s="27">
        <f t="shared" si="1"/>
        <v>8</v>
      </c>
      <c r="C14" s="28" t="s">
        <v>34</v>
      </c>
      <c r="D14" s="29" t="s">
        <v>25</v>
      </c>
      <c r="E14" s="31">
        <v>0</v>
      </c>
      <c r="F14" s="30">
        <v>737.93</v>
      </c>
      <c r="G14" s="31">
        <v>0</v>
      </c>
      <c r="H14" s="32">
        <v>7</v>
      </c>
      <c r="I14" s="24" t="s">
        <v>7</v>
      </c>
      <c r="J14" s="26">
        <v>1</v>
      </c>
      <c r="K14" s="26" t="s">
        <v>65</v>
      </c>
      <c r="L14" s="26" t="s">
        <v>61</v>
      </c>
      <c r="M14" s="46" t="str">
        <f t="shared" si="0"/>
        <v>FINALIZADO</v>
      </c>
      <c r="N14" s="69"/>
      <c r="P14" s="7"/>
      <c r="Q14" s="8"/>
      <c r="R14" s="7"/>
      <c r="S14" s="9"/>
      <c r="T14" s="7"/>
    </row>
    <row r="15" spans="2:20" ht="39.950000000000003" customHeight="1" x14ac:dyDescent="0.25">
      <c r="B15" s="27">
        <f t="shared" si="1"/>
        <v>9</v>
      </c>
      <c r="C15" s="28" t="s">
        <v>36</v>
      </c>
      <c r="D15" s="67" t="s">
        <v>52</v>
      </c>
      <c r="E15" s="31">
        <v>0</v>
      </c>
      <c r="F15" s="47" t="s">
        <v>57</v>
      </c>
      <c r="G15" s="31">
        <v>0</v>
      </c>
      <c r="H15" s="32">
        <v>7</v>
      </c>
      <c r="I15" s="24" t="s">
        <v>7</v>
      </c>
      <c r="J15" s="26">
        <v>1</v>
      </c>
      <c r="K15" s="26" t="s">
        <v>65</v>
      </c>
      <c r="L15" s="26" t="s">
        <v>61</v>
      </c>
      <c r="M15" s="46" t="str">
        <f t="shared" si="0"/>
        <v>FINALIZADO</v>
      </c>
      <c r="N15" s="69"/>
      <c r="P15" s="7"/>
      <c r="Q15" s="8"/>
      <c r="R15" s="7"/>
      <c r="S15" s="10"/>
      <c r="T15" s="7"/>
    </row>
    <row r="16" spans="2:20" ht="39.950000000000003" customHeight="1" x14ac:dyDescent="0.25">
      <c r="B16" s="27">
        <f t="shared" si="1"/>
        <v>10</v>
      </c>
      <c r="C16" s="28" t="s">
        <v>46</v>
      </c>
      <c r="D16" s="29" t="s">
        <v>25</v>
      </c>
      <c r="E16" s="31">
        <v>0</v>
      </c>
      <c r="F16" s="30">
        <v>17000</v>
      </c>
      <c r="G16" s="31">
        <v>0</v>
      </c>
      <c r="H16" s="32">
        <v>60</v>
      </c>
      <c r="I16" s="24" t="s">
        <v>7</v>
      </c>
      <c r="J16" s="26">
        <v>1</v>
      </c>
      <c r="K16" s="26" t="s">
        <v>65</v>
      </c>
      <c r="L16" s="26" t="s">
        <v>61</v>
      </c>
      <c r="M16" s="46" t="str">
        <f t="shared" si="0"/>
        <v>FINALIZADO</v>
      </c>
      <c r="N16" s="69"/>
      <c r="P16" s="7"/>
      <c r="Q16" s="8"/>
      <c r="R16" s="7"/>
      <c r="S16" s="10"/>
      <c r="T16" s="7"/>
    </row>
    <row r="17" spans="2:20" ht="40.5" x14ac:dyDescent="0.25">
      <c r="B17" s="27">
        <f t="shared" si="1"/>
        <v>11</v>
      </c>
      <c r="C17" s="42" t="s">
        <v>8</v>
      </c>
      <c r="D17" s="29" t="s">
        <v>24</v>
      </c>
      <c r="E17" s="31">
        <v>0</v>
      </c>
      <c r="F17" s="30">
        <v>13511.14</v>
      </c>
      <c r="G17" s="31">
        <v>0</v>
      </c>
      <c r="H17" s="32">
        <v>45</v>
      </c>
      <c r="I17" s="24" t="s">
        <v>7</v>
      </c>
      <c r="J17" s="26">
        <v>1</v>
      </c>
      <c r="K17" s="26" t="s">
        <v>65</v>
      </c>
      <c r="L17" s="26" t="s">
        <v>61</v>
      </c>
      <c r="M17" s="46" t="str">
        <f t="shared" si="0"/>
        <v>FINALIZADO</v>
      </c>
      <c r="N17" s="69"/>
      <c r="P17" s="7"/>
      <c r="Q17" s="8"/>
      <c r="R17" s="7"/>
      <c r="S17" s="11"/>
      <c r="T17" s="7"/>
    </row>
    <row r="18" spans="2:20" ht="39.950000000000003" customHeight="1" x14ac:dyDescent="0.25">
      <c r="B18" s="27">
        <f t="shared" si="1"/>
        <v>12</v>
      </c>
      <c r="C18" s="28" t="s">
        <v>43</v>
      </c>
      <c r="D18" s="29" t="s">
        <v>25</v>
      </c>
      <c r="E18" s="31">
        <v>0</v>
      </c>
      <c r="F18" s="30">
        <v>4532.3100000000004</v>
      </c>
      <c r="G18" s="31">
        <v>0</v>
      </c>
      <c r="H18" s="32">
        <v>45</v>
      </c>
      <c r="I18" s="24" t="s">
        <v>7</v>
      </c>
      <c r="J18" s="26">
        <v>1</v>
      </c>
      <c r="K18" s="26" t="s">
        <v>65</v>
      </c>
      <c r="L18" s="26" t="s">
        <v>61</v>
      </c>
      <c r="M18" s="46" t="str">
        <f t="shared" si="0"/>
        <v>FINALIZADO</v>
      </c>
      <c r="N18" s="69"/>
      <c r="P18" s="7"/>
      <c r="Q18" s="12"/>
      <c r="R18" s="7"/>
      <c r="S18" s="7"/>
      <c r="T18" s="7"/>
    </row>
    <row r="19" spans="2:20" ht="40.5" x14ac:dyDescent="0.25">
      <c r="B19" s="27">
        <f t="shared" si="1"/>
        <v>13</v>
      </c>
      <c r="C19" s="42" t="s">
        <v>6</v>
      </c>
      <c r="D19" s="29" t="s">
        <v>24</v>
      </c>
      <c r="E19" s="31">
        <v>0</v>
      </c>
      <c r="F19" s="31">
        <v>21582.75</v>
      </c>
      <c r="G19" s="31">
        <v>0</v>
      </c>
      <c r="H19" s="32">
        <v>49</v>
      </c>
      <c r="I19" s="24" t="s">
        <v>7</v>
      </c>
      <c r="J19" s="26">
        <v>1</v>
      </c>
      <c r="K19" s="26" t="s">
        <v>65</v>
      </c>
      <c r="L19" s="26" t="s">
        <v>61</v>
      </c>
      <c r="M19" s="46" t="str">
        <f t="shared" si="0"/>
        <v>FINALIZADO</v>
      </c>
      <c r="N19" s="69"/>
    </row>
    <row r="20" spans="2:20" ht="51.75" customHeight="1" x14ac:dyDescent="0.25">
      <c r="B20" s="27">
        <f t="shared" si="1"/>
        <v>14</v>
      </c>
      <c r="C20" s="43" t="s">
        <v>9</v>
      </c>
      <c r="D20" s="29" t="s">
        <v>24</v>
      </c>
      <c r="E20" s="31">
        <v>725</v>
      </c>
      <c r="F20" s="44">
        <v>30100.81</v>
      </c>
      <c r="G20" s="31">
        <v>0</v>
      </c>
      <c r="H20" s="32">
        <v>70</v>
      </c>
      <c r="I20" s="24" t="s">
        <v>7</v>
      </c>
      <c r="J20" s="26">
        <v>1</v>
      </c>
      <c r="K20" s="26" t="s">
        <v>65</v>
      </c>
      <c r="L20" s="26" t="s">
        <v>61</v>
      </c>
      <c r="M20" s="46" t="str">
        <f t="shared" si="0"/>
        <v>FINALIZADO</v>
      </c>
      <c r="N20" s="25"/>
      <c r="Q20" s="13"/>
    </row>
    <row r="21" spans="2:20" ht="39.950000000000003" customHeight="1" x14ac:dyDescent="0.25">
      <c r="B21" s="27">
        <f t="shared" si="1"/>
        <v>15</v>
      </c>
      <c r="C21" s="43" t="s">
        <v>26</v>
      </c>
      <c r="D21" s="29" t="s">
        <v>24</v>
      </c>
      <c r="E21" s="31">
        <v>1200</v>
      </c>
      <c r="F21" s="31">
        <v>31018.87</v>
      </c>
      <c r="G21" s="31">
        <v>0</v>
      </c>
      <c r="H21" s="32">
        <v>75</v>
      </c>
      <c r="I21" s="24" t="s">
        <v>10</v>
      </c>
      <c r="J21" s="26">
        <v>1</v>
      </c>
      <c r="K21" s="26" t="s">
        <v>66</v>
      </c>
      <c r="L21" s="26" t="s">
        <v>116</v>
      </c>
      <c r="M21" s="46" t="str">
        <f t="shared" si="0"/>
        <v>FINALIZADO</v>
      </c>
      <c r="N21" s="25"/>
    </row>
    <row r="22" spans="2:20" ht="40.5" x14ac:dyDescent="0.25">
      <c r="B22" s="27">
        <f t="shared" si="1"/>
        <v>16</v>
      </c>
      <c r="C22" s="43" t="s">
        <v>12</v>
      </c>
      <c r="D22" s="29" t="s">
        <v>24</v>
      </c>
      <c r="E22" s="31">
        <v>0</v>
      </c>
      <c r="F22" s="45">
        <v>11646.28</v>
      </c>
      <c r="G22" s="31">
        <v>0</v>
      </c>
      <c r="H22" s="32">
        <v>30</v>
      </c>
      <c r="I22" s="24" t="s">
        <v>7</v>
      </c>
      <c r="J22" s="26">
        <v>1</v>
      </c>
      <c r="K22" s="26" t="s">
        <v>65</v>
      </c>
      <c r="L22" s="26" t="s">
        <v>61</v>
      </c>
      <c r="M22" s="46" t="str">
        <f t="shared" si="0"/>
        <v>FINALIZADO</v>
      </c>
      <c r="N22" s="25"/>
    </row>
    <row r="23" spans="2:20" ht="27" x14ac:dyDescent="0.25">
      <c r="B23" s="27">
        <f t="shared" si="1"/>
        <v>17</v>
      </c>
      <c r="C23" s="43" t="s">
        <v>11</v>
      </c>
      <c r="D23" s="29" t="s">
        <v>24</v>
      </c>
      <c r="E23" s="31">
        <v>1500</v>
      </c>
      <c r="F23" s="45">
        <v>38030.1</v>
      </c>
      <c r="G23" s="31">
        <v>0</v>
      </c>
      <c r="H23" s="32">
        <v>75</v>
      </c>
      <c r="I23" s="24" t="s">
        <v>10</v>
      </c>
      <c r="J23" s="26">
        <v>1</v>
      </c>
      <c r="K23" s="26" t="s">
        <v>66</v>
      </c>
      <c r="L23" s="26" t="s">
        <v>116</v>
      </c>
      <c r="M23" s="46" t="str">
        <f t="shared" si="0"/>
        <v>FINALIZADO</v>
      </c>
      <c r="N23" s="25"/>
    </row>
    <row r="24" spans="2:20" ht="39.950000000000003" customHeight="1" x14ac:dyDescent="0.25">
      <c r="B24" s="27">
        <f t="shared" si="1"/>
        <v>18</v>
      </c>
      <c r="C24" s="28" t="s">
        <v>45</v>
      </c>
      <c r="D24" s="29" t="s">
        <v>25</v>
      </c>
      <c r="E24" s="31">
        <v>0</v>
      </c>
      <c r="F24" s="30">
        <v>5420.35</v>
      </c>
      <c r="G24" s="31">
        <v>0</v>
      </c>
      <c r="H24" s="32">
        <v>30</v>
      </c>
      <c r="I24" s="24" t="s">
        <v>7</v>
      </c>
      <c r="J24" s="26">
        <v>1</v>
      </c>
      <c r="K24" s="26" t="s">
        <v>65</v>
      </c>
      <c r="L24" s="26" t="s">
        <v>61</v>
      </c>
      <c r="M24" s="46" t="str">
        <f t="shared" si="0"/>
        <v>FINALIZADO</v>
      </c>
      <c r="N24" s="69"/>
    </row>
    <row r="25" spans="2:20" ht="39.950000000000003" customHeight="1" x14ac:dyDescent="0.25">
      <c r="B25" s="27">
        <f t="shared" si="1"/>
        <v>19</v>
      </c>
      <c r="C25" s="28" t="s">
        <v>48</v>
      </c>
      <c r="D25" s="29" t="s">
        <v>25</v>
      </c>
      <c r="E25" s="31">
        <v>1500</v>
      </c>
      <c r="F25" s="30">
        <v>90000</v>
      </c>
      <c r="G25" s="31">
        <v>0</v>
      </c>
      <c r="H25" s="32">
        <v>180</v>
      </c>
      <c r="I25" s="24" t="s">
        <v>7</v>
      </c>
      <c r="J25" s="26">
        <v>0.85</v>
      </c>
      <c r="K25" s="26" t="s">
        <v>65</v>
      </c>
      <c r="L25" s="26" t="s">
        <v>61</v>
      </c>
      <c r="M25" s="46" t="s">
        <v>56</v>
      </c>
      <c r="N25" s="69"/>
    </row>
    <row r="26" spans="2:20" s="68" customFormat="1" ht="40.5" x14ac:dyDescent="0.25">
      <c r="B26" s="27">
        <f t="shared" si="1"/>
        <v>20</v>
      </c>
      <c r="C26" s="28" t="s">
        <v>15</v>
      </c>
      <c r="D26" s="49" t="s">
        <v>24</v>
      </c>
      <c r="E26" s="31">
        <v>0</v>
      </c>
      <c r="F26" s="45">
        <v>7500.63</v>
      </c>
      <c r="G26" s="50">
        <v>0</v>
      </c>
      <c r="H26" s="54">
        <v>21</v>
      </c>
      <c r="I26" s="52" t="s">
        <v>7</v>
      </c>
      <c r="J26" s="26">
        <v>1</v>
      </c>
      <c r="K26" s="26" t="s">
        <v>65</v>
      </c>
      <c r="L26" s="26" t="s">
        <v>61</v>
      </c>
      <c r="M26" s="46" t="str">
        <f t="shared" ref="M26:M32" si="2">IF(J26=100%,"FINALIZADO","EJECUCIÓN")</f>
        <v>FINALIZADO</v>
      </c>
      <c r="N26" s="30"/>
    </row>
    <row r="27" spans="2:20" ht="40.5" x14ac:dyDescent="0.25">
      <c r="B27" s="27">
        <f t="shared" si="1"/>
        <v>21</v>
      </c>
      <c r="C27" s="28" t="s">
        <v>13</v>
      </c>
      <c r="D27" s="49" t="s">
        <v>24</v>
      </c>
      <c r="E27" s="31">
        <v>780</v>
      </c>
      <c r="F27" s="30">
        <v>8360.6</v>
      </c>
      <c r="G27" s="50">
        <v>0</v>
      </c>
      <c r="H27" s="51">
        <v>45</v>
      </c>
      <c r="I27" s="52" t="s">
        <v>7</v>
      </c>
      <c r="J27" s="26">
        <v>1</v>
      </c>
      <c r="K27" s="26" t="s">
        <v>65</v>
      </c>
      <c r="L27" s="26" t="s">
        <v>61</v>
      </c>
      <c r="M27" s="46" t="str">
        <f t="shared" si="2"/>
        <v>FINALIZADO</v>
      </c>
      <c r="N27" s="69"/>
    </row>
    <row r="28" spans="2:20" ht="54" customHeight="1" x14ac:dyDescent="0.25">
      <c r="B28" s="27">
        <f t="shared" si="1"/>
        <v>22</v>
      </c>
      <c r="C28" s="48" t="s">
        <v>27</v>
      </c>
      <c r="D28" s="49" t="s">
        <v>24</v>
      </c>
      <c r="E28" s="50">
        <v>0</v>
      </c>
      <c r="F28" s="50">
        <v>20000</v>
      </c>
      <c r="G28" s="50">
        <v>0</v>
      </c>
      <c r="H28" s="51">
        <v>63</v>
      </c>
      <c r="I28" s="52" t="s">
        <v>7</v>
      </c>
      <c r="J28" s="26">
        <v>1</v>
      </c>
      <c r="K28" s="26" t="s">
        <v>65</v>
      </c>
      <c r="L28" s="26" t="s">
        <v>61</v>
      </c>
      <c r="M28" s="46" t="str">
        <f t="shared" si="2"/>
        <v>FINALIZADO</v>
      </c>
      <c r="N28" s="69"/>
    </row>
    <row r="29" spans="2:20" ht="39.950000000000003" customHeight="1" x14ac:dyDescent="0.25">
      <c r="B29" s="27">
        <f t="shared" si="1"/>
        <v>23</v>
      </c>
      <c r="C29" s="28" t="s">
        <v>40</v>
      </c>
      <c r="D29" s="29" t="s">
        <v>54</v>
      </c>
      <c r="E29" s="31">
        <v>0</v>
      </c>
      <c r="F29" s="30">
        <v>7947.74</v>
      </c>
      <c r="G29" s="31">
        <v>0</v>
      </c>
      <c r="H29" s="32">
        <v>45</v>
      </c>
      <c r="I29" s="24" t="s">
        <v>42</v>
      </c>
      <c r="J29" s="26">
        <v>1</v>
      </c>
      <c r="K29" s="26" t="s">
        <v>65</v>
      </c>
      <c r="L29" s="26" t="s">
        <v>61</v>
      </c>
      <c r="M29" s="46" t="str">
        <f t="shared" si="2"/>
        <v>FINALIZADO</v>
      </c>
      <c r="N29" s="69"/>
    </row>
    <row r="30" spans="2:20" ht="40.5" x14ac:dyDescent="0.25">
      <c r="B30" s="27">
        <f t="shared" si="1"/>
        <v>24</v>
      </c>
      <c r="C30" s="28" t="s">
        <v>41</v>
      </c>
      <c r="D30" s="49" t="s">
        <v>24</v>
      </c>
      <c r="E30" s="31">
        <v>0</v>
      </c>
      <c r="F30" s="53">
        <v>10500.26</v>
      </c>
      <c r="G30" s="50">
        <v>0</v>
      </c>
      <c r="H30" s="51">
        <v>30</v>
      </c>
      <c r="I30" s="52" t="s">
        <v>7</v>
      </c>
      <c r="J30" s="26">
        <v>1</v>
      </c>
      <c r="K30" s="26" t="s">
        <v>65</v>
      </c>
      <c r="L30" s="26" t="s">
        <v>61</v>
      </c>
      <c r="M30" s="46" t="str">
        <f t="shared" si="2"/>
        <v>FINALIZADO</v>
      </c>
      <c r="N30" s="69"/>
    </row>
    <row r="31" spans="2:20" ht="40.5" x14ac:dyDescent="0.25">
      <c r="B31" s="27">
        <f t="shared" si="1"/>
        <v>25</v>
      </c>
      <c r="C31" s="42" t="s">
        <v>53</v>
      </c>
      <c r="D31" s="29" t="s">
        <v>24</v>
      </c>
      <c r="E31" s="31">
        <v>1495</v>
      </c>
      <c r="F31" s="50">
        <v>48000</v>
      </c>
      <c r="G31" s="31">
        <v>0</v>
      </c>
      <c r="H31" s="51">
        <v>75</v>
      </c>
      <c r="I31" s="52" t="s">
        <v>7</v>
      </c>
      <c r="J31" s="26">
        <v>1</v>
      </c>
      <c r="K31" s="26" t="s">
        <v>65</v>
      </c>
      <c r="L31" s="26" t="s">
        <v>61</v>
      </c>
      <c r="M31" s="46" t="str">
        <f t="shared" si="2"/>
        <v>FINALIZADO</v>
      </c>
      <c r="N31" s="69"/>
    </row>
    <row r="32" spans="2:20" ht="39.950000000000003" customHeight="1" x14ac:dyDescent="0.25">
      <c r="B32" s="27">
        <f t="shared" si="1"/>
        <v>26</v>
      </c>
      <c r="C32" s="28" t="s">
        <v>49</v>
      </c>
      <c r="D32" s="29" t="s">
        <v>54</v>
      </c>
      <c r="E32" s="31">
        <v>0</v>
      </c>
      <c r="F32" s="30">
        <v>14157.21</v>
      </c>
      <c r="G32" s="31">
        <v>0</v>
      </c>
      <c r="H32" s="32">
        <v>60</v>
      </c>
      <c r="I32" s="24" t="s">
        <v>42</v>
      </c>
      <c r="J32" s="26">
        <v>1</v>
      </c>
      <c r="K32" s="26" t="s">
        <v>65</v>
      </c>
      <c r="L32" s="26" t="s">
        <v>61</v>
      </c>
      <c r="M32" s="46" t="str">
        <f t="shared" si="2"/>
        <v>FINALIZADO</v>
      </c>
      <c r="N32" s="69"/>
    </row>
    <row r="33" spans="2:14" ht="39.950000000000003" customHeight="1" x14ac:dyDescent="0.25">
      <c r="B33" s="78"/>
      <c r="C33" s="79"/>
      <c r="D33" s="80"/>
      <c r="E33" s="81"/>
      <c r="F33" s="82"/>
      <c r="G33" s="81"/>
      <c r="H33" s="83"/>
      <c r="I33" s="84"/>
      <c r="J33" s="85"/>
      <c r="K33" s="85"/>
      <c r="L33" s="85"/>
      <c r="M33" s="55"/>
      <c r="N33" s="86"/>
    </row>
    <row r="34" spans="2:14" ht="19.5" customHeight="1" x14ac:dyDescent="0.3">
      <c r="B34" s="38" t="s">
        <v>14</v>
      </c>
      <c r="C34" s="39" t="s">
        <v>16</v>
      </c>
      <c r="D34" s="39"/>
      <c r="E34" s="39"/>
      <c r="F34" s="34"/>
      <c r="G34" s="34"/>
      <c r="H34" s="34"/>
      <c r="I34" s="35"/>
      <c r="J34" s="34"/>
      <c r="K34" s="40"/>
      <c r="L34" s="40"/>
      <c r="M34" s="6"/>
    </row>
    <row r="35" spans="2:14" ht="25.5" customHeight="1" x14ac:dyDescent="0.25">
      <c r="B35" s="36" t="s">
        <v>1</v>
      </c>
      <c r="C35" s="60" t="s">
        <v>2</v>
      </c>
      <c r="D35" s="61" t="s">
        <v>20</v>
      </c>
      <c r="E35" s="61" t="s">
        <v>22</v>
      </c>
      <c r="F35" s="61" t="s">
        <v>21</v>
      </c>
      <c r="G35" s="37"/>
      <c r="H35" s="61" t="s">
        <v>3</v>
      </c>
      <c r="I35" s="61" t="s">
        <v>38</v>
      </c>
      <c r="J35" s="61" t="s">
        <v>5</v>
      </c>
      <c r="K35" s="61"/>
      <c r="L35" s="61"/>
      <c r="M35" s="61" t="s">
        <v>37</v>
      </c>
      <c r="N35" s="61" t="s">
        <v>47</v>
      </c>
    </row>
    <row r="36" spans="2:14" ht="51.75" customHeight="1" x14ac:dyDescent="0.25">
      <c r="B36" s="57">
        <v>1</v>
      </c>
      <c r="C36" s="28" t="s">
        <v>17</v>
      </c>
      <c r="D36" s="29" t="s">
        <v>24</v>
      </c>
      <c r="E36" s="31">
        <v>0</v>
      </c>
      <c r="F36" s="63">
        <v>45000</v>
      </c>
      <c r="G36" s="58"/>
      <c r="H36" s="65" t="s">
        <v>50</v>
      </c>
      <c r="I36" s="52" t="s">
        <v>7</v>
      </c>
      <c r="J36" s="66">
        <v>1</v>
      </c>
      <c r="K36" s="64"/>
      <c r="L36" s="64"/>
      <c r="M36" s="46" t="str">
        <f>IF(J36=100%,"FINALIZADO","EJECUCIÓN")</f>
        <v>FINALIZADO</v>
      </c>
      <c r="N36" s="62"/>
    </row>
    <row r="37" spans="2:14" ht="54.75" customHeight="1" x14ac:dyDescent="0.25">
      <c r="B37" s="57">
        <v>2</v>
      </c>
      <c r="C37" s="28" t="s">
        <v>18</v>
      </c>
      <c r="D37" s="29" t="s">
        <v>24</v>
      </c>
      <c r="E37" s="31">
        <v>0</v>
      </c>
      <c r="F37" s="63">
        <v>25000</v>
      </c>
      <c r="G37" s="59"/>
      <c r="H37" s="65" t="s">
        <v>50</v>
      </c>
      <c r="I37" s="52" t="s">
        <v>7</v>
      </c>
      <c r="J37" s="66">
        <v>1</v>
      </c>
      <c r="K37" s="64"/>
      <c r="L37" s="64"/>
      <c r="M37" s="46" t="str">
        <f>IF(J37=100%,"FINALIZADO","EJECUCIÓN")</f>
        <v>FINALIZADO</v>
      </c>
      <c r="N37" s="62"/>
    </row>
    <row r="38" spans="2:14" ht="30.75" customHeight="1" x14ac:dyDescent="0.25">
      <c r="B38" s="76"/>
      <c r="C38" s="76" t="s">
        <v>51</v>
      </c>
      <c r="D38" s="76"/>
      <c r="E38" s="76"/>
      <c r="F38" s="77">
        <f>SUBTOTAL(9,F36:F37)</f>
        <v>70000</v>
      </c>
      <c r="G38" s="76"/>
      <c r="H38" s="76"/>
      <c r="I38" s="76"/>
      <c r="J38" s="76"/>
      <c r="K38" s="76"/>
      <c r="L38" s="76"/>
      <c r="M38" s="76"/>
      <c r="N38" s="76"/>
    </row>
    <row r="39" spans="2:14" x14ac:dyDescent="0.25">
      <c r="C39" s="14"/>
      <c r="D39" s="14"/>
      <c r="E39" s="14"/>
      <c r="F39" s="15"/>
      <c r="G39" s="15"/>
      <c r="H39" s="15"/>
      <c r="I39" s="21"/>
      <c r="M39" s="6"/>
    </row>
    <row r="40" spans="2:14" ht="65.25" customHeight="1" x14ac:dyDescent="0.25">
      <c r="D40" s="101"/>
      <c r="E40" s="102"/>
      <c r="F40" s="106"/>
      <c r="G40" s="106"/>
      <c r="H40" s="106"/>
      <c r="I40" s="106"/>
      <c r="J40"/>
      <c r="K40" s="20"/>
      <c r="L40" s="20"/>
      <c r="M40"/>
    </row>
    <row r="41" spans="2:14" x14ac:dyDescent="0.25">
      <c r="D41" s="17"/>
      <c r="E41" s="17"/>
      <c r="J41"/>
      <c r="K41" s="20"/>
      <c r="L41" s="20"/>
      <c r="M41"/>
    </row>
    <row r="43" spans="2:14" x14ac:dyDescent="0.25">
      <c r="C43" s="87"/>
      <c r="D43" s="87"/>
      <c r="E43" s="91"/>
      <c r="F43" s="92"/>
      <c r="G43" s="91"/>
    </row>
    <row r="44" spans="2:14" x14ac:dyDescent="0.25">
      <c r="C44" s="87"/>
      <c r="D44" s="87"/>
      <c r="E44" s="91"/>
      <c r="F44" s="91"/>
      <c r="G44" s="91"/>
    </row>
    <row r="45" spans="2:14" x14ac:dyDescent="0.25">
      <c r="C45" s="87"/>
      <c r="D45" s="87"/>
      <c r="E45" s="91"/>
      <c r="F45" s="91"/>
      <c r="G45" s="91"/>
    </row>
    <row r="46" spans="2:14" x14ac:dyDescent="0.25">
      <c r="C46" s="87"/>
      <c r="D46" s="87"/>
      <c r="E46" s="91"/>
      <c r="F46" s="91"/>
      <c r="G46" s="91"/>
    </row>
    <row r="47" spans="2:14" x14ac:dyDescent="0.25">
      <c r="C47" s="87"/>
      <c r="D47" s="87"/>
      <c r="E47" s="91"/>
      <c r="F47" s="91"/>
      <c r="G47" s="91"/>
    </row>
    <row r="48" spans="2:14" ht="21" x14ac:dyDescent="0.25">
      <c r="C48" s="93"/>
      <c r="D48" s="93"/>
      <c r="E48" s="91"/>
      <c r="F48" s="91"/>
      <c r="G48" s="91"/>
    </row>
    <row r="49" spans="3:7" x14ac:dyDescent="0.25">
      <c r="C49" s="91"/>
      <c r="D49" s="91"/>
      <c r="E49" s="91"/>
      <c r="F49" s="91"/>
      <c r="G49" s="91"/>
    </row>
    <row r="50" spans="3:7" ht="30.75" customHeight="1" x14ac:dyDescent="0.25">
      <c r="C50" s="91"/>
      <c r="D50" s="94"/>
      <c r="E50" s="91"/>
      <c r="F50" s="94"/>
      <c r="G50" s="91"/>
    </row>
    <row r="51" spans="3:7" x14ac:dyDescent="0.25">
      <c r="C51" s="87"/>
      <c r="D51" s="87"/>
      <c r="E51" s="95"/>
      <c r="F51" s="88"/>
      <c r="G51" s="91"/>
    </row>
    <row r="52" spans="3:7" x14ac:dyDescent="0.25">
      <c r="C52" s="87"/>
      <c r="D52" s="87"/>
      <c r="E52" s="96"/>
      <c r="F52" s="88"/>
      <c r="G52" s="91"/>
    </row>
    <row r="53" spans="3:7" x14ac:dyDescent="0.25">
      <c r="C53" s="87"/>
      <c r="D53" s="87"/>
      <c r="E53" s="97"/>
      <c r="F53" s="88"/>
      <c r="G53" s="91"/>
    </row>
    <row r="54" spans="3:7" x14ac:dyDescent="0.25">
      <c r="C54" s="87"/>
      <c r="D54" s="87"/>
      <c r="E54" s="98"/>
      <c r="F54" s="88"/>
      <c r="G54" s="91"/>
    </row>
    <row r="55" spans="3:7" x14ac:dyDescent="0.25">
      <c r="C55" s="87"/>
      <c r="D55" s="87"/>
      <c r="E55" s="96"/>
      <c r="F55" s="88"/>
      <c r="G55" s="91"/>
    </row>
    <row r="56" spans="3:7" x14ac:dyDescent="0.25">
      <c r="C56" s="87"/>
      <c r="D56" s="87"/>
      <c r="E56" s="96"/>
      <c r="F56" s="88"/>
      <c r="G56" s="91"/>
    </row>
    <row r="57" spans="3:7" x14ac:dyDescent="0.25">
      <c r="C57" s="87"/>
      <c r="D57" s="87"/>
      <c r="E57" s="95"/>
      <c r="F57" s="88"/>
      <c r="G57" s="91"/>
    </row>
    <row r="58" spans="3:7" ht="32.25" customHeight="1" x14ac:dyDescent="0.25">
      <c r="C58" s="89"/>
      <c r="D58" s="87"/>
      <c r="E58" s="95"/>
      <c r="F58" s="88"/>
      <c r="G58" s="91"/>
    </row>
    <row r="59" spans="3:7" ht="21" x14ac:dyDescent="0.25">
      <c r="C59" s="93"/>
      <c r="D59" s="93"/>
      <c r="E59" s="90"/>
      <c r="F59" s="99"/>
      <c r="G59" s="100"/>
    </row>
    <row r="60" spans="3:7" x14ac:dyDescent="0.25">
      <c r="C60" s="91"/>
      <c r="D60" s="91"/>
      <c r="E60" s="91"/>
      <c r="F60" s="91"/>
      <c r="G60" s="91"/>
    </row>
  </sheetData>
  <mergeCells count="5">
    <mergeCell ref="B1:M1"/>
    <mergeCell ref="B2:M2"/>
    <mergeCell ref="B4:M4"/>
    <mergeCell ref="B3:M3"/>
    <mergeCell ref="F40:I40"/>
  </mergeCells>
  <conditionalFormatting sqref="M39:M1048576 M1:M37">
    <cfRule type="containsText" dxfId="54" priority="236" operator="containsText" text="FORMULACIÓN">
      <formula>NOT(ISERROR(SEARCH("FORMULACIÓN",M1)))</formula>
    </cfRule>
    <cfRule type="cellIs" dxfId="53" priority="237" operator="equal">
      <formula>"FORMUALCIÓN"</formula>
    </cfRule>
    <cfRule type="containsText" dxfId="52" priority="238" operator="containsText" text="FINALIZADO">
      <formula>NOT(ISERROR(SEARCH("FINALIZADO",M1)))</formula>
    </cfRule>
    <cfRule type="containsText" dxfId="51" priority="239" operator="containsText" text="EJECUCIÓN">
      <formula>NOT(ISERROR(SEARCH("EJECUCIÓN",M1)))</formula>
    </cfRule>
  </conditionalFormatting>
  <conditionalFormatting sqref="M7:M33">
    <cfRule type="containsText" dxfId="50" priority="226" operator="containsText" text="EN PROCESO">
      <formula>NOT(ISERROR(SEARCH("EN PROCESO",M7)))</formula>
    </cfRule>
    <cfRule type="containsText" dxfId="49" priority="227" operator="containsText" text="EN PROCESO">
      <formula>NOT(ISERROR(SEARCH("EN PROCESO",M7)))</formula>
    </cfRule>
  </conditionalFormatting>
  <conditionalFormatting sqref="M36:M37">
    <cfRule type="containsText" dxfId="48" priority="220" operator="containsText" text="EN PROCESO">
      <formula>NOT(ISERROR(SEARCH("EN PROCESO",M36)))</formula>
    </cfRule>
    <cfRule type="containsText" dxfId="47" priority="221" operator="containsText" text="EN PROCESO">
      <formula>NOT(ISERROR(SEARCH("EN PROCESO",M36)))</formula>
    </cfRule>
  </conditionalFormatting>
  <conditionalFormatting sqref="M36:M37">
    <cfRule type="containsText" dxfId="46" priority="218" operator="containsText" text="EN PROCESO">
      <formula>NOT(ISERROR(SEARCH("EN PROCESO",M36)))</formula>
    </cfRule>
    <cfRule type="containsText" dxfId="45" priority="219" operator="containsText" text="EN PROCESO">
      <formula>NOT(ISERROR(SEARCH("EN PROCESO",M36)))</formula>
    </cfRule>
  </conditionalFormatting>
  <conditionalFormatting sqref="M37">
    <cfRule type="containsText" dxfId="44" priority="216" operator="containsText" text="EN PROCESO">
      <formula>NOT(ISERROR(SEARCH("EN PROCESO",M37)))</formula>
    </cfRule>
    <cfRule type="containsText" dxfId="43" priority="217" operator="containsText" text="EN PROCESO">
      <formula>NOT(ISERROR(SEARCH("EN PROCESO",M37)))</formula>
    </cfRule>
  </conditionalFormatting>
  <conditionalFormatting sqref="M37">
    <cfRule type="containsText" dxfId="42" priority="214" operator="containsText" text="EN PROCESO">
      <formula>NOT(ISERROR(SEARCH("EN PROCESO",M37)))</formula>
    </cfRule>
    <cfRule type="containsText" dxfId="41" priority="215" operator="containsText" text="EN PROCESO">
      <formula>NOT(ISERROR(SEARCH("EN PROCESO",M37)))</formula>
    </cfRule>
  </conditionalFormatting>
  <conditionalFormatting sqref="M32:M33">
    <cfRule type="containsText" dxfId="40" priority="203" operator="containsText" text="CON ACUERDO">
      <formula>NOT(ISERROR(SEARCH("CON ACUERDO",M32)))</formula>
    </cfRule>
  </conditionalFormatting>
  <conditionalFormatting sqref="M21">
    <cfRule type="containsText" dxfId="39" priority="178" operator="containsText" text="EN PROCESO">
      <formula>NOT(ISERROR(SEARCH("EN PROCESO",M21)))</formula>
    </cfRule>
    <cfRule type="containsText" dxfId="38" priority="179" operator="containsText" text="EN PROCESO">
      <formula>NOT(ISERROR(SEARCH("EN PROCESO",M21)))</formula>
    </cfRule>
  </conditionalFormatting>
  <conditionalFormatting sqref="M21">
    <cfRule type="containsText" dxfId="37" priority="176" operator="containsText" text="EN PROCESO">
      <formula>NOT(ISERROR(SEARCH("EN PROCESO",M21)))</formula>
    </cfRule>
    <cfRule type="containsText" dxfId="36" priority="177" operator="containsText" text="EN PROCESO">
      <formula>NOT(ISERROR(SEARCH("EN PROCESO",M21)))</formula>
    </cfRule>
  </conditionalFormatting>
  <conditionalFormatting sqref="M23">
    <cfRule type="containsText" dxfId="35" priority="174" operator="containsText" text="EN PROCESO">
      <formula>NOT(ISERROR(SEARCH("EN PROCESO",M23)))</formula>
    </cfRule>
    <cfRule type="containsText" dxfId="34" priority="175" operator="containsText" text="EN PROCESO">
      <formula>NOT(ISERROR(SEARCH("EN PROCESO",M23)))</formula>
    </cfRule>
  </conditionalFormatting>
  <conditionalFormatting sqref="M23">
    <cfRule type="containsText" dxfId="33" priority="172" operator="containsText" text="EN PROCESO">
      <formula>NOT(ISERROR(SEARCH("EN PROCESO",M23)))</formula>
    </cfRule>
    <cfRule type="containsText" dxfId="32" priority="173" operator="containsText" text="EN PROCESO">
      <formula>NOT(ISERROR(SEARCH("EN PROCESO",M23)))</formula>
    </cfRule>
  </conditionalFormatting>
  <conditionalFormatting sqref="M28">
    <cfRule type="containsText" dxfId="31" priority="170" operator="containsText" text="EN PROCESO">
      <formula>NOT(ISERROR(SEARCH("EN PROCESO",M28)))</formula>
    </cfRule>
    <cfRule type="containsText" dxfId="30" priority="171" operator="containsText" text="EN PROCESO">
      <formula>NOT(ISERROR(SEARCH("EN PROCESO",M28)))</formula>
    </cfRule>
  </conditionalFormatting>
  <conditionalFormatting sqref="M28">
    <cfRule type="containsText" dxfId="29" priority="168" operator="containsText" text="EN PROCESO">
      <formula>NOT(ISERROR(SEARCH("EN PROCESO",M28)))</formula>
    </cfRule>
    <cfRule type="containsText" dxfId="28" priority="169" operator="containsText" text="EN PROCESO">
      <formula>NOT(ISERROR(SEARCH("EN PROCESO",M28)))</formula>
    </cfRule>
  </conditionalFormatting>
  <conditionalFormatting sqref="M31">
    <cfRule type="containsText" dxfId="27" priority="166" operator="containsText" text="EN PROCESO">
      <formula>NOT(ISERROR(SEARCH("EN PROCESO",M31)))</formula>
    </cfRule>
    <cfRule type="containsText" dxfId="26" priority="167" operator="containsText" text="EN PROCESO">
      <formula>NOT(ISERROR(SEARCH("EN PROCESO",M31)))</formula>
    </cfRule>
  </conditionalFormatting>
  <conditionalFormatting sqref="M31">
    <cfRule type="containsText" dxfId="25" priority="164" operator="containsText" text="EN PROCESO">
      <formula>NOT(ISERROR(SEARCH("EN PROCESO",M31)))</formula>
    </cfRule>
    <cfRule type="containsText" dxfId="24" priority="165" operator="containsText" text="EN PROCESO">
      <formula>NOT(ISERROR(SEARCH("EN PROCESO",M31)))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scale="60" fitToHeight="0" orientation="landscape" r:id="rId1"/>
  <headerFooter>
    <oddHeader xml:space="preserve">&amp;L&amp;D&amp;T
</oddHeader>
  </headerFooter>
  <rowBreaks count="2" manualBreakCount="2">
    <brk id="38" max="20" man="1"/>
    <brk id="60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85605-566B-4669-A5C7-25669BA3B6B6}">
  <dimension ref="B1:P35"/>
  <sheetViews>
    <sheetView view="pageBreakPreview" topLeftCell="B1" zoomScaleNormal="30" zoomScaleSheetLayoutView="100" workbookViewId="0">
      <pane xSplit="1" ySplit="6" topLeftCell="C7" activePane="bottomRight" state="frozen"/>
      <selection activeCell="B1" sqref="B1"/>
      <selection pane="topRight" activeCell="C1" sqref="C1"/>
      <selection pane="bottomLeft" activeCell="B6" sqref="B6"/>
      <selection pane="bottomRight" activeCell="C9" sqref="C9"/>
    </sheetView>
  </sheetViews>
  <sheetFormatPr baseColWidth="10" defaultRowHeight="15" x14ac:dyDescent="0.25"/>
  <cols>
    <col min="1" max="1" width="1.140625" customWidth="1"/>
    <col min="2" max="2" width="3.5703125" customWidth="1"/>
    <col min="3" max="3" width="31" customWidth="1"/>
    <col min="4" max="4" width="35.42578125" customWidth="1"/>
    <col min="5" max="5" width="12.85546875" hidden="1" customWidth="1"/>
    <col min="6" max="6" width="10" hidden="1" customWidth="1"/>
    <col min="7" max="7" width="7.42578125" style="1" hidden="1" customWidth="1"/>
    <col min="8" max="8" width="15.7109375" style="1" customWidth="1"/>
    <col min="9" max="9" width="6.7109375" customWidth="1"/>
  </cols>
  <sheetData>
    <row r="1" spans="2:16" ht="24" customHeight="1" x14ac:dyDescent="0.4">
      <c r="B1" s="103" t="s">
        <v>0</v>
      </c>
      <c r="C1" s="103"/>
      <c r="D1" s="103"/>
      <c r="E1" s="103"/>
      <c r="F1" s="103"/>
      <c r="G1" s="103"/>
      <c r="H1" s="103"/>
    </row>
    <row r="2" spans="2:16" ht="17.25" customHeight="1" x14ac:dyDescent="0.25">
      <c r="B2" s="104" t="s">
        <v>19</v>
      </c>
      <c r="C2" s="104"/>
      <c r="D2" s="104"/>
      <c r="E2" s="104"/>
      <c r="F2" s="104"/>
      <c r="G2" s="104"/>
      <c r="H2" s="104"/>
    </row>
    <row r="3" spans="2:16" ht="17.25" customHeight="1" x14ac:dyDescent="0.25">
      <c r="B3" s="104" t="s">
        <v>39</v>
      </c>
      <c r="C3" s="104"/>
      <c r="D3" s="104"/>
      <c r="E3" s="104"/>
      <c r="F3" s="104"/>
      <c r="G3" s="104"/>
      <c r="H3" s="104"/>
    </row>
    <row r="4" spans="2:16" ht="13.5" customHeight="1" x14ac:dyDescent="0.25">
      <c r="B4" s="105">
        <f ca="1">NOW()</f>
        <v>44225.428276851853</v>
      </c>
      <c r="C4" s="105"/>
      <c r="D4" s="105"/>
      <c r="E4" s="105"/>
      <c r="F4" s="105"/>
      <c r="G4" s="105"/>
      <c r="H4" s="105"/>
    </row>
    <row r="5" spans="2:16" ht="7.5" customHeight="1" x14ac:dyDescent="0.25">
      <c r="B5" s="33"/>
      <c r="C5" s="4"/>
      <c r="D5" s="4"/>
      <c r="E5" s="5"/>
      <c r="F5" s="5"/>
      <c r="G5" s="5"/>
      <c r="H5" s="2"/>
    </row>
    <row r="6" spans="2:16" ht="29.25" customHeight="1" x14ac:dyDescent="0.25">
      <c r="B6" s="22" t="s">
        <v>1</v>
      </c>
      <c r="C6" s="22" t="s">
        <v>2</v>
      </c>
      <c r="D6" s="23" t="s">
        <v>60</v>
      </c>
      <c r="E6" s="23" t="s">
        <v>4</v>
      </c>
      <c r="F6" s="23" t="s">
        <v>23</v>
      </c>
      <c r="G6" s="23" t="s">
        <v>5</v>
      </c>
      <c r="H6" s="23" t="s">
        <v>37</v>
      </c>
    </row>
    <row r="7" spans="2:16" ht="27" x14ac:dyDescent="0.25">
      <c r="B7" s="70">
        <v>1</v>
      </c>
      <c r="C7" s="43" t="s">
        <v>67</v>
      </c>
      <c r="D7" s="50" t="s">
        <v>68</v>
      </c>
      <c r="E7" s="71">
        <v>43850</v>
      </c>
      <c r="F7" s="41">
        <v>43860</v>
      </c>
      <c r="G7" s="26">
        <v>1</v>
      </c>
      <c r="H7" s="46" t="str">
        <f>IF(G7=100%,"FINALIZADO","EJECUCIÓN")</f>
        <v>FINALIZADO</v>
      </c>
      <c r="L7" s="7"/>
      <c r="M7" s="8"/>
      <c r="N7" s="7"/>
      <c r="O7" s="10"/>
      <c r="P7" s="7"/>
    </row>
    <row r="8" spans="2:16" ht="15.75" x14ac:dyDescent="0.25">
      <c r="B8" s="70">
        <v>2</v>
      </c>
      <c r="C8" s="43" t="s">
        <v>69</v>
      </c>
      <c r="D8" s="43" t="s">
        <v>70</v>
      </c>
      <c r="E8" s="71">
        <v>43862</v>
      </c>
      <c r="F8" s="41">
        <v>43868</v>
      </c>
      <c r="G8" s="26">
        <v>1</v>
      </c>
      <c r="H8" s="46" t="str">
        <f t="shared" ref="H8:H15" si="0">IF(G8=100%,"FINALIZADO","EJECUCIÓN")</f>
        <v>FINALIZADO</v>
      </c>
      <c r="L8" s="7"/>
      <c r="M8" s="8"/>
      <c r="N8" s="7"/>
      <c r="O8" s="10"/>
      <c r="P8" s="7"/>
    </row>
    <row r="9" spans="2:16" ht="40.5" x14ac:dyDescent="0.25">
      <c r="B9" s="70">
        <v>3</v>
      </c>
      <c r="C9" s="43" t="s">
        <v>71</v>
      </c>
      <c r="D9" s="50" t="s">
        <v>72</v>
      </c>
      <c r="E9" s="71">
        <v>43871</v>
      </c>
      <c r="F9" s="41">
        <v>43894</v>
      </c>
      <c r="G9" s="26">
        <v>1</v>
      </c>
      <c r="H9" s="46" t="str">
        <f t="shared" si="0"/>
        <v>FINALIZADO</v>
      </c>
      <c r="L9" s="7"/>
      <c r="M9" s="8"/>
      <c r="N9" s="7"/>
      <c r="O9" s="10"/>
      <c r="P9" s="7"/>
    </row>
    <row r="10" spans="2:16" ht="27" x14ac:dyDescent="0.25">
      <c r="B10" s="70">
        <v>4</v>
      </c>
      <c r="C10" s="43" t="s">
        <v>73</v>
      </c>
      <c r="D10" s="50" t="s">
        <v>74</v>
      </c>
      <c r="E10" s="71">
        <v>43895</v>
      </c>
      <c r="F10" s="41">
        <v>43900</v>
      </c>
      <c r="G10" s="26">
        <v>1</v>
      </c>
      <c r="H10" s="46" t="str">
        <f t="shared" si="0"/>
        <v>FINALIZADO</v>
      </c>
      <c r="L10" s="7"/>
      <c r="M10" s="8"/>
      <c r="N10" s="7"/>
      <c r="O10" s="10"/>
      <c r="P10" s="7"/>
    </row>
    <row r="11" spans="2:16" ht="15.75" x14ac:dyDescent="0.25">
      <c r="B11" s="70">
        <v>5</v>
      </c>
      <c r="C11" s="43" t="s">
        <v>75</v>
      </c>
      <c r="D11" s="50" t="s">
        <v>76</v>
      </c>
      <c r="E11" s="71">
        <v>43893</v>
      </c>
      <c r="F11" s="41">
        <v>43898</v>
      </c>
      <c r="G11" s="26">
        <v>1</v>
      </c>
      <c r="H11" s="46" t="str">
        <f t="shared" si="0"/>
        <v>FINALIZADO</v>
      </c>
      <c r="L11" s="7"/>
      <c r="M11" s="8"/>
      <c r="N11" s="7"/>
      <c r="O11" s="10"/>
      <c r="P11" s="7"/>
    </row>
    <row r="12" spans="2:16" ht="15.75" x14ac:dyDescent="0.25">
      <c r="B12" s="70">
        <v>6</v>
      </c>
      <c r="C12" s="43" t="s">
        <v>77</v>
      </c>
      <c r="D12" s="50" t="s">
        <v>78</v>
      </c>
      <c r="E12" s="71">
        <v>43905</v>
      </c>
      <c r="F12" s="41">
        <v>43955</v>
      </c>
      <c r="G12" s="26">
        <v>1</v>
      </c>
      <c r="H12" s="46" t="str">
        <f t="shared" si="0"/>
        <v>FINALIZADO</v>
      </c>
      <c r="L12" s="7"/>
      <c r="M12" s="8"/>
      <c r="N12" s="7"/>
      <c r="O12" s="10"/>
      <c r="P12" s="7"/>
    </row>
    <row r="13" spans="2:16" ht="15.75" x14ac:dyDescent="0.25">
      <c r="B13" s="70">
        <v>7</v>
      </c>
      <c r="C13" s="43" t="s">
        <v>79</v>
      </c>
      <c r="D13" s="50" t="s">
        <v>80</v>
      </c>
      <c r="E13" s="71">
        <v>43934</v>
      </c>
      <c r="F13" s="41">
        <v>43938</v>
      </c>
      <c r="G13" s="26">
        <v>1</v>
      </c>
      <c r="H13" s="46" t="str">
        <f t="shared" si="0"/>
        <v>FINALIZADO</v>
      </c>
      <c r="L13" s="7"/>
      <c r="M13" s="8"/>
      <c r="N13" s="7"/>
      <c r="O13" s="10"/>
      <c r="P13" s="7"/>
    </row>
    <row r="14" spans="2:16" ht="27" x14ac:dyDescent="0.25">
      <c r="B14" s="70">
        <v>8</v>
      </c>
      <c r="C14" s="43" t="s">
        <v>81</v>
      </c>
      <c r="D14" s="50" t="s">
        <v>82</v>
      </c>
      <c r="E14" s="71" t="s">
        <v>83</v>
      </c>
      <c r="F14" s="41">
        <v>43970</v>
      </c>
      <c r="G14" s="26">
        <v>1</v>
      </c>
      <c r="H14" s="46" t="str">
        <f t="shared" si="0"/>
        <v>FINALIZADO</v>
      </c>
      <c r="L14" s="7"/>
      <c r="M14" s="8"/>
      <c r="N14" s="7"/>
      <c r="O14" s="10"/>
      <c r="P14" s="7"/>
    </row>
    <row r="15" spans="2:16" ht="27" x14ac:dyDescent="0.25">
      <c r="B15" s="70">
        <v>9</v>
      </c>
      <c r="C15" s="43" t="s">
        <v>84</v>
      </c>
      <c r="D15" s="50" t="s">
        <v>85</v>
      </c>
      <c r="E15" s="71">
        <v>43973</v>
      </c>
      <c r="F15" s="41">
        <v>43978</v>
      </c>
      <c r="G15" s="26">
        <v>1</v>
      </c>
      <c r="H15" s="46" t="str">
        <f t="shared" si="0"/>
        <v>FINALIZADO</v>
      </c>
      <c r="L15" s="7"/>
      <c r="M15" s="8"/>
      <c r="N15" s="7"/>
      <c r="O15" s="10"/>
      <c r="P15" s="7"/>
    </row>
    <row r="16" spans="2:16" ht="40.5" x14ac:dyDescent="0.25">
      <c r="B16" s="27">
        <v>10</v>
      </c>
      <c r="C16" s="43" t="s">
        <v>86</v>
      </c>
      <c r="D16" s="31" t="s">
        <v>87</v>
      </c>
      <c r="E16" s="25">
        <v>43987</v>
      </c>
      <c r="F16" s="25">
        <v>43992</v>
      </c>
      <c r="G16" s="26">
        <v>1</v>
      </c>
      <c r="H16" s="46" t="str">
        <f>IF(G16=100%,"FINALIZADO","EJECUCIÓN")</f>
        <v>FINALIZADO</v>
      </c>
    </row>
    <row r="17" spans="2:8" ht="27" x14ac:dyDescent="0.25">
      <c r="B17" s="27">
        <f>B16+1</f>
        <v>11</v>
      </c>
      <c r="C17" s="43" t="s">
        <v>108</v>
      </c>
      <c r="D17" s="31" t="s">
        <v>88</v>
      </c>
      <c r="E17" s="25">
        <v>44004</v>
      </c>
      <c r="F17" s="25">
        <v>44004</v>
      </c>
      <c r="G17" s="26">
        <v>1</v>
      </c>
      <c r="H17" s="46" t="str">
        <f>IF(G17=100%,"FINALIZADO","EJECUCIÓN")</f>
        <v>FINALIZADO</v>
      </c>
    </row>
    <row r="18" spans="2:8" ht="27" x14ac:dyDescent="0.25">
      <c r="B18" s="27">
        <f>B17+1</f>
        <v>12</v>
      </c>
      <c r="C18" s="43" t="s">
        <v>89</v>
      </c>
      <c r="D18" s="31" t="s">
        <v>90</v>
      </c>
      <c r="E18" s="25">
        <v>44018</v>
      </c>
      <c r="F18" s="25">
        <v>44019</v>
      </c>
      <c r="G18" s="26">
        <v>1</v>
      </c>
      <c r="H18" s="46" t="str">
        <f>IF(G18=100%,"FINALIZADO","EJECUCIÓN")</f>
        <v>FINALIZADO</v>
      </c>
    </row>
    <row r="19" spans="2:8" x14ac:dyDescent="0.25">
      <c r="B19" s="27">
        <v>13</v>
      </c>
      <c r="C19" s="43" t="s">
        <v>75</v>
      </c>
      <c r="D19" s="31" t="s">
        <v>91</v>
      </c>
      <c r="E19" s="25">
        <v>44025</v>
      </c>
      <c r="F19" s="25">
        <v>44027</v>
      </c>
      <c r="G19" s="26">
        <v>1</v>
      </c>
      <c r="H19" s="46" t="str">
        <f t="shared" ref="H19:H28" si="1">IF(G19=100%,"FINALIZADO","EJECUCIÓN")</f>
        <v>FINALIZADO</v>
      </c>
    </row>
    <row r="20" spans="2:8" ht="27" x14ac:dyDescent="0.25">
      <c r="B20" s="27">
        <v>14</v>
      </c>
      <c r="C20" s="43" t="s">
        <v>92</v>
      </c>
      <c r="D20" s="31" t="s">
        <v>93</v>
      </c>
      <c r="E20" s="25">
        <v>44032</v>
      </c>
      <c r="F20" s="25">
        <v>44041</v>
      </c>
      <c r="G20" s="26">
        <v>1</v>
      </c>
      <c r="H20" s="46" t="str">
        <f t="shared" si="1"/>
        <v>FINALIZADO</v>
      </c>
    </row>
    <row r="21" spans="2:8" ht="27" x14ac:dyDescent="0.25">
      <c r="B21" s="27">
        <v>15</v>
      </c>
      <c r="C21" s="43" t="s">
        <v>94</v>
      </c>
      <c r="D21" s="31" t="s">
        <v>95</v>
      </c>
      <c r="E21" s="25">
        <v>44043</v>
      </c>
      <c r="F21" s="25">
        <v>44055</v>
      </c>
      <c r="G21" s="26">
        <v>1</v>
      </c>
      <c r="H21" s="46" t="str">
        <f t="shared" si="1"/>
        <v>FINALIZADO</v>
      </c>
    </row>
    <row r="22" spans="2:8" ht="27" x14ac:dyDescent="0.25">
      <c r="B22" s="27">
        <v>16</v>
      </c>
      <c r="C22" s="43" t="s">
        <v>96</v>
      </c>
      <c r="D22" s="31" t="s">
        <v>109</v>
      </c>
      <c r="E22" s="25">
        <v>44075</v>
      </c>
      <c r="F22" s="25">
        <v>44077</v>
      </c>
      <c r="G22" s="26">
        <v>1</v>
      </c>
      <c r="H22" s="46" t="str">
        <f t="shared" si="1"/>
        <v>FINALIZADO</v>
      </c>
    </row>
    <row r="23" spans="2:8" ht="27" x14ac:dyDescent="0.25">
      <c r="B23" s="27">
        <v>17</v>
      </c>
      <c r="C23" s="43" t="s">
        <v>97</v>
      </c>
      <c r="D23" s="31" t="s">
        <v>93</v>
      </c>
      <c r="E23" s="25">
        <v>44082</v>
      </c>
      <c r="F23" s="25">
        <v>44092</v>
      </c>
      <c r="G23" s="26">
        <v>1</v>
      </c>
      <c r="H23" s="46" t="str">
        <f t="shared" si="1"/>
        <v>FINALIZADO</v>
      </c>
    </row>
    <row r="24" spans="2:8" ht="27" x14ac:dyDescent="0.25">
      <c r="B24" s="27">
        <v>18</v>
      </c>
      <c r="C24" s="43" t="s">
        <v>98</v>
      </c>
      <c r="D24" s="31" t="s">
        <v>99</v>
      </c>
      <c r="E24" s="25">
        <v>44094</v>
      </c>
      <c r="F24" s="25">
        <v>44099</v>
      </c>
      <c r="G24" s="26">
        <v>1</v>
      </c>
      <c r="H24" s="46" t="str">
        <f t="shared" si="1"/>
        <v>FINALIZADO</v>
      </c>
    </row>
    <row r="25" spans="2:8" ht="27" x14ac:dyDescent="0.25">
      <c r="B25" s="27">
        <v>19</v>
      </c>
      <c r="C25" s="43" t="s">
        <v>100</v>
      </c>
      <c r="D25" s="31" t="s">
        <v>101</v>
      </c>
      <c r="E25" s="25">
        <v>44105</v>
      </c>
      <c r="F25" s="25">
        <v>44123</v>
      </c>
      <c r="G25" s="26">
        <v>1</v>
      </c>
      <c r="H25" s="46" t="str">
        <f t="shared" si="1"/>
        <v>FINALIZADO</v>
      </c>
    </row>
    <row r="26" spans="2:8" x14ac:dyDescent="0.25">
      <c r="B26" s="27">
        <v>20</v>
      </c>
      <c r="C26" s="43" t="s">
        <v>102</v>
      </c>
      <c r="D26" s="31" t="s">
        <v>88</v>
      </c>
      <c r="E26" s="25">
        <v>44116</v>
      </c>
      <c r="F26" s="25">
        <v>44123</v>
      </c>
      <c r="G26" s="26">
        <v>1</v>
      </c>
      <c r="H26" s="46" t="str">
        <f t="shared" si="1"/>
        <v>FINALIZADO</v>
      </c>
    </row>
    <row r="27" spans="2:8" ht="27" x14ac:dyDescent="0.25">
      <c r="B27" s="27">
        <v>21</v>
      </c>
      <c r="C27" s="43" t="s">
        <v>103</v>
      </c>
      <c r="D27" s="31" t="s">
        <v>104</v>
      </c>
      <c r="E27" s="25">
        <v>44124</v>
      </c>
      <c r="F27" s="25">
        <v>44127</v>
      </c>
      <c r="G27" s="26">
        <v>1</v>
      </c>
      <c r="H27" s="46" t="str">
        <f t="shared" si="1"/>
        <v>FINALIZADO</v>
      </c>
    </row>
    <row r="28" spans="2:8" x14ac:dyDescent="0.25">
      <c r="B28" s="27">
        <v>22</v>
      </c>
      <c r="C28" s="43" t="s">
        <v>87</v>
      </c>
      <c r="D28" s="43" t="s">
        <v>105</v>
      </c>
      <c r="E28" s="25">
        <v>44123</v>
      </c>
      <c r="F28" s="25">
        <v>44148</v>
      </c>
      <c r="G28" s="26">
        <v>1</v>
      </c>
      <c r="H28" s="46" t="str">
        <f t="shared" si="1"/>
        <v>FINALIZADO</v>
      </c>
    </row>
    <row r="29" spans="2:8" ht="27" x14ac:dyDescent="0.25">
      <c r="B29" s="27">
        <v>23</v>
      </c>
      <c r="C29" s="43" t="s">
        <v>106</v>
      </c>
      <c r="D29" s="31" t="s">
        <v>107</v>
      </c>
      <c r="E29" s="71">
        <v>44166</v>
      </c>
      <c r="F29" s="71">
        <v>44169</v>
      </c>
      <c r="G29" s="26">
        <v>1</v>
      </c>
      <c r="H29" s="46" t="str">
        <f>IF(G29=100%,"FINALIZADO","EJECUCIÓN")</f>
        <v>FINALIZADO</v>
      </c>
    </row>
    <row r="30" spans="2:8" ht="15.75" customHeight="1" x14ac:dyDescent="0.25">
      <c r="C30" s="14"/>
      <c r="D30" s="14"/>
      <c r="H30" s="6"/>
    </row>
    <row r="31" spans="2:8" ht="10.5" customHeight="1" x14ac:dyDescent="0.25">
      <c r="D31" s="16"/>
      <c r="G31"/>
      <c r="H31"/>
    </row>
    <row r="32" spans="2:8" ht="10.5" customHeight="1" x14ac:dyDescent="0.25">
      <c r="D32" s="17"/>
      <c r="G32"/>
      <c r="H32"/>
    </row>
    <row r="34" spans="3:3" x14ac:dyDescent="0.25">
      <c r="C34" s="16"/>
    </row>
    <row r="35" spans="3:3" x14ac:dyDescent="0.25">
      <c r="C35" s="17"/>
    </row>
  </sheetData>
  <mergeCells count="4">
    <mergeCell ref="B1:H1"/>
    <mergeCell ref="B2:H2"/>
    <mergeCell ref="B3:H3"/>
    <mergeCell ref="B4:H4"/>
  </mergeCells>
  <conditionalFormatting sqref="H7">
    <cfRule type="containsText" dxfId="23" priority="17" operator="containsText" text="FINALIZADO">
      <formula>NOT(ISERROR(SEARCH("FINALIZADO",H7)))</formula>
    </cfRule>
    <cfRule type="containsText" dxfId="22" priority="18" operator="containsText" text="EJECUCIÓN">
      <formula>NOT(ISERROR(SEARCH("EJECUCIÓN",H7)))</formula>
    </cfRule>
  </conditionalFormatting>
  <conditionalFormatting sqref="H16">
    <cfRule type="containsText" dxfId="21" priority="15" operator="containsText" text="FINALIZADO">
      <formula>NOT(ISERROR(SEARCH("FINALIZADO",H16)))</formula>
    </cfRule>
    <cfRule type="containsText" dxfId="20" priority="16" operator="containsText" text="EJECUCIÓN">
      <formula>NOT(ISERROR(SEARCH("EJECUCIÓN",H16)))</formula>
    </cfRule>
  </conditionalFormatting>
  <conditionalFormatting sqref="H17">
    <cfRule type="containsText" dxfId="19" priority="13" operator="containsText" text="FINALIZADO">
      <formula>NOT(ISERROR(SEARCH("FINALIZADO",H17)))</formula>
    </cfRule>
    <cfRule type="containsText" dxfId="18" priority="14" operator="containsText" text="EJECUCIÓN">
      <formula>NOT(ISERROR(SEARCH("EJECUCIÓN",H17)))</formula>
    </cfRule>
  </conditionalFormatting>
  <conditionalFormatting sqref="H18">
    <cfRule type="containsText" dxfId="17" priority="11" operator="containsText" text="FINALIZADO">
      <formula>NOT(ISERROR(SEARCH("FINALIZADO",H18)))</formula>
    </cfRule>
    <cfRule type="containsText" dxfId="16" priority="12" operator="containsText" text="EJECUCIÓN">
      <formula>NOT(ISERROR(SEARCH("EJECUCIÓN",H18)))</formula>
    </cfRule>
  </conditionalFormatting>
  <conditionalFormatting sqref="H13:H15">
    <cfRule type="containsText" dxfId="15" priority="9" operator="containsText" text="FINALIZADO">
      <formula>NOT(ISERROR(SEARCH("FINALIZADO",H13)))</formula>
    </cfRule>
    <cfRule type="containsText" dxfId="14" priority="10" operator="containsText" text="EJECUCIÓN">
      <formula>NOT(ISERROR(SEARCH("EJECUCIÓN",H13)))</formula>
    </cfRule>
  </conditionalFormatting>
  <conditionalFormatting sqref="H8:H12">
    <cfRule type="containsText" dxfId="13" priority="7" operator="containsText" text="FINALIZADO">
      <formula>NOT(ISERROR(SEARCH("FINALIZADO",H8)))</formula>
    </cfRule>
    <cfRule type="containsText" dxfId="12" priority="8" operator="containsText" text="EJECUCIÓN">
      <formula>NOT(ISERROR(SEARCH("EJECUCIÓN",H8)))</formula>
    </cfRule>
  </conditionalFormatting>
  <conditionalFormatting sqref="H29">
    <cfRule type="containsText" dxfId="11" priority="5" operator="containsText" text="FINALIZADO">
      <formula>NOT(ISERROR(SEARCH("FINALIZADO",H29)))</formula>
    </cfRule>
    <cfRule type="containsText" dxfId="10" priority="6" operator="containsText" text="EJECUCIÓN">
      <formula>NOT(ISERROR(SEARCH("EJECUCIÓN",H29)))</formula>
    </cfRule>
  </conditionalFormatting>
  <conditionalFormatting sqref="H19:H23">
    <cfRule type="containsText" dxfId="9" priority="1" operator="containsText" text="FINALIZADO">
      <formula>NOT(ISERROR(SEARCH("FINALIZADO",H19)))</formula>
    </cfRule>
    <cfRule type="containsText" dxfId="8" priority="2" operator="containsText" text="EJECUCIÓN">
      <formula>NOT(ISERROR(SEARCH("EJECUCIÓN",H19)))</formula>
    </cfRule>
  </conditionalFormatting>
  <conditionalFormatting sqref="H24:H28">
    <cfRule type="containsText" dxfId="7" priority="3" operator="containsText" text="FINALIZADO">
      <formula>NOT(ISERROR(SEARCH("FINALIZADO",H24)))</formula>
    </cfRule>
    <cfRule type="containsText" dxfId="6" priority="4" operator="containsText" text="EJECUCIÓN">
      <formula>NOT(ISERROR(SEARCH("EJECUCIÓN",H24)))</formula>
    </cfRule>
  </conditionalFormatting>
  <pageMargins left="0.25" right="0.25" top="0.75" bottom="0.75" header="0.3" footer="0.3"/>
  <pageSetup paperSize="119" scale="57" orientation="portrait" r:id="rId1"/>
  <headerFooter>
    <oddHeader xml:space="preserve">&amp;L&amp;D&amp;T
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7C40A-6228-41D4-825E-17D306CB13EF}">
  <dimension ref="B1:P14"/>
  <sheetViews>
    <sheetView view="pageBreakPreview" topLeftCell="B1" zoomScaleNormal="30" zoomScaleSheetLayoutView="100" workbookViewId="0">
      <pane xSplit="1" ySplit="6" topLeftCell="C7" activePane="bottomRight" state="frozen"/>
      <selection activeCell="B1" sqref="B1"/>
      <selection pane="topRight" activeCell="C1" sqref="C1"/>
      <selection pane="bottomLeft" activeCell="B6" sqref="B6"/>
      <selection pane="bottomRight" activeCell="E13" sqref="E13"/>
    </sheetView>
  </sheetViews>
  <sheetFormatPr baseColWidth="10" defaultRowHeight="15" x14ac:dyDescent="0.25"/>
  <cols>
    <col min="1" max="1" width="1.140625" customWidth="1"/>
    <col min="2" max="2" width="3.5703125" customWidth="1"/>
    <col min="3" max="3" width="31" customWidth="1"/>
    <col min="4" max="4" width="26.85546875" customWidth="1"/>
    <col min="5" max="5" width="12.85546875" customWidth="1"/>
    <col min="6" max="6" width="10" customWidth="1"/>
    <col min="7" max="7" width="7.42578125" style="1" customWidth="1"/>
    <col min="8" max="8" width="15.7109375" style="1" customWidth="1"/>
    <col min="9" max="9" width="6.7109375" customWidth="1"/>
  </cols>
  <sheetData>
    <row r="1" spans="2:16" ht="24" customHeight="1" x14ac:dyDescent="0.4">
      <c r="B1" s="103" t="s">
        <v>0</v>
      </c>
      <c r="C1" s="103"/>
      <c r="D1" s="103"/>
      <c r="E1" s="103"/>
      <c r="F1" s="103"/>
      <c r="G1" s="103"/>
      <c r="H1" s="103"/>
    </row>
    <row r="2" spans="2:16" ht="17.25" customHeight="1" x14ac:dyDescent="0.25">
      <c r="B2" s="104" t="s">
        <v>19</v>
      </c>
      <c r="C2" s="104"/>
      <c r="D2" s="104"/>
      <c r="E2" s="104"/>
      <c r="F2" s="104"/>
      <c r="G2" s="104"/>
      <c r="H2" s="104"/>
    </row>
    <row r="3" spans="2:16" ht="17.25" customHeight="1" x14ac:dyDescent="0.25">
      <c r="B3" s="104" t="s">
        <v>110</v>
      </c>
      <c r="C3" s="104"/>
      <c r="D3" s="104"/>
      <c r="E3" s="104"/>
      <c r="F3" s="104"/>
      <c r="G3" s="104"/>
      <c r="H3" s="104"/>
    </row>
    <row r="4" spans="2:16" ht="13.5" customHeight="1" x14ac:dyDescent="0.25">
      <c r="B4" s="105">
        <f ca="1">NOW()</f>
        <v>44225.428276851853</v>
      </c>
      <c r="C4" s="105"/>
      <c r="D4" s="105"/>
      <c r="E4" s="105"/>
      <c r="F4" s="105"/>
      <c r="G4" s="105"/>
      <c r="H4" s="105"/>
    </row>
    <row r="5" spans="2:16" ht="7.5" customHeight="1" x14ac:dyDescent="0.25">
      <c r="B5" s="33"/>
      <c r="C5" s="4"/>
      <c r="D5" s="4"/>
      <c r="E5" s="5"/>
      <c r="F5" s="5"/>
      <c r="G5" s="5"/>
      <c r="H5" s="2"/>
    </row>
    <row r="6" spans="2:16" ht="29.25" customHeight="1" x14ac:dyDescent="0.25">
      <c r="B6" s="22" t="s">
        <v>1</v>
      </c>
      <c r="C6" s="22" t="s">
        <v>2</v>
      </c>
      <c r="D6" s="23" t="s">
        <v>60</v>
      </c>
      <c r="E6" s="23" t="s">
        <v>4</v>
      </c>
      <c r="F6" s="23" t="s">
        <v>23</v>
      </c>
      <c r="G6" s="23" t="s">
        <v>5</v>
      </c>
      <c r="H6" s="23" t="s">
        <v>37</v>
      </c>
    </row>
    <row r="7" spans="2:16" ht="43.5" customHeight="1" x14ac:dyDescent="0.25">
      <c r="B7" s="72">
        <v>1</v>
      </c>
      <c r="C7" s="73" t="s">
        <v>111</v>
      </c>
      <c r="D7" s="73" t="s">
        <v>112</v>
      </c>
      <c r="E7" s="74">
        <v>43844</v>
      </c>
      <c r="F7" s="74">
        <v>43865</v>
      </c>
      <c r="G7" s="26">
        <v>1</v>
      </c>
      <c r="H7" s="46" t="str">
        <f t="shared" ref="H7:H8" si="0">IF(G7=100%,"FINALIZADO","EJECUCIÓN")</f>
        <v>FINALIZADO</v>
      </c>
    </row>
    <row r="8" spans="2:16" ht="46.5" customHeight="1" x14ac:dyDescent="0.25">
      <c r="B8" s="72">
        <v>2</v>
      </c>
      <c r="C8" s="73" t="s">
        <v>113</v>
      </c>
      <c r="D8" s="73" t="s">
        <v>114</v>
      </c>
      <c r="E8" s="74">
        <v>44130</v>
      </c>
      <c r="F8" s="74">
        <v>44140</v>
      </c>
      <c r="G8" s="26">
        <v>1</v>
      </c>
      <c r="H8" s="46" t="str">
        <f t="shared" si="0"/>
        <v>FINALIZADO</v>
      </c>
    </row>
    <row r="9" spans="2:16" ht="29.25" customHeight="1" x14ac:dyDescent="0.25">
      <c r="B9" s="72">
        <v>3</v>
      </c>
      <c r="C9" s="73"/>
      <c r="D9" s="73"/>
      <c r="E9" s="74"/>
      <c r="F9" s="74"/>
      <c r="G9" s="26"/>
      <c r="H9" s="46"/>
    </row>
    <row r="10" spans="2:16" ht="29.25" customHeight="1" x14ac:dyDescent="0.25">
      <c r="B10" s="72">
        <v>4</v>
      </c>
      <c r="C10" s="73"/>
      <c r="D10" s="73"/>
      <c r="E10" s="74"/>
      <c r="F10" s="74"/>
      <c r="G10" s="26"/>
      <c r="H10" s="46"/>
    </row>
    <row r="11" spans="2:16" ht="29.25" customHeight="1" x14ac:dyDescent="0.25">
      <c r="B11" s="72">
        <v>5</v>
      </c>
      <c r="C11" s="73"/>
      <c r="D11" s="73"/>
      <c r="E11" s="74"/>
      <c r="F11" s="74"/>
      <c r="G11" s="26"/>
      <c r="H11" s="46"/>
    </row>
    <row r="12" spans="2:16" ht="29.25" customHeight="1" x14ac:dyDescent="0.25">
      <c r="B12" s="72">
        <v>6</v>
      </c>
      <c r="C12" s="75"/>
      <c r="D12" s="73"/>
      <c r="E12" s="74"/>
      <c r="F12" s="74"/>
      <c r="G12" s="26"/>
      <c r="H12" s="46"/>
    </row>
    <row r="13" spans="2:16" ht="39.950000000000003" customHeight="1" x14ac:dyDescent="0.25">
      <c r="B13" s="70">
        <v>7</v>
      </c>
      <c r="C13" s="43"/>
      <c r="D13" s="50"/>
      <c r="E13" s="71"/>
      <c r="F13" s="41"/>
      <c r="G13" s="26"/>
      <c r="H13" s="46"/>
      <c r="L13" s="7"/>
      <c r="M13" s="8"/>
      <c r="N13" s="7"/>
      <c r="O13" s="10"/>
      <c r="P13" s="7"/>
    </row>
    <row r="14" spans="2:16" ht="39.950000000000003" customHeight="1" x14ac:dyDescent="0.25">
      <c r="B14" s="70">
        <v>8</v>
      </c>
      <c r="C14" s="43"/>
      <c r="D14" s="50"/>
      <c r="E14" s="71"/>
      <c r="F14" s="71"/>
      <c r="G14" s="26"/>
      <c r="H14" s="46"/>
      <c r="L14" s="7"/>
      <c r="M14" s="8"/>
      <c r="N14" s="7"/>
      <c r="O14" s="10"/>
      <c r="P14" s="7"/>
    </row>
  </sheetData>
  <mergeCells count="4">
    <mergeCell ref="B1:H1"/>
    <mergeCell ref="B2:H2"/>
    <mergeCell ref="B3:H3"/>
    <mergeCell ref="B4:H4"/>
  </mergeCells>
  <conditionalFormatting sqref="H13:H14">
    <cfRule type="containsText" dxfId="5" priority="5" operator="containsText" text="FINALIZADO">
      <formula>NOT(ISERROR(SEARCH("FINALIZADO",H13)))</formula>
    </cfRule>
    <cfRule type="containsText" dxfId="4" priority="6" operator="containsText" text="EJECUCIÓN">
      <formula>NOT(ISERROR(SEARCH("EJECUCIÓN",H13)))</formula>
    </cfRule>
  </conditionalFormatting>
  <conditionalFormatting sqref="H7:H11">
    <cfRule type="containsText" dxfId="3" priority="3" operator="containsText" text="FINALIZADO">
      <formula>NOT(ISERROR(SEARCH("FINALIZADO",H7)))</formula>
    </cfRule>
    <cfRule type="containsText" dxfId="2" priority="4" operator="containsText" text="EJECUCIÓN">
      <formula>NOT(ISERROR(SEARCH("EJECUCIÓN",H7)))</formula>
    </cfRule>
  </conditionalFormatting>
  <conditionalFormatting sqref="H12">
    <cfRule type="containsText" dxfId="1" priority="1" operator="containsText" text="FINALIZADO">
      <formula>NOT(ISERROR(SEARCH("FINALIZADO",H12)))</formula>
    </cfRule>
    <cfRule type="containsText" dxfId="0" priority="2" operator="containsText" text="EJECUCIÓN">
      <formula>NOT(ISERROR(SEARCH("EJECUCIÓN",H12)))</formula>
    </cfRule>
  </conditionalFormatting>
  <pageMargins left="0.25" right="0.25" top="0.75" bottom="0.75" header="0.3" footer="0.3"/>
  <pageSetup paperSize="119" scale="57" orientation="portrait" r:id="rId1"/>
  <headerFooter>
    <oddHeader xml:space="preserve">&amp;L&amp;D&amp;T
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PROYECTOS</vt:lpstr>
      <vt:lpstr>OBRA DE BANCO</vt:lpstr>
      <vt:lpstr>MTTO ELÉCTRICO</vt:lpstr>
      <vt:lpstr>'MTTO ELÉCTRICO'!Área_de_impresión</vt:lpstr>
      <vt:lpstr>'OBRA DE BANCO'!Área_de_impresión</vt:lpstr>
      <vt:lpstr>PROYECTOS!Área_de_impresión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 Rodas</dc:creator>
  <cp:lastModifiedBy>UAIP</cp:lastModifiedBy>
  <cp:lastPrinted>2021-01-05T22:37:41Z</cp:lastPrinted>
  <dcterms:created xsi:type="dcterms:W3CDTF">2020-08-09T02:03:44Z</dcterms:created>
  <dcterms:modified xsi:type="dcterms:W3CDTF">2021-01-29T16:50:07Z</dcterms:modified>
</cp:coreProperties>
</file>