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LEY DE SALARIOS F5" sheetId="1" r:id="rId1"/>
  </sheets>
  <calcPr calcId="144525"/>
</workbook>
</file>

<file path=xl/calcChain.xml><?xml version="1.0" encoding="utf-8"?>
<calcChain xmlns="http://schemas.openxmlformats.org/spreadsheetml/2006/main">
  <c r="I184" i="1" l="1"/>
  <c r="H184" i="1"/>
  <c r="G184" i="1"/>
  <c r="F184" i="1"/>
  <c r="D184" i="1"/>
  <c r="J183" i="1"/>
  <c r="J182" i="1"/>
  <c r="J181" i="1"/>
  <c r="J180" i="1"/>
  <c r="J179" i="1"/>
  <c r="J178" i="1"/>
  <c r="J177" i="1"/>
  <c r="J184" i="1" s="1"/>
  <c r="J176" i="1"/>
  <c r="J175" i="1"/>
  <c r="J174" i="1"/>
  <c r="I172" i="1"/>
  <c r="H172" i="1"/>
  <c r="G172" i="1"/>
  <c r="F172" i="1"/>
  <c r="E172" i="1"/>
  <c r="D172" i="1"/>
  <c r="J171" i="1"/>
  <c r="J170" i="1"/>
  <c r="J169" i="1"/>
  <c r="J168" i="1"/>
  <c r="J167" i="1"/>
  <c r="J166" i="1"/>
  <c r="J172" i="1" s="1"/>
  <c r="J165" i="1"/>
  <c r="I161" i="1"/>
  <c r="H161" i="1"/>
  <c r="H121" i="1" s="1"/>
  <c r="G161" i="1"/>
  <c r="F161" i="1"/>
  <c r="E161" i="1"/>
  <c r="D161" i="1"/>
  <c r="D121" i="1" s="1"/>
  <c r="J160" i="1"/>
  <c r="J159" i="1"/>
  <c r="J158" i="1"/>
  <c r="J157" i="1"/>
  <c r="J156" i="1"/>
  <c r="J155" i="1"/>
  <c r="J154" i="1"/>
  <c r="J161" i="1" s="1"/>
  <c r="I152" i="1"/>
  <c r="H152" i="1"/>
  <c r="G152" i="1"/>
  <c r="F152" i="1"/>
  <c r="E152" i="1"/>
  <c r="D152" i="1"/>
  <c r="J151" i="1"/>
  <c r="J150" i="1"/>
  <c r="J149" i="1"/>
  <c r="J148" i="1"/>
  <c r="J147" i="1"/>
  <c r="J146" i="1"/>
  <c r="J152" i="1" s="1"/>
  <c r="J145" i="1"/>
  <c r="J144" i="1"/>
  <c r="I136" i="1"/>
  <c r="H136" i="1"/>
  <c r="G136" i="1"/>
  <c r="F136" i="1"/>
  <c r="E136" i="1"/>
  <c r="D136" i="1"/>
  <c r="J135" i="1"/>
  <c r="J134" i="1"/>
  <c r="J133" i="1"/>
  <c r="J136" i="1" s="1"/>
  <c r="I131" i="1"/>
  <c r="I121" i="1" s="1"/>
  <c r="H131" i="1"/>
  <c r="G131" i="1"/>
  <c r="F131" i="1"/>
  <c r="F121" i="1" s="1"/>
  <c r="E131" i="1"/>
  <c r="E121" i="1" s="1"/>
  <c r="D131" i="1"/>
  <c r="J130" i="1"/>
  <c r="J129" i="1"/>
  <c r="J128" i="1"/>
  <c r="J131" i="1" s="1"/>
  <c r="I126" i="1"/>
  <c r="H126" i="1"/>
  <c r="G126" i="1"/>
  <c r="D126" i="1"/>
  <c r="J125" i="1"/>
  <c r="J124" i="1"/>
  <c r="J123" i="1"/>
  <c r="J126" i="1" s="1"/>
  <c r="G121" i="1"/>
  <c r="I119" i="1"/>
  <c r="H119" i="1"/>
  <c r="G119" i="1"/>
  <c r="F119" i="1"/>
  <c r="F111" i="1" s="1"/>
  <c r="E119" i="1"/>
  <c r="D119" i="1"/>
  <c r="J118" i="1"/>
  <c r="J117" i="1"/>
  <c r="J116" i="1"/>
  <c r="J115" i="1"/>
  <c r="J114" i="1"/>
  <c r="J113" i="1"/>
  <c r="J119" i="1" s="1"/>
  <c r="J111" i="1" s="1"/>
  <c r="I111" i="1"/>
  <c r="H111" i="1"/>
  <c r="G111" i="1"/>
  <c r="E111" i="1"/>
  <c r="D111" i="1"/>
  <c r="I109" i="1"/>
  <c r="H109" i="1"/>
  <c r="G109" i="1"/>
  <c r="F109" i="1"/>
  <c r="E109" i="1"/>
  <c r="D109" i="1"/>
  <c r="J108" i="1"/>
  <c r="J107" i="1"/>
  <c r="J109" i="1" s="1"/>
  <c r="J106" i="1"/>
  <c r="J105" i="1"/>
  <c r="I103" i="1"/>
  <c r="H103" i="1"/>
  <c r="G103" i="1"/>
  <c r="D103" i="1"/>
  <c r="J102" i="1"/>
  <c r="J103" i="1" s="1"/>
  <c r="J101" i="1"/>
  <c r="I98" i="1"/>
  <c r="H98" i="1"/>
  <c r="G98" i="1"/>
  <c r="D98" i="1"/>
  <c r="J97" i="1"/>
  <c r="J98" i="1" s="1"/>
  <c r="I95" i="1"/>
  <c r="H95" i="1"/>
  <c r="G95" i="1"/>
  <c r="F95" i="1"/>
  <c r="E95" i="1"/>
  <c r="D95" i="1"/>
  <c r="J94" i="1"/>
  <c r="J93" i="1"/>
  <c r="J95" i="1" s="1"/>
  <c r="J92" i="1"/>
  <c r="J91" i="1"/>
  <c r="J90" i="1"/>
  <c r="I88" i="1"/>
  <c r="H88" i="1"/>
  <c r="G88" i="1"/>
  <c r="F88" i="1"/>
  <c r="E88" i="1"/>
  <c r="D88" i="1"/>
  <c r="J87" i="1"/>
  <c r="J86" i="1"/>
  <c r="J88" i="1" s="1"/>
  <c r="J85" i="1"/>
  <c r="J84" i="1"/>
  <c r="J83" i="1"/>
  <c r="I81" i="1"/>
  <c r="H81" i="1"/>
  <c r="G81" i="1"/>
  <c r="F81" i="1"/>
  <c r="E81" i="1"/>
  <c r="D81" i="1"/>
  <c r="J80" i="1"/>
  <c r="J79" i="1"/>
  <c r="J81" i="1" s="1"/>
  <c r="I77" i="1"/>
  <c r="H77" i="1"/>
  <c r="G77" i="1"/>
  <c r="F77" i="1"/>
  <c r="E77" i="1"/>
  <c r="D77" i="1"/>
  <c r="J76" i="1"/>
  <c r="J75" i="1"/>
  <c r="J74" i="1"/>
  <c r="A70" i="1"/>
  <c r="A140" i="1" s="1"/>
  <c r="A69" i="1"/>
  <c r="A139" i="1" s="1"/>
  <c r="J67" i="1"/>
  <c r="J66" i="1"/>
  <c r="J65" i="1"/>
  <c r="J64" i="1"/>
  <c r="J77" i="1" s="1"/>
  <c r="I62" i="1"/>
  <c r="I52" i="1" s="1"/>
  <c r="H62" i="1"/>
  <c r="H52" i="1" s="1"/>
  <c r="G62" i="1"/>
  <c r="G52" i="1" s="1"/>
  <c r="F62" i="1"/>
  <c r="E62" i="1"/>
  <c r="E52" i="1" s="1"/>
  <c r="D62" i="1"/>
  <c r="D52" i="1" s="1"/>
  <c r="J61" i="1"/>
  <c r="J60" i="1"/>
  <c r="J59" i="1"/>
  <c r="J58" i="1"/>
  <c r="J57" i="1"/>
  <c r="J56" i="1"/>
  <c r="J55" i="1"/>
  <c r="J54" i="1"/>
  <c r="J62" i="1" s="1"/>
  <c r="F52" i="1"/>
  <c r="I50" i="1"/>
  <c r="H50" i="1"/>
  <c r="G50" i="1"/>
  <c r="F50" i="1"/>
  <c r="E50" i="1"/>
  <c r="E186" i="1" s="1"/>
  <c r="D50" i="1"/>
  <c r="J49" i="1"/>
  <c r="J48" i="1"/>
  <c r="J50" i="1" s="1"/>
  <c r="I46" i="1"/>
  <c r="H46" i="1"/>
  <c r="G46" i="1"/>
  <c r="F46" i="1"/>
  <c r="E46" i="1"/>
  <c r="D46" i="1"/>
  <c r="J45" i="1"/>
  <c r="J44" i="1"/>
  <c r="J46" i="1" s="1"/>
  <c r="J43" i="1"/>
  <c r="I41" i="1"/>
  <c r="H41" i="1"/>
  <c r="H186" i="1" s="1"/>
  <c r="G41" i="1"/>
  <c r="F41" i="1"/>
  <c r="E41" i="1"/>
  <c r="D41" i="1"/>
  <c r="D186" i="1" s="1"/>
  <c r="J40" i="1"/>
  <c r="J39" i="1"/>
  <c r="J38" i="1"/>
  <c r="J41" i="1" s="1"/>
  <c r="J36" i="1"/>
  <c r="I36" i="1"/>
  <c r="H36" i="1"/>
  <c r="G36" i="1"/>
  <c r="F36" i="1"/>
  <c r="E36" i="1"/>
  <c r="D36" i="1"/>
  <c r="J35" i="1"/>
  <c r="J33" i="1"/>
  <c r="I33" i="1"/>
  <c r="H33" i="1"/>
  <c r="G33" i="1"/>
  <c r="F33" i="1"/>
  <c r="E33" i="1"/>
  <c r="D33" i="1"/>
  <c r="J32" i="1"/>
  <c r="I30" i="1"/>
  <c r="H30" i="1"/>
  <c r="G30" i="1"/>
  <c r="F30" i="1"/>
  <c r="E30" i="1"/>
  <c r="D30" i="1"/>
  <c r="J29" i="1"/>
  <c r="J28" i="1"/>
  <c r="J30" i="1" s="1"/>
  <c r="J27" i="1"/>
  <c r="J25" i="1"/>
  <c r="I25" i="1"/>
  <c r="I7" i="1" s="1"/>
  <c r="H25" i="1"/>
  <c r="H7" i="1" s="1"/>
  <c r="G25" i="1"/>
  <c r="F25" i="1"/>
  <c r="F7" i="1" s="1"/>
  <c r="E25" i="1"/>
  <c r="E7" i="1" s="1"/>
  <c r="D25" i="1"/>
  <c r="D7" i="1" s="1"/>
  <c r="I22" i="1"/>
  <c r="H22" i="1"/>
  <c r="G22" i="1"/>
  <c r="F22" i="1"/>
  <c r="E22" i="1"/>
  <c r="D22" i="1"/>
  <c r="J21" i="1"/>
  <c r="J20" i="1"/>
  <c r="J19" i="1"/>
  <c r="J18" i="1"/>
  <c r="J17" i="1"/>
  <c r="J16" i="1"/>
  <c r="J15" i="1"/>
  <c r="J14" i="1"/>
  <c r="J13" i="1"/>
  <c r="J22" i="1" s="1"/>
  <c r="J11" i="1"/>
  <c r="I11" i="1"/>
  <c r="I185" i="1" s="1"/>
  <c r="H11" i="1"/>
  <c r="H185" i="1" s="1"/>
  <c r="G11" i="1"/>
  <c r="G186" i="1" s="1"/>
  <c r="F11" i="1"/>
  <c r="F186" i="1" s="1"/>
  <c r="E11" i="1"/>
  <c r="E185" i="1" s="1"/>
  <c r="D11" i="1"/>
  <c r="D185" i="1" s="1"/>
  <c r="J8" i="1"/>
  <c r="G7" i="1"/>
  <c r="J52" i="1" l="1"/>
  <c r="J7" i="1"/>
  <c r="J186" i="1" s="1"/>
  <c r="I186" i="1"/>
  <c r="J121" i="1"/>
  <c r="J185" i="1"/>
  <c r="G185" i="1"/>
  <c r="F185" i="1"/>
</calcChain>
</file>

<file path=xl/sharedStrings.xml><?xml version="1.0" encoding="utf-8"?>
<sst xmlns="http://schemas.openxmlformats.org/spreadsheetml/2006/main" count="257" uniqueCount="187">
  <si>
    <t xml:space="preserve">4.8 PRESUPUESTO DE PERSONAL PERMANENTE </t>
  </si>
  <si>
    <t xml:space="preserve">                           ALCALDIA DE SAN FRANCISCO MENENDEZ 2018</t>
  </si>
  <si>
    <r>
      <t>F</t>
    </r>
    <r>
      <rPr>
        <b/>
        <vertAlign val="subscript"/>
        <sz val="10"/>
        <rFont val="Arial"/>
        <family val="2"/>
      </rPr>
      <t>5</t>
    </r>
  </si>
  <si>
    <t>CODIGO</t>
  </si>
  <si>
    <t>UNIDAD PRESUPUESTARIA</t>
  </si>
  <si>
    <t>LIMITES</t>
  </si>
  <si>
    <t>SALARIO 2017</t>
  </si>
  <si>
    <t>Salario</t>
  </si>
  <si>
    <t xml:space="preserve">MONTO </t>
  </si>
  <si>
    <t xml:space="preserve">               LINEA DE TRABAJO</t>
  </si>
  <si>
    <t>TITULO DE LA PLAZA</t>
  </si>
  <si>
    <t>No DE</t>
  </si>
  <si>
    <t>Inicial</t>
  </si>
  <si>
    <t>Final</t>
  </si>
  <si>
    <t>Mensual</t>
  </si>
  <si>
    <t>ANUAL</t>
  </si>
  <si>
    <t xml:space="preserve">            UNIDAD ORGANIZACIONAL</t>
  </si>
  <si>
    <t>PLAZAS</t>
  </si>
  <si>
    <t>Año 2018</t>
  </si>
  <si>
    <t>CONDUCCION ADMINISTRATIVA</t>
  </si>
  <si>
    <t>1101</t>
  </si>
  <si>
    <t xml:space="preserve">     DIRECCION SUPERIOR</t>
  </si>
  <si>
    <t>110101</t>
  </si>
  <si>
    <t xml:space="preserve">   CONCEJO MUNICIPAL</t>
  </si>
  <si>
    <t>Dietas</t>
  </si>
  <si>
    <t>Regidor Propietario</t>
  </si>
  <si>
    <t>Regidor Suplente</t>
  </si>
  <si>
    <t>SUB TOTAL</t>
  </si>
  <si>
    <t>110102</t>
  </si>
  <si>
    <t xml:space="preserve">     DESPACHO MUNICIPAL</t>
  </si>
  <si>
    <t>Alcalde</t>
  </si>
  <si>
    <t>Guardaespladas</t>
  </si>
  <si>
    <t xml:space="preserve">Secretaria del Despacho </t>
  </si>
  <si>
    <t>Motorista I</t>
  </si>
  <si>
    <t>Conserje</t>
  </si>
  <si>
    <t>Vigilante Municipal</t>
  </si>
  <si>
    <t>110103</t>
  </si>
  <si>
    <t>Sindica Municipal</t>
  </si>
  <si>
    <t>110104</t>
  </si>
  <si>
    <t xml:space="preserve">  SECRETARIA MUNICIPAL</t>
  </si>
  <si>
    <t>Secretario Municipal</t>
  </si>
  <si>
    <t>Secretaria Auxiliar I</t>
  </si>
  <si>
    <t>Motorista</t>
  </si>
  <si>
    <t>110105</t>
  </si>
  <si>
    <t>GERENTE GENERAL</t>
  </si>
  <si>
    <t>Gerente general</t>
  </si>
  <si>
    <t>110106</t>
  </si>
  <si>
    <t>CONTROL DE PRESUPUESTO</t>
  </si>
  <si>
    <t>Presupuestaria</t>
  </si>
  <si>
    <t>110107</t>
  </si>
  <si>
    <t>RECURSOS HUMANOS</t>
  </si>
  <si>
    <t>Jefe Rec, Humanos</t>
  </si>
  <si>
    <t>Coord. De personal</t>
  </si>
  <si>
    <t>Conserje alcadía</t>
  </si>
  <si>
    <t>110108</t>
  </si>
  <si>
    <t>SECRETARIA MUNICIPAL DE LA MUJER</t>
  </si>
  <si>
    <t>Jefa Unidad Mujer</t>
  </si>
  <si>
    <t>Secretaria U. Mujer</t>
  </si>
  <si>
    <t>Secretaria Clinica</t>
  </si>
  <si>
    <t>110109</t>
  </si>
  <si>
    <t>AUDITORIA INTERNA</t>
  </si>
  <si>
    <t>Auditor Interno</t>
  </si>
  <si>
    <t>Auxiliar de Auditoria</t>
  </si>
  <si>
    <t>1102</t>
  </si>
  <si>
    <t>ADMINISTRACION Y FINANZAS</t>
  </si>
  <si>
    <t xml:space="preserve"> </t>
  </si>
  <si>
    <t>110201</t>
  </si>
  <si>
    <t xml:space="preserve">UNIDAD DE ADMINISTRACION </t>
  </si>
  <si>
    <t>Jefe de U.A.T.M.</t>
  </si>
  <si>
    <t>TRIBUTARIA MUNICIPAL</t>
  </si>
  <si>
    <t>Inspector Catastro</t>
  </si>
  <si>
    <t>Enc. Cuentas Corrientes</t>
  </si>
  <si>
    <t>Recuperadion de mora</t>
  </si>
  <si>
    <t>Encargado de fiscalizacion</t>
  </si>
  <si>
    <t>Enc. Asisten.y atencion Tribu.</t>
  </si>
  <si>
    <t>Notificador</t>
  </si>
  <si>
    <t>Cobrador</t>
  </si>
  <si>
    <t>110202</t>
  </si>
  <si>
    <t>TESORERIA</t>
  </si>
  <si>
    <t>Tesorero</t>
  </si>
  <si>
    <t>Cajera</t>
  </si>
  <si>
    <t>Auxiliar de Tesorería  I</t>
  </si>
  <si>
    <t>Auxiliar de Tesoreria II</t>
  </si>
  <si>
    <t xml:space="preserve">                     UNIDAD ORGANIZACIONAL</t>
  </si>
  <si>
    <t>2018</t>
  </si>
  <si>
    <t>Auxiliar de Tesoreria III</t>
  </si>
  <si>
    <t>Colectores aduana</t>
  </si>
  <si>
    <t>Colectores aduana II</t>
  </si>
  <si>
    <t>110203</t>
  </si>
  <si>
    <t>CONTABILIDAD</t>
  </si>
  <si>
    <t>Jefe de Contabilidad</t>
  </si>
  <si>
    <t xml:space="preserve">Auxiliar Contable </t>
  </si>
  <si>
    <t xml:space="preserve">    SUB TOTAL</t>
  </si>
  <si>
    <t>110204</t>
  </si>
  <si>
    <t xml:space="preserve">               PROYECCION SOCIAL</t>
  </si>
  <si>
    <t>Encargado de Proyeccion Social</t>
  </si>
  <si>
    <t>Secretaria Proyeccion Social</t>
  </si>
  <si>
    <t>Promotores I</t>
  </si>
  <si>
    <t>Promotores II</t>
  </si>
  <si>
    <t>Conserge</t>
  </si>
  <si>
    <t>110205</t>
  </si>
  <si>
    <t>UNIDAD DE COMUNICACIONES</t>
  </si>
  <si>
    <t>Encargado de Unidad de Comunicaciones</t>
  </si>
  <si>
    <t>Aux. Unidad de Comunicaciones I</t>
  </si>
  <si>
    <t>110206</t>
  </si>
  <si>
    <t>UNIDAD AMBIENTAL</t>
  </si>
  <si>
    <t>Delegado Unidad Ambiental</t>
  </si>
  <si>
    <t>110207</t>
  </si>
  <si>
    <t xml:space="preserve"> ASESORIA JURIDICA</t>
  </si>
  <si>
    <t xml:space="preserve"> Juridico (3 dias por semana)</t>
  </si>
  <si>
    <t xml:space="preserve">Aux. Jurídico </t>
  </si>
  <si>
    <t>110208</t>
  </si>
  <si>
    <t xml:space="preserve">  UACI</t>
  </si>
  <si>
    <t xml:space="preserve">Jefe de UACI  </t>
  </si>
  <si>
    <t>Auxiliar UACI  I</t>
  </si>
  <si>
    <t>Auxiliar UACI  II</t>
  </si>
  <si>
    <t>Supervisor de maquinaria</t>
  </si>
  <si>
    <t xml:space="preserve">             SUB TOTAL</t>
  </si>
  <si>
    <t>1103</t>
  </si>
  <si>
    <t>SERVICIOS MUNICIPALES INTERNOS</t>
  </si>
  <si>
    <t xml:space="preserve">   </t>
  </si>
  <si>
    <t>110301</t>
  </si>
  <si>
    <t xml:space="preserve"> REG. DEL EST. FAM. Y CIUDADANO</t>
  </si>
  <si>
    <t>Jefe  del REF y Ciudadano</t>
  </si>
  <si>
    <t>Sub-Jefe REF I</t>
  </si>
  <si>
    <t>Sub-Jefe REF II</t>
  </si>
  <si>
    <t>Auxiliar del REF y Ciudadano I</t>
  </si>
  <si>
    <t>Auxiliar del REF y Ciudadano IIII</t>
  </si>
  <si>
    <t xml:space="preserve">                     SUB TOTAL</t>
  </si>
  <si>
    <t>1104</t>
  </si>
  <si>
    <t>SERVICIOS MUNICIPALES EXTERNOS</t>
  </si>
  <si>
    <t>110401</t>
  </si>
  <si>
    <t xml:space="preserve">SERVICIOS GENERALES </t>
  </si>
  <si>
    <t>Encar. De serv. Generales</t>
  </si>
  <si>
    <t>Aux. De Serv. Generales</t>
  </si>
  <si>
    <t>Motorista de Serv. Generales</t>
  </si>
  <si>
    <t>110402</t>
  </si>
  <si>
    <t>ADMINISTRACION RELLENO SANITARIO</t>
  </si>
  <si>
    <t>Administrador Relleno</t>
  </si>
  <si>
    <t>Operador Relleno Sanitario</t>
  </si>
  <si>
    <t>Vigilante Relleno</t>
  </si>
  <si>
    <t>110403</t>
  </si>
  <si>
    <t xml:space="preserve">     ALUMBRADO PUBLICO</t>
  </si>
  <si>
    <t>Electricista  I</t>
  </si>
  <si>
    <t>Electricista  II</t>
  </si>
  <si>
    <t xml:space="preserve">Auxiliar Eléctricista </t>
  </si>
  <si>
    <t>110404</t>
  </si>
  <si>
    <t xml:space="preserve"> MERCADO</t>
  </si>
  <si>
    <t>Administrador</t>
  </si>
  <si>
    <t>Auxiliar de Mercado</t>
  </si>
  <si>
    <t>Cobrador de Puestos I</t>
  </si>
  <si>
    <t>Cobrador de Puestos II</t>
  </si>
  <si>
    <t>Encargado de Baños</t>
  </si>
  <si>
    <t>Supervisor de Barrenderos</t>
  </si>
  <si>
    <t xml:space="preserve">Barrendero </t>
  </si>
  <si>
    <t>Mantenimiento Cementerio La Hachadura</t>
  </si>
  <si>
    <t>110405</t>
  </si>
  <si>
    <t>POLICIA MUNICIPAL</t>
  </si>
  <si>
    <t>Jefe del CAM.</t>
  </si>
  <si>
    <t>Sub Jefe CAM</t>
  </si>
  <si>
    <t>Agentes de Seguridad I</t>
  </si>
  <si>
    <t>Agentes de Seguridad III</t>
  </si>
  <si>
    <t>Agentes de Seguridad II</t>
  </si>
  <si>
    <t>Agente de Seguridad  IV</t>
  </si>
  <si>
    <t>Agente de Seguridad V</t>
  </si>
  <si>
    <t xml:space="preserve">            SUB TOTAL</t>
  </si>
  <si>
    <t>110406</t>
  </si>
  <si>
    <t>RASTRO Y TIANGUE</t>
  </si>
  <si>
    <t>Encargada de Cartas de Venta</t>
  </si>
  <si>
    <t>Auxiliar de Cartas de Venta</t>
  </si>
  <si>
    <t>INGRESO Y EGRESO DE SEMOVIENTES</t>
  </si>
  <si>
    <t>Encargado de caseta</t>
  </si>
  <si>
    <t>Motorista II</t>
  </si>
  <si>
    <t>Agentes de Seguridad</t>
  </si>
  <si>
    <t>110407</t>
  </si>
  <si>
    <t>SERVICIO DE AGUA POTABLE</t>
  </si>
  <si>
    <t>Jefe de Oficina de Agua</t>
  </si>
  <si>
    <t>Secretaria</t>
  </si>
  <si>
    <t>Jefe de Fontaneros</t>
  </si>
  <si>
    <t>Fontanero</t>
  </si>
  <si>
    <t>Lector de medidores</t>
  </si>
  <si>
    <t>Repartidor de recibos</t>
  </si>
  <si>
    <t>Control de Calidad</t>
  </si>
  <si>
    <t>Bombero</t>
  </si>
  <si>
    <t>Auxiliar de Fontanero</t>
  </si>
  <si>
    <t xml:space="preserve"> TOTAL GENERAL 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</si>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</sst>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;[Red]#,##0"/>
    <numFmt numFmtId="166" formatCode="_-[$€-2]* #,##0.00_-;\-[$€-2]* #,##0.00_-;_-[$€-2]* &quot;-&quot;??_-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2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32">
    <xf numFmtId="2" fontId="0" fillId="0" borderId="0" xfId="0"/>
    <xf numFmtId="2" fontId="4" fillId="0" borderId="5" xfId="1" applyNumberFormat="1" applyFont="1" applyBorder="1"/>
    <xf numFmtId="164" fontId="6" fillId="0" borderId="6" xfId="1" applyNumberFormat="1" applyFont="1" applyBorder="1"/>
    <xf numFmtId="164" fontId="7" fillId="2" borderId="8" xfId="1" applyNumberFormat="1" applyFont="1" applyFill="1" applyBorder="1"/>
    <xf numFmtId="164" fontId="7" fillId="2" borderId="7" xfId="1" applyNumberFormat="1" applyFont="1" applyFill="1" applyBorder="1" applyAlignment="1">
      <alignment horizontal="justify" vertical="justify"/>
    </xf>
    <xf numFmtId="164" fontId="7" fillId="2" borderId="7" xfId="1" applyNumberFormat="1" applyFont="1" applyFill="1" applyBorder="1"/>
    <xf numFmtId="164" fontId="7" fillId="2" borderId="7" xfId="1" applyNumberFormat="1" applyFont="1" applyFill="1" applyBorder="1" applyAlignment="1">
      <alignment horizontal="center"/>
    </xf>
    <xf numFmtId="164" fontId="7" fillId="2" borderId="13" xfId="1" applyNumberFormat="1" applyFont="1" applyFill="1" applyBorder="1" applyAlignment="1">
      <alignment horizontal="justify" vertical="justify"/>
    </xf>
    <xf numFmtId="164" fontId="7" fillId="2" borderId="13" xfId="1" applyNumberFormat="1" applyFont="1" applyFill="1" applyBorder="1" applyAlignment="1">
      <alignment horizontal="center"/>
    </xf>
    <xf numFmtId="164" fontId="7" fillId="2" borderId="8" xfId="1" applyNumberFormat="1" applyFont="1" applyFill="1" applyBorder="1" applyAlignment="1">
      <alignment horizontal="left"/>
    </xf>
    <xf numFmtId="164" fontId="7" fillId="2" borderId="14" xfId="1" applyNumberFormat="1" applyFont="1" applyFill="1" applyBorder="1" applyAlignment="1">
      <alignment horizontal="justify" vertical="justify"/>
    </xf>
    <xf numFmtId="164" fontId="7" fillId="2" borderId="14" xfId="1" applyNumberFormat="1" applyFont="1" applyFill="1" applyBorder="1" applyAlignment="1">
      <alignment horizontal="center"/>
    </xf>
    <xf numFmtId="0" fontId="7" fillId="2" borderId="14" xfId="1" applyNumberFormat="1" applyFont="1" applyFill="1" applyBorder="1" applyAlignment="1">
      <alignment horizontal="center"/>
    </xf>
    <xf numFmtId="49" fontId="8" fillId="2" borderId="1" xfId="1" quotePrefix="1" applyNumberFormat="1" applyFont="1" applyFill="1" applyBorder="1" applyAlignment="1">
      <alignment horizontal="left"/>
    </xf>
    <xf numFmtId="164" fontId="8" fillId="2" borderId="2" xfId="1" applyNumberFormat="1" applyFont="1" applyFill="1" applyBorder="1"/>
    <xf numFmtId="164" fontId="9" fillId="2" borderId="2" xfId="1" applyNumberFormat="1" applyFont="1" applyFill="1" applyBorder="1"/>
    <xf numFmtId="164" fontId="3" fillId="2" borderId="3" xfId="1" applyNumberFormat="1" applyFont="1" applyFill="1" applyBorder="1"/>
    <xf numFmtId="49" fontId="8" fillId="2" borderId="4" xfId="1" applyNumberFormat="1" applyFont="1" applyFill="1" applyBorder="1" applyAlignment="1">
      <alignment horizontal="left"/>
    </xf>
    <xf numFmtId="164" fontId="8" fillId="2" borderId="5" xfId="1" applyNumberFormat="1" applyFont="1" applyFill="1" applyBorder="1"/>
    <xf numFmtId="164" fontId="9" fillId="2" borderId="5" xfId="1" applyNumberFormat="1" applyFont="1" applyFill="1" applyBorder="1"/>
    <xf numFmtId="164" fontId="9" fillId="2" borderId="6" xfId="1" applyNumberFormat="1" applyFont="1" applyFill="1" applyBorder="1"/>
    <xf numFmtId="49" fontId="8" fillId="0" borderId="15" xfId="1" applyNumberFormat="1" applyFont="1" applyBorder="1" applyAlignment="1">
      <alignment horizontal="left"/>
    </xf>
    <xf numFmtId="164" fontId="7" fillId="0" borderId="16" xfId="1" applyNumberFormat="1" applyFont="1" applyBorder="1" applyAlignment="1">
      <alignment horizontal="center"/>
    </xf>
    <xf numFmtId="164" fontId="9" fillId="0" borderId="16" xfId="1" applyNumberFormat="1" applyFont="1" applyBorder="1"/>
    <xf numFmtId="164" fontId="9" fillId="0" borderId="17" xfId="1" applyNumberFormat="1" applyFont="1" applyBorder="1"/>
    <xf numFmtId="49" fontId="8" fillId="0" borderId="18" xfId="1" applyNumberFormat="1" applyFont="1" applyBorder="1" applyAlignment="1">
      <alignment horizontal="left"/>
    </xf>
    <xf numFmtId="164" fontId="7" fillId="0" borderId="19" xfId="1" applyNumberFormat="1" applyFont="1" applyBorder="1" applyAlignment="1">
      <alignment horizontal="center"/>
    </xf>
    <xf numFmtId="164" fontId="10" fillId="0" borderId="19" xfId="1" applyNumberFormat="1" applyFont="1" applyBorder="1"/>
    <xf numFmtId="164" fontId="11" fillId="0" borderId="19" xfId="1" applyNumberFormat="1" applyFont="1" applyBorder="1"/>
    <xf numFmtId="164" fontId="9" fillId="0" borderId="19" xfId="1" applyNumberFormat="1" applyFont="1" applyBorder="1"/>
    <xf numFmtId="164" fontId="9" fillId="0" borderId="20" xfId="1" applyNumberFormat="1" applyFont="1" applyBorder="1"/>
    <xf numFmtId="49" fontId="8" fillId="0" borderId="21" xfId="1" applyNumberFormat="1" applyFont="1" applyBorder="1" applyAlignment="1">
      <alignment horizontal="left"/>
    </xf>
    <xf numFmtId="164" fontId="3" fillId="0" borderId="0" xfId="1" applyNumberFormat="1" applyFont="1" applyBorder="1"/>
    <xf numFmtId="164" fontId="3" fillId="0" borderId="22" xfId="1" applyNumberFormat="1" applyFont="1" applyBorder="1"/>
    <xf numFmtId="164" fontId="7" fillId="0" borderId="0" xfId="1" applyNumberFormat="1" applyFont="1" applyBorder="1" applyAlignment="1">
      <alignment horizontal="center"/>
    </xf>
    <xf numFmtId="164" fontId="9" fillId="0" borderId="0" xfId="1" applyNumberFormat="1" applyFont="1" applyBorder="1"/>
    <xf numFmtId="164" fontId="7" fillId="0" borderId="19" xfId="1" applyNumberFormat="1" applyFont="1" applyBorder="1" applyAlignment="1">
      <alignment horizontal="left" indent="2"/>
    </xf>
    <xf numFmtId="164" fontId="3" fillId="0" borderId="19" xfId="1" applyNumberFormat="1" applyFont="1" applyBorder="1"/>
    <xf numFmtId="164" fontId="7" fillId="0" borderId="0" xfId="1" applyNumberFormat="1" applyFont="1" applyBorder="1" applyAlignment="1">
      <alignment horizontal="left" indent="2"/>
    </xf>
    <xf numFmtId="2" fontId="0" fillId="0" borderId="0" xfId="0" applyBorder="1"/>
    <xf numFmtId="164" fontId="3" fillId="0" borderId="23" xfId="1" applyNumberFormat="1" applyFont="1" applyBorder="1"/>
    <xf numFmtId="164" fontId="9" fillId="0" borderId="23" xfId="1" applyNumberFormat="1" applyFont="1" applyBorder="1"/>
    <xf numFmtId="164" fontId="9" fillId="0" borderId="22" xfId="1" applyNumberFormat="1" applyFont="1" applyBorder="1"/>
    <xf numFmtId="164" fontId="7" fillId="0" borderId="19" xfId="1" applyNumberFormat="1" applyFont="1" applyBorder="1"/>
    <xf numFmtId="164" fontId="12" fillId="0" borderId="0" xfId="1" applyNumberFormat="1" applyFont="1" applyBorder="1" applyAlignment="1">
      <alignment horizontal="left" indent="3"/>
    </xf>
    <xf numFmtId="49" fontId="8" fillId="0" borderId="24" xfId="1" applyNumberFormat="1" applyFont="1" applyBorder="1" applyAlignment="1">
      <alignment horizontal="left"/>
    </xf>
    <xf numFmtId="164" fontId="7" fillId="0" borderId="25" xfId="1" applyNumberFormat="1" applyFont="1" applyBorder="1" applyAlignment="1">
      <alignment horizontal="left" indent="2"/>
    </xf>
    <xf numFmtId="164" fontId="9" fillId="0" borderId="25" xfId="1" applyNumberFormat="1" applyFont="1" applyBorder="1"/>
    <xf numFmtId="164" fontId="9" fillId="0" borderId="26" xfId="1" applyNumberFormat="1" applyFont="1" applyBorder="1"/>
    <xf numFmtId="2" fontId="1" fillId="0" borderId="0" xfId="0" applyFont="1"/>
    <xf numFmtId="2" fontId="4" fillId="0" borderId="0" xfId="1" applyNumberFormat="1" applyFont="1" applyBorder="1"/>
    <xf numFmtId="164" fontId="6" fillId="0" borderId="22" xfId="1" applyNumberFormat="1" applyFont="1" applyBorder="1"/>
    <xf numFmtId="49" fontId="7" fillId="2" borderId="14" xfId="1" applyNumberFormat="1" applyFont="1" applyFill="1" applyBorder="1" applyAlignment="1">
      <alignment horizontal="center"/>
    </xf>
    <xf numFmtId="164" fontId="12" fillId="0" borderId="0" xfId="1" applyNumberFormat="1" applyFont="1" applyBorder="1" applyAlignment="1">
      <alignment horizontal="left" indent="2"/>
    </xf>
    <xf numFmtId="164" fontId="8" fillId="0" borderId="0" xfId="1" applyNumberFormat="1" applyFont="1" applyBorder="1" applyAlignment="1">
      <alignment horizontal="center"/>
    </xf>
    <xf numFmtId="164" fontId="7" fillId="0" borderId="0" xfId="1" applyNumberFormat="1" applyFont="1" applyBorder="1"/>
    <xf numFmtId="164" fontId="9" fillId="0" borderId="22" xfId="1" applyNumberFormat="1" applyFont="1" applyBorder="1" applyAlignment="1">
      <alignment horizontal="right"/>
    </xf>
    <xf numFmtId="164" fontId="8" fillId="0" borderId="0" xfId="1" applyNumberFormat="1" applyFont="1" applyBorder="1" applyAlignment="1">
      <alignment horizontal="left" indent="5"/>
    </xf>
    <xf numFmtId="2" fontId="0" fillId="0" borderId="18" xfId="0" applyBorder="1"/>
    <xf numFmtId="2" fontId="0" fillId="0" borderId="19" xfId="0" applyBorder="1"/>
    <xf numFmtId="164" fontId="9" fillId="0" borderId="19" xfId="1" applyNumberFormat="1" applyFont="1" applyFill="1" applyBorder="1"/>
    <xf numFmtId="164" fontId="7" fillId="0" borderId="16" xfId="1" applyNumberFormat="1" applyFont="1" applyBorder="1" applyAlignment="1">
      <alignment horizontal="left" indent="2"/>
    </xf>
    <xf numFmtId="49" fontId="8" fillId="0" borderId="18" xfId="1" applyNumberFormat="1" applyFont="1" applyBorder="1" applyAlignment="1">
      <alignment horizontal="center"/>
    </xf>
    <xf numFmtId="49" fontId="8" fillId="0" borderId="21" xfId="1" applyNumberFormat="1" applyFont="1" applyBorder="1" applyAlignment="1">
      <alignment horizontal="center"/>
    </xf>
    <xf numFmtId="164" fontId="8" fillId="0" borderId="0" xfId="1" applyNumberFormat="1" applyFont="1" applyBorder="1" applyAlignment="1">
      <alignment horizontal="left" indent="2"/>
    </xf>
    <xf numFmtId="49" fontId="8" fillId="2" borderId="1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left" indent="2"/>
    </xf>
    <xf numFmtId="164" fontId="3" fillId="2" borderId="2" xfId="1" applyNumberFormat="1" applyFont="1" applyFill="1" applyBorder="1"/>
    <xf numFmtId="49" fontId="8" fillId="2" borderId="4" xfId="1" applyNumberFormat="1" applyFont="1" applyFill="1" applyBorder="1" applyAlignment="1">
      <alignment horizontal="center"/>
    </xf>
    <xf numFmtId="164" fontId="8" fillId="0" borderId="0" xfId="1" applyNumberFormat="1" applyFont="1" applyBorder="1"/>
    <xf numFmtId="164" fontId="12" fillId="0" borderId="0" xfId="1" applyNumberFormat="1" applyFont="1" applyBorder="1" applyAlignment="1"/>
    <xf numFmtId="49" fontId="8" fillId="2" borderId="1" xfId="1" applyNumberFormat="1" applyFont="1" applyFill="1" applyBorder="1" applyAlignment="1">
      <alignment horizontal="left"/>
    </xf>
    <xf numFmtId="164" fontId="12" fillId="2" borderId="2" xfId="1" applyNumberFormat="1" applyFont="1" applyFill="1" applyBorder="1" applyAlignment="1"/>
    <xf numFmtId="164" fontId="3" fillId="2" borderId="5" xfId="1" applyNumberFormat="1" applyFont="1" applyFill="1" applyBorder="1"/>
    <xf numFmtId="164" fontId="3" fillId="2" borderId="5" xfId="1" applyNumberFormat="1" applyFont="1" applyFill="1" applyBorder="1" applyAlignment="1">
      <alignment horizontal="center"/>
    </xf>
    <xf numFmtId="164" fontId="3" fillId="2" borderId="6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164" fontId="3" fillId="0" borderId="22" xfId="1" applyNumberFormat="1" applyFont="1" applyBorder="1" applyAlignment="1">
      <alignment horizontal="center"/>
    </xf>
    <xf numFmtId="164" fontId="12" fillId="0" borderId="19" xfId="1" applyNumberFormat="1" applyFont="1" applyBorder="1" applyAlignment="1">
      <alignment horizontal="left"/>
    </xf>
    <xf numFmtId="164" fontId="9" fillId="0" borderId="19" xfId="1" applyNumberFormat="1" applyFont="1" applyBorder="1" applyAlignment="1">
      <alignment horizontal="center"/>
    </xf>
    <xf numFmtId="164" fontId="8" fillId="0" borderId="19" xfId="1" applyNumberFormat="1" applyFont="1" applyBorder="1"/>
    <xf numFmtId="164" fontId="3" fillId="0" borderId="19" xfId="1" applyNumberFormat="1" applyFont="1" applyBorder="1" applyAlignment="1">
      <alignment horizontal="center"/>
    </xf>
    <xf numFmtId="164" fontId="12" fillId="0" borderId="0" xfId="1" applyNumberFormat="1" applyFont="1" applyBorder="1" applyAlignment="1">
      <alignment horizontal="left"/>
    </xf>
    <xf numFmtId="164" fontId="7" fillId="0" borderId="19" xfId="1" applyNumberFormat="1" applyFont="1" applyBorder="1" applyAlignment="1">
      <alignment horizontal="left" indent="1"/>
    </xf>
    <xf numFmtId="164" fontId="9" fillId="0" borderId="19" xfId="1" applyNumberFormat="1" applyFont="1" applyBorder="1" applyAlignment="1"/>
    <xf numFmtId="164" fontId="9" fillId="0" borderId="28" xfId="1" applyNumberFormat="1" applyFont="1" applyBorder="1"/>
    <xf numFmtId="49" fontId="8" fillId="0" borderId="4" xfId="1" applyNumberFormat="1" applyFont="1" applyBorder="1" applyAlignment="1">
      <alignment horizontal="left"/>
    </xf>
    <xf numFmtId="164" fontId="3" fillId="0" borderId="5" xfId="1" applyNumberFormat="1" applyFont="1" applyBorder="1"/>
    <xf numFmtId="164" fontId="9" fillId="0" borderId="5" xfId="1" applyNumberFormat="1" applyFont="1" applyBorder="1"/>
    <xf numFmtId="164" fontId="3" fillId="0" borderId="6" xfId="1" applyNumberFormat="1" applyFont="1" applyBorder="1"/>
    <xf numFmtId="49" fontId="8" fillId="0" borderId="0" xfId="1" applyNumberFormat="1" applyFont="1" applyBorder="1" applyAlignment="1">
      <alignment horizontal="left"/>
    </xf>
    <xf numFmtId="164" fontId="8" fillId="0" borderId="0" xfId="1" applyNumberFormat="1" applyFont="1" applyBorder="1" applyAlignment="1"/>
    <xf numFmtId="164" fontId="8" fillId="0" borderId="19" xfId="1" applyNumberFormat="1" applyFont="1" applyBorder="1" applyAlignment="1"/>
    <xf numFmtId="164" fontId="13" fillId="0" borderId="19" xfId="1" applyNumberFormat="1" applyFont="1" applyBorder="1" applyAlignment="1">
      <alignment horizontal="left"/>
    </xf>
    <xf numFmtId="164" fontId="8" fillId="0" borderId="16" xfId="1" applyNumberFormat="1" applyFont="1" applyBorder="1" applyAlignment="1"/>
    <xf numFmtId="49" fontId="8" fillId="0" borderId="11" xfId="1" applyNumberFormat="1" applyFont="1" applyBorder="1" applyAlignment="1">
      <alignment horizontal="left"/>
    </xf>
    <xf numFmtId="164" fontId="8" fillId="0" borderId="27" xfId="1" applyNumberFormat="1" applyFont="1" applyBorder="1" applyAlignment="1"/>
    <xf numFmtId="164" fontId="9" fillId="0" borderId="12" xfId="1" applyNumberFormat="1" applyFont="1" applyBorder="1"/>
    <xf numFmtId="164" fontId="3" fillId="0" borderId="8" xfId="1" applyNumberFormat="1" applyFont="1" applyBorder="1"/>
    <xf numFmtId="164" fontId="8" fillId="0" borderId="32" xfId="1" applyNumberFormat="1" applyFont="1" applyBorder="1" applyAlignment="1">
      <alignment horizontal="center"/>
    </xf>
    <xf numFmtId="164" fontId="3" fillId="0" borderId="33" xfId="1" applyNumberFormat="1" applyFont="1" applyBorder="1"/>
    <xf numFmtId="165" fontId="12" fillId="0" borderId="34" xfId="1" applyNumberFormat="1" applyFont="1" applyBorder="1"/>
    <xf numFmtId="2" fontId="14" fillId="0" borderId="0" xfId="0" applyFont="1" applyBorder="1"/>
    <xf numFmtId="2" fontId="14" fillId="0" borderId="0" xfId="0" applyFont="1" applyAlignment="1">
      <alignment horizontal="right"/>
    </xf>
    <xf numFmtId="2" fontId="14" fillId="0" borderId="0" xfId="0" applyFont="1"/>
    <xf numFmtId="43" fontId="0" fillId="0" borderId="0" xfId="1" applyFont="1"/>
    <xf numFmtId="49" fontId="8" fillId="2" borderId="1" xfId="1" applyNumberFormat="1" applyFont="1" applyFill="1" applyBorder="1" applyAlignment="1">
      <alignment horizontal="center" vertical="center"/>
    </xf>
    <xf numFmtId="49" fontId="8" fillId="2" borderId="4" xfId="1" applyNumberFormat="1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left" vertical="center" wrapText="1" indent="1"/>
    </xf>
    <xf numFmtId="164" fontId="8" fillId="2" borderId="5" xfId="1" applyNumberFormat="1" applyFont="1" applyFill="1" applyBorder="1" applyAlignment="1">
      <alignment horizontal="left" vertical="center" wrapText="1" indent="1"/>
    </xf>
    <xf numFmtId="164" fontId="2" fillId="0" borderId="1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2" fontId="1" fillId="0" borderId="5" xfId="0" applyFont="1" applyBorder="1"/>
    <xf numFmtId="164" fontId="7" fillId="2" borderId="7" xfId="1" applyNumberFormat="1" applyFont="1" applyFill="1" applyBorder="1" applyAlignment="1">
      <alignment horizontal="center" textRotation="67"/>
    </xf>
    <xf numFmtId="164" fontId="7" fillId="2" borderId="13" xfId="1" applyNumberFormat="1" applyFont="1" applyFill="1" applyBorder="1" applyAlignment="1">
      <alignment horizontal="center" textRotation="67"/>
    </xf>
    <xf numFmtId="164" fontId="7" fillId="2" borderId="14" xfId="1" applyNumberFormat="1" applyFont="1" applyFill="1" applyBorder="1" applyAlignment="1">
      <alignment horizontal="center" textRotation="67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164" fontId="7" fillId="2" borderId="12" xfId="1" applyNumberFormat="1" applyFont="1" applyFill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164" fontId="2" fillId="0" borderId="11" xfId="1" applyNumberFormat="1" applyFont="1" applyBorder="1" applyAlignment="1">
      <alignment horizontal="center"/>
    </xf>
    <xf numFmtId="164" fontId="2" fillId="0" borderId="27" xfId="1" applyNumberFormat="1" applyFont="1" applyBorder="1" applyAlignment="1">
      <alignment horizontal="center"/>
    </xf>
    <xf numFmtId="164" fontId="2" fillId="0" borderId="12" xfId="1" applyNumberFormat="1" applyFont="1" applyBorder="1" applyAlignment="1">
      <alignment horizontal="center"/>
    </xf>
    <xf numFmtId="164" fontId="3" fillId="0" borderId="21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2" fillId="0" borderId="29" xfId="1" applyNumberFormat="1" applyFont="1" applyBorder="1" applyAlignment="1">
      <alignment horizontal="center"/>
    </xf>
    <xf numFmtId="164" fontId="2" fillId="0" borderId="30" xfId="1" applyNumberFormat="1" applyFont="1" applyBorder="1" applyAlignment="1">
      <alignment horizontal="center"/>
    </xf>
    <xf numFmtId="164" fontId="2" fillId="0" borderId="31" xfId="1" applyNumberFormat="1" applyFont="1" applyBorder="1" applyAlignment="1">
      <alignment horizontal="center"/>
    </xf>
  </cellXfs>
  <cellStyles count="3">
    <cellStyle name="Euro" xfId="2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M198"/>
  <sheetViews>
    <sheetView tabSelected="1" zoomScale="150" zoomScaleNormal="150" zoomScaleSheetLayoutView="100" workbookViewId="0">
      <selection activeCell="M67" sqref="M67"/>
    </sheetView>
  </sheetViews>
  <sheetFormatPr baseColWidth="10" defaultRowHeight="12.75" x14ac:dyDescent="0.2"/>
  <cols>
    <col min="1" max="1" width="5" customWidth="1"/>
    <col min="2" max="2" width="23.28515625" customWidth="1"/>
    <col min="3" max="3" width="19" customWidth="1"/>
    <col min="4" max="4" width="6" customWidth="1"/>
    <col min="5" max="6" width="4.42578125" customWidth="1"/>
    <col min="7" max="7" width="10.5703125" customWidth="1"/>
    <col min="8" max="8" width="7.85546875" customWidth="1"/>
    <col min="9" max="9" width="8.5703125" customWidth="1"/>
    <col min="10" max="10" width="10.85546875" customWidth="1"/>
  </cols>
  <sheetData>
    <row r="1" spans="1:10" ht="18.75" customHeight="1" x14ac:dyDescent="0.25">
      <c r="A1" s="111" t="s">
        <v>0</v>
      </c>
      <c r="B1" s="112"/>
      <c r="C1" s="112"/>
      <c r="D1" s="112"/>
      <c r="E1" s="112"/>
      <c r="F1" s="112"/>
      <c r="G1" s="112"/>
      <c r="H1" s="112"/>
      <c r="I1" s="112"/>
      <c r="J1" s="113"/>
    </row>
    <row r="2" spans="1:10" ht="15.75" thickBot="1" x14ac:dyDescent="0.3">
      <c r="A2" s="114" t="s">
        <v>1</v>
      </c>
      <c r="B2" s="115"/>
      <c r="C2" s="115"/>
      <c r="D2" s="115"/>
      <c r="E2" s="115"/>
      <c r="F2" s="115"/>
      <c r="G2" s="115"/>
      <c r="H2" s="115"/>
      <c r="I2" s="1" t="s">
        <v>2</v>
      </c>
      <c r="J2" s="2"/>
    </row>
    <row r="3" spans="1:10" ht="13.5" thickBot="1" x14ac:dyDescent="0.25">
      <c r="A3" s="116" t="s">
        <v>3</v>
      </c>
      <c r="B3" s="3" t="s">
        <v>4</v>
      </c>
      <c r="C3" s="4"/>
      <c r="D3" s="5"/>
      <c r="E3" s="119" t="s">
        <v>5</v>
      </c>
      <c r="F3" s="120"/>
      <c r="G3" s="121" t="s">
        <v>6</v>
      </c>
      <c r="H3" s="122"/>
      <c r="I3" s="6" t="s">
        <v>7</v>
      </c>
      <c r="J3" s="6" t="s">
        <v>8</v>
      </c>
    </row>
    <row r="4" spans="1:10" ht="13.5" thickBot="1" x14ac:dyDescent="0.25">
      <c r="A4" s="117"/>
      <c r="B4" s="3" t="s">
        <v>9</v>
      </c>
      <c r="C4" s="7" t="s">
        <v>10</v>
      </c>
      <c r="D4" s="8" t="s">
        <v>11</v>
      </c>
      <c r="E4" s="6" t="s">
        <v>12</v>
      </c>
      <c r="F4" s="6" t="s">
        <v>13</v>
      </c>
      <c r="G4" s="6" t="s">
        <v>12</v>
      </c>
      <c r="H4" s="6" t="s">
        <v>13</v>
      </c>
      <c r="I4" s="8" t="s">
        <v>14</v>
      </c>
      <c r="J4" s="8" t="s">
        <v>15</v>
      </c>
    </row>
    <row r="5" spans="1:10" ht="11.1" customHeight="1" thickBot="1" x14ac:dyDescent="0.25">
      <c r="A5" s="118"/>
      <c r="B5" s="9" t="s">
        <v>16</v>
      </c>
      <c r="C5" s="10"/>
      <c r="D5" s="11" t="s">
        <v>17</v>
      </c>
      <c r="E5" s="11"/>
      <c r="F5" s="11"/>
      <c r="G5" s="11"/>
      <c r="H5" s="11"/>
      <c r="I5" s="11" t="s">
        <v>18</v>
      </c>
      <c r="J5" s="12">
        <v>2018</v>
      </c>
    </row>
    <row r="6" spans="1:10" ht="11.1" customHeight="1" x14ac:dyDescent="0.2">
      <c r="A6" s="13">
        <v>1</v>
      </c>
      <c r="B6" s="14" t="s">
        <v>19</v>
      </c>
      <c r="C6" s="15"/>
      <c r="D6" s="15"/>
      <c r="E6" s="15"/>
      <c r="F6" s="15"/>
      <c r="G6" s="15"/>
      <c r="H6" s="15"/>
      <c r="I6" s="15"/>
      <c r="J6" s="16"/>
    </row>
    <row r="7" spans="1:10" ht="11.1" customHeight="1" thickBot="1" x14ac:dyDescent="0.25">
      <c r="A7" s="17" t="s">
        <v>20</v>
      </c>
      <c r="B7" s="18" t="s">
        <v>21</v>
      </c>
      <c r="C7" s="19"/>
      <c r="D7" s="19">
        <f>D11+D22+D25+D30+D33+D36+D41+D46+D50</f>
        <v>35</v>
      </c>
      <c r="E7" s="19">
        <f t="shared" ref="E7:J7" si="0">E11+E22+E25+E30+E33+E36+E41+E46+E50</f>
        <v>0</v>
      </c>
      <c r="F7" s="19">
        <f t="shared" si="0"/>
        <v>0</v>
      </c>
      <c r="G7" s="19">
        <f t="shared" si="0"/>
        <v>16060</v>
      </c>
      <c r="H7" s="19">
        <f t="shared" si="0"/>
        <v>16935</v>
      </c>
      <c r="I7" s="19">
        <f t="shared" si="0"/>
        <v>27385</v>
      </c>
      <c r="J7" s="20">
        <f t="shared" si="0"/>
        <v>328620</v>
      </c>
    </row>
    <row r="8" spans="1:10" ht="11.1" customHeight="1" x14ac:dyDescent="0.2">
      <c r="A8" s="21" t="s">
        <v>22</v>
      </c>
      <c r="B8" s="22" t="s">
        <v>23</v>
      </c>
      <c r="C8" s="23" t="s">
        <v>24</v>
      </c>
      <c r="D8" s="23"/>
      <c r="E8" s="23"/>
      <c r="F8" s="23"/>
      <c r="G8" s="23"/>
      <c r="H8" s="23"/>
      <c r="I8" s="23"/>
      <c r="J8" s="24">
        <f>J11</f>
        <v>144000</v>
      </c>
    </row>
    <row r="9" spans="1:10" ht="11.1" customHeight="1" x14ac:dyDescent="0.2">
      <c r="A9" s="25"/>
      <c r="B9" s="26"/>
      <c r="C9" s="27" t="s">
        <v>25</v>
      </c>
      <c r="D9" s="27">
        <v>8</v>
      </c>
      <c r="E9" s="27"/>
      <c r="F9" s="28"/>
      <c r="G9" s="27">
        <v>1000</v>
      </c>
      <c r="H9" s="27">
        <v>1000</v>
      </c>
      <c r="I9" s="29">
        <v>8000</v>
      </c>
      <c r="J9" s="30">
        <v>96000</v>
      </c>
    </row>
    <row r="10" spans="1:10" ht="11.1" customHeight="1" x14ac:dyDescent="0.2">
      <c r="A10" s="25"/>
      <c r="B10" s="26"/>
      <c r="C10" s="27" t="s">
        <v>26</v>
      </c>
      <c r="D10" s="27">
        <v>4</v>
      </c>
      <c r="E10" s="27"/>
      <c r="F10" s="28"/>
      <c r="G10" s="27">
        <v>1000</v>
      </c>
      <c r="H10" s="27">
        <v>1000</v>
      </c>
      <c r="I10" s="29">
        <v>4000</v>
      </c>
      <c r="J10" s="30">
        <v>48000</v>
      </c>
    </row>
    <row r="11" spans="1:10" ht="11.1" customHeight="1" x14ac:dyDescent="0.2">
      <c r="A11" s="31"/>
      <c r="B11" s="32" t="s">
        <v>27</v>
      </c>
      <c r="C11" s="32"/>
      <c r="D11" s="32">
        <f t="shared" ref="D11:J11" si="1">SUM(D9:D10)</f>
        <v>12</v>
      </c>
      <c r="E11" s="32">
        <f t="shared" si="1"/>
        <v>0</v>
      </c>
      <c r="F11" s="32">
        <f t="shared" si="1"/>
        <v>0</v>
      </c>
      <c r="G11" s="32">
        <f t="shared" si="1"/>
        <v>2000</v>
      </c>
      <c r="H11" s="32">
        <f t="shared" si="1"/>
        <v>2000</v>
      </c>
      <c r="I11" s="32">
        <f t="shared" si="1"/>
        <v>12000</v>
      </c>
      <c r="J11" s="33">
        <f t="shared" si="1"/>
        <v>144000</v>
      </c>
    </row>
    <row r="12" spans="1:10" ht="11.1" customHeight="1" x14ac:dyDescent="0.2">
      <c r="A12" s="31"/>
      <c r="B12" s="34"/>
      <c r="C12" s="32"/>
      <c r="D12" s="32"/>
      <c r="E12" s="35"/>
      <c r="F12" s="35"/>
      <c r="G12" s="32"/>
      <c r="H12" s="32"/>
      <c r="I12" s="32"/>
      <c r="J12" s="33"/>
    </row>
    <row r="13" spans="1:10" ht="11.1" customHeight="1" x14ac:dyDescent="0.2">
      <c r="A13" s="25" t="s">
        <v>28</v>
      </c>
      <c r="B13" s="26" t="s">
        <v>29</v>
      </c>
      <c r="C13" s="29" t="s">
        <v>30</v>
      </c>
      <c r="D13" s="29">
        <v>1</v>
      </c>
      <c r="E13" s="29"/>
      <c r="F13" s="29"/>
      <c r="G13" s="29">
        <v>3000</v>
      </c>
      <c r="H13" s="29">
        <v>3000</v>
      </c>
      <c r="I13" s="29">
        <v>3000</v>
      </c>
      <c r="J13" s="30">
        <f t="shared" ref="J13:J21" si="2">I13*12</f>
        <v>36000</v>
      </c>
    </row>
    <row r="14" spans="1:10" ht="11.1" customHeight="1" x14ac:dyDescent="0.2">
      <c r="A14" s="25"/>
      <c r="B14" s="26"/>
      <c r="C14" s="29" t="s">
        <v>31</v>
      </c>
      <c r="D14" s="29">
        <v>1</v>
      </c>
      <c r="E14" s="29"/>
      <c r="F14" s="29"/>
      <c r="G14" s="29"/>
      <c r="H14" s="29">
        <v>425</v>
      </c>
      <c r="I14" s="29">
        <v>425</v>
      </c>
      <c r="J14" s="30">
        <f t="shared" si="2"/>
        <v>5100</v>
      </c>
    </row>
    <row r="15" spans="1:10" ht="11.1" customHeight="1" x14ac:dyDescent="0.2">
      <c r="A15" s="25"/>
      <c r="B15" s="26"/>
      <c r="C15" s="29" t="s">
        <v>32</v>
      </c>
      <c r="D15" s="29">
        <v>1</v>
      </c>
      <c r="E15" s="29"/>
      <c r="F15" s="29"/>
      <c r="G15" s="29">
        <v>300</v>
      </c>
      <c r="H15" s="29">
        <v>300</v>
      </c>
      <c r="I15" s="29">
        <v>300</v>
      </c>
      <c r="J15" s="30">
        <f t="shared" si="2"/>
        <v>3600</v>
      </c>
    </row>
    <row r="16" spans="1:10" ht="11.1" customHeight="1" x14ac:dyDescent="0.2">
      <c r="A16" s="25"/>
      <c r="B16" s="26"/>
      <c r="C16" s="29" t="s">
        <v>33</v>
      </c>
      <c r="D16" s="29">
        <v>1</v>
      </c>
      <c r="E16" s="29"/>
      <c r="F16" s="29"/>
      <c r="G16" s="29">
        <v>500</v>
      </c>
      <c r="H16" s="29">
        <v>500</v>
      </c>
      <c r="I16" s="29">
        <v>500</v>
      </c>
      <c r="J16" s="30">
        <f t="shared" si="2"/>
        <v>6000</v>
      </c>
    </row>
    <row r="17" spans="1:10" ht="11.1" customHeight="1" x14ac:dyDescent="0.2">
      <c r="A17" s="25"/>
      <c r="B17" s="26"/>
      <c r="C17" s="29" t="s">
        <v>34</v>
      </c>
      <c r="D17" s="29">
        <v>1</v>
      </c>
      <c r="E17" s="29"/>
      <c r="F17" s="29"/>
      <c r="G17" s="29">
        <v>375</v>
      </c>
      <c r="H17" s="29">
        <v>375</v>
      </c>
      <c r="I17" s="29">
        <v>375</v>
      </c>
      <c r="J17" s="30">
        <f>I17*12</f>
        <v>4500</v>
      </c>
    </row>
    <row r="18" spans="1:10" ht="11.1" customHeight="1" x14ac:dyDescent="0.2">
      <c r="A18" s="25"/>
      <c r="B18" s="26"/>
      <c r="C18" s="29" t="s">
        <v>35</v>
      </c>
      <c r="D18" s="29">
        <v>1</v>
      </c>
      <c r="E18" s="29"/>
      <c r="F18" s="29"/>
      <c r="G18" s="29">
        <v>325</v>
      </c>
      <c r="H18" s="29">
        <v>325</v>
      </c>
      <c r="I18" s="29">
        <v>325</v>
      </c>
      <c r="J18" s="30">
        <f>I18*12</f>
        <v>3900</v>
      </c>
    </row>
    <row r="19" spans="1:10" ht="11.1" customHeight="1" x14ac:dyDescent="0.2">
      <c r="A19" s="25"/>
      <c r="B19" s="26"/>
      <c r="C19" s="29" t="s">
        <v>35</v>
      </c>
      <c r="D19" s="29">
        <v>1</v>
      </c>
      <c r="E19" s="29"/>
      <c r="F19" s="29"/>
      <c r="G19" s="29">
        <v>300</v>
      </c>
      <c r="H19" s="29">
        <v>300</v>
      </c>
      <c r="I19" s="29">
        <v>300</v>
      </c>
      <c r="J19" s="30">
        <f>I19*12</f>
        <v>3600</v>
      </c>
    </row>
    <row r="20" spans="1:10" ht="11.1" customHeight="1" x14ac:dyDescent="0.2">
      <c r="A20" s="25"/>
      <c r="B20" s="26"/>
      <c r="C20" s="29" t="s">
        <v>35</v>
      </c>
      <c r="D20" s="29">
        <v>1</v>
      </c>
      <c r="E20" s="29"/>
      <c r="F20" s="29"/>
      <c r="G20" s="29">
        <v>350</v>
      </c>
      <c r="H20" s="29">
        <v>350</v>
      </c>
      <c r="I20" s="29">
        <v>350</v>
      </c>
      <c r="J20" s="30">
        <f>I20*12</f>
        <v>4200</v>
      </c>
    </row>
    <row r="21" spans="1:10" ht="11.1" customHeight="1" x14ac:dyDescent="0.2">
      <c r="A21" s="25"/>
      <c r="B21" s="26"/>
      <c r="C21" s="29" t="s">
        <v>35</v>
      </c>
      <c r="D21" s="29">
        <v>1</v>
      </c>
      <c r="E21" s="29"/>
      <c r="F21" s="29"/>
      <c r="G21" s="29">
        <v>325</v>
      </c>
      <c r="H21" s="29">
        <v>325</v>
      </c>
      <c r="I21" s="29">
        <v>325</v>
      </c>
      <c r="J21" s="30">
        <f t="shared" si="2"/>
        <v>3900</v>
      </c>
    </row>
    <row r="22" spans="1:10" ht="11.1" customHeight="1" x14ac:dyDescent="0.2">
      <c r="A22" s="31"/>
      <c r="B22" s="32" t="s">
        <v>27</v>
      </c>
      <c r="C22" s="32"/>
      <c r="D22" s="32">
        <f t="shared" ref="D22:J22" si="3">SUM(D13:D21)</f>
        <v>9</v>
      </c>
      <c r="E22" s="32">
        <f t="shared" si="3"/>
        <v>0</v>
      </c>
      <c r="F22" s="32">
        <f t="shared" si="3"/>
        <v>0</v>
      </c>
      <c r="G22" s="32">
        <f t="shared" si="3"/>
        <v>5475</v>
      </c>
      <c r="H22" s="32">
        <f t="shared" si="3"/>
        <v>5900</v>
      </c>
      <c r="I22" s="32">
        <f t="shared" si="3"/>
        <v>5900</v>
      </c>
      <c r="J22" s="33">
        <f t="shared" si="3"/>
        <v>70800</v>
      </c>
    </row>
    <row r="23" spans="1:10" ht="11.1" customHeight="1" x14ac:dyDescent="0.2">
      <c r="A23" s="31"/>
      <c r="B23" s="32"/>
      <c r="C23" s="32"/>
      <c r="D23" s="32"/>
      <c r="E23" s="32"/>
      <c r="F23" s="32"/>
      <c r="G23" s="32"/>
      <c r="H23" s="32"/>
      <c r="I23" s="32"/>
      <c r="J23" s="33"/>
    </row>
    <row r="24" spans="1:10" ht="11.1" customHeight="1" x14ac:dyDescent="0.2">
      <c r="A24" s="25" t="s">
        <v>36</v>
      </c>
      <c r="B24" s="26"/>
      <c r="C24" s="29" t="s">
        <v>37</v>
      </c>
      <c r="D24" s="29">
        <v>1</v>
      </c>
      <c r="E24" s="29"/>
      <c r="F24" s="29"/>
      <c r="G24" s="29">
        <v>1500</v>
      </c>
      <c r="H24" s="29">
        <v>1500</v>
      </c>
      <c r="I24" s="29">
        <v>1500</v>
      </c>
      <c r="J24" s="30">
        <v>18000</v>
      </c>
    </row>
    <row r="25" spans="1:10" ht="11.1" customHeight="1" x14ac:dyDescent="0.2">
      <c r="A25" s="31"/>
      <c r="B25" s="32" t="s">
        <v>27</v>
      </c>
      <c r="C25" s="32"/>
      <c r="D25" s="32">
        <f t="shared" ref="D25:J25" si="4">SUM(D24:D24)</f>
        <v>1</v>
      </c>
      <c r="E25" s="32">
        <f t="shared" si="4"/>
        <v>0</v>
      </c>
      <c r="F25" s="32">
        <f t="shared" si="4"/>
        <v>0</v>
      </c>
      <c r="G25" s="32">
        <f t="shared" si="4"/>
        <v>1500</v>
      </c>
      <c r="H25" s="32">
        <f t="shared" si="4"/>
        <v>1500</v>
      </c>
      <c r="I25" s="32">
        <f t="shared" si="4"/>
        <v>1500</v>
      </c>
      <c r="J25" s="33">
        <f t="shared" si="4"/>
        <v>18000</v>
      </c>
    </row>
    <row r="26" spans="1:10" ht="11.1" customHeight="1" x14ac:dyDescent="0.2">
      <c r="A26" s="31"/>
      <c r="B26" s="34"/>
      <c r="C26" s="32"/>
      <c r="D26" s="32"/>
      <c r="E26" s="35"/>
      <c r="F26" s="35"/>
      <c r="G26" s="32"/>
      <c r="H26" s="32"/>
      <c r="I26" s="32"/>
      <c r="J26" s="33"/>
    </row>
    <row r="27" spans="1:10" ht="11.1" customHeight="1" x14ac:dyDescent="0.2">
      <c r="A27" s="25" t="s">
        <v>38</v>
      </c>
      <c r="B27" s="26" t="s">
        <v>39</v>
      </c>
      <c r="C27" s="29" t="s">
        <v>40</v>
      </c>
      <c r="D27" s="29">
        <v>1</v>
      </c>
      <c r="E27" s="29"/>
      <c r="F27" s="29"/>
      <c r="G27" s="29">
        <v>1400</v>
      </c>
      <c r="H27" s="29">
        <v>1400</v>
      </c>
      <c r="I27" s="29">
        <v>1400</v>
      </c>
      <c r="J27" s="30">
        <f>I27*12</f>
        <v>16800</v>
      </c>
    </row>
    <row r="28" spans="1:10" ht="11.1" customHeight="1" x14ac:dyDescent="0.2">
      <c r="A28" s="25"/>
      <c r="B28" s="36"/>
      <c r="C28" s="29" t="s">
        <v>41</v>
      </c>
      <c r="D28" s="29">
        <v>1</v>
      </c>
      <c r="E28" s="29"/>
      <c r="F28" s="29"/>
      <c r="G28" s="29">
        <v>425</v>
      </c>
      <c r="H28" s="29">
        <v>425</v>
      </c>
      <c r="I28" s="29">
        <v>425</v>
      </c>
      <c r="J28" s="24">
        <f>I28*12</f>
        <v>5100</v>
      </c>
    </row>
    <row r="29" spans="1:10" ht="11.1" customHeight="1" x14ac:dyDescent="0.2">
      <c r="A29" s="25"/>
      <c r="B29" s="36"/>
      <c r="C29" s="29" t="s">
        <v>42</v>
      </c>
      <c r="D29" s="29">
        <v>1</v>
      </c>
      <c r="E29" s="29"/>
      <c r="F29" s="29"/>
      <c r="G29" s="29">
        <v>350</v>
      </c>
      <c r="H29" s="29">
        <v>350</v>
      </c>
      <c r="I29" s="29">
        <v>350</v>
      </c>
      <c r="J29" s="24">
        <f>I29*12</f>
        <v>4200</v>
      </c>
    </row>
    <row r="30" spans="1:10" ht="10.5" customHeight="1" x14ac:dyDescent="0.2">
      <c r="A30" s="31"/>
      <c r="B30" s="32" t="s">
        <v>27</v>
      </c>
      <c r="C30" s="32"/>
      <c r="D30" s="32">
        <f t="shared" ref="D30:J30" si="5">SUM(D27:D29)</f>
        <v>3</v>
      </c>
      <c r="E30" s="32">
        <f t="shared" si="5"/>
        <v>0</v>
      </c>
      <c r="F30" s="32">
        <f t="shared" si="5"/>
        <v>0</v>
      </c>
      <c r="G30" s="32">
        <f t="shared" si="5"/>
        <v>2175</v>
      </c>
      <c r="H30" s="32">
        <f t="shared" si="5"/>
        <v>2175</v>
      </c>
      <c r="I30" s="32">
        <f t="shared" si="5"/>
        <v>2175</v>
      </c>
      <c r="J30" s="33">
        <f t="shared" si="5"/>
        <v>26100</v>
      </c>
    </row>
    <row r="31" spans="1:10" ht="10.5" customHeight="1" x14ac:dyDescent="0.2">
      <c r="A31" s="31"/>
      <c r="B31" s="32"/>
      <c r="C31" s="32"/>
      <c r="D31" s="32"/>
      <c r="E31" s="32"/>
      <c r="F31" s="32"/>
      <c r="G31" s="32"/>
      <c r="H31" s="32"/>
      <c r="I31" s="32"/>
      <c r="J31" s="33"/>
    </row>
    <row r="32" spans="1:10" ht="11.1" customHeight="1" x14ac:dyDescent="0.2">
      <c r="A32" s="25" t="s">
        <v>43</v>
      </c>
      <c r="B32" s="26" t="s">
        <v>44</v>
      </c>
      <c r="C32" s="29" t="s">
        <v>45</v>
      </c>
      <c r="D32" s="29">
        <v>1</v>
      </c>
      <c r="E32" s="29"/>
      <c r="F32" s="29"/>
      <c r="G32" s="29">
        <v>1500</v>
      </c>
      <c r="H32" s="29">
        <v>1500</v>
      </c>
      <c r="I32" s="29">
        <v>1500</v>
      </c>
      <c r="J32" s="30">
        <f>I32*12</f>
        <v>18000</v>
      </c>
    </row>
    <row r="33" spans="1:10" ht="11.1" customHeight="1" x14ac:dyDescent="0.2">
      <c r="A33" s="31"/>
      <c r="B33" s="32" t="s">
        <v>27</v>
      </c>
      <c r="C33" s="32"/>
      <c r="D33" s="32">
        <f>SUM(D32:D32)</f>
        <v>1</v>
      </c>
      <c r="E33" s="32">
        <f>SUM(E32:E32)</f>
        <v>0</v>
      </c>
      <c r="F33" s="32">
        <f>SUM(F32:F32)</f>
        <v>0</v>
      </c>
      <c r="G33" s="32">
        <f>SUM(G32)</f>
        <v>1500</v>
      </c>
      <c r="H33" s="32">
        <f>SUM(H32)</f>
        <v>1500</v>
      </c>
      <c r="I33" s="32">
        <f>SUM(I32)</f>
        <v>1500</v>
      </c>
      <c r="J33" s="33">
        <f>SUM(J32)</f>
        <v>18000</v>
      </c>
    </row>
    <row r="34" spans="1:10" ht="11.1" customHeight="1" x14ac:dyDescent="0.2">
      <c r="A34" s="31"/>
      <c r="B34" s="34"/>
      <c r="C34" s="32"/>
      <c r="D34" s="32"/>
      <c r="E34" s="35"/>
      <c r="F34" s="35"/>
      <c r="G34" s="32"/>
      <c r="H34" s="32"/>
      <c r="I34" s="32"/>
      <c r="J34" s="33"/>
    </row>
    <row r="35" spans="1:10" ht="11.1" customHeight="1" x14ac:dyDescent="0.2">
      <c r="A35" s="25" t="s">
        <v>46</v>
      </c>
      <c r="B35" s="26" t="s">
        <v>47</v>
      </c>
      <c r="C35" s="29" t="s">
        <v>48</v>
      </c>
      <c r="D35" s="37">
        <v>1</v>
      </c>
      <c r="E35" s="29"/>
      <c r="F35" s="29"/>
      <c r="G35" s="37"/>
      <c r="H35" s="37">
        <v>500</v>
      </c>
      <c r="I35" s="37">
        <v>500</v>
      </c>
      <c r="J35" s="30">
        <f>I35*12</f>
        <v>6000</v>
      </c>
    </row>
    <row r="36" spans="1:10" ht="11.1" customHeight="1" x14ac:dyDescent="0.2">
      <c r="A36" s="31"/>
      <c r="B36" s="32" t="s">
        <v>27</v>
      </c>
      <c r="C36" s="32"/>
      <c r="D36" s="32">
        <f t="shared" ref="D36:J36" si="6">SUM(D35:D35)</f>
        <v>1</v>
      </c>
      <c r="E36" s="32">
        <f t="shared" si="6"/>
        <v>0</v>
      </c>
      <c r="F36" s="32">
        <f t="shared" si="6"/>
        <v>0</v>
      </c>
      <c r="G36" s="32">
        <f t="shared" si="6"/>
        <v>0</v>
      </c>
      <c r="H36" s="32">
        <f t="shared" si="6"/>
        <v>500</v>
      </c>
      <c r="I36" s="32">
        <f t="shared" si="6"/>
        <v>500</v>
      </c>
      <c r="J36" s="33">
        <f t="shared" si="6"/>
        <v>6000</v>
      </c>
    </row>
    <row r="37" spans="1:10" ht="10.5" customHeight="1" x14ac:dyDescent="0.2">
      <c r="A37" s="31"/>
      <c r="B37" s="38"/>
      <c r="C37" s="32"/>
      <c r="D37" s="32"/>
      <c r="E37" s="35"/>
      <c r="F37" s="35"/>
      <c r="G37" s="32"/>
      <c r="H37" s="32"/>
      <c r="I37" s="32"/>
      <c r="J37" s="33"/>
    </row>
    <row r="38" spans="1:10" ht="11.1" customHeight="1" x14ac:dyDescent="0.2">
      <c r="A38" s="25" t="s">
        <v>49</v>
      </c>
      <c r="B38" s="26" t="s">
        <v>50</v>
      </c>
      <c r="C38" s="29" t="s">
        <v>51</v>
      </c>
      <c r="D38" s="29">
        <v>1</v>
      </c>
      <c r="E38" s="29"/>
      <c r="F38" s="29"/>
      <c r="G38" s="29">
        <v>400</v>
      </c>
      <c r="H38" s="29">
        <v>300</v>
      </c>
      <c r="I38" s="29">
        <v>300</v>
      </c>
      <c r="J38" s="30">
        <f>I38*12</f>
        <v>3600</v>
      </c>
    </row>
    <row r="39" spans="1:10" ht="11.1" customHeight="1" x14ac:dyDescent="0.2">
      <c r="A39" s="25"/>
      <c r="B39" s="26"/>
      <c r="C39" s="29" t="s">
        <v>52</v>
      </c>
      <c r="D39" s="29">
        <v>1</v>
      </c>
      <c r="E39" s="29"/>
      <c r="F39" s="29"/>
      <c r="G39" s="29">
        <v>600</v>
      </c>
      <c r="H39" s="29">
        <v>600</v>
      </c>
      <c r="I39" s="29">
        <v>600</v>
      </c>
      <c r="J39" s="30">
        <f>I39*12</f>
        <v>7200</v>
      </c>
    </row>
    <row r="40" spans="1:10" ht="11.1" customHeight="1" x14ac:dyDescent="0.2">
      <c r="A40" s="25"/>
      <c r="B40" s="36"/>
      <c r="C40" s="29" t="s">
        <v>53</v>
      </c>
      <c r="D40" s="29">
        <v>1</v>
      </c>
      <c r="E40" s="29"/>
      <c r="F40" s="29"/>
      <c r="G40" s="29">
        <v>410</v>
      </c>
      <c r="H40" s="29">
        <v>410</v>
      </c>
      <c r="I40" s="29">
        <v>410</v>
      </c>
      <c r="J40" s="30">
        <f>I40*12</f>
        <v>4920</v>
      </c>
    </row>
    <row r="41" spans="1:10" s="39" customFormat="1" ht="11.1" customHeight="1" x14ac:dyDescent="0.2">
      <c r="A41" s="31"/>
      <c r="B41" s="32" t="s">
        <v>27</v>
      </c>
      <c r="C41" s="32"/>
      <c r="D41" s="32">
        <f t="shared" ref="D41:J41" si="7">SUM(D38:D40)</f>
        <v>3</v>
      </c>
      <c r="E41" s="32">
        <f t="shared" si="7"/>
        <v>0</v>
      </c>
      <c r="F41" s="32">
        <f t="shared" si="7"/>
        <v>0</v>
      </c>
      <c r="G41" s="32">
        <f t="shared" si="7"/>
        <v>1410</v>
      </c>
      <c r="H41" s="32">
        <f t="shared" si="7"/>
        <v>1310</v>
      </c>
      <c r="I41" s="32">
        <f t="shared" si="7"/>
        <v>1310</v>
      </c>
      <c r="J41" s="33">
        <f t="shared" si="7"/>
        <v>15720</v>
      </c>
    </row>
    <row r="42" spans="1:10" s="39" customFormat="1" ht="11.1" customHeight="1" x14ac:dyDescent="0.2">
      <c r="A42" s="31"/>
      <c r="B42" s="32"/>
      <c r="C42" s="32"/>
      <c r="D42" s="32"/>
      <c r="E42" s="32"/>
      <c r="F42" s="32"/>
      <c r="G42" s="32"/>
      <c r="H42" s="32"/>
      <c r="I42" s="32"/>
      <c r="J42" s="33"/>
    </row>
    <row r="43" spans="1:10" ht="10.5" customHeight="1" x14ac:dyDescent="0.2">
      <c r="A43" s="25" t="s">
        <v>54</v>
      </c>
      <c r="B43" s="26" t="s">
        <v>55</v>
      </c>
      <c r="C43" s="29" t="s">
        <v>56</v>
      </c>
      <c r="D43" s="37">
        <v>1</v>
      </c>
      <c r="E43" s="29"/>
      <c r="F43" s="29"/>
      <c r="G43" s="37"/>
      <c r="H43" s="40"/>
      <c r="I43" s="37">
        <v>450</v>
      </c>
      <c r="J43" s="24">
        <f>I43*12</f>
        <v>5400</v>
      </c>
    </row>
    <row r="44" spans="1:10" ht="10.5" customHeight="1" x14ac:dyDescent="0.2">
      <c r="A44" s="25"/>
      <c r="B44" s="26"/>
      <c r="C44" s="29" t="s">
        <v>57</v>
      </c>
      <c r="D44" s="29">
        <v>1</v>
      </c>
      <c r="E44" s="29"/>
      <c r="F44" s="29"/>
      <c r="G44" s="29">
        <v>400</v>
      </c>
      <c r="H44" s="41">
        <v>400</v>
      </c>
      <c r="I44" s="29">
        <v>400</v>
      </c>
      <c r="J44" s="24">
        <f>I44*12</f>
        <v>4800</v>
      </c>
    </row>
    <row r="45" spans="1:10" ht="10.5" customHeight="1" x14ac:dyDescent="0.2">
      <c r="A45" s="25"/>
      <c r="B45" s="26"/>
      <c r="C45" s="29" t="s">
        <v>58</v>
      </c>
      <c r="D45" s="29">
        <v>1</v>
      </c>
      <c r="E45" s="29"/>
      <c r="F45" s="29"/>
      <c r="G45" s="29">
        <v>300</v>
      </c>
      <c r="H45" s="41">
        <v>300</v>
      </c>
      <c r="I45" s="29">
        <v>300</v>
      </c>
      <c r="J45" s="24">
        <f>I45*12</f>
        <v>3600</v>
      </c>
    </row>
    <row r="46" spans="1:10" ht="12" customHeight="1" x14ac:dyDescent="0.2">
      <c r="A46" s="31"/>
      <c r="B46" s="32" t="s">
        <v>27</v>
      </c>
      <c r="C46" s="32"/>
      <c r="D46" s="32">
        <f>SUM(D43:D45)</f>
        <v>3</v>
      </c>
      <c r="E46" s="32">
        <f>SUM(E44:E45)</f>
        <v>0</v>
      </c>
      <c r="F46" s="32">
        <f>SUM(F44:F45)</f>
        <v>0</v>
      </c>
      <c r="G46" s="32">
        <f>SUM(G44:G45)</f>
        <v>700</v>
      </c>
      <c r="H46" s="32">
        <f>SUM(H44:H45)</f>
        <v>700</v>
      </c>
      <c r="I46" s="32">
        <f>SUM(I43:I45)</f>
        <v>1150</v>
      </c>
      <c r="J46" s="33">
        <f>SUM(J43:J45)</f>
        <v>13800</v>
      </c>
    </row>
    <row r="47" spans="1:10" ht="12" customHeight="1" x14ac:dyDescent="0.2">
      <c r="A47" s="31"/>
      <c r="B47" s="38"/>
      <c r="C47" s="32"/>
      <c r="D47" s="32"/>
      <c r="E47" s="35"/>
      <c r="F47" s="35"/>
      <c r="G47" s="32"/>
      <c r="H47" s="32"/>
      <c r="I47" s="32"/>
      <c r="J47" s="33"/>
    </row>
    <row r="48" spans="1:10" ht="11.1" customHeight="1" x14ac:dyDescent="0.2">
      <c r="A48" s="25" t="s">
        <v>59</v>
      </c>
      <c r="B48" s="36" t="s">
        <v>60</v>
      </c>
      <c r="C48" s="29" t="s">
        <v>61</v>
      </c>
      <c r="D48" s="29">
        <v>1</v>
      </c>
      <c r="E48" s="29"/>
      <c r="F48" s="29"/>
      <c r="G48" s="29">
        <v>1000</v>
      </c>
      <c r="H48" s="29">
        <v>1000</v>
      </c>
      <c r="I48" s="29">
        <v>1000</v>
      </c>
      <c r="J48" s="30">
        <f>I48*12</f>
        <v>12000</v>
      </c>
    </row>
    <row r="49" spans="1:10" ht="11.1" customHeight="1" x14ac:dyDescent="0.2">
      <c r="A49" s="25"/>
      <c r="B49" s="36"/>
      <c r="C49" s="29" t="s">
        <v>62</v>
      </c>
      <c r="D49" s="29">
        <v>1</v>
      </c>
      <c r="E49" s="29"/>
      <c r="F49" s="29"/>
      <c r="G49" s="29">
        <v>300</v>
      </c>
      <c r="H49" s="29">
        <v>350</v>
      </c>
      <c r="I49" s="29">
        <v>350</v>
      </c>
      <c r="J49" s="30">
        <f>I49*12</f>
        <v>4200</v>
      </c>
    </row>
    <row r="50" spans="1:10" ht="12" customHeight="1" thickBot="1" x14ac:dyDescent="0.25">
      <c r="A50" s="31"/>
      <c r="B50" s="32" t="s">
        <v>27</v>
      </c>
      <c r="C50" s="32"/>
      <c r="D50" s="32">
        <f>SUM(D48:D49)</f>
        <v>2</v>
      </c>
      <c r="E50" s="32">
        <f t="shared" ref="E50:J50" si="8">SUM(E48:E49)</f>
        <v>0</v>
      </c>
      <c r="F50" s="32">
        <f t="shared" si="8"/>
        <v>0</v>
      </c>
      <c r="G50" s="32">
        <f t="shared" si="8"/>
        <v>1300</v>
      </c>
      <c r="H50" s="32">
        <f t="shared" si="8"/>
        <v>1350</v>
      </c>
      <c r="I50" s="32">
        <f t="shared" si="8"/>
        <v>1350</v>
      </c>
      <c r="J50" s="33">
        <f t="shared" si="8"/>
        <v>16200</v>
      </c>
    </row>
    <row r="51" spans="1:10" ht="11.1" customHeight="1" x14ac:dyDescent="0.2">
      <c r="A51" s="107" t="s">
        <v>63</v>
      </c>
      <c r="B51" s="109" t="s">
        <v>64</v>
      </c>
      <c r="C51" s="15"/>
      <c r="D51" s="15"/>
      <c r="E51" s="15"/>
      <c r="F51" s="15"/>
      <c r="G51" s="15"/>
      <c r="H51" s="15"/>
      <c r="I51" s="15"/>
      <c r="J51" s="16" t="s">
        <v>65</v>
      </c>
    </row>
    <row r="52" spans="1:10" ht="11.1" customHeight="1" thickBot="1" x14ac:dyDescent="0.25">
      <c r="A52" s="108"/>
      <c r="B52" s="110"/>
      <c r="C52" s="19"/>
      <c r="D52" s="19">
        <f>D62+D77+D81+D88+D95+D98+D103+D109</f>
        <v>39</v>
      </c>
      <c r="E52" s="19">
        <f t="shared" ref="E52:J52" si="9">E62+E77+E81+E88+E95+E98+E103+E109</f>
        <v>0</v>
      </c>
      <c r="F52" s="19">
        <f t="shared" si="9"/>
        <v>0</v>
      </c>
      <c r="G52" s="19">
        <f t="shared" si="9"/>
        <v>14685</v>
      </c>
      <c r="H52" s="19">
        <f t="shared" si="9"/>
        <v>15725</v>
      </c>
      <c r="I52" s="19">
        <f t="shared" si="9"/>
        <v>16325</v>
      </c>
      <c r="J52" s="20">
        <f t="shared" si="9"/>
        <v>195900</v>
      </c>
    </row>
    <row r="53" spans="1:10" s="39" customFormat="1" ht="11.1" customHeight="1" x14ac:dyDescent="0.2">
      <c r="A53" s="31"/>
      <c r="B53" s="34"/>
      <c r="C53" s="35"/>
      <c r="D53" s="35"/>
      <c r="E53" s="35"/>
      <c r="F53" s="35"/>
      <c r="G53" s="35"/>
      <c r="H53" s="35"/>
      <c r="I53" s="35"/>
      <c r="J53" s="42"/>
    </row>
    <row r="54" spans="1:10" ht="11.1" customHeight="1" x14ac:dyDescent="0.2">
      <c r="A54" s="21" t="s">
        <v>66</v>
      </c>
      <c r="B54" s="26" t="s">
        <v>67</v>
      </c>
      <c r="C54" s="29" t="s">
        <v>68</v>
      </c>
      <c r="D54" s="29">
        <v>1</v>
      </c>
      <c r="E54" s="29"/>
      <c r="F54" s="29"/>
      <c r="G54" s="29">
        <v>600</v>
      </c>
      <c r="H54" s="29">
        <v>600</v>
      </c>
      <c r="I54" s="29">
        <v>600</v>
      </c>
      <c r="J54" s="30">
        <f t="shared" ref="J54:J61" si="10">I54*12</f>
        <v>7200</v>
      </c>
    </row>
    <row r="55" spans="1:10" ht="11.1" customHeight="1" x14ac:dyDescent="0.2">
      <c r="A55" s="25"/>
      <c r="B55" s="36" t="s">
        <v>69</v>
      </c>
      <c r="C55" s="29" t="s">
        <v>70</v>
      </c>
      <c r="D55" s="29">
        <v>1</v>
      </c>
      <c r="E55" s="29"/>
      <c r="F55" s="29"/>
      <c r="G55" s="29">
        <v>450</v>
      </c>
      <c r="H55" s="29">
        <v>450</v>
      </c>
      <c r="I55" s="29">
        <v>450</v>
      </c>
      <c r="J55" s="30">
        <f t="shared" si="10"/>
        <v>5400</v>
      </c>
    </row>
    <row r="56" spans="1:10" ht="11.1" customHeight="1" x14ac:dyDescent="0.2">
      <c r="A56" s="25"/>
      <c r="B56" s="36"/>
      <c r="C56" s="29" t="s">
        <v>71</v>
      </c>
      <c r="D56" s="29">
        <v>1</v>
      </c>
      <c r="E56" s="29"/>
      <c r="F56" s="29"/>
      <c r="G56" s="29">
        <v>300</v>
      </c>
      <c r="H56" s="29">
        <v>300</v>
      </c>
      <c r="I56" s="29">
        <v>300</v>
      </c>
      <c r="J56" s="30">
        <f t="shared" si="10"/>
        <v>3600</v>
      </c>
    </row>
    <row r="57" spans="1:10" ht="11.1" customHeight="1" x14ac:dyDescent="0.2">
      <c r="A57" s="25"/>
      <c r="B57" s="36"/>
      <c r="C57" s="29" t="s">
        <v>72</v>
      </c>
      <c r="D57" s="29">
        <v>1</v>
      </c>
      <c r="E57" s="29"/>
      <c r="F57" s="29"/>
      <c r="G57" s="29">
        <v>300</v>
      </c>
      <c r="H57" s="29">
        <v>300</v>
      </c>
      <c r="I57" s="29">
        <v>300</v>
      </c>
      <c r="J57" s="30">
        <f t="shared" si="10"/>
        <v>3600</v>
      </c>
    </row>
    <row r="58" spans="1:10" ht="11.1" customHeight="1" x14ac:dyDescent="0.2">
      <c r="A58" s="25"/>
      <c r="B58" s="43"/>
      <c r="C58" s="29" t="s">
        <v>73</v>
      </c>
      <c r="D58" s="29">
        <v>1</v>
      </c>
      <c r="E58" s="29"/>
      <c r="F58" s="29"/>
      <c r="G58" s="29"/>
      <c r="H58" s="29"/>
      <c r="I58" s="29">
        <v>300</v>
      </c>
      <c r="J58" s="30">
        <f t="shared" si="10"/>
        <v>3600</v>
      </c>
    </row>
    <row r="59" spans="1:10" ht="11.1" customHeight="1" x14ac:dyDescent="0.2">
      <c r="A59" s="25"/>
      <c r="B59" s="43"/>
      <c r="C59" s="29" t="s">
        <v>74</v>
      </c>
      <c r="D59" s="29">
        <v>1</v>
      </c>
      <c r="E59" s="29"/>
      <c r="F59" s="29"/>
      <c r="G59" s="29"/>
      <c r="H59" s="29"/>
      <c r="I59" s="29">
        <v>300</v>
      </c>
      <c r="J59" s="30">
        <f t="shared" si="10"/>
        <v>3600</v>
      </c>
    </row>
    <row r="60" spans="1:10" ht="11.1" customHeight="1" x14ac:dyDescent="0.2">
      <c r="A60" s="25"/>
      <c r="B60" s="43"/>
      <c r="C60" s="29" t="s">
        <v>75</v>
      </c>
      <c r="D60" s="29">
        <v>1</v>
      </c>
      <c r="E60" s="29"/>
      <c r="F60" s="29"/>
      <c r="G60" s="29">
        <v>350</v>
      </c>
      <c r="H60" s="29">
        <v>350</v>
      </c>
      <c r="I60" s="29">
        <v>350</v>
      </c>
      <c r="J60" s="30">
        <f t="shared" si="10"/>
        <v>4200</v>
      </c>
    </row>
    <row r="61" spans="1:10" ht="11.1" customHeight="1" x14ac:dyDescent="0.2">
      <c r="A61" s="25"/>
      <c r="B61" s="43"/>
      <c r="C61" s="29" t="s">
        <v>76</v>
      </c>
      <c r="D61" s="29">
        <v>1</v>
      </c>
      <c r="E61" s="29"/>
      <c r="F61" s="29"/>
      <c r="G61" s="29">
        <v>260</v>
      </c>
      <c r="H61" s="29">
        <v>300</v>
      </c>
      <c r="I61" s="29">
        <v>300</v>
      </c>
      <c r="J61" s="30">
        <f t="shared" si="10"/>
        <v>3600</v>
      </c>
    </row>
    <row r="62" spans="1:10" ht="11.1" customHeight="1" x14ac:dyDescent="0.2">
      <c r="A62" s="31"/>
      <c r="B62" s="44" t="s">
        <v>27</v>
      </c>
      <c r="C62" s="32"/>
      <c r="D62" s="32">
        <f t="shared" ref="D62:J62" si="11">SUM(D54:D61)</f>
        <v>8</v>
      </c>
      <c r="E62" s="32">
        <f t="shared" si="11"/>
        <v>0</v>
      </c>
      <c r="F62" s="32">
        <f t="shared" si="11"/>
        <v>0</v>
      </c>
      <c r="G62" s="32">
        <f t="shared" si="11"/>
        <v>2260</v>
      </c>
      <c r="H62" s="32">
        <f t="shared" si="11"/>
        <v>2300</v>
      </c>
      <c r="I62" s="32">
        <f t="shared" si="11"/>
        <v>2900</v>
      </c>
      <c r="J62" s="33">
        <f t="shared" si="11"/>
        <v>34800</v>
      </c>
    </row>
    <row r="63" spans="1:10" ht="11.1" customHeight="1" x14ac:dyDescent="0.2">
      <c r="A63" s="31"/>
      <c r="B63" s="44"/>
      <c r="C63" s="35"/>
      <c r="D63" s="32"/>
      <c r="E63" s="35"/>
      <c r="F63" s="35"/>
      <c r="G63" s="32"/>
      <c r="H63" s="32"/>
      <c r="I63" s="32"/>
      <c r="J63" s="33"/>
    </row>
    <row r="64" spans="1:10" ht="11.1" customHeight="1" x14ac:dyDescent="0.2">
      <c r="A64" s="25" t="s">
        <v>77</v>
      </c>
      <c r="B64" s="26" t="s">
        <v>78</v>
      </c>
      <c r="C64" s="29" t="s">
        <v>79</v>
      </c>
      <c r="D64" s="29">
        <v>1</v>
      </c>
      <c r="E64" s="29"/>
      <c r="F64" s="29"/>
      <c r="G64" s="29">
        <v>800</v>
      </c>
      <c r="H64" s="29">
        <v>800</v>
      </c>
      <c r="I64" s="29">
        <v>800</v>
      </c>
      <c r="J64" s="30">
        <f>I64*12</f>
        <v>9600</v>
      </c>
    </row>
    <row r="65" spans="1:13" ht="11.1" customHeight="1" x14ac:dyDescent="0.2">
      <c r="A65" s="25"/>
      <c r="B65" s="36"/>
      <c r="C65" s="29" t="s">
        <v>80</v>
      </c>
      <c r="D65" s="29">
        <v>1</v>
      </c>
      <c r="E65" s="29"/>
      <c r="F65" s="29"/>
      <c r="G65" s="29">
        <v>325</v>
      </c>
      <c r="H65" s="29">
        <v>325</v>
      </c>
      <c r="I65" s="29">
        <v>325</v>
      </c>
      <c r="J65" s="30">
        <f>I65*12</f>
        <v>3900</v>
      </c>
    </row>
    <row r="66" spans="1:13" ht="11.1" customHeight="1" x14ac:dyDescent="0.2">
      <c r="A66" s="25"/>
      <c r="B66" s="36"/>
      <c r="C66" s="29" t="s">
        <v>81</v>
      </c>
      <c r="D66" s="29">
        <v>1</v>
      </c>
      <c r="E66" s="29"/>
      <c r="F66" s="29"/>
      <c r="G66" s="29">
        <v>300</v>
      </c>
      <c r="H66" s="29">
        <v>300</v>
      </c>
      <c r="I66" s="29">
        <v>300</v>
      </c>
      <c r="J66" s="30">
        <f>I66*12</f>
        <v>3600</v>
      </c>
    </row>
    <row r="67" spans="1:13" ht="11.1" customHeight="1" thickBot="1" x14ac:dyDescent="0.25">
      <c r="A67" s="45"/>
      <c r="B67" s="46"/>
      <c r="C67" s="47" t="s">
        <v>82</v>
      </c>
      <c r="D67" s="47">
        <v>1</v>
      </c>
      <c r="E67" s="47"/>
      <c r="F67" s="47"/>
      <c r="G67" s="47">
        <v>300</v>
      </c>
      <c r="H67" s="47">
        <v>300</v>
      </c>
      <c r="I67" s="47">
        <v>300</v>
      </c>
      <c r="J67" s="48">
        <f>I67*12</f>
        <v>3600</v>
      </c>
      <c r="M67" s="49"/>
    </row>
    <row r="68" spans="1:13" ht="11.1" customHeight="1" thickBot="1" x14ac:dyDescent="0.25">
      <c r="A68" s="31"/>
      <c r="B68" s="38"/>
      <c r="C68" s="35"/>
      <c r="D68" s="35"/>
      <c r="E68" s="35"/>
      <c r="F68" s="35"/>
      <c r="G68" s="35"/>
      <c r="H68" s="35"/>
      <c r="I68" s="35"/>
      <c r="J68" s="42"/>
      <c r="M68" s="49"/>
    </row>
    <row r="69" spans="1:13" ht="21" customHeight="1" thickBot="1" x14ac:dyDescent="0.3">
      <c r="A69" s="124" t="str">
        <f>+A1</f>
        <v xml:space="preserve">4.8 PRESUPUESTO DE PERSONAL PERMANENTE </v>
      </c>
      <c r="B69" s="125"/>
      <c r="C69" s="125"/>
      <c r="D69" s="125"/>
      <c r="E69" s="125"/>
      <c r="F69" s="125"/>
      <c r="G69" s="125"/>
      <c r="H69" s="125"/>
      <c r="I69" s="125"/>
      <c r="J69" s="126"/>
    </row>
    <row r="70" spans="1:13" ht="16.5" customHeight="1" thickBot="1" x14ac:dyDescent="0.3">
      <c r="A70" s="127" t="str">
        <f>+A2</f>
        <v xml:space="preserve">                           ALCALDIA DE SAN FRANCISCO MENENDEZ 2018</v>
      </c>
      <c r="B70" s="128"/>
      <c r="C70" s="128"/>
      <c r="D70" s="128"/>
      <c r="E70" s="128"/>
      <c r="F70" s="128"/>
      <c r="G70" s="128"/>
      <c r="H70" s="128"/>
      <c r="I70" s="50" t="s">
        <v>2</v>
      </c>
      <c r="J70" s="51"/>
    </row>
    <row r="71" spans="1:13" ht="9.75" customHeight="1" thickBot="1" x14ac:dyDescent="0.25">
      <c r="A71" s="116" t="s">
        <v>3</v>
      </c>
      <c r="B71" s="3" t="s">
        <v>4</v>
      </c>
      <c r="C71" s="5"/>
      <c r="D71" s="5"/>
      <c r="E71" s="119" t="s">
        <v>5</v>
      </c>
      <c r="F71" s="120"/>
      <c r="G71" s="121" t="s">
        <v>6</v>
      </c>
      <c r="H71" s="122"/>
      <c r="I71" s="6" t="s">
        <v>7</v>
      </c>
      <c r="J71" s="6" t="s">
        <v>8</v>
      </c>
    </row>
    <row r="72" spans="1:13" ht="9.75" customHeight="1" thickBot="1" x14ac:dyDescent="0.25">
      <c r="A72" s="117"/>
      <c r="B72" s="3" t="s">
        <v>9</v>
      </c>
      <c r="C72" s="8" t="s">
        <v>10</v>
      </c>
      <c r="D72" s="8" t="s">
        <v>11</v>
      </c>
      <c r="E72" s="6" t="s">
        <v>12</v>
      </c>
      <c r="F72" s="6" t="s">
        <v>13</v>
      </c>
      <c r="G72" s="6" t="s">
        <v>12</v>
      </c>
      <c r="H72" s="6" t="s">
        <v>13</v>
      </c>
      <c r="I72" s="8" t="s">
        <v>14</v>
      </c>
      <c r="J72" s="8" t="s">
        <v>15</v>
      </c>
    </row>
    <row r="73" spans="1:13" ht="9.75" customHeight="1" thickBot="1" x14ac:dyDescent="0.25">
      <c r="A73" s="118"/>
      <c r="B73" s="3" t="s">
        <v>83</v>
      </c>
      <c r="C73" s="11"/>
      <c r="D73" s="11" t="s">
        <v>17</v>
      </c>
      <c r="E73" s="11"/>
      <c r="F73" s="11"/>
      <c r="G73" s="11"/>
      <c r="H73" s="11"/>
      <c r="I73" s="11" t="s">
        <v>18</v>
      </c>
      <c r="J73" s="52" t="s">
        <v>84</v>
      </c>
    </row>
    <row r="74" spans="1:13" ht="11.1" customHeight="1" x14ac:dyDescent="0.2">
      <c r="A74" s="25"/>
      <c r="B74" s="36"/>
      <c r="C74" s="29" t="s">
        <v>85</v>
      </c>
      <c r="D74" s="29">
        <v>1</v>
      </c>
      <c r="E74" s="29"/>
      <c r="F74" s="29"/>
      <c r="G74" s="29">
        <v>400</v>
      </c>
      <c r="H74" s="29">
        <v>400</v>
      </c>
      <c r="I74" s="29">
        <v>400</v>
      </c>
      <c r="J74" s="30">
        <f>I74*12</f>
        <v>4800</v>
      </c>
      <c r="M74" s="49"/>
    </row>
    <row r="75" spans="1:13" ht="11.1" customHeight="1" x14ac:dyDescent="0.2">
      <c r="A75" s="25"/>
      <c r="B75" s="36"/>
      <c r="C75" s="29" t="s">
        <v>86</v>
      </c>
      <c r="D75" s="29">
        <v>1</v>
      </c>
      <c r="E75" s="29"/>
      <c r="F75" s="29"/>
      <c r="G75" s="29">
        <v>450</v>
      </c>
      <c r="H75" s="29">
        <v>450</v>
      </c>
      <c r="I75" s="29">
        <v>450</v>
      </c>
      <c r="J75" s="30">
        <f>I75*12</f>
        <v>5400</v>
      </c>
    </row>
    <row r="76" spans="1:13" ht="11.1" customHeight="1" x14ac:dyDescent="0.2">
      <c r="A76" s="25"/>
      <c r="B76" s="36"/>
      <c r="C76" s="29" t="s">
        <v>87</v>
      </c>
      <c r="D76" s="29">
        <v>1</v>
      </c>
      <c r="E76" s="29"/>
      <c r="F76" s="29"/>
      <c r="G76" s="29">
        <v>325</v>
      </c>
      <c r="H76" s="29">
        <v>325</v>
      </c>
      <c r="I76" s="29">
        <v>325</v>
      </c>
      <c r="J76" s="30">
        <f>I76*12</f>
        <v>3900</v>
      </c>
    </row>
    <row r="77" spans="1:13" ht="11.1" customHeight="1" x14ac:dyDescent="0.2">
      <c r="A77" s="31"/>
      <c r="B77" s="53" t="s">
        <v>27</v>
      </c>
      <c r="C77" s="32"/>
      <c r="D77" s="32">
        <f t="shared" ref="D77:J77" si="12">SUM(D64:D76)</f>
        <v>7</v>
      </c>
      <c r="E77" s="32">
        <f t="shared" si="12"/>
        <v>0</v>
      </c>
      <c r="F77" s="32">
        <f t="shared" si="12"/>
        <v>0</v>
      </c>
      <c r="G77" s="32">
        <f t="shared" si="12"/>
        <v>2900</v>
      </c>
      <c r="H77" s="32">
        <f t="shared" si="12"/>
        <v>2900</v>
      </c>
      <c r="I77" s="32">
        <f t="shared" si="12"/>
        <v>2900</v>
      </c>
      <c r="J77" s="33">
        <f t="shared" si="12"/>
        <v>34800</v>
      </c>
    </row>
    <row r="78" spans="1:13" ht="11.1" customHeight="1" x14ac:dyDescent="0.2">
      <c r="A78" s="31"/>
      <c r="B78" s="53"/>
      <c r="C78" s="35"/>
      <c r="D78" s="32"/>
      <c r="E78" s="35"/>
      <c r="F78" s="35"/>
      <c r="G78" s="32"/>
      <c r="H78" s="32"/>
      <c r="I78" s="32"/>
      <c r="J78" s="33"/>
    </row>
    <row r="79" spans="1:13" ht="11.1" customHeight="1" x14ac:dyDescent="0.2">
      <c r="A79" s="25" t="s">
        <v>88</v>
      </c>
      <c r="B79" s="26" t="s">
        <v>89</v>
      </c>
      <c r="C79" s="29" t="s">
        <v>90</v>
      </c>
      <c r="D79" s="29">
        <v>1</v>
      </c>
      <c r="E79" s="29"/>
      <c r="F79" s="29"/>
      <c r="G79" s="29">
        <v>1100</v>
      </c>
      <c r="H79" s="29">
        <v>1100</v>
      </c>
      <c r="I79" s="29">
        <v>1100</v>
      </c>
      <c r="J79" s="30">
        <f>I79*12</f>
        <v>13200</v>
      </c>
    </row>
    <row r="80" spans="1:13" ht="11.1" customHeight="1" x14ac:dyDescent="0.2">
      <c r="A80" s="25"/>
      <c r="B80" s="43"/>
      <c r="C80" s="29" t="s">
        <v>91</v>
      </c>
      <c r="D80" s="29">
        <v>1</v>
      </c>
      <c r="E80" s="29"/>
      <c r="F80" s="29"/>
      <c r="G80" s="29">
        <v>350</v>
      </c>
      <c r="H80" s="29">
        <v>350</v>
      </c>
      <c r="I80" s="29">
        <v>350</v>
      </c>
      <c r="J80" s="30">
        <f>I80*12</f>
        <v>4200</v>
      </c>
    </row>
    <row r="81" spans="1:10" ht="11.1" customHeight="1" x14ac:dyDescent="0.2">
      <c r="A81" s="31"/>
      <c r="B81" s="54" t="s">
        <v>92</v>
      </c>
      <c r="C81" s="32"/>
      <c r="D81" s="32">
        <f t="shared" ref="D81:J81" si="13">SUM(D79:D80)</f>
        <v>2</v>
      </c>
      <c r="E81" s="32">
        <f t="shared" si="13"/>
        <v>0</v>
      </c>
      <c r="F81" s="32">
        <f t="shared" si="13"/>
        <v>0</v>
      </c>
      <c r="G81" s="32">
        <f t="shared" si="13"/>
        <v>1450</v>
      </c>
      <c r="H81" s="32">
        <f t="shared" si="13"/>
        <v>1450</v>
      </c>
      <c r="I81" s="32">
        <f t="shared" si="13"/>
        <v>1450</v>
      </c>
      <c r="J81" s="33">
        <f t="shared" si="13"/>
        <v>17400</v>
      </c>
    </row>
    <row r="82" spans="1:10" ht="11.1" customHeight="1" x14ac:dyDescent="0.2">
      <c r="A82" s="31"/>
      <c r="B82" s="54"/>
      <c r="C82" s="35"/>
      <c r="D82" s="32"/>
      <c r="E82" s="35"/>
      <c r="F82" s="35"/>
      <c r="G82" s="32"/>
      <c r="H82" s="32"/>
      <c r="I82" s="32"/>
      <c r="J82" s="33"/>
    </row>
    <row r="83" spans="1:10" ht="11.1" customHeight="1" x14ac:dyDescent="0.2">
      <c r="A83" s="25" t="s">
        <v>93</v>
      </c>
      <c r="B83" s="26" t="s">
        <v>94</v>
      </c>
      <c r="C83" s="29" t="s">
        <v>95</v>
      </c>
      <c r="D83" s="29">
        <v>1</v>
      </c>
      <c r="E83" s="29"/>
      <c r="F83" s="29"/>
      <c r="G83" s="29">
        <v>550</v>
      </c>
      <c r="H83" s="29">
        <v>550</v>
      </c>
      <c r="I83" s="29">
        <v>550</v>
      </c>
      <c r="J83" s="30">
        <f>I83*12</f>
        <v>6600</v>
      </c>
    </row>
    <row r="84" spans="1:10" ht="11.1" customHeight="1" x14ac:dyDescent="0.2">
      <c r="A84" s="25"/>
      <c r="B84" s="26"/>
      <c r="C84" s="29" t="s">
        <v>96</v>
      </c>
      <c r="D84" s="29">
        <v>1</v>
      </c>
      <c r="E84" s="29"/>
      <c r="F84" s="29"/>
      <c r="G84" s="29">
        <v>300</v>
      </c>
      <c r="H84" s="29">
        <v>300</v>
      </c>
      <c r="I84" s="29">
        <v>300</v>
      </c>
      <c r="J84" s="30">
        <f>I84*12</f>
        <v>3600</v>
      </c>
    </row>
    <row r="85" spans="1:10" ht="11.1" customHeight="1" x14ac:dyDescent="0.2">
      <c r="A85" s="25"/>
      <c r="B85" s="43"/>
      <c r="C85" s="29" t="s">
        <v>97</v>
      </c>
      <c r="D85" s="29">
        <v>1</v>
      </c>
      <c r="E85" s="29"/>
      <c r="F85" s="29"/>
      <c r="G85" s="29">
        <v>325</v>
      </c>
      <c r="H85" s="29">
        <v>325</v>
      </c>
      <c r="I85" s="29">
        <v>325</v>
      </c>
      <c r="J85" s="30">
        <f>I85*12</f>
        <v>3900</v>
      </c>
    </row>
    <row r="86" spans="1:10" ht="11.1" customHeight="1" x14ac:dyDescent="0.2">
      <c r="A86" s="25"/>
      <c r="B86" s="43"/>
      <c r="C86" s="29" t="s">
        <v>98</v>
      </c>
      <c r="D86" s="29">
        <v>6</v>
      </c>
      <c r="E86" s="29"/>
      <c r="F86" s="29"/>
      <c r="G86" s="29">
        <v>1500</v>
      </c>
      <c r="H86" s="29">
        <v>1800</v>
      </c>
      <c r="I86" s="29">
        <v>1800</v>
      </c>
      <c r="J86" s="30">
        <f>I86*12</f>
        <v>21600</v>
      </c>
    </row>
    <row r="87" spans="1:10" ht="11.1" customHeight="1" x14ac:dyDescent="0.2">
      <c r="A87" s="25"/>
      <c r="B87" s="43"/>
      <c r="C87" s="29" t="s">
        <v>99</v>
      </c>
      <c r="D87" s="29">
        <v>1</v>
      </c>
      <c r="E87" s="29"/>
      <c r="F87" s="29"/>
      <c r="G87" s="29">
        <v>325</v>
      </c>
      <c r="H87" s="29">
        <v>325</v>
      </c>
      <c r="I87" s="29">
        <v>325</v>
      </c>
      <c r="J87" s="30">
        <f>I87*12</f>
        <v>3900</v>
      </c>
    </row>
    <row r="88" spans="1:10" ht="11.1" customHeight="1" x14ac:dyDescent="0.2">
      <c r="A88" s="31"/>
      <c r="B88" s="54" t="s">
        <v>92</v>
      </c>
      <c r="C88" s="35"/>
      <c r="D88" s="32">
        <f t="shared" ref="D88:J88" si="14">SUM(D83:D87)</f>
        <v>10</v>
      </c>
      <c r="E88" s="32">
        <f t="shared" si="14"/>
        <v>0</v>
      </c>
      <c r="F88" s="32">
        <f t="shared" si="14"/>
        <v>0</v>
      </c>
      <c r="G88" s="32">
        <f t="shared" si="14"/>
        <v>3000</v>
      </c>
      <c r="H88" s="32">
        <f t="shared" si="14"/>
        <v>3300</v>
      </c>
      <c r="I88" s="32">
        <f t="shared" si="14"/>
        <v>3300</v>
      </c>
      <c r="J88" s="33">
        <f t="shared" si="14"/>
        <v>39600</v>
      </c>
    </row>
    <row r="89" spans="1:10" ht="11.1" customHeight="1" x14ac:dyDescent="0.2">
      <c r="A89" s="31"/>
      <c r="B89" s="55"/>
      <c r="C89" s="35"/>
      <c r="D89" s="35"/>
      <c r="E89" s="35"/>
      <c r="F89" s="35"/>
      <c r="G89" s="35"/>
      <c r="H89" s="35"/>
      <c r="I89" s="35"/>
      <c r="J89" s="56"/>
    </row>
    <row r="90" spans="1:10" ht="11.1" customHeight="1" x14ac:dyDescent="0.2">
      <c r="A90" s="25" t="s">
        <v>100</v>
      </c>
      <c r="B90" s="26" t="s">
        <v>101</v>
      </c>
      <c r="C90" s="29" t="s">
        <v>102</v>
      </c>
      <c r="D90" s="29">
        <v>1</v>
      </c>
      <c r="E90" s="29"/>
      <c r="F90" s="29"/>
      <c r="G90" s="29">
        <v>400</v>
      </c>
      <c r="H90" s="29">
        <v>400</v>
      </c>
      <c r="I90" s="29">
        <v>400</v>
      </c>
      <c r="J90" s="30">
        <f t="shared" ref="J90:J97" si="15">I90*12</f>
        <v>4800</v>
      </c>
    </row>
    <row r="91" spans="1:10" ht="11.1" customHeight="1" x14ac:dyDescent="0.2">
      <c r="A91" s="25"/>
      <c r="B91" s="26"/>
      <c r="C91" s="29" t="s">
        <v>103</v>
      </c>
      <c r="D91" s="29">
        <v>1</v>
      </c>
      <c r="E91" s="29"/>
      <c r="F91" s="29"/>
      <c r="G91" s="29">
        <v>500</v>
      </c>
      <c r="H91" s="29">
        <v>500</v>
      </c>
      <c r="I91" s="29">
        <v>500</v>
      </c>
      <c r="J91" s="30">
        <f t="shared" si="15"/>
        <v>6000</v>
      </c>
    </row>
    <row r="92" spans="1:10" ht="11.1" customHeight="1" x14ac:dyDescent="0.2">
      <c r="A92" s="25"/>
      <c r="B92" s="26"/>
      <c r="C92" s="29" t="s">
        <v>103</v>
      </c>
      <c r="D92" s="29">
        <v>1</v>
      </c>
      <c r="E92" s="29"/>
      <c r="F92" s="29"/>
      <c r="G92" s="29">
        <v>325</v>
      </c>
      <c r="H92" s="29">
        <v>325</v>
      </c>
      <c r="I92" s="29">
        <v>325</v>
      </c>
      <c r="J92" s="30">
        <f t="shared" si="15"/>
        <v>3900</v>
      </c>
    </row>
    <row r="93" spans="1:10" ht="11.1" customHeight="1" x14ac:dyDescent="0.2">
      <c r="A93" s="25"/>
      <c r="B93" s="26"/>
      <c r="C93" s="29" t="s">
        <v>103</v>
      </c>
      <c r="D93" s="29">
        <v>1</v>
      </c>
      <c r="E93" s="29"/>
      <c r="F93" s="29"/>
      <c r="G93" s="29"/>
      <c r="H93" s="29">
        <v>300</v>
      </c>
      <c r="I93" s="29">
        <v>300</v>
      </c>
      <c r="J93" s="30">
        <f t="shared" si="15"/>
        <v>3600</v>
      </c>
    </row>
    <row r="94" spans="1:10" ht="11.1" customHeight="1" x14ac:dyDescent="0.2">
      <c r="A94" s="25"/>
      <c r="B94" s="26"/>
      <c r="C94" s="29" t="s">
        <v>103</v>
      </c>
      <c r="D94" s="29">
        <v>1</v>
      </c>
      <c r="E94" s="29"/>
      <c r="F94" s="29"/>
      <c r="G94" s="29"/>
      <c r="H94" s="29">
        <v>400</v>
      </c>
      <c r="I94" s="29">
        <v>400</v>
      </c>
      <c r="J94" s="30">
        <f t="shared" si="15"/>
        <v>4800</v>
      </c>
    </row>
    <row r="95" spans="1:10" s="39" customFormat="1" ht="11.1" customHeight="1" x14ac:dyDescent="0.2">
      <c r="A95" s="31"/>
      <c r="B95" s="54" t="s">
        <v>92</v>
      </c>
      <c r="C95" s="35"/>
      <c r="D95" s="32">
        <f t="shared" ref="D95:J95" si="16">SUM(D90:D94)</f>
        <v>5</v>
      </c>
      <c r="E95" s="32">
        <f t="shared" si="16"/>
        <v>0</v>
      </c>
      <c r="F95" s="32">
        <f t="shared" si="16"/>
        <v>0</v>
      </c>
      <c r="G95" s="32">
        <f t="shared" si="16"/>
        <v>1225</v>
      </c>
      <c r="H95" s="32">
        <f t="shared" si="16"/>
        <v>1925</v>
      </c>
      <c r="I95" s="32">
        <f t="shared" si="16"/>
        <v>1925</v>
      </c>
      <c r="J95" s="33">
        <f t="shared" si="16"/>
        <v>23100</v>
      </c>
    </row>
    <row r="96" spans="1:10" s="39" customFormat="1" ht="11.1" customHeight="1" x14ac:dyDescent="0.2">
      <c r="A96" s="31"/>
      <c r="B96" s="34"/>
      <c r="C96" s="35"/>
      <c r="D96" s="35"/>
      <c r="E96" s="35"/>
      <c r="F96" s="35"/>
      <c r="G96" s="35"/>
      <c r="H96" s="35"/>
      <c r="I96" s="35"/>
      <c r="J96" s="42"/>
    </row>
    <row r="97" spans="1:10" ht="11.1" customHeight="1" x14ac:dyDescent="0.2">
      <c r="A97" s="25" t="s">
        <v>104</v>
      </c>
      <c r="B97" s="26" t="s">
        <v>105</v>
      </c>
      <c r="C97" s="29" t="s">
        <v>106</v>
      </c>
      <c r="D97" s="29">
        <v>1</v>
      </c>
      <c r="E97" s="29"/>
      <c r="F97" s="29"/>
      <c r="G97" s="29">
        <v>550</v>
      </c>
      <c r="H97" s="29">
        <v>550</v>
      </c>
      <c r="I97" s="29">
        <v>550</v>
      </c>
      <c r="J97" s="30">
        <f t="shared" si="15"/>
        <v>6600</v>
      </c>
    </row>
    <row r="98" spans="1:10" s="39" customFormat="1" ht="11.1" customHeight="1" x14ac:dyDescent="0.2">
      <c r="A98" s="31"/>
      <c r="B98" s="54" t="s">
        <v>92</v>
      </c>
      <c r="C98" s="35"/>
      <c r="D98" s="35">
        <f>SUM(D97)</f>
        <v>1</v>
      </c>
      <c r="E98" s="35"/>
      <c r="F98" s="35"/>
      <c r="G98" s="32">
        <f>SUM(G97)</f>
        <v>550</v>
      </c>
      <c r="H98" s="32">
        <f>SUM(H97)</f>
        <v>550</v>
      </c>
      <c r="I98" s="32">
        <f>SUM(I97)</f>
        <v>550</v>
      </c>
      <c r="J98" s="33">
        <f>SUM(J97)</f>
        <v>6600</v>
      </c>
    </row>
    <row r="99" spans="1:10" s="39" customFormat="1" ht="11.1" customHeight="1" x14ac:dyDescent="0.2">
      <c r="A99" s="31"/>
      <c r="B99" s="34"/>
      <c r="C99" s="35"/>
      <c r="D99" s="35"/>
      <c r="E99" s="35"/>
      <c r="F99" s="35"/>
      <c r="G99" s="35"/>
      <c r="H99" s="35"/>
      <c r="I99" s="35"/>
      <c r="J99" s="42"/>
    </row>
    <row r="100" spans="1:10" ht="11.1" customHeight="1" x14ac:dyDescent="0.2">
      <c r="A100" s="31"/>
      <c r="B100" s="57"/>
      <c r="C100" s="35"/>
      <c r="D100" s="32"/>
      <c r="E100" s="35"/>
      <c r="F100" s="35"/>
      <c r="G100" s="32"/>
      <c r="H100" s="32"/>
      <c r="I100" s="32"/>
      <c r="J100" s="33"/>
    </row>
    <row r="101" spans="1:10" ht="11.1" customHeight="1" x14ac:dyDescent="0.2">
      <c r="A101" s="25" t="s">
        <v>107</v>
      </c>
      <c r="B101" s="26" t="s">
        <v>108</v>
      </c>
      <c r="C101" s="29" t="s">
        <v>109</v>
      </c>
      <c r="D101" s="29">
        <v>1</v>
      </c>
      <c r="E101" s="29"/>
      <c r="F101" s="29"/>
      <c r="G101" s="29">
        <v>800</v>
      </c>
      <c r="H101" s="29">
        <v>800</v>
      </c>
      <c r="I101" s="29">
        <v>800</v>
      </c>
      <c r="J101" s="30">
        <f>I101*12</f>
        <v>9600</v>
      </c>
    </row>
    <row r="102" spans="1:10" ht="11.1" customHeight="1" x14ac:dyDescent="0.2">
      <c r="A102" s="58"/>
      <c r="B102" s="59"/>
      <c r="C102" s="29" t="s">
        <v>110</v>
      </c>
      <c r="D102" s="29">
        <v>1</v>
      </c>
      <c r="E102" s="29"/>
      <c r="F102" s="29"/>
      <c r="G102" s="29">
        <v>400</v>
      </c>
      <c r="H102" s="60">
        <v>400</v>
      </c>
      <c r="I102" s="29">
        <v>400</v>
      </c>
      <c r="J102" s="30">
        <f>I102*12</f>
        <v>4800</v>
      </c>
    </row>
    <row r="103" spans="1:10" ht="11.1" customHeight="1" x14ac:dyDescent="0.2">
      <c r="A103" s="31"/>
      <c r="B103" s="57" t="s">
        <v>27</v>
      </c>
      <c r="C103" s="35"/>
      <c r="D103" s="32">
        <f>SUM(D101:D102)</f>
        <v>2</v>
      </c>
      <c r="E103" s="35"/>
      <c r="F103" s="35"/>
      <c r="G103" s="32">
        <f>SUM(G101:G102)</f>
        <v>1200</v>
      </c>
      <c r="H103" s="32">
        <f>SUM(H101:H102)</f>
        <v>1200</v>
      </c>
      <c r="I103" s="32">
        <f>SUM(I101:I102)</f>
        <v>1200</v>
      </c>
      <c r="J103" s="33">
        <f>SUM(J101:J102)</f>
        <v>14400</v>
      </c>
    </row>
    <row r="104" spans="1:10" ht="11.1" customHeight="1" x14ac:dyDescent="0.2">
      <c r="A104" s="31"/>
      <c r="B104" s="57"/>
      <c r="C104" s="35"/>
      <c r="D104" s="32"/>
      <c r="E104" s="35"/>
      <c r="F104" s="35"/>
      <c r="G104" s="32"/>
      <c r="H104" s="32"/>
      <c r="I104" s="32"/>
      <c r="J104" s="33"/>
    </row>
    <row r="105" spans="1:10" ht="11.1" customHeight="1" x14ac:dyDescent="0.2">
      <c r="A105" s="25" t="s">
        <v>111</v>
      </c>
      <c r="B105" s="36" t="s">
        <v>112</v>
      </c>
      <c r="C105" s="29" t="s">
        <v>113</v>
      </c>
      <c r="D105" s="29">
        <v>1</v>
      </c>
      <c r="E105" s="29"/>
      <c r="F105" s="29"/>
      <c r="G105" s="29">
        <v>750</v>
      </c>
      <c r="H105" s="29">
        <v>750</v>
      </c>
      <c r="I105" s="29">
        <v>750</v>
      </c>
      <c r="J105" s="30">
        <f>I105*12</f>
        <v>9000</v>
      </c>
    </row>
    <row r="106" spans="1:10" ht="11.1" customHeight="1" x14ac:dyDescent="0.2">
      <c r="A106" s="21"/>
      <c r="B106" s="61"/>
      <c r="C106" s="23" t="s">
        <v>114</v>
      </c>
      <c r="D106" s="23">
        <v>1</v>
      </c>
      <c r="E106" s="23"/>
      <c r="F106" s="23"/>
      <c r="G106" s="23">
        <v>400</v>
      </c>
      <c r="H106" s="23">
        <v>400</v>
      </c>
      <c r="I106" s="23">
        <v>400</v>
      </c>
      <c r="J106" s="30">
        <f>I106*12</f>
        <v>4800</v>
      </c>
    </row>
    <row r="107" spans="1:10" ht="11.1" customHeight="1" x14ac:dyDescent="0.2">
      <c r="A107" s="62"/>
      <c r="B107" s="36"/>
      <c r="C107" s="29" t="s">
        <v>115</v>
      </c>
      <c r="D107" s="29">
        <v>1</v>
      </c>
      <c r="E107" s="29"/>
      <c r="F107" s="29"/>
      <c r="G107" s="29">
        <v>350</v>
      </c>
      <c r="H107" s="29">
        <v>350</v>
      </c>
      <c r="I107" s="29">
        <v>350</v>
      </c>
      <c r="J107" s="30">
        <f>I107*12</f>
        <v>4200</v>
      </c>
    </row>
    <row r="108" spans="1:10" ht="11.1" customHeight="1" x14ac:dyDescent="0.2">
      <c r="A108" s="62"/>
      <c r="B108" s="36"/>
      <c r="C108" s="29" t="s">
        <v>116</v>
      </c>
      <c r="D108" s="29">
        <v>1</v>
      </c>
      <c r="E108" s="29"/>
      <c r="F108" s="29"/>
      <c r="G108" s="29">
        <v>600</v>
      </c>
      <c r="H108" s="29">
        <v>600</v>
      </c>
      <c r="I108" s="29">
        <v>600</v>
      </c>
      <c r="J108" s="30">
        <f>I108*12</f>
        <v>7200</v>
      </c>
    </row>
    <row r="109" spans="1:10" ht="11.1" customHeight="1" thickBot="1" x14ac:dyDescent="0.25">
      <c r="A109" s="63"/>
      <c r="B109" s="64" t="s">
        <v>117</v>
      </c>
      <c r="C109" s="35"/>
      <c r="D109" s="32">
        <f t="shared" ref="D109:J109" si="17">SUM(D105:D108)</f>
        <v>4</v>
      </c>
      <c r="E109" s="32">
        <f t="shared" si="17"/>
        <v>0</v>
      </c>
      <c r="F109" s="32">
        <f t="shared" si="17"/>
        <v>0</v>
      </c>
      <c r="G109" s="32">
        <f t="shared" si="17"/>
        <v>2100</v>
      </c>
      <c r="H109" s="32">
        <f t="shared" si="17"/>
        <v>2100</v>
      </c>
      <c r="I109" s="32">
        <f t="shared" si="17"/>
        <v>2100</v>
      </c>
      <c r="J109" s="33">
        <f t="shared" si="17"/>
        <v>25200</v>
      </c>
    </row>
    <row r="110" spans="1:10" ht="11.1" customHeight="1" x14ac:dyDescent="0.2">
      <c r="A110" s="65"/>
      <c r="B110" s="66"/>
      <c r="C110" s="15"/>
      <c r="D110" s="67"/>
      <c r="E110" s="15"/>
      <c r="F110" s="15"/>
      <c r="G110" s="67"/>
      <c r="H110" s="67"/>
      <c r="I110" s="67"/>
      <c r="J110" s="16"/>
    </row>
    <row r="111" spans="1:10" ht="11.1" customHeight="1" thickBot="1" x14ac:dyDescent="0.25">
      <c r="A111" s="68" t="s">
        <v>118</v>
      </c>
      <c r="B111" s="18" t="s">
        <v>119</v>
      </c>
      <c r="C111" s="19" t="s">
        <v>120</v>
      </c>
      <c r="D111" s="19">
        <f>D119</f>
        <v>6</v>
      </c>
      <c r="E111" s="19">
        <f t="shared" ref="E111:J111" si="18">E119</f>
        <v>0</v>
      </c>
      <c r="F111" s="19">
        <f t="shared" si="18"/>
        <v>0</v>
      </c>
      <c r="G111" s="19">
        <f t="shared" si="18"/>
        <v>2665</v>
      </c>
      <c r="H111" s="19">
        <f t="shared" si="18"/>
        <v>2665</v>
      </c>
      <c r="I111" s="19">
        <f t="shared" si="18"/>
        <v>2665</v>
      </c>
      <c r="J111" s="20">
        <f t="shared" si="18"/>
        <v>31980</v>
      </c>
    </row>
    <row r="112" spans="1:10" ht="11.1" customHeight="1" x14ac:dyDescent="0.2">
      <c r="A112" s="63"/>
      <c r="B112" s="69"/>
      <c r="C112" s="35"/>
      <c r="D112" s="35"/>
      <c r="E112" s="35"/>
      <c r="F112" s="35"/>
      <c r="G112" s="32"/>
      <c r="H112" s="32"/>
      <c r="I112" s="32"/>
      <c r="J112" s="33"/>
    </row>
    <row r="113" spans="1:10" ht="11.1" customHeight="1" x14ac:dyDescent="0.2">
      <c r="A113" s="25" t="s">
        <v>121</v>
      </c>
      <c r="B113" s="26" t="s">
        <v>122</v>
      </c>
      <c r="C113" s="29" t="s">
        <v>123</v>
      </c>
      <c r="D113" s="29">
        <v>1</v>
      </c>
      <c r="E113" s="29"/>
      <c r="F113" s="29"/>
      <c r="G113" s="29">
        <v>790</v>
      </c>
      <c r="H113" s="29">
        <v>790</v>
      </c>
      <c r="I113" s="29">
        <v>790</v>
      </c>
      <c r="J113" s="30">
        <f t="shared" ref="J113:J118" si="19">I113*12</f>
        <v>9480</v>
      </c>
    </row>
    <row r="114" spans="1:10" ht="11.1" customHeight="1" x14ac:dyDescent="0.2">
      <c r="A114" s="25"/>
      <c r="B114" s="43"/>
      <c r="C114" s="29" t="s">
        <v>124</v>
      </c>
      <c r="D114" s="29">
        <v>1</v>
      </c>
      <c r="E114" s="29"/>
      <c r="F114" s="29"/>
      <c r="G114" s="29">
        <v>450</v>
      </c>
      <c r="H114" s="29">
        <v>450</v>
      </c>
      <c r="I114" s="29">
        <v>450</v>
      </c>
      <c r="J114" s="30">
        <f t="shared" si="19"/>
        <v>5400</v>
      </c>
    </row>
    <row r="115" spans="1:10" ht="11.1" customHeight="1" x14ac:dyDescent="0.2">
      <c r="A115" s="25"/>
      <c r="B115" s="43"/>
      <c r="C115" s="29" t="s">
        <v>125</v>
      </c>
      <c r="D115" s="29">
        <v>1</v>
      </c>
      <c r="E115" s="29"/>
      <c r="F115" s="29"/>
      <c r="G115" s="29">
        <v>400</v>
      </c>
      <c r="H115" s="29">
        <v>400</v>
      </c>
      <c r="I115" s="29">
        <v>400</v>
      </c>
      <c r="J115" s="30">
        <f t="shared" si="19"/>
        <v>4800</v>
      </c>
    </row>
    <row r="116" spans="1:10" ht="11.1" customHeight="1" x14ac:dyDescent="0.2">
      <c r="A116" s="25"/>
      <c r="B116" s="43"/>
      <c r="C116" s="29" t="s">
        <v>126</v>
      </c>
      <c r="D116" s="29">
        <v>1</v>
      </c>
      <c r="E116" s="29"/>
      <c r="F116" s="29"/>
      <c r="G116" s="29">
        <v>375</v>
      </c>
      <c r="H116" s="29">
        <v>375</v>
      </c>
      <c r="I116" s="29">
        <v>375</v>
      </c>
      <c r="J116" s="30">
        <f t="shared" si="19"/>
        <v>4500</v>
      </c>
    </row>
    <row r="117" spans="1:10" ht="11.1" customHeight="1" x14ac:dyDescent="0.2">
      <c r="A117" s="25"/>
      <c r="B117" s="43"/>
      <c r="C117" s="29" t="s">
        <v>127</v>
      </c>
      <c r="D117" s="29">
        <v>1</v>
      </c>
      <c r="E117" s="29"/>
      <c r="F117" s="29"/>
      <c r="G117" s="29">
        <v>300</v>
      </c>
      <c r="H117" s="29">
        <v>300</v>
      </c>
      <c r="I117" s="29">
        <v>300</v>
      </c>
      <c r="J117" s="30">
        <f t="shared" si="19"/>
        <v>3600</v>
      </c>
    </row>
    <row r="118" spans="1:10" ht="11.1" customHeight="1" x14ac:dyDescent="0.2">
      <c r="A118" s="25"/>
      <c r="B118" s="43"/>
      <c r="C118" s="29" t="s">
        <v>127</v>
      </c>
      <c r="D118" s="29">
        <v>1</v>
      </c>
      <c r="E118" s="29"/>
      <c r="F118" s="29"/>
      <c r="G118" s="29">
        <v>350</v>
      </c>
      <c r="H118" s="29">
        <v>350</v>
      </c>
      <c r="I118" s="29">
        <v>350</v>
      </c>
      <c r="J118" s="30">
        <f t="shared" si="19"/>
        <v>4200</v>
      </c>
    </row>
    <row r="119" spans="1:10" ht="11.1" customHeight="1" thickBot="1" x14ac:dyDescent="0.25">
      <c r="A119" s="31"/>
      <c r="B119" s="70" t="s">
        <v>128</v>
      </c>
      <c r="C119" s="32"/>
      <c r="D119" s="32">
        <f>SUM(D113:D118)</f>
        <v>6</v>
      </c>
      <c r="E119" s="32">
        <f>SUM(E113:E117)</f>
        <v>0</v>
      </c>
      <c r="F119" s="32">
        <f>SUM(F113:F117)</f>
        <v>0</v>
      </c>
      <c r="G119" s="32">
        <f>SUM(G113:G118)</f>
        <v>2665</v>
      </c>
      <c r="H119" s="32">
        <f>SUM(H113:H118)</f>
        <v>2665</v>
      </c>
      <c r="I119" s="32">
        <f>SUM(I113:I118)</f>
        <v>2665</v>
      </c>
      <c r="J119" s="33">
        <f>SUM(J113:J118)</f>
        <v>31980</v>
      </c>
    </row>
    <row r="120" spans="1:10" ht="11.1" customHeight="1" x14ac:dyDescent="0.2">
      <c r="A120" s="71"/>
      <c r="B120" s="72"/>
      <c r="C120" s="67"/>
      <c r="D120" s="67"/>
      <c r="E120" s="15"/>
      <c r="F120" s="15"/>
      <c r="G120" s="67"/>
      <c r="H120" s="67"/>
      <c r="I120" s="67"/>
      <c r="J120" s="16"/>
    </row>
    <row r="121" spans="1:10" ht="11.1" customHeight="1" thickBot="1" x14ac:dyDescent="0.25">
      <c r="A121" s="68" t="s">
        <v>129</v>
      </c>
      <c r="B121" s="18" t="s">
        <v>130</v>
      </c>
      <c r="C121" s="73"/>
      <c r="D121" s="74">
        <f>D126+D131+D136+D152+D161+D172+D184</f>
        <v>84</v>
      </c>
      <c r="E121" s="74">
        <f t="shared" ref="E121:J121" si="20">E126+E131+E136+E152+E161+E172+E184</f>
        <v>0</v>
      </c>
      <c r="F121" s="74">
        <f t="shared" si="20"/>
        <v>0</v>
      </c>
      <c r="G121" s="74">
        <f t="shared" si="20"/>
        <v>27145</v>
      </c>
      <c r="H121" s="74">
        <f t="shared" si="20"/>
        <v>27195</v>
      </c>
      <c r="I121" s="74">
        <f t="shared" si="20"/>
        <v>28145</v>
      </c>
      <c r="J121" s="75">
        <f t="shared" si="20"/>
        <v>337740</v>
      </c>
    </row>
    <row r="122" spans="1:10" ht="11.1" customHeight="1" x14ac:dyDescent="0.2">
      <c r="A122" s="63"/>
      <c r="B122" s="69"/>
      <c r="C122" s="32"/>
      <c r="D122" s="76"/>
      <c r="E122" s="77"/>
      <c r="F122" s="77"/>
      <c r="G122" s="76"/>
      <c r="H122" s="76"/>
      <c r="I122" s="76"/>
      <c r="J122" s="78"/>
    </row>
    <row r="123" spans="1:10" ht="11.1" customHeight="1" x14ac:dyDescent="0.2">
      <c r="A123" s="25" t="s">
        <v>131</v>
      </c>
      <c r="B123" s="79" t="s">
        <v>132</v>
      </c>
      <c r="C123" s="29" t="s">
        <v>133</v>
      </c>
      <c r="D123" s="80">
        <v>1</v>
      </c>
      <c r="E123" s="80"/>
      <c r="F123" s="80"/>
      <c r="G123" s="80">
        <v>600</v>
      </c>
      <c r="H123" s="80">
        <v>600</v>
      </c>
      <c r="I123" s="80">
        <v>600</v>
      </c>
      <c r="J123" s="30">
        <f>I123*12</f>
        <v>7200</v>
      </c>
    </row>
    <row r="124" spans="1:10" ht="11.1" customHeight="1" x14ac:dyDescent="0.2">
      <c r="A124" s="25"/>
      <c r="B124" s="79"/>
      <c r="C124" s="29" t="s">
        <v>134</v>
      </c>
      <c r="D124" s="80">
        <v>1</v>
      </c>
      <c r="E124" s="80"/>
      <c r="F124" s="80"/>
      <c r="G124" s="80">
        <v>300</v>
      </c>
      <c r="H124" s="80">
        <v>300</v>
      </c>
      <c r="I124" s="80">
        <v>300</v>
      </c>
      <c r="J124" s="30">
        <f>I124*12</f>
        <v>3600</v>
      </c>
    </row>
    <row r="125" spans="1:10" ht="11.1" customHeight="1" x14ac:dyDescent="0.2">
      <c r="A125" s="25"/>
      <c r="B125" s="79"/>
      <c r="C125" s="29" t="s">
        <v>135</v>
      </c>
      <c r="D125" s="80">
        <v>1</v>
      </c>
      <c r="E125" s="80"/>
      <c r="F125" s="80"/>
      <c r="G125" s="80">
        <v>350</v>
      </c>
      <c r="H125" s="80">
        <v>350</v>
      </c>
      <c r="I125" s="80">
        <v>350</v>
      </c>
      <c r="J125" s="30">
        <f>I125*12</f>
        <v>4200</v>
      </c>
    </row>
    <row r="126" spans="1:10" ht="11.1" customHeight="1" x14ac:dyDescent="0.2">
      <c r="A126" s="31"/>
      <c r="B126" s="69" t="s">
        <v>27</v>
      </c>
      <c r="C126" s="39"/>
      <c r="D126" s="76">
        <f>SUM(D123:D125)</f>
        <v>3</v>
      </c>
      <c r="E126" s="76"/>
      <c r="F126" s="76"/>
      <c r="G126" s="76">
        <f>SUM(G123:G125)</f>
        <v>1250</v>
      </c>
      <c r="H126" s="76">
        <f>SUM(H123:H125)</f>
        <v>1250</v>
      </c>
      <c r="I126" s="76">
        <f>SUM(I123:I125)</f>
        <v>1250</v>
      </c>
      <c r="J126" s="78">
        <f>SUM(J123:J125)</f>
        <v>15000</v>
      </c>
    </row>
    <row r="127" spans="1:10" ht="11.1" customHeight="1" x14ac:dyDescent="0.2">
      <c r="A127" s="31"/>
      <c r="B127" s="69"/>
      <c r="C127" s="39"/>
      <c r="D127" s="76"/>
      <c r="E127" s="76"/>
      <c r="F127" s="76"/>
      <c r="G127" s="76"/>
      <c r="H127" s="76"/>
      <c r="I127" s="76"/>
      <c r="J127" s="78"/>
    </row>
    <row r="128" spans="1:10" ht="11.1" customHeight="1" x14ac:dyDescent="0.2">
      <c r="A128" s="25" t="s">
        <v>136</v>
      </c>
      <c r="B128" s="81" t="s">
        <v>137</v>
      </c>
      <c r="C128" s="59" t="s">
        <v>138</v>
      </c>
      <c r="D128" s="82">
        <v>1</v>
      </c>
      <c r="E128" s="82"/>
      <c r="F128" s="82"/>
      <c r="G128" s="80">
        <v>400</v>
      </c>
      <c r="H128" s="80">
        <v>400</v>
      </c>
      <c r="I128" s="80">
        <v>400</v>
      </c>
      <c r="J128" s="30">
        <f>I128*12</f>
        <v>4800</v>
      </c>
    </row>
    <row r="129" spans="1:10" ht="11.1" customHeight="1" x14ac:dyDescent="0.2">
      <c r="A129" s="25"/>
      <c r="B129" s="81"/>
      <c r="C129" s="29" t="s">
        <v>139</v>
      </c>
      <c r="D129" s="29">
        <v>6</v>
      </c>
      <c r="E129" s="29"/>
      <c r="F129" s="29"/>
      <c r="G129" s="29">
        <v>1800</v>
      </c>
      <c r="H129" s="29">
        <v>1800</v>
      </c>
      <c r="I129" s="29">
        <v>1800</v>
      </c>
      <c r="J129" s="30">
        <f>I129*12</f>
        <v>21600</v>
      </c>
    </row>
    <row r="130" spans="1:10" ht="11.1" customHeight="1" x14ac:dyDescent="0.2">
      <c r="A130" s="25"/>
      <c r="B130" s="81"/>
      <c r="C130" s="59" t="s">
        <v>140</v>
      </c>
      <c r="D130" s="82">
        <v>1</v>
      </c>
      <c r="E130" s="82"/>
      <c r="F130" s="82"/>
      <c r="G130" s="80">
        <v>300</v>
      </c>
      <c r="H130" s="80">
        <v>300</v>
      </c>
      <c r="I130" s="80">
        <v>300</v>
      </c>
      <c r="J130" s="30">
        <f>I130*12</f>
        <v>3600</v>
      </c>
    </row>
    <row r="131" spans="1:10" ht="11.1" customHeight="1" x14ac:dyDescent="0.2">
      <c r="A131" s="31"/>
      <c r="B131" s="70" t="s">
        <v>128</v>
      </c>
      <c r="C131" s="32"/>
      <c r="D131" s="32">
        <f t="shared" ref="D131:J131" si="21">SUM(D128:D130)</f>
        <v>8</v>
      </c>
      <c r="E131" s="32">
        <f t="shared" si="21"/>
        <v>0</v>
      </c>
      <c r="F131" s="32">
        <f t="shared" si="21"/>
        <v>0</v>
      </c>
      <c r="G131" s="32">
        <f t="shared" si="21"/>
        <v>2500</v>
      </c>
      <c r="H131" s="32">
        <f t="shared" si="21"/>
        <v>2500</v>
      </c>
      <c r="I131" s="32">
        <f t="shared" si="21"/>
        <v>2500</v>
      </c>
      <c r="J131" s="33">
        <f t="shared" si="21"/>
        <v>30000</v>
      </c>
    </row>
    <row r="132" spans="1:10" ht="11.1" customHeight="1" x14ac:dyDescent="0.2">
      <c r="A132" s="31"/>
      <c r="B132" s="83"/>
      <c r="C132" s="32"/>
      <c r="D132" s="76"/>
      <c r="E132" s="77"/>
      <c r="F132" s="77"/>
      <c r="G132" s="76"/>
      <c r="H132" s="76"/>
      <c r="I132" s="76"/>
      <c r="J132" s="78"/>
    </row>
    <row r="133" spans="1:10" ht="11.1" customHeight="1" x14ac:dyDescent="0.2">
      <c r="A133" s="25" t="s">
        <v>141</v>
      </c>
      <c r="B133" s="84" t="s">
        <v>142</v>
      </c>
      <c r="C133" s="85" t="s">
        <v>143</v>
      </c>
      <c r="D133" s="29">
        <v>1</v>
      </c>
      <c r="E133" s="29"/>
      <c r="F133" s="29"/>
      <c r="G133" s="29">
        <v>350</v>
      </c>
      <c r="H133" s="41">
        <v>350</v>
      </c>
      <c r="I133" s="29">
        <v>350</v>
      </c>
      <c r="J133" s="86">
        <f>I133*12</f>
        <v>4200</v>
      </c>
    </row>
    <row r="134" spans="1:10" ht="11.1" customHeight="1" x14ac:dyDescent="0.2">
      <c r="A134" s="25"/>
      <c r="B134" s="36"/>
      <c r="C134" s="85" t="s">
        <v>144</v>
      </c>
      <c r="D134" s="29">
        <v>1</v>
      </c>
      <c r="E134" s="29"/>
      <c r="F134" s="29"/>
      <c r="G134" s="29">
        <v>300</v>
      </c>
      <c r="H134" s="29">
        <v>300</v>
      </c>
      <c r="I134" s="29">
        <v>300</v>
      </c>
      <c r="J134" s="86">
        <f>I134*12</f>
        <v>3600</v>
      </c>
    </row>
    <row r="135" spans="1:10" ht="11.1" customHeight="1" x14ac:dyDescent="0.2">
      <c r="A135" s="25"/>
      <c r="B135" s="36"/>
      <c r="C135" s="29" t="s">
        <v>145</v>
      </c>
      <c r="D135" s="29">
        <v>2</v>
      </c>
      <c r="E135" s="29"/>
      <c r="F135" s="29"/>
      <c r="G135" s="29">
        <v>600</v>
      </c>
      <c r="H135" s="29">
        <v>600</v>
      </c>
      <c r="I135" s="29">
        <v>600</v>
      </c>
      <c r="J135" s="86">
        <f>I135*12</f>
        <v>7200</v>
      </c>
    </row>
    <row r="136" spans="1:10" s="39" customFormat="1" ht="11.1" customHeight="1" thickBot="1" x14ac:dyDescent="0.25">
      <c r="A136" s="87"/>
      <c r="B136" s="88" t="s">
        <v>27</v>
      </c>
      <c r="C136" s="89"/>
      <c r="D136" s="88">
        <f t="shared" ref="D136:J136" si="22">SUM(D133:D135)</f>
        <v>4</v>
      </c>
      <c r="E136" s="88">
        <f t="shared" si="22"/>
        <v>0</v>
      </c>
      <c r="F136" s="88">
        <f t="shared" si="22"/>
        <v>0</v>
      </c>
      <c r="G136" s="88">
        <f t="shared" si="22"/>
        <v>1250</v>
      </c>
      <c r="H136" s="88">
        <f t="shared" si="22"/>
        <v>1250</v>
      </c>
      <c r="I136" s="88">
        <f t="shared" si="22"/>
        <v>1250</v>
      </c>
      <c r="J136" s="90">
        <f t="shared" si="22"/>
        <v>15000</v>
      </c>
    </row>
    <row r="137" spans="1:10" s="39" customFormat="1" ht="11.1" customHeight="1" x14ac:dyDescent="0.2">
      <c r="A137" s="91"/>
      <c r="B137" s="38"/>
      <c r="C137" s="35"/>
      <c r="D137" s="35"/>
      <c r="E137" s="35"/>
      <c r="F137" s="35"/>
      <c r="G137" s="35"/>
      <c r="H137" s="35"/>
      <c r="I137" s="35"/>
      <c r="J137" s="35"/>
    </row>
    <row r="138" spans="1:10" s="39" customFormat="1" ht="11.1" customHeight="1" thickBot="1" x14ac:dyDescent="0.25">
      <c r="A138" s="91"/>
      <c r="B138" s="38"/>
      <c r="C138" s="35"/>
      <c r="D138" s="35"/>
      <c r="E138" s="35"/>
      <c r="F138" s="35"/>
      <c r="G138" s="35"/>
      <c r="H138" s="35"/>
      <c r="I138" s="35"/>
      <c r="J138" s="35"/>
    </row>
    <row r="139" spans="1:10" ht="21" customHeight="1" x14ac:dyDescent="0.25">
      <c r="A139" s="129" t="str">
        <f>+A69</f>
        <v xml:space="preserve">4.8 PRESUPUESTO DE PERSONAL PERMANENTE </v>
      </c>
      <c r="B139" s="130"/>
      <c r="C139" s="130"/>
      <c r="D139" s="130"/>
      <c r="E139" s="130"/>
      <c r="F139" s="130"/>
      <c r="G139" s="130"/>
      <c r="H139" s="130"/>
      <c r="I139" s="130"/>
      <c r="J139" s="131"/>
    </row>
    <row r="140" spans="1:10" ht="16.5" customHeight="1" thickBot="1" x14ac:dyDescent="0.3">
      <c r="A140" s="114" t="str">
        <f>+A70</f>
        <v xml:space="preserve">                           ALCALDIA DE SAN FRANCISCO MENENDEZ 2018</v>
      </c>
      <c r="B140" s="123"/>
      <c r="C140" s="123"/>
      <c r="D140" s="123"/>
      <c r="E140" s="123"/>
      <c r="F140" s="123"/>
      <c r="G140" s="123"/>
      <c r="H140" s="123"/>
      <c r="I140" s="50" t="s">
        <v>2</v>
      </c>
      <c r="J140" s="51"/>
    </row>
    <row r="141" spans="1:10" ht="9.75" customHeight="1" thickBot="1" x14ac:dyDescent="0.25">
      <c r="A141" s="116" t="s">
        <v>3</v>
      </c>
      <c r="B141" s="3" t="s">
        <v>4</v>
      </c>
      <c r="C141" s="5"/>
      <c r="D141" s="5"/>
      <c r="E141" s="121" t="s">
        <v>5</v>
      </c>
      <c r="F141" s="122"/>
      <c r="G141" s="121" t="s">
        <v>6</v>
      </c>
      <c r="H141" s="122"/>
      <c r="I141" s="6" t="s">
        <v>7</v>
      </c>
      <c r="J141" s="6" t="s">
        <v>8</v>
      </c>
    </row>
    <row r="142" spans="1:10" ht="9.75" customHeight="1" thickBot="1" x14ac:dyDescent="0.25">
      <c r="A142" s="117"/>
      <c r="B142" s="3" t="s">
        <v>9</v>
      </c>
      <c r="C142" s="8" t="s">
        <v>10</v>
      </c>
      <c r="D142" s="8" t="s">
        <v>11</v>
      </c>
      <c r="E142" s="6" t="s">
        <v>12</v>
      </c>
      <c r="F142" s="6" t="s">
        <v>13</v>
      </c>
      <c r="G142" s="6" t="s">
        <v>12</v>
      </c>
      <c r="H142" s="6" t="s">
        <v>13</v>
      </c>
      <c r="I142" s="8" t="s">
        <v>14</v>
      </c>
      <c r="J142" s="8" t="s">
        <v>15</v>
      </c>
    </row>
    <row r="143" spans="1:10" ht="9.75" customHeight="1" thickBot="1" x14ac:dyDescent="0.25">
      <c r="A143" s="118"/>
      <c r="B143" s="3" t="s">
        <v>83</v>
      </c>
      <c r="C143" s="11"/>
      <c r="D143" s="11" t="s">
        <v>17</v>
      </c>
      <c r="E143" s="11"/>
      <c r="F143" s="11"/>
      <c r="G143" s="11"/>
      <c r="H143" s="11"/>
      <c r="I143" s="11" t="s">
        <v>18</v>
      </c>
      <c r="J143" s="52" t="s">
        <v>84</v>
      </c>
    </row>
    <row r="144" spans="1:10" ht="11.1" customHeight="1" x14ac:dyDescent="0.2">
      <c r="A144" s="25" t="s">
        <v>146</v>
      </c>
      <c r="B144" s="36" t="s">
        <v>147</v>
      </c>
      <c r="C144" s="29" t="s">
        <v>148</v>
      </c>
      <c r="D144" s="29">
        <v>1</v>
      </c>
      <c r="E144" s="29"/>
      <c r="F144" s="29"/>
      <c r="G144" s="29">
        <v>600</v>
      </c>
      <c r="H144" s="29">
        <v>600</v>
      </c>
      <c r="I144" s="29">
        <v>600</v>
      </c>
      <c r="J144" s="30">
        <f t="shared" ref="J144:J151" si="23">I144*12</f>
        <v>7200</v>
      </c>
    </row>
    <row r="145" spans="1:10" ht="11.1" customHeight="1" x14ac:dyDescent="0.2">
      <c r="A145" s="25"/>
      <c r="B145" s="36"/>
      <c r="C145" s="29" t="s">
        <v>149</v>
      </c>
      <c r="D145" s="29">
        <v>1</v>
      </c>
      <c r="E145" s="29"/>
      <c r="F145" s="29"/>
      <c r="G145" s="29">
        <v>300</v>
      </c>
      <c r="H145" s="29">
        <v>300</v>
      </c>
      <c r="I145" s="29">
        <v>300</v>
      </c>
      <c r="J145" s="86">
        <f t="shared" si="23"/>
        <v>3600</v>
      </c>
    </row>
    <row r="146" spans="1:10" ht="11.1" customHeight="1" x14ac:dyDescent="0.2">
      <c r="A146" s="25"/>
      <c r="B146" s="36"/>
      <c r="C146" s="29" t="s">
        <v>150</v>
      </c>
      <c r="D146" s="29">
        <v>1</v>
      </c>
      <c r="E146" s="29"/>
      <c r="F146" s="29"/>
      <c r="G146" s="29">
        <v>350</v>
      </c>
      <c r="H146" s="29">
        <v>350</v>
      </c>
      <c r="I146" s="29">
        <v>350</v>
      </c>
      <c r="J146" s="86">
        <f t="shared" si="23"/>
        <v>4200</v>
      </c>
    </row>
    <row r="147" spans="1:10" ht="11.1" customHeight="1" x14ac:dyDescent="0.2">
      <c r="A147" s="25"/>
      <c r="B147" s="36"/>
      <c r="C147" s="29" t="s">
        <v>151</v>
      </c>
      <c r="D147" s="29">
        <v>2</v>
      </c>
      <c r="E147" s="29"/>
      <c r="F147" s="29"/>
      <c r="G147" s="29">
        <v>600</v>
      </c>
      <c r="H147" s="29">
        <v>600</v>
      </c>
      <c r="I147" s="29">
        <v>600</v>
      </c>
      <c r="J147" s="86">
        <f t="shared" si="23"/>
        <v>7200</v>
      </c>
    </row>
    <row r="148" spans="1:10" ht="11.1" customHeight="1" x14ac:dyDescent="0.2">
      <c r="A148" s="25"/>
      <c r="B148" s="36"/>
      <c r="C148" s="29" t="s">
        <v>152</v>
      </c>
      <c r="D148" s="29">
        <v>1</v>
      </c>
      <c r="E148" s="29"/>
      <c r="F148" s="29"/>
      <c r="G148" s="29">
        <v>310</v>
      </c>
      <c r="H148" s="29">
        <v>310</v>
      </c>
      <c r="I148" s="29">
        <v>310</v>
      </c>
      <c r="J148" s="30">
        <f t="shared" si="23"/>
        <v>3720</v>
      </c>
    </row>
    <row r="149" spans="1:10" ht="11.1" customHeight="1" x14ac:dyDescent="0.2">
      <c r="A149" s="25"/>
      <c r="B149" s="36"/>
      <c r="C149" s="29" t="s">
        <v>153</v>
      </c>
      <c r="D149" s="29">
        <v>1</v>
      </c>
      <c r="E149" s="29"/>
      <c r="F149" s="29"/>
      <c r="G149" s="29">
        <v>300</v>
      </c>
      <c r="H149" s="29">
        <v>300</v>
      </c>
      <c r="I149" s="29">
        <v>300</v>
      </c>
      <c r="J149" s="30">
        <f t="shared" si="23"/>
        <v>3600</v>
      </c>
    </row>
    <row r="150" spans="1:10" ht="11.1" customHeight="1" x14ac:dyDescent="0.2">
      <c r="A150" s="25"/>
      <c r="B150" s="36"/>
      <c r="C150" s="29" t="s">
        <v>154</v>
      </c>
      <c r="D150" s="29">
        <v>14</v>
      </c>
      <c r="E150" s="29"/>
      <c r="F150" s="29"/>
      <c r="G150" s="29">
        <v>4200</v>
      </c>
      <c r="H150" s="29">
        <v>4200</v>
      </c>
      <c r="I150" s="29">
        <v>4200</v>
      </c>
      <c r="J150" s="30">
        <f t="shared" si="23"/>
        <v>50400</v>
      </c>
    </row>
    <row r="151" spans="1:10" ht="11.1" customHeight="1" x14ac:dyDescent="0.2">
      <c r="A151" s="25"/>
      <c r="B151" s="36"/>
      <c r="C151" s="29" t="s">
        <v>155</v>
      </c>
      <c r="D151" s="29">
        <v>1</v>
      </c>
      <c r="E151" s="29"/>
      <c r="F151" s="29"/>
      <c r="G151" s="29">
        <v>300</v>
      </c>
      <c r="H151" s="29">
        <v>300</v>
      </c>
      <c r="I151" s="29">
        <v>300</v>
      </c>
      <c r="J151" s="30">
        <f t="shared" si="23"/>
        <v>3600</v>
      </c>
    </row>
    <row r="152" spans="1:10" s="39" customFormat="1" ht="11.1" customHeight="1" x14ac:dyDescent="0.2">
      <c r="A152" s="31"/>
      <c r="B152" s="32" t="s">
        <v>27</v>
      </c>
      <c r="C152" s="35"/>
      <c r="D152" s="32">
        <f t="shared" ref="D152:J152" si="24">SUM(D144:D151)</f>
        <v>22</v>
      </c>
      <c r="E152" s="32">
        <f t="shared" si="24"/>
        <v>0</v>
      </c>
      <c r="F152" s="32">
        <f t="shared" si="24"/>
        <v>0</v>
      </c>
      <c r="G152" s="32">
        <f t="shared" si="24"/>
        <v>6960</v>
      </c>
      <c r="H152" s="32">
        <f t="shared" si="24"/>
        <v>6960</v>
      </c>
      <c r="I152" s="32">
        <f t="shared" si="24"/>
        <v>6960</v>
      </c>
      <c r="J152" s="33">
        <f t="shared" si="24"/>
        <v>83520</v>
      </c>
    </row>
    <row r="153" spans="1:10" s="39" customFormat="1" ht="11.1" customHeight="1" x14ac:dyDescent="0.2">
      <c r="A153" s="31"/>
      <c r="B153" s="38"/>
      <c r="C153" s="35"/>
      <c r="D153" s="35"/>
      <c r="E153" s="35"/>
      <c r="F153" s="35"/>
      <c r="G153" s="35"/>
      <c r="H153" s="35"/>
      <c r="I153" s="35"/>
      <c r="J153" s="42"/>
    </row>
    <row r="154" spans="1:10" ht="11.1" customHeight="1" x14ac:dyDescent="0.2">
      <c r="A154" s="25" t="s">
        <v>156</v>
      </c>
      <c r="B154" s="36" t="s">
        <v>157</v>
      </c>
      <c r="C154" s="29" t="s">
        <v>158</v>
      </c>
      <c r="D154" s="29">
        <v>1</v>
      </c>
      <c r="E154" s="29"/>
      <c r="F154" s="29"/>
      <c r="G154" s="29">
        <v>425</v>
      </c>
      <c r="H154" s="29">
        <v>450</v>
      </c>
      <c r="I154" s="29">
        <v>450</v>
      </c>
      <c r="J154" s="30">
        <f t="shared" ref="J154:J160" si="25">I154*12</f>
        <v>5400</v>
      </c>
    </row>
    <row r="155" spans="1:10" ht="11.1" customHeight="1" x14ac:dyDescent="0.2">
      <c r="A155" s="25"/>
      <c r="B155" s="36"/>
      <c r="C155" s="29" t="s">
        <v>159</v>
      </c>
      <c r="D155" s="29">
        <v>1</v>
      </c>
      <c r="E155" s="29"/>
      <c r="F155" s="29"/>
      <c r="G155" s="29">
        <v>400</v>
      </c>
      <c r="H155" s="29">
        <v>400</v>
      </c>
      <c r="I155" s="29">
        <v>400</v>
      </c>
      <c r="J155" s="86">
        <f t="shared" si="25"/>
        <v>4800</v>
      </c>
    </row>
    <row r="156" spans="1:10" ht="11.1" customHeight="1" x14ac:dyDescent="0.2">
      <c r="A156" s="25"/>
      <c r="B156" s="36"/>
      <c r="C156" s="29" t="s">
        <v>160</v>
      </c>
      <c r="D156" s="29">
        <v>1</v>
      </c>
      <c r="E156" s="29"/>
      <c r="F156" s="29"/>
      <c r="G156" s="29">
        <v>375</v>
      </c>
      <c r="H156" s="29">
        <v>375</v>
      </c>
      <c r="I156" s="29">
        <v>375</v>
      </c>
      <c r="J156" s="86">
        <f t="shared" si="25"/>
        <v>4500</v>
      </c>
    </row>
    <row r="157" spans="1:10" ht="11.1" customHeight="1" x14ac:dyDescent="0.2">
      <c r="A157" s="25"/>
      <c r="B157" s="36"/>
      <c r="C157" s="29" t="s">
        <v>161</v>
      </c>
      <c r="D157" s="29">
        <v>1</v>
      </c>
      <c r="E157" s="29"/>
      <c r="F157" s="29"/>
      <c r="G157" s="29">
        <v>400</v>
      </c>
      <c r="H157" s="29">
        <v>400</v>
      </c>
      <c r="I157" s="29">
        <v>400</v>
      </c>
      <c r="J157" s="86">
        <f t="shared" si="25"/>
        <v>4800</v>
      </c>
    </row>
    <row r="158" spans="1:10" ht="11.1" customHeight="1" x14ac:dyDescent="0.2">
      <c r="A158" s="25"/>
      <c r="B158" s="36"/>
      <c r="C158" s="29" t="s">
        <v>162</v>
      </c>
      <c r="D158" s="29">
        <v>19</v>
      </c>
      <c r="E158" s="29"/>
      <c r="F158" s="29"/>
      <c r="G158" s="29">
        <v>6175</v>
      </c>
      <c r="H158" s="29">
        <v>6175</v>
      </c>
      <c r="I158" s="29">
        <v>6175</v>
      </c>
      <c r="J158" s="86">
        <f t="shared" si="25"/>
        <v>74100</v>
      </c>
    </row>
    <row r="159" spans="1:10" ht="11.1" customHeight="1" x14ac:dyDescent="0.2">
      <c r="A159" s="25"/>
      <c r="B159" s="36"/>
      <c r="C159" s="29" t="s">
        <v>163</v>
      </c>
      <c r="D159" s="29">
        <v>1</v>
      </c>
      <c r="E159" s="29"/>
      <c r="F159" s="29"/>
      <c r="G159" s="29">
        <v>350</v>
      </c>
      <c r="H159" s="29">
        <v>350</v>
      </c>
      <c r="I159" s="29">
        <v>350</v>
      </c>
      <c r="J159" s="86">
        <f t="shared" si="25"/>
        <v>4200</v>
      </c>
    </row>
    <row r="160" spans="1:10" ht="11.1" customHeight="1" x14ac:dyDescent="0.2">
      <c r="A160" s="58"/>
      <c r="B160" s="59"/>
      <c r="C160" s="29" t="s">
        <v>164</v>
      </c>
      <c r="D160" s="29">
        <v>3</v>
      </c>
      <c r="E160" s="29"/>
      <c r="F160" s="29"/>
      <c r="G160" s="29">
        <v>900</v>
      </c>
      <c r="H160" s="29">
        <v>900</v>
      </c>
      <c r="I160" s="29">
        <v>900</v>
      </c>
      <c r="J160" s="30">
        <f t="shared" si="25"/>
        <v>10800</v>
      </c>
    </row>
    <row r="161" spans="1:10" ht="11.1" customHeight="1" x14ac:dyDescent="0.2">
      <c r="A161" s="31"/>
      <c r="B161" s="92" t="s">
        <v>165</v>
      </c>
      <c r="C161" s="35"/>
      <c r="D161" s="32">
        <f t="shared" ref="D161:J161" si="26">SUM(D154:D160)</f>
        <v>27</v>
      </c>
      <c r="E161" s="32">
        <f t="shared" si="26"/>
        <v>0</v>
      </c>
      <c r="F161" s="32">
        <f t="shared" si="26"/>
        <v>0</v>
      </c>
      <c r="G161" s="32">
        <f t="shared" si="26"/>
        <v>9025</v>
      </c>
      <c r="H161" s="32">
        <f t="shared" si="26"/>
        <v>9050</v>
      </c>
      <c r="I161" s="32">
        <f t="shared" si="26"/>
        <v>9050</v>
      </c>
      <c r="J161" s="33">
        <f t="shared" si="26"/>
        <v>108600</v>
      </c>
    </row>
    <row r="162" spans="1:10" ht="11.1" customHeight="1" x14ac:dyDescent="0.2">
      <c r="A162" s="31"/>
      <c r="B162" s="92"/>
      <c r="C162" s="35"/>
      <c r="D162" s="32"/>
      <c r="E162" s="35"/>
      <c r="F162" s="35"/>
      <c r="G162" s="32"/>
      <c r="H162" s="32"/>
      <c r="I162" s="32"/>
      <c r="J162" s="33"/>
    </row>
    <row r="163" spans="1:10" ht="11.1" customHeight="1" x14ac:dyDescent="0.2">
      <c r="A163" s="31"/>
      <c r="B163" s="92"/>
      <c r="C163" s="35"/>
      <c r="D163" s="32"/>
      <c r="E163" s="35"/>
      <c r="F163" s="35"/>
      <c r="G163" s="32"/>
      <c r="H163" s="32"/>
      <c r="I163" s="32"/>
      <c r="J163" s="33"/>
    </row>
    <row r="164" spans="1:10" ht="11.1" customHeight="1" x14ac:dyDescent="0.2">
      <c r="A164" s="31"/>
      <c r="B164" s="92"/>
      <c r="C164" s="35"/>
      <c r="D164" s="32"/>
      <c r="E164" s="35"/>
      <c r="F164" s="35"/>
      <c r="G164" s="32"/>
      <c r="H164" s="32"/>
      <c r="I164" s="32"/>
      <c r="J164" s="33"/>
    </row>
    <row r="165" spans="1:10" ht="11.1" customHeight="1" x14ac:dyDescent="0.2">
      <c r="A165" s="25" t="s">
        <v>166</v>
      </c>
      <c r="B165" s="36" t="s">
        <v>167</v>
      </c>
      <c r="C165" s="29" t="s">
        <v>168</v>
      </c>
      <c r="D165" s="29">
        <v>1</v>
      </c>
      <c r="E165" s="29"/>
      <c r="F165" s="29"/>
      <c r="G165" s="29">
        <v>555</v>
      </c>
      <c r="H165" s="29">
        <v>555</v>
      </c>
      <c r="I165" s="29">
        <v>555</v>
      </c>
      <c r="J165" s="86">
        <f t="shared" ref="J165:J171" si="27">I165*12</f>
        <v>6660</v>
      </c>
    </row>
    <row r="166" spans="1:10" s="39" customFormat="1" ht="11.1" customHeight="1" x14ac:dyDescent="0.2">
      <c r="A166" s="25"/>
      <c r="B166" s="93"/>
      <c r="C166" s="29" t="s">
        <v>169</v>
      </c>
      <c r="D166" s="29">
        <v>1</v>
      </c>
      <c r="E166" s="29"/>
      <c r="F166" s="29"/>
      <c r="G166" s="29">
        <v>305</v>
      </c>
      <c r="H166" s="29">
        <v>305</v>
      </c>
      <c r="I166" s="29">
        <v>305</v>
      </c>
      <c r="J166" s="30">
        <f t="shared" si="27"/>
        <v>3660</v>
      </c>
    </row>
    <row r="167" spans="1:10" ht="11.1" customHeight="1" x14ac:dyDescent="0.2">
      <c r="A167" s="25"/>
      <c r="B167" s="94" t="s">
        <v>170</v>
      </c>
      <c r="C167" s="29" t="s">
        <v>171</v>
      </c>
      <c r="D167" s="29">
        <v>1</v>
      </c>
      <c r="E167" s="29"/>
      <c r="F167" s="29"/>
      <c r="G167" s="29">
        <v>425</v>
      </c>
      <c r="H167" s="29">
        <v>450</v>
      </c>
      <c r="I167" s="29">
        <v>450</v>
      </c>
      <c r="J167" s="30">
        <f t="shared" si="27"/>
        <v>5400</v>
      </c>
    </row>
    <row r="168" spans="1:10" ht="11.1" customHeight="1" x14ac:dyDescent="0.2">
      <c r="A168" s="25"/>
      <c r="B168" s="93"/>
      <c r="C168" s="29" t="s">
        <v>33</v>
      </c>
      <c r="D168" s="29">
        <v>1</v>
      </c>
      <c r="E168" s="29"/>
      <c r="F168" s="29"/>
      <c r="G168" s="29">
        <v>325</v>
      </c>
      <c r="H168" s="29">
        <v>325</v>
      </c>
      <c r="I168" s="29">
        <v>325</v>
      </c>
      <c r="J168" s="30">
        <f t="shared" si="27"/>
        <v>3900</v>
      </c>
    </row>
    <row r="169" spans="1:10" ht="11.1" customHeight="1" x14ac:dyDescent="0.2">
      <c r="A169" s="25"/>
      <c r="B169" s="93"/>
      <c r="C169" s="29" t="s">
        <v>172</v>
      </c>
      <c r="D169" s="29">
        <v>1</v>
      </c>
      <c r="E169" s="29"/>
      <c r="F169" s="29"/>
      <c r="G169" s="29">
        <v>300</v>
      </c>
      <c r="H169" s="29">
        <v>300</v>
      </c>
      <c r="I169" s="29">
        <v>300</v>
      </c>
      <c r="J169" s="30">
        <f t="shared" si="27"/>
        <v>3600</v>
      </c>
    </row>
    <row r="170" spans="1:10" ht="11.1" customHeight="1" x14ac:dyDescent="0.2">
      <c r="A170" s="25"/>
      <c r="B170" s="93"/>
      <c r="C170" s="29" t="s">
        <v>173</v>
      </c>
      <c r="D170" s="29">
        <v>3</v>
      </c>
      <c r="E170" s="29"/>
      <c r="F170" s="29"/>
      <c r="G170" s="29">
        <v>975</v>
      </c>
      <c r="H170" s="29">
        <v>975</v>
      </c>
      <c r="I170" s="29">
        <v>975</v>
      </c>
      <c r="J170" s="30">
        <f t="shared" si="27"/>
        <v>11700</v>
      </c>
    </row>
    <row r="171" spans="1:10" ht="11.1" customHeight="1" x14ac:dyDescent="0.2">
      <c r="A171" s="25"/>
      <c r="B171" s="93"/>
      <c r="C171" s="29" t="s">
        <v>173</v>
      </c>
      <c r="D171" s="29">
        <v>1</v>
      </c>
      <c r="E171" s="29"/>
      <c r="F171" s="29"/>
      <c r="G171" s="29">
        <v>300</v>
      </c>
      <c r="H171" s="29">
        <v>300</v>
      </c>
      <c r="I171" s="29">
        <v>300</v>
      </c>
      <c r="J171" s="30">
        <f t="shared" si="27"/>
        <v>3600</v>
      </c>
    </row>
    <row r="172" spans="1:10" s="39" customFormat="1" ht="11.1" customHeight="1" x14ac:dyDescent="0.2">
      <c r="A172" s="31"/>
      <c r="B172" s="92" t="s">
        <v>165</v>
      </c>
      <c r="C172" s="35"/>
      <c r="D172" s="32">
        <f t="shared" ref="D172:J172" si="28">SUM(D165:D171)</f>
        <v>9</v>
      </c>
      <c r="E172" s="32">
        <f t="shared" si="28"/>
        <v>0</v>
      </c>
      <c r="F172" s="32">
        <f t="shared" si="28"/>
        <v>0</v>
      </c>
      <c r="G172" s="32">
        <f t="shared" si="28"/>
        <v>3185</v>
      </c>
      <c r="H172" s="32">
        <f t="shared" si="28"/>
        <v>3210</v>
      </c>
      <c r="I172" s="32">
        <f t="shared" si="28"/>
        <v>3210</v>
      </c>
      <c r="J172" s="33">
        <f t="shared" si="28"/>
        <v>38520</v>
      </c>
    </row>
    <row r="173" spans="1:10" ht="11.1" customHeight="1" x14ac:dyDescent="0.2">
      <c r="A173" s="31"/>
      <c r="B173" s="92"/>
      <c r="C173" s="35"/>
      <c r="D173" s="32"/>
      <c r="E173" s="35"/>
      <c r="F173" s="35"/>
      <c r="G173" s="32"/>
      <c r="H173" s="32"/>
      <c r="I173" s="32"/>
      <c r="J173" s="33"/>
    </row>
    <row r="174" spans="1:10" ht="11.1" customHeight="1" x14ac:dyDescent="0.2">
      <c r="A174" s="25" t="s">
        <v>174</v>
      </c>
      <c r="B174" s="93" t="s">
        <v>175</v>
      </c>
      <c r="C174" s="29" t="s">
        <v>176</v>
      </c>
      <c r="D174" s="29">
        <v>1</v>
      </c>
      <c r="E174" s="29"/>
      <c r="F174" s="29"/>
      <c r="G174" s="29">
        <v>500</v>
      </c>
      <c r="H174" s="29">
        <v>500</v>
      </c>
      <c r="I174" s="29">
        <v>500</v>
      </c>
      <c r="J174" s="86">
        <f t="shared" ref="J174:J183" si="29">I174*12</f>
        <v>6000</v>
      </c>
    </row>
    <row r="175" spans="1:10" ht="11.1" customHeight="1" x14ac:dyDescent="0.2">
      <c r="A175" s="21"/>
      <c r="B175" s="95"/>
      <c r="C175" s="23" t="s">
        <v>177</v>
      </c>
      <c r="D175" s="23">
        <v>1</v>
      </c>
      <c r="E175" s="23"/>
      <c r="F175" s="23"/>
      <c r="G175" s="23">
        <v>300</v>
      </c>
      <c r="H175" s="23">
        <v>300</v>
      </c>
      <c r="I175" s="23">
        <v>300</v>
      </c>
      <c r="J175" s="86">
        <f t="shared" si="29"/>
        <v>3600</v>
      </c>
    </row>
    <row r="176" spans="1:10" ht="11.1" customHeight="1" x14ac:dyDescent="0.2">
      <c r="A176" s="21"/>
      <c r="B176" s="95"/>
      <c r="C176" s="23" t="s">
        <v>178</v>
      </c>
      <c r="D176" s="23">
        <v>1</v>
      </c>
      <c r="E176" s="23"/>
      <c r="F176" s="23"/>
      <c r="G176" s="23">
        <v>400</v>
      </c>
      <c r="H176" s="23">
        <v>400</v>
      </c>
      <c r="I176" s="23">
        <v>450</v>
      </c>
      <c r="J176" s="86">
        <f t="shared" si="29"/>
        <v>5400</v>
      </c>
    </row>
    <row r="177" spans="1:11" ht="11.1" customHeight="1" x14ac:dyDescent="0.2">
      <c r="A177" s="21"/>
      <c r="B177" s="95"/>
      <c r="C177" s="23" t="s">
        <v>179</v>
      </c>
      <c r="D177" s="23">
        <v>1</v>
      </c>
      <c r="E177" s="23"/>
      <c r="F177" s="23"/>
      <c r="G177" s="23">
        <v>425</v>
      </c>
      <c r="H177" s="23">
        <v>425</v>
      </c>
      <c r="I177" s="23">
        <v>425</v>
      </c>
      <c r="J177" s="86">
        <f>I177*12</f>
        <v>5100</v>
      </c>
    </row>
    <row r="178" spans="1:11" ht="11.1" customHeight="1" x14ac:dyDescent="0.2">
      <c r="A178" s="21"/>
      <c r="B178" s="95"/>
      <c r="C178" s="23" t="s">
        <v>180</v>
      </c>
      <c r="D178" s="23">
        <v>1</v>
      </c>
      <c r="E178" s="23"/>
      <c r="F178" s="23"/>
      <c r="G178" s="23">
        <v>400</v>
      </c>
      <c r="H178" s="23">
        <v>400</v>
      </c>
      <c r="I178" s="23">
        <v>400</v>
      </c>
      <c r="J178" s="86">
        <f t="shared" si="29"/>
        <v>4800</v>
      </c>
    </row>
    <row r="179" spans="1:11" ht="11.1" customHeight="1" x14ac:dyDescent="0.2">
      <c r="A179" s="21"/>
      <c r="B179" s="95"/>
      <c r="C179" s="23" t="s">
        <v>181</v>
      </c>
      <c r="D179" s="23">
        <v>1</v>
      </c>
      <c r="E179" s="23"/>
      <c r="F179" s="23"/>
      <c r="G179" s="23"/>
      <c r="H179" s="23"/>
      <c r="I179" s="23">
        <v>300</v>
      </c>
      <c r="J179" s="86">
        <f t="shared" si="29"/>
        <v>3600</v>
      </c>
    </row>
    <row r="180" spans="1:11" ht="11.1" customHeight="1" x14ac:dyDescent="0.2">
      <c r="A180" s="21"/>
      <c r="B180" s="95"/>
      <c r="C180" s="23" t="s">
        <v>34</v>
      </c>
      <c r="D180" s="23">
        <v>1</v>
      </c>
      <c r="E180" s="23"/>
      <c r="F180" s="23"/>
      <c r="G180" s="23"/>
      <c r="H180" s="23"/>
      <c r="I180" s="23">
        <v>300</v>
      </c>
      <c r="J180" s="86">
        <f>I180*12</f>
        <v>3600</v>
      </c>
    </row>
    <row r="181" spans="1:11" ht="11.1" customHeight="1" x14ac:dyDescent="0.2">
      <c r="A181" s="21"/>
      <c r="B181" s="95"/>
      <c r="C181" s="23" t="s">
        <v>182</v>
      </c>
      <c r="D181" s="23">
        <v>1</v>
      </c>
      <c r="E181" s="23"/>
      <c r="F181" s="23"/>
      <c r="G181" s="23">
        <v>350</v>
      </c>
      <c r="H181" s="23">
        <v>350</v>
      </c>
      <c r="I181" s="23">
        <v>350</v>
      </c>
      <c r="J181" s="86">
        <f t="shared" si="29"/>
        <v>4200</v>
      </c>
    </row>
    <row r="182" spans="1:11" ht="11.1" customHeight="1" x14ac:dyDescent="0.2">
      <c r="A182" s="21"/>
      <c r="B182" s="95"/>
      <c r="C182" s="23" t="s">
        <v>183</v>
      </c>
      <c r="D182" s="23">
        <v>1</v>
      </c>
      <c r="E182" s="23"/>
      <c r="F182" s="23"/>
      <c r="G182" s="23">
        <v>300</v>
      </c>
      <c r="H182" s="23">
        <v>300</v>
      </c>
      <c r="I182" s="23">
        <v>300</v>
      </c>
      <c r="J182" s="86">
        <f t="shared" si="29"/>
        <v>3600</v>
      </c>
    </row>
    <row r="183" spans="1:11" ht="11.1" customHeight="1" x14ac:dyDescent="0.2">
      <c r="A183" s="21"/>
      <c r="B183" s="95"/>
      <c r="C183" s="23" t="s">
        <v>184</v>
      </c>
      <c r="D183" s="23">
        <v>2</v>
      </c>
      <c r="E183" s="23"/>
      <c r="F183" s="23"/>
      <c r="G183" s="23">
        <v>300</v>
      </c>
      <c r="H183" s="23">
        <v>300</v>
      </c>
      <c r="I183" s="23">
        <v>600</v>
      </c>
      <c r="J183" s="86">
        <f t="shared" si="29"/>
        <v>7200</v>
      </c>
    </row>
    <row r="184" spans="1:11" ht="11.1" customHeight="1" thickBot="1" x14ac:dyDescent="0.25">
      <c r="A184" s="31"/>
      <c r="B184" s="92" t="s">
        <v>165</v>
      </c>
      <c r="C184" s="35"/>
      <c r="D184" s="32">
        <f>SUM(D174:D183)</f>
        <v>11</v>
      </c>
      <c r="E184" s="32"/>
      <c r="F184" s="32">
        <f>SUM(F174:F183)</f>
        <v>0</v>
      </c>
      <c r="G184" s="32">
        <f>SUM(G174:G183)</f>
        <v>2975</v>
      </c>
      <c r="H184" s="32">
        <f>SUM(H174:H183)</f>
        <v>2975</v>
      </c>
      <c r="I184" s="32">
        <f>SUM(I174:I183)</f>
        <v>3925</v>
      </c>
      <c r="J184" s="33">
        <f>SUM(J174:J183)</f>
        <v>47100</v>
      </c>
    </row>
    <row r="185" spans="1:11" ht="24" customHeight="1" thickBot="1" x14ac:dyDescent="0.25">
      <c r="A185" s="96"/>
      <c r="B185" s="97" t="s">
        <v>185</v>
      </c>
      <c r="C185" s="98"/>
      <c r="D185" s="99">
        <f t="shared" ref="D185:J185" si="30">D11+D22+D25+D30+D33+D36+D41+D46+D50+D62+D77+D81+D88+D95+D98+D103+D109+D119+D126+D131+D136+D152+D161+D172+D184</f>
        <v>164</v>
      </c>
      <c r="E185" s="99">
        <f t="shared" si="30"/>
        <v>0</v>
      </c>
      <c r="F185" s="99">
        <f t="shared" si="30"/>
        <v>0</v>
      </c>
      <c r="G185" s="99">
        <f t="shared" si="30"/>
        <v>60555</v>
      </c>
      <c r="H185" s="99">
        <f t="shared" si="30"/>
        <v>62520</v>
      </c>
      <c r="I185" s="99">
        <f t="shared" si="30"/>
        <v>74520</v>
      </c>
      <c r="J185" s="99">
        <f t="shared" si="30"/>
        <v>894240</v>
      </c>
      <c r="K185" s="39"/>
    </row>
    <row r="186" spans="1:11" ht="1.5" hidden="1" customHeight="1" thickBot="1" x14ac:dyDescent="0.25">
      <c r="A186" s="100"/>
      <c r="B186" s="101" t="s">
        <v>186</v>
      </c>
      <c r="C186" s="101"/>
      <c r="D186" s="102">
        <f>D11+D22+D33+D30+D46+D50+D41+D62+D77+D81+D88+D95+D98+D103+D109+D119+D126+D131+D136+D152+D161+D172+D184</f>
        <v>162</v>
      </c>
      <c r="E186" s="102">
        <f>E11+E22+E33+E30+E46+E50+E41+E62+E77+E81+E88+E95+E98+E103+E109+E119+E126+E131+E136+E152+E161+E172+E184</f>
        <v>0</v>
      </c>
      <c r="F186" s="102">
        <f>F11+F22+F33+F30+F46+F50+F41+F62+F77+F81+F88+F95+F98+F103+F109+F119+F126+F131+F136+F152+F161+F172+F184</f>
        <v>0</v>
      </c>
      <c r="G186" s="102">
        <f>G11+G22+G33+G30+G46+G50+G41+G62+G77+G81+G88+G95+G98+G103+G109+G119+G126+G131+G136+G152+G161+G172+G184</f>
        <v>59055</v>
      </c>
      <c r="H186" s="102">
        <f>H11+H22+H33+H30+H46+H50+H41+H62+H77+H81+H88+H95+H98+H103+H109+H119+H126+H131+H136+H152+H161+H172+H184</f>
        <v>60520</v>
      </c>
      <c r="I186" s="102">
        <f>I7+I52+I111+I121</f>
        <v>74520</v>
      </c>
      <c r="J186" s="102">
        <f>J7+J52+J111+J121</f>
        <v>894240</v>
      </c>
    </row>
    <row r="187" spans="1:11" x14ac:dyDescent="0.2">
      <c r="A187" s="55"/>
      <c r="B187" s="55"/>
      <c r="C187" s="55"/>
      <c r="D187" s="55"/>
      <c r="E187" s="55"/>
      <c r="F187" s="55"/>
      <c r="G187" s="55"/>
      <c r="H187" s="55"/>
      <c r="I187" s="55"/>
      <c r="J187" s="55"/>
    </row>
    <row r="188" spans="1:11" x14ac:dyDescent="0.2">
      <c r="A188" s="39"/>
      <c r="B188" s="39"/>
      <c r="C188" s="39"/>
      <c r="D188" s="39"/>
      <c r="E188" s="39"/>
      <c r="F188" s="39"/>
      <c r="G188" s="39"/>
      <c r="H188" s="39"/>
      <c r="I188" s="103"/>
      <c r="J188" s="104"/>
    </row>
    <row r="189" spans="1:11" x14ac:dyDescent="0.2">
      <c r="J189" s="105"/>
    </row>
    <row r="190" spans="1:11" x14ac:dyDescent="0.2">
      <c r="C190" s="106"/>
      <c r="J190" s="104"/>
    </row>
    <row r="194" spans="10:10" x14ac:dyDescent="0.2">
      <c r="J194" s="104"/>
    </row>
    <row r="198" spans="10:10" x14ac:dyDescent="0.2">
      <c r="J198" s="104"/>
    </row>
  </sheetData>
  <mergeCells count="17">
    <mergeCell ref="A140:H140"/>
    <mergeCell ref="A141:A143"/>
    <mergeCell ref="E141:F141"/>
    <mergeCell ref="G141:H141"/>
    <mergeCell ref="A69:J69"/>
    <mergeCell ref="A70:H70"/>
    <mergeCell ref="A71:A73"/>
    <mergeCell ref="E71:F71"/>
    <mergeCell ref="G71:H71"/>
    <mergeCell ref="A139:J139"/>
    <mergeCell ref="A51:A52"/>
    <mergeCell ref="B51:B52"/>
    <mergeCell ref="A1:J1"/>
    <mergeCell ref="A2:H2"/>
    <mergeCell ref="A3:A5"/>
    <mergeCell ref="E3:F3"/>
    <mergeCell ref="G3:H3"/>
  </mergeCells>
  <pageMargins left="0.39370078740157483" right="0.39370078740157483" top="0.19685039370078741" bottom="0.19685039370078741" header="0" footer="0"/>
  <pageSetup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LEY DE SALARIOS F5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PROYECTOS</cp:lastModifiedBy>
  <dcterms:created xsi:type="dcterms:W3CDTF">2018-10-23T19:44:36Z</dcterms:created>
  <dcterms:modified xsi:type="dcterms:W3CDTF">2018-10-24T20:05:41Z</dcterms:modified>
</cp:coreProperties>
</file>