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490" windowHeight="7755"/>
  </bookViews>
  <sheets>
    <sheet name="OIR AL 31122019 " sheetId="29" r:id="rId1"/>
  </sheets>
  <definedNames>
    <definedName name="_xlnm.Print_Area" localSheetId="0">'OIR AL 31122019 '!$B$4:$AA$62</definedName>
  </definedNames>
  <calcPr calcId="125725"/>
</workbook>
</file>

<file path=xl/calcChain.xml><?xml version="1.0" encoding="utf-8"?>
<calcChain xmlns="http://schemas.openxmlformats.org/spreadsheetml/2006/main">
  <c r="K56" i="29"/>
  <c r="L56"/>
  <c r="M56"/>
  <c r="N56"/>
  <c r="O56"/>
  <c r="P56"/>
  <c r="Q56"/>
  <c r="R56"/>
  <c r="T56"/>
  <c r="U56"/>
  <c r="V56"/>
  <c r="W56"/>
  <c r="Y56"/>
  <c r="AA26" l="1"/>
  <c r="AA49" l="1"/>
  <c r="AA47"/>
  <c r="AA45"/>
  <c r="AA43"/>
  <c r="AA41"/>
  <c r="AA39"/>
  <c r="AA37"/>
  <c r="AA35"/>
  <c r="AA31"/>
  <c r="AA33"/>
  <c r="AA29"/>
  <c r="AA20"/>
  <c r="AA18"/>
  <c r="J18" l="1"/>
  <c r="AA27"/>
  <c r="J27"/>
  <c r="J15"/>
  <c r="AA15"/>
  <c r="J13"/>
  <c r="AA13"/>
  <c r="S11"/>
  <c r="J11"/>
  <c r="J56" s="1"/>
  <c r="J29"/>
  <c r="S22"/>
  <c r="AA22" s="1"/>
  <c r="J22"/>
  <c r="J37"/>
  <c r="J43"/>
  <c r="J31"/>
  <c r="J33"/>
  <c r="J41"/>
  <c r="J35"/>
  <c r="J39"/>
  <c r="S24"/>
  <c r="AA24" s="1"/>
  <c r="J24"/>
  <c r="J47"/>
  <c r="J45"/>
  <c r="J20"/>
  <c r="AA11" l="1"/>
  <c r="S56"/>
  <c r="AA17"/>
  <c r="Z56" l="1"/>
  <c r="AA2"/>
  <c r="K2"/>
  <c r="AA56" l="1"/>
</calcChain>
</file>

<file path=xl/sharedStrings.xml><?xml version="1.0" encoding="utf-8"?>
<sst xmlns="http://schemas.openxmlformats.org/spreadsheetml/2006/main" count="185" uniqueCount="104">
  <si>
    <t>No. Compromiso</t>
  </si>
  <si>
    <t>Remuneraciones</t>
  </si>
  <si>
    <t>Transferencias Corrientes</t>
  </si>
  <si>
    <t>Inversiones en Activos Fijos</t>
  </si>
  <si>
    <t>RUBROS</t>
  </si>
  <si>
    <t>Adquisiciones de B y S</t>
  </si>
  <si>
    <t>Gtos Financieros y Otros</t>
  </si>
  <si>
    <t>Fecha de Compromiso</t>
  </si>
  <si>
    <t>Fecha de Pago</t>
  </si>
  <si>
    <t>Fondo General</t>
  </si>
  <si>
    <t>Fondo Propio</t>
  </si>
  <si>
    <t>Monto Total</t>
  </si>
  <si>
    <t>Retenciones</t>
  </si>
  <si>
    <t>TOTAL PAGADO</t>
  </si>
  <si>
    <t>IVA</t>
  </si>
  <si>
    <t>TOTAL</t>
  </si>
  <si>
    <t>Transporte Terrestre</t>
  </si>
  <si>
    <t>Gastos por Misión</t>
  </si>
  <si>
    <t>Viáticos</t>
  </si>
  <si>
    <t>Gastos Terminales</t>
  </si>
  <si>
    <t>Gastos de Viaje</t>
  </si>
  <si>
    <t>Ida</t>
  </si>
  <si>
    <t>Vuelta</t>
  </si>
  <si>
    <t>Boleto Aéreo</t>
  </si>
  <si>
    <t xml:space="preserve">PAGO DE VIATICOS POR MISION OFICIAL AL EXTERIOR  </t>
  </si>
  <si>
    <t>AGENCIA INTERNACIONAL DE VIAJES PANAMEX, S.A. DE C.V.</t>
  </si>
  <si>
    <t>Personal que Realiza Misión</t>
  </si>
  <si>
    <t>Destino</t>
  </si>
  <si>
    <t>Misión Oficial</t>
  </si>
  <si>
    <t>Comprometido a Favor de:</t>
  </si>
  <si>
    <t>JAIME ERNESTO CERON SILIEZAR</t>
  </si>
  <si>
    <t>Cargo Funcional</t>
  </si>
  <si>
    <t>LINDA ARACELY AMAYA DE MORAN</t>
  </si>
  <si>
    <t>FEDERICO GUILLERMO GUERRERO MUNGUIA</t>
  </si>
  <si>
    <t>Presidente Registrador Nacional de las Personas Naturales</t>
  </si>
  <si>
    <t>MAYRENE EMPERATRIZ ZAMORA MORENO</t>
  </si>
  <si>
    <t>Elaborado:IHdez.</t>
  </si>
  <si>
    <t>Director de Registro de Personas Naturales</t>
  </si>
  <si>
    <t>SILVIA ELENA HENRIQUEZ DE HERNANDEZ</t>
  </si>
  <si>
    <t>ERICK ALEXIS SALDAÑA RODRIGUEZ</t>
  </si>
  <si>
    <t>Director Ejecutivo</t>
  </si>
  <si>
    <t>Colaborador Jurídico de la Unidad Coordinadora de los Registros del Estado Familiar</t>
  </si>
  <si>
    <t>RICARDO JOSE TOBAR VALLE</t>
  </si>
  <si>
    <t xml:space="preserve">ANGELA MARIA DELEON DE RIOS </t>
  </si>
  <si>
    <t>CARLOS ORLANDO SANCHEZ</t>
  </si>
  <si>
    <t xml:space="preserve">Supervisor Regional </t>
  </si>
  <si>
    <t>Misión Oficial como Supervisor Regional</t>
  </si>
  <si>
    <t>ALVARO RENATO HUEZO</t>
  </si>
  <si>
    <t>MIEMBRO DE JUNTA DIRECTIVA</t>
  </si>
  <si>
    <t>Apertura de Centro de Servicio del RNPN en Ciudad de Milán, República de Italia.</t>
  </si>
  <si>
    <t>SELIN ERNESTO ALABI MENDOZA</t>
  </si>
  <si>
    <t>Consulado General de El Salvador en la Ciudad de Milán, República de Italia del 12/10/19 al 20/10/19</t>
  </si>
  <si>
    <t>LINET ESPERANZA CONTRERAS DE ELIAS</t>
  </si>
  <si>
    <t>NOEL ANTONIO ORELLANA ORELLANA</t>
  </si>
  <si>
    <t>DAMARIS REBECA LEMUS MIRANDA</t>
  </si>
  <si>
    <t>Colaborador Jurídico</t>
  </si>
  <si>
    <t>PROGRAMADOR ANALISTA</t>
  </si>
  <si>
    <t>Milán, Italia del 05/10/19  al 12/10/2019</t>
  </si>
  <si>
    <t>Milán, Italia del 01/10/2019 al 20/10/2019</t>
  </si>
  <si>
    <t>Milán, Italia del 01/10/2019 al 10/10/2019</t>
  </si>
  <si>
    <t>Misión Oficial por Apertura de la Oficina del DUI en el Exterior en el Consulado General  de El Salvador en la Ciudad de Milán, Italia.</t>
  </si>
  <si>
    <t>KARLA PATRICIA OSORIO POLIO</t>
  </si>
  <si>
    <t>Milán, Italia del 08/10/19  al 17/10/2019</t>
  </si>
  <si>
    <t>Misión Oficial para apoyar en las ferias de Identidad en Italia.</t>
  </si>
  <si>
    <t>LUIS ARMANDO HERRERA ORELLANA</t>
  </si>
  <si>
    <t>JEFE DE LA UNIDAD DE ADMINISTRACION DE REDES Y RECURSOS INFORMATICOS</t>
  </si>
  <si>
    <t>DIRECTORA DE IDENTIFICACION CIUDADANA</t>
  </si>
  <si>
    <t>ENCARGADA DE COMUNICACIONES Y RELACIONES PUBLICAS</t>
  </si>
  <si>
    <t>Milán, Italia del 12/10/19  al 17/10/2019</t>
  </si>
  <si>
    <t>Misión Oficial por Apertura de la Oficina del DUI en el Exterior en el Consulado General  de El Salvador en la Ciudad de Milán, Italia, dar seguimiento.</t>
  </si>
  <si>
    <t>ANA DEL ROCIO LARA AYALA</t>
  </si>
  <si>
    <t>TERESA MARIELLA PEÑA PINTO</t>
  </si>
  <si>
    <t>HUGO ROBERTO CARRILLO CORLETO</t>
  </si>
  <si>
    <t>JOSE GUILLERMO ALMENDARIZ CARIAS</t>
  </si>
  <si>
    <t>Consulado General de El Salvador en la Ciudad de Milán, República de Italia del 12/10/19 al 18/10/19</t>
  </si>
  <si>
    <t>Asistente Jurídico a la Presidencia y Jefa de la Unidad Coordinadora De Los Registros Del Estado Familiar</t>
  </si>
  <si>
    <t>AMATE TRAVEL, S.A. DE C.V.</t>
  </si>
  <si>
    <t>MONICA MARIA HERNANDEZ GARCIA</t>
  </si>
  <si>
    <t>Milán, Italia del 04/10/2019 al 08/01/2020</t>
  </si>
  <si>
    <t>Misión Oficial  en Centro de Servicio Milán Italia</t>
  </si>
  <si>
    <t>Asistente Administrativo</t>
  </si>
  <si>
    <t>PENDIENTE PAGO</t>
  </si>
  <si>
    <t>Los Angeles a Dallas, TX; salida 14/08/19 regreso Dallas, TX a los Angeles 19/08/19</t>
  </si>
  <si>
    <t>Guatemala del 21 al 24/10/19</t>
  </si>
  <si>
    <t>Misión Oficial en representación del RNPN a Congreso de Registradores Civiles de las Personas a Nivel Nacional en la Ciudad de Guatemala.</t>
  </si>
  <si>
    <t xml:space="preserve">Periodo: del 01/10/2019 al 31/12/2019 </t>
  </si>
  <si>
    <t>INTERINATO PARA CENTRO DE SERVICIO DE DUIS  EN EL EXTERIOR EL SALVADOR - SAN FRANCISCO C.A                                                                  SAN FRANCISCO , EL SALVADOR   SALIENDO EL 13 DE OCTUBRE 2019 Y REGRESOANDO EL 01 DE ENERO 2020</t>
  </si>
  <si>
    <t>INTERINATO PARA CENTRO DE CERVICIO DE DUIS EN  EL EXTERIOR  EL SALVADOR - SAN FRANCISCO C.A.</t>
  </si>
  <si>
    <t>MISION OFICIAL                                            EL SALVADOR - TORONTO, CANADA SALIENDO EL 25 DE DICIEMBRE Y REGRESANDO 11 DE ENERO 2020</t>
  </si>
  <si>
    <t>MISION OFICIAL EL SALVADOR - TORNTO -CANADA</t>
  </si>
  <si>
    <t>MISION  OFICAL                                           EL SAVADOR - ATLANTA, G..A                SALIENDO  EL 08 DE  DICIEMBRE Y REGRESANDO EL 25 FEBRERO2020</t>
  </si>
  <si>
    <t xml:space="preserve">MISION OFICIAL EL SALVADOR -ATLANTA, G.A </t>
  </si>
  <si>
    <t>EL SALVADOR- LAS VEGAS, NV        LAS VEGAS, NV - EL SALVADOR   SALIENDO EL 28 DE NOVIEMBRE 2019 Y REGRESANDO  EL 04 ENERO 2020</t>
  </si>
  <si>
    <t>MISION OFICIAL EL SALVADOR - LAS VEGAS, NV</t>
  </si>
  <si>
    <t>MEXICO, SALIENDO EL 20/11/2019; REGRESANDO EL 23/11/2019</t>
  </si>
  <si>
    <t xml:space="preserve">MISION  OFICIAL                                                EL SALVADOR - MEXICO </t>
  </si>
  <si>
    <t>Coralia Guadalupe Arevalo Renderos</t>
  </si>
  <si>
    <t>Oscar Anoldo Martinez Matuz</t>
  </si>
  <si>
    <t>Walter Miguel Merino Aguilar</t>
  </si>
  <si>
    <t>Elmer Antonio Aguilar Gomez</t>
  </si>
  <si>
    <t>Edgar Javier Gavidia Bautista</t>
  </si>
  <si>
    <t>Colaborador Administrativo</t>
  </si>
  <si>
    <t>Colaborador Juridico</t>
  </si>
  <si>
    <t>Supervisosr de Centro de Servicio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</si>
</sst>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164" formatCode="_([$$-440A]* #,##0.00_);_([$$-440A]* \(#,##0.00\);_([$$-440A]* &quot;-&quot;??_);_(@_)"/>
    <numFmt numFmtId="165" formatCode="_([$$-300A]\ * #,##0.00_);_([$$-300A]\ * \(#,##0.00\);_([$$-300A]\ * &quot;-&quot;??_);_(@_)"/>
  </numFmts>
  <fonts count="30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8"/>
      <name val="Cambria"/>
      <family val="1"/>
      <scheme val="major"/>
    </font>
    <font>
      <b/>
      <sz val="11"/>
      <color theme="1"/>
      <name val="Cambria"/>
      <family val="1"/>
    </font>
    <font>
      <b/>
      <sz val="8"/>
      <color theme="1"/>
      <name val="Cambria"/>
      <family val="1"/>
    </font>
    <font>
      <sz val="8"/>
      <color theme="1"/>
      <name val="Cambria"/>
      <family val="1"/>
      <scheme val="major"/>
    </font>
    <font>
      <b/>
      <sz val="8"/>
      <color theme="1"/>
      <name val="Cambria"/>
      <family val="1"/>
      <scheme val="major"/>
    </font>
    <font>
      <b/>
      <sz val="9"/>
      <color theme="1"/>
      <name val="Cambria"/>
      <family val="1"/>
    </font>
    <font>
      <b/>
      <u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mbria"/>
      <family val="1"/>
      <scheme val="maj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name val="Cambria"/>
      <family val="1"/>
      <scheme val="major"/>
    </font>
    <font>
      <b/>
      <sz val="8"/>
      <color rgb="FF0070C0"/>
      <name val="Cambria"/>
      <family val="1"/>
      <scheme val="major"/>
    </font>
    <font>
      <b/>
      <sz val="10"/>
      <color rgb="FF0070C0"/>
      <name val="Cambria"/>
      <family val="1"/>
      <scheme val="major"/>
    </font>
    <font>
      <b/>
      <sz val="9"/>
      <color rgb="FF0070C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10"/>
      <name val="Calibri"/>
      <family val="2"/>
      <scheme val="minor"/>
    </font>
    <font>
      <sz val="8"/>
      <color rgb="FFFF0066"/>
      <name val="Calibri"/>
      <family val="2"/>
      <scheme val="minor"/>
    </font>
    <font>
      <b/>
      <sz val="10"/>
      <color rgb="FF0070C0"/>
      <name val="Calibri"/>
      <family val="2"/>
      <scheme val="minor"/>
    </font>
    <font>
      <sz val="8"/>
      <name val="Cambria"/>
      <family val="1"/>
    </font>
    <font>
      <sz val="9"/>
      <color theme="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238">
    <xf numFmtId="0" fontId="0" fillId="0" borderId="0" xfId="0"/>
    <xf numFmtId="164" fontId="0" fillId="0" borderId="0" xfId="0" applyNumberFormat="1"/>
    <xf numFmtId="164" fontId="2" fillId="0" borderId="0" xfId="0" applyNumberFormat="1" applyFont="1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NumberFormat="1"/>
    <xf numFmtId="0" fontId="2" fillId="0" borderId="0" xfId="0" applyNumberFormat="1" applyFont="1"/>
    <xf numFmtId="0" fontId="6" fillId="0" borderId="0" xfId="0" applyFont="1"/>
    <xf numFmtId="0" fontId="12" fillId="0" borderId="0" xfId="0" applyFont="1" applyBorder="1" applyAlignment="1">
      <alignment horizontal="left"/>
    </xf>
    <xf numFmtId="164" fontId="13" fillId="0" borderId="0" xfId="0" applyNumberFormat="1" applyFont="1" applyBorder="1" applyAlignment="1">
      <alignment horizontal="left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horizontal="left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3" fillId="0" borderId="0" xfId="0" applyFont="1" applyAlignment="1">
      <alignment horizontal="left"/>
    </xf>
    <xf numFmtId="0" fontId="13" fillId="0" borderId="0" xfId="0" applyFont="1" applyBorder="1" applyAlignment="1">
      <alignment horizontal="left"/>
    </xf>
    <xf numFmtId="0" fontId="17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Border="1" applyAlignment="1">
      <alignment horizontal="center"/>
    </xf>
    <xf numFmtId="0" fontId="17" fillId="0" borderId="0" xfId="0" applyFont="1" applyAlignment="1">
      <alignment horizontal="center"/>
    </xf>
    <xf numFmtId="44" fontId="13" fillId="0" borderId="0" xfId="10" applyFont="1"/>
    <xf numFmtId="0" fontId="13" fillId="0" borderId="0" xfId="0" applyFont="1" applyAlignment="1">
      <alignment horizontal="right" vertical="top"/>
    </xf>
    <xf numFmtId="44" fontId="13" fillId="0" borderId="0" xfId="10" applyFont="1" applyAlignment="1">
      <alignment horizontal="left"/>
    </xf>
    <xf numFmtId="164" fontId="13" fillId="0" borderId="0" xfId="0" applyNumberFormat="1" applyFont="1" applyAlignment="1">
      <alignment horizontal="left"/>
    </xf>
    <xf numFmtId="0" fontId="19" fillId="2" borderId="25" xfId="0" applyFont="1" applyFill="1" applyBorder="1" applyAlignment="1">
      <alignment horizontal="center"/>
    </xf>
    <xf numFmtId="0" fontId="19" fillId="2" borderId="6" xfId="0" applyFont="1" applyFill="1" applyBorder="1" applyAlignment="1">
      <alignment horizontal="center"/>
    </xf>
    <xf numFmtId="0" fontId="13" fillId="0" borderId="0" xfId="0" applyFont="1" applyBorder="1"/>
    <xf numFmtId="164" fontId="13" fillId="0" borderId="0" xfId="0" applyNumberFormat="1" applyFont="1"/>
    <xf numFmtId="164" fontId="17" fillId="0" borderId="0" xfId="0" applyNumberFormat="1" applyFont="1" applyAlignment="1">
      <alignment horizontal="left"/>
    </xf>
    <xf numFmtId="164" fontId="18" fillId="3" borderId="32" xfId="0" applyNumberFormat="1" applyFont="1" applyFill="1" applyBorder="1"/>
    <xf numFmtId="0" fontId="0" fillId="0" borderId="0" xfId="0"/>
    <xf numFmtId="0" fontId="3" fillId="2" borderId="2" xfId="0" applyFont="1" applyFill="1" applyBorder="1" applyAlignment="1">
      <alignment horizontal="left" vertical="center" wrapText="1"/>
    </xf>
    <xf numFmtId="0" fontId="16" fillId="2" borderId="20" xfId="0" applyFont="1" applyFill="1" applyBorder="1" applyAlignment="1">
      <alignment horizontal="left" vertical="center" wrapText="1"/>
    </xf>
    <xf numFmtId="164" fontId="0" fillId="0" borderId="0" xfId="0" applyNumberFormat="1" applyAlignment="1">
      <alignment horizontal="center"/>
    </xf>
    <xf numFmtId="0" fontId="19" fillId="2" borderId="48" xfId="0" applyFont="1" applyFill="1" applyBorder="1" applyAlignment="1">
      <alignment horizontal="center" vertical="center" wrapText="1"/>
    </xf>
    <xf numFmtId="164" fontId="17" fillId="2" borderId="48" xfId="0" applyNumberFormat="1" applyFont="1" applyFill="1" applyBorder="1"/>
    <xf numFmtId="0" fontId="16" fillId="2" borderId="20" xfId="0" applyFont="1" applyFill="1" applyBorder="1" applyAlignment="1">
      <alignment horizontal="left" vertical="center"/>
    </xf>
    <xf numFmtId="164" fontId="13" fillId="0" borderId="0" xfId="0" applyNumberFormat="1" applyFont="1" applyAlignment="1">
      <alignment horizontal="right" vertical="top"/>
    </xf>
    <xf numFmtId="164" fontId="18" fillId="3" borderId="56" xfId="0" applyNumberFormat="1" applyFont="1" applyFill="1" applyBorder="1"/>
    <xf numFmtId="164" fontId="18" fillId="3" borderId="52" xfId="0" applyNumberFormat="1" applyFont="1" applyFill="1" applyBorder="1"/>
    <xf numFmtId="0" fontId="19" fillId="2" borderId="60" xfId="0" applyFont="1" applyFill="1" applyBorder="1" applyAlignment="1">
      <alignment horizontal="center" vertical="center" wrapText="1"/>
    </xf>
    <xf numFmtId="44" fontId="19" fillId="0" borderId="32" xfId="10" applyFont="1" applyBorder="1" applyAlignment="1">
      <alignment horizontal="center" vertical="center" wrapText="1"/>
    </xf>
    <xf numFmtId="44" fontId="19" fillId="0" borderId="61" xfId="10" applyFont="1" applyBorder="1" applyAlignment="1">
      <alignment horizontal="center" vertical="center"/>
    </xf>
    <xf numFmtId="44" fontId="19" fillId="0" borderId="62" xfId="10" applyFont="1" applyBorder="1" applyAlignment="1">
      <alignment horizontal="center"/>
    </xf>
    <xf numFmtId="0" fontId="16" fillId="2" borderId="20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64" fontId="18" fillId="4" borderId="32" xfId="0" applyNumberFormat="1" applyFont="1" applyFill="1" applyBorder="1"/>
    <xf numFmtId="44" fontId="17" fillId="2" borderId="48" xfId="0" applyNumberFormat="1" applyFont="1" applyFill="1" applyBorder="1" applyAlignment="1">
      <alignment horizontal="center" vertical="center" wrapText="1"/>
    </xf>
    <xf numFmtId="0" fontId="17" fillId="2" borderId="48" xfId="0" applyFont="1" applyFill="1" applyBorder="1" applyAlignment="1">
      <alignment horizontal="center" vertical="center" wrapText="1"/>
    </xf>
    <xf numFmtId="0" fontId="21" fillId="0" borderId="2" xfId="0" applyNumberFormat="1" applyFont="1" applyBorder="1" applyAlignment="1">
      <alignment horizontal="center" vertical="center" wrapText="1"/>
    </xf>
    <xf numFmtId="0" fontId="23" fillId="2" borderId="48" xfId="0" applyFont="1" applyFill="1" applyBorder="1" applyAlignment="1">
      <alignment horizontal="center" vertical="center" wrapText="1"/>
    </xf>
    <xf numFmtId="164" fontId="23" fillId="2" borderId="48" xfId="0" applyNumberFormat="1" applyFont="1" applyFill="1" applyBorder="1"/>
    <xf numFmtId="14" fontId="24" fillId="0" borderId="14" xfId="0" applyNumberFormat="1" applyFont="1" applyBorder="1" applyAlignment="1">
      <alignment horizontal="center" vertical="center" wrapText="1"/>
    </xf>
    <xf numFmtId="14" fontId="21" fillId="0" borderId="2" xfId="0" applyNumberFormat="1" applyFont="1" applyBorder="1" applyAlignment="1">
      <alignment horizontal="center" vertical="center" wrapText="1"/>
    </xf>
    <xf numFmtId="0" fontId="24" fillId="2" borderId="20" xfId="0" applyFont="1" applyFill="1" applyBorder="1" applyAlignment="1">
      <alignment horizontal="left" vertical="center" wrapText="1"/>
    </xf>
    <xf numFmtId="0" fontId="21" fillId="2" borderId="2" xfId="0" applyFont="1" applyFill="1" applyBorder="1" applyAlignment="1">
      <alignment horizontal="left" vertical="center" wrapText="1"/>
    </xf>
    <xf numFmtId="44" fontId="23" fillId="2" borderId="48" xfId="0" applyNumberFormat="1" applyFont="1" applyFill="1" applyBorder="1" applyAlignment="1">
      <alignment horizontal="center" vertical="center" wrapText="1"/>
    </xf>
    <xf numFmtId="165" fontId="23" fillId="0" borderId="48" xfId="0" applyNumberFormat="1" applyFont="1" applyBorder="1"/>
    <xf numFmtId="14" fontId="16" fillId="2" borderId="14" xfId="0" applyNumberFormat="1" applyFont="1" applyFill="1" applyBorder="1" applyAlignment="1">
      <alignment horizontal="center" vertical="center" wrapText="1"/>
    </xf>
    <xf numFmtId="0" fontId="3" fillId="2" borderId="2" xfId="0" applyNumberFormat="1" applyFont="1" applyFill="1" applyBorder="1" applyAlignment="1">
      <alignment horizontal="center" vertical="center" wrapText="1"/>
    </xf>
    <xf numFmtId="164" fontId="17" fillId="2" borderId="48" xfId="0" applyNumberFormat="1" applyFont="1" applyFill="1" applyBorder="1" applyAlignment="1">
      <alignment horizontal="center" vertical="center" wrapText="1"/>
    </xf>
    <xf numFmtId="44" fontId="17" fillId="2" borderId="48" xfId="10" applyFont="1" applyFill="1" applyBorder="1"/>
    <xf numFmtId="165" fontId="17" fillId="2" borderId="48" xfId="0" applyNumberFormat="1" applyFont="1" applyFill="1" applyBorder="1"/>
    <xf numFmtId="0" fontId="2" fillId="2" borderId="0" xfId="0" applyFont="1" applyFill="1"/>
    <xf numFmtId="14" fontId="3" fillId="2" borderId="36" xfId="0" applyNumberFormat="1" applyFont="1" applyFill="1" applyBorder="1" applyAlignment="1">
      <alignment horizontal="center" vertical="center" wrapText="1"/>
    </xf>
    <xf numFmtId="0" fontId="3" fillId="2" borderId="36" xfId="0" applyNumberFormat="1" applyFont="1" applyFill="1" applyBorder="1" applyAlignment="1">
      <alignment horizontal="center" vertical="center" wrapText="1"/>
    </xf>
    <xf numFmtId="44" fontId="17" fillId="2" borderId="3" xfId="10" applyFont="1" applyFill="1" applyBorder="1"/>
    <xf numFmtId="0" fontId="25" fillId="0" borderId="0" xfId="0" applyFont="1"/>
    <xf numFmtId="0" fontId="26" fillId="2" borderId="20" xfId="0" applyFont="1" applyFill="1" applyBorder="1" applyAlignment="1">
      <alignment horizontal="center" vertical="center" wrapText="1"/>
    </xf>
    <xf numFmtId="0" fontId="26" fillId="2" borderId="2" xfId="0" applyFont="1" applyFill="1" applyBorder="1" applyAlignment="1">
      <alignment horizontal="left" vertical="center"/>
    </xf>
    <xf numFmtId="0" fontId="16" fillId="2" borderId="1" xfId="0" applyNumberFormat="1" applyFont="1" applyFill="1" applyBorder="1" applyAlignment="1">
      <alignment horizontal="left" vertical="center" wrapText="1"/>
    </xf>
    <xf numFmtId="44" fontId="17" fillId="2" borderId="63" xfId="10" applyFont="1" applyFill="1" applyBorder="1"/>
    <xf numFmtId="44" fontId="17" fillId="2" borderId="3" xfId="10" applyFont="1" applyFill="1" applyBorder="1" applyAlignment="1">
      <alignment vertical="center"/>
    </xf>
    <xf numFmtId="44" fontId="17" fillId="2" borderId="23" xfId="10" applyFont="1" applyFill="1" applyBorder="1" applyAlignment="1">
      <alignment horizontal="center" vertical="center"/>
    </xf>
    <xf numFmtId="44" fontId="22" fillId="2" borderId="40" xfId="0" applyNumberFormat="1" applyFont="1" applyFill="1" applyBorder="1" applyAlignment="1">
      <alignment horizontal="center" vertical="center" wrapText="1"/>
    </xf>
    <xf numFmtId="44" fontId="23" fillId="0" borderId="8" xfId="10" applyFont="1" applyBorder="1"/>
    <xf numFmtId="44" fontId="23" fillId="0" borderId="21" xfId="10" applyFont="1" applyBorder="1" applyAlignment="1">
      <alignment vertical="center"/>
    </xf>
    <xf numFmtId="44" fontId="23" fillId="2" borderId="40" xfId="10" applyFont="1" applyFill="1" applyBorder="1" applyAlignment="1">
      <alignment vertical="center"/>
    </xf>
    <xf numFmtId="0" fontId="17" fillId="0" borderId="0" xfId="0" applyFont="1"/>
    <xf numFmtId="0" fontId="27" fillId="0" borderId="0" xfId="0" applyFont="1"/>
    <xf numFmtId="164" fontId="23" fillId="2" borderId="48" xfId="0" applyNumberFormat="1" applyFont="1" applyFill="1" applyBorder="1" applyAlignment="1">
      <alignment horizontal="center" vertical="center" wrapText="1"/>
    </xf>
    <xf numFmtId="44" fontId="23" fillId="2" borderId="48" xfId="10" applyFont="1" applyFill="1" applyBorder="1"/>
    <xf numFmtId="0" fontId="23" fillId="0" borderId="0" xfId="0" applyFont="1"/>
    <xf numFmtId="14" fontId="16" fillId="2" borderId="45" xfId="0" applyNumberFormat="1" applyFont="1" applyFill="1" applyBorder="1" applyAlignment="1">
      <alignment horizontal="center" vertical="center" wrapText="1"/>
    </xf>
    <xf numFmtId="0" fontId="16" fillId="2" borderId="58" xfId="0" applyFont="1" applyFill="1" applyBorder="1" applyAlignment="1">
      <alignment horizontal="left" vertical="center"/>
    </xf>
    <xf numFmtId="0" fontId="16" fillId="2" borderId="36" xfId="0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NumberFormat="1" applyFont="1" applyFill="1" applyBorder="1" applyAlignment="1">
      <alignment horizontal="center" vertical="center" wrapText="1"/>
    </xf>
    <xf numFmtId="14" fontId="11" fillId="0" borderId="17" xfId="0" applyNumberFormat="1" applyFont="1" applyBorder="1" applyAlignment="1">
      <alignment horizontal="center" vertical="center" wrapText="1"/>
    </xf>
    <xf numFmtId="14" fontId="11" fillId="0" borderId="18" xfId="0" applyNumberFormat="1" applyFont="1" applyBorder="1" applyAlignment="1">
      <alignment horizontal="center" vertical="center" wrapText="1"/>
    </xf>
    <xf numFmtId="14" fontId="11" fillId="0" borderId="42" xfId="0" applyNumberFormat="1" applyFont="1" applyBorder="1" applyAlignment="1">
      <alignment horizontal="center" vertical="center" wrapText="1"/>
    </xf>
    <xf numFmtId="44" fontId="17" fillId="2" borderId="3" xfId="10" applyFont="1" applyFill="1" applyBorder="1" applyAlignment="1">
      <alignment horizontal="center" vertical="center"/>
    </xf>
    <xf numFmtId="44" fontId="17" fillId="2" borderId="2" xfId="1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44" fontId="17" fillId="2" borderId="47" xfId="10" applyFont="1" applyFill="1" applyBorder="1" applyAlignment="1">
      <alignment horizontal="center" vertical="center"/>
    </xf>
    <xf numFmtId="44" fontId="17" fillId="2" borderId="37" xfId="10" applyFont="1" applyFill="1" applyBorder="1" applyAlignment="1">
      <alignment horizontal="center" vertical="center"/>
    </xf>
    <xf numFmtId="44" fontId="17" fillId="2" borderId="2" xfId="10" applyFont="1" applyFill="1" applyBorder="1" applyAlignment="1">
      <alignment horizontal="center"/>
    </xf>
    <xf numFmtId="44" fontId="20" fillId="2" borderId="41" xfId="0" applyNumberFormat="1" applyFont="1" applyFill="1" applyBorder="1" applyAlignment="1">
      <alignment horizontal="center" vertical="center" wrapText="1"/>
    </xf>
    <xf numFmtId="44" fontId="17" fillId="2" borderId="46" xfId="10" applyFont="1" applyFill="1" applyBorder="1" applyAlignment="1">
      <alignment horizontal="center" vertical="center"/>
    </xf>
    <xf numFmtId="44" fontId="17" fillId="2" borderId="28" xfId="10" applyFont="1" applyFill="1" applyBorder="1" applyAlignment="1">
      <alignment horizontal="center" vertical="center"/>
    </xf>
    <xf numFmtId="14" fontId="16" fillId="2" borderId="16" xfId="0" applyNumberFormat="1" applyFont="1" applyFill="1" applyBorder="1" applyAlignment="1">
      <alignment horizontal="center" vertical="center" wrapText="1"/>
    </xf>
    <xf numFmtId="164" fontId="2" fillId="0" borderId="48" xfId="0" applyNumberFormat="1" applyFont="1" applyBorder="1"/>
    <xf numFmtId="14" fontId="11" fillId="0" borderId="69" xfId="0" applyNumberFormat="1" applyFont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left" vertical="center" wrapText="1"/>
    </xf>
    <xf numFmtId="44" fontId="17" fillId="2" borderId="20" xfId="10" applyFont="1" applyFill="1" applyBorder="1" applyAlignment="1">
      <alignment horizontal="center" vertical="center"/>
    </xf>
    <xf numFmtId="165" fontId="17" fillId="2" borderId="67" xfId="0" applyNumberFormat="1" applyFont="1" applyFill="1" applyBorder="1"/>
    <xf numFmtId="14" fontId="3" fillId="2" borderId="65" xfId="0" applyNumberFormat="1" applyFont="1" applyFill="1" applyBorder="1" applyAlignment="1">
      <alignment horizontal="center" vertical="center" wrapText="1"/>
    </xf>
    <xf numFmtId="14" fontId="3" fillId="2" borderId="57" xfId="0" applyNumberFormat="1" applyFont="1" applyFill="1" applyBorder="1" applyAlignment="1">
      <alignment horizontal="center" vertical="center" wrapText="1"/>
    </xf>
    <xf numFmtId="14" fontId="16" fillId="2" borderId="68" xfId="0" applyNumberFormat="1" applyFont="1" applyFill="1" applyBorder="1" applyAlignment="1">
      <alignment vertical="center" wrapText="1"/>
    </xf>
    <xf numFmtId="164" fontId="17" fillId="5" borderId="48" xfId="0" applyNumberFormat="1" applyFont="1" applyFill="1" applyBorder="1" applyAlignment="1">
      <alignment horizontal="center" vertical="center" wrapText="1"/>
    </xf>
    <xf numFmtId="0" fontId="17" fillId="5" borderId="48" xfId="0" applyFont="1" applyFill="1" applyBorder="1" applyAlignment="1">
      <alignment horizontal="center" vertical="center" wrapText="1"/>
    </xf>
    <xf numFmtId="164" fontId="17" fillId="5" borderId="48" xfId="0" applyNumberFormat="1" applyFont="1" applyFill="1" applyBorder="1"/>
    <xf numFmtId="44" fontId="17" fillId="5" borderId="48" xfId="0" applyNumberFormat="1" applyFont="1" applyFill="1" applyBorder="1" applyAlignment="1">
      <alignment horizontal="center" vertical="center" wrapText="1"/>
    </xf>
    <xf numFmtId="44" fontId="17" fillId="5" borderId="48" xfId="10" applyFont="1" applyFill="1" applyBorder="1"/>
    <xf numFmtId="44" fontId="17" fillId="5" borderId="63" xfId="10" applyFont="1" applyFill="1" applyBorder="1"/>
    <xf numFmtId="44" fontId="20" fillId="5" borderId="41" xfId="0" applyNumberFormat="1" applyFont="1" applyFill="1" applyBorder="1" applyAlignment="1">
      <alignment horizontal="center" vertical="center" wrapText="1"/>
    </xf>
    <xf numFmtId="44" fontId="20" fillId="5" borderId="35" xfId="0" applyNumberFormat="1" applyFont="1" applyFill="1" applyBorder="1" applyAlignment="1">
      <alignment horizontal="left" vertical="center" wrapText="1"/>
    </xf>
    <xf numFmtId="164" fontId="17" fillId="5" borderId="67" xfId="0" applyNumberFormat="1" applyFont="1" applyFill="1" applyBorder="1" applyAlignment="1">
      <alignment horizontal="center" vertical="center" wrapText="1"/>
    </xf>
    <xf numFmtId="0" fontId="17" fillId="5" borderId="67" xfId="0" applyFont="1" applyFill="1" applyBorder="1" applyAlignment="1">
      <alignment horizontal="center" vertical="center" wrapText="1"/>
    </xf>
    <xf numFmtId="164" fontId="17" fillId="5" borderId="67" xfId="0" applyNumberFormat="1" applyFont="1" applyFill="1" applyBorder="1"/>
    <xf numFmtId="44" fontId="17" fillId="5" borderId="67" xfId="0" applyNumberFormat="1" applyFont="1" applyFill="1" applyBorder="1" applyAlignment="1">
      <alignment horizontal="center" vertical="center" wrapText="1"/>
    </xf>
    <xf numFmtId="44" fontId="17" fillId="5" borderId="67" xfId="10" applyFont="1" applyFill="1" applyBorder="1"/>
    <xf numFmtId="44" fontId="17" fillId="5" borderId="65" xfId="10" applyFont="1" applyFill="1" applyBorder="1" applyAlignment="1">
      <alignment horizontal="center"/>
    </xf>
    <xf numFmtId="44" fontId="20" fillId="5" borderId="34" xfId="0" applyNumberFormat="1" applyFont="1" applyFill="1" applyBorder="1" applyAlignment="1">
      <alignment horizontal="center" vertical="center" wrapText="1"/>
    </xf>
    <xf numFmtId="44" fontId="17" fillId="5" borderId="41" xfId="10" applyFont="1" applyFill="1" applyBorder="1" applyAlignment="1">
      <alignment vertical="center"/>
    </xf>
    <xf numFmtId="44" fontId="17" fillId="5" borderId="35" xfId="10" applyFont="1" applyFill="1" applyBorder="1" applyAlignment="1">
      <alignment horizontal="center" vertical="center"/>
    </xf>
    <xf numFmtId="44" fontId="17" fillId="2" borderId="3" xfId="10" applyFont="1" applyFill="1" applyBorder="1" applyAlignment="1">
      <alignment horizontal="center" vertical="center"/>
    </xf>
    <xf numFmtId="44" fontId="20" fillId="5" borderId="41" xfId="0" applyNumberFormat="1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left" vertical="center"/>
    </xf>
    <xf numFmtId="44" fontId="17" fillId="2" borderId="3" xfId="10" applyFont="1" applyFill="1" applyBorder="1" applyAlignment="1">
      <alignment vertical="center"/>
    </xf>
    <xf numFmtId="44" fontId="17" fillId="2" borderId="47" xfId="10" applyFont="1" applyFill="1" applyBorder="1" applyAlignment="1">
      <alignment horizontal="center" vertical="center"/>
    </xf>
    <xf numFmtId="44" fontId="17" fillId="2" borderId="37" xfId="10" applyFont="1" applyFill="1" applyBorder="1" applyAlignment="1">
      <alignment horizontal="center" vertical="center"/>
    </xf>
    <xf numFmtId="44" fontId="17" fillId="2" borderId="46" xfId="10" applyFont="1" applyFill="1" applyBorder="1" applyAlignment="1">
      <alignment horizontal="center" vertical="center"/>
    </xf>
    <xf numFmtId="44" fontId="17" fillId="2" borderId="28" xfId="10" applyFont="1" applyFill="1" applyBorder="1" applyAlignment="1">
      <alignment horizontal="center" vertical="center"/>
    </xf>
    <xf numFmtId="44" fontId="17" fillId="2" borderId="3" xfId="10" applyFont="1" applyFill="1" applyBorder="1" applyAlignment="1">
      <alignment horizontal="center" vertical="center"/>
    </xf>
    <xf numFmtId="44" fontId="17" fillId="2" borderId="2" xfId="10" applyFont="1" applyFill="1" applyBorder="1" applyAlignment="1">
      <alignment horizontal="center" vertical="center"/>
    </xf>
    <xf numFmtId="44" fontId="17" fillId="2" borderId="31" xfId="10" applyFont="1" applyFill="1" applyBorder="1" applyAlignment="1">
      <alignment horizontal="center" vertical="center"/>
    </xf>
    <xf numFmtId="44" fontId="17" fillId="2" borderId="15" xfId="10" applyFont="1" applyFill="1" applyBorder="1" applyAlignment="1">
      <alignment horizontal="center" vertical="center"/>
    </xf>
    <xf numFmtId="44" fontId="17" fillId="2" borderId="47" xfId="10" applyFont="1" applyFill="1" applyBorder="1" applyAlignment="1">
      <alignment horizontal="center" vertical="center"/>
    </xf>
    <xf numFmtId="44" fontId="17" fillId="2" borderId="37" xfId="10" applyFont="1" applyFill="1" applyBorder="1" applyAlignment="1">
      <alignment horizontal="center" vertical="center"/>
    </xf>
    <xf numFmtId="44" fontId="17" fillId="2" borderId="66" xfId="10" applyFont="1" applyFill="1" applyBorder="1" applyAlignment="1">
      <alignment horizontal="center" vertical="center"/>
    </xf>
    <xf numFmtId="44" fontId="17" fillId="2" borderId="54" xfId="10" applyFont="1" applyFill="1" applyBorder="1" applyAlignment="1">
      <alignment horizontal="center" vertical="center"/>
    </xf>
    <xf numFmtId="44" fontId="17" fillId="5" borderId="41" xfId="10" applyFont="1" applyFill="1" applyBorder="1" applyAlignment="1">
      <alignment horizontal="center" vertical="center"/>
    </xf>
    <xf numFmtId="44" fontId="17" fillId="5" borderId="35" xfId="10" applyFont="1" applyFill="1" applyBorder="1" applyAlignment="1">
      <alignment horizontal="center" vertical="center"/>
    </xf>
    <xf numFmtId="44" fontId="17" fillId="2" borderId="3" xfId="10" applyFont="1" applyFill="1" applyBorder="1" applyAlignment="1">
      <alignment horizontal="left"/>
    </xf>
    <xf numFmtId="44" fontId="17" fillId="2" borderId="2" xfId="10" applyFont="1" applyFill="1" applyBorder="1" applyAlignment="1">
      <alignment horizontal="left"/>
    </xf>
    <xf numFmtId="44" fontId="17" fillId="2" borderId="3" xfId="10" applyFont="1" applyFill="1" applyBorder="1" applyAlignment="1">
      <alignment horizontal="left" vertical="center"/>
    </xf>
    <xf numFmtId="44" fontId="17" fillId="2" borderId="2" xfId="1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16" fillId="2" borderId="2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 wrapText="1"/>
    </xf>
    <xf numFmtId="0" fontId="16" fillId="2" borderId="2" xfId="0" applyFont="1" applyFill="1" applyBorder="1" applyAlignment="1">
      <alignment horizontal="left" vertical="center" wrapText="1"/>
    </xf>
    <xf numFmtId="0" fontId="3" fillId="2" borderId="31" xfId="0" applyFont="1" applyFill="1" applyBorder="1" applyAlignment="1">
      <alignment horizontal="left" vertical="center" wrapText="1"/>
    </xf>
    <xf numFmtId="0" fontId="3" fillId="2" borderId="15" xfId="0" applyFont="1" applyFill="1" applyBorder="1" applyAlignment="1">
      <alignment horizontal="left" vertical="center" wrapText="1"/>
    </xf>
    <xf numFmtId="44" fontId="20" fillId="5" borderId="41" xfId="0" applyNumberFormat="1" applyFont="1" applyFill="1" applyBorder="1" applyAlignment="1">
      <alignment horizontal="left" vertical="center" wrapText="1"/>
    </xf>
    <xf numFmtId="44" fontId="20" fillId="5" borderId="35" xfId="0" applyNumberFormat="1" applyFont="1" applyFill="1" applyBorder="1" applyAlignment="1">
      <alignment horizontal="left" vertical="center" wrapText="1"/>
    </xf>
    <xf numFmtId="44" fontId="17" fillId="5" borderId="33" xfId="10" applyFont="1" applyFill="1" applyBorder="1" applyAlignment="1">
      <alignment horizontal="center"/>
    </xf>
    <xf numFmtId="44" fontId="17" fillId="5" borderId="65" xfId="10" applyFont="1" applyFill="1" applyBorder="1" applyAlignment="1">
      <alignment horizontal="center"/>
    </xf>
    <xf numFmtId="44" fontId="17" fillId="2" borderId="3" xfId="10" applyFont="1" applyFill="1" applyBorder="1" applyAlignment="1">
      <alignment horizontal="center"/>
    </xf>
    <xf numFmtId="44" fontId="17" fillId="2" borderId="2" xfId="10" applyFont="1" applyFill="1" applyBorder="1" applyAlignment="1">
      <alignment horizontal="center"/>
    </xf>
    <xf numFmtId="44" fontId="17" fillId="2" borderId="31" xfId="10" applyFont="1" applyFill="1" applyBorder="1" applyAlignment="1">
      <alignment horizontal="left" vertical="center"/>
    </xf>
    <xf numFmtId="44" fontId="17" fillId="2" borderId="15" xfId="10" applyFont="1" applyFill="1" applyBorder="1" applyAlignment="1">
      <alignment horizontal="left" vertical="center"/>
    </xf>
    <xf numFmtId="44" fontId="17" fillId="5" borderId="33" xfId="10" applyFont="1" applyFill="1" applyBorder="1" applyAlignment="1">
      <alignment horizontal="left"/>
    </xf>
    <xf numFmtId="44" fontId="17" fillId="5" borderId="65" xfId="10" applyFont="1" applyFill="1" applyBorder="1" applyAlignment="1">
      <alignment horizontal="left"/>
    </xf>
    <xf numFmtId="44" fontId="20" fillId="5" borderId="41" xfId="0" applyNumberFormat="1" applyFont="1" applyFill="1" applyBorder="1" applyAlignment="1">
      <alignment horizontal="center" vertical="center" wrapText="1"/>
    </xf>
    <xf numFmtId="44" fontId="20" fillId="5" borderId="35" xfId="0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2" xfId="0" applyFont="1" applyFill="1" applyBorder="1" applyAlignment="1">
      <alignment horizontal="center" vertical="center"/>
    </xf>
    <xf numFmtId="0" fontId="16" fillId="2" borderId="3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44" fontId="17" fillId="5" borderId="41" xfId="10" applyFont="1" applyFill="1" applyBorder="1" applyAlignment="1">
      <alignment vertical="center"/>
    </xf>
    <xf numFmtId="44" fontId="17" fillId="5" borderId="35" xfId="10" applyFont="1" applyFill="1" applyBorder="1" applyAlignment="1">
      <alignment vertical="center"/>
    </xf>
    <xf numFmtId="44" fontId="17" fillId="2" borderId="3" xfId="10" applyFont="1" applyFill="1" applyBorder="1" applyAlignment="1">
      <alignment horizontal="center" vertical="center" wrapText="1"/>
    </xf>
    <xf numFmtId="44" fontId="17" fillId="2" borderId="2" xfId="10" applyFont="1" applyFill="1" applyBorder="1" applyAlignment="1">
      <alignment horizontal="center" vertical="center" wrapText="1"/>
    </xf>
    <xf numFmtId="44" fontId="17" fillId="5" borderId="41" xfId="10" applyFont="1" applyFill="1" applyBorder="1" applyAlignment="1">
      <alignment horizontal="left" vertical="center"/>
    </xf>
    <xf numFmtId="44" fontId="17" fillId="5" borderId="35" xfId="10" applyFont="1" applyFill="1" applyBorder="1" applyAlignment="1">
      <alignment horizontal="left" vertical="center"/>
    </xf>
    <xf numFmtId="0" fontId="9" fillId="0" borderId="0" xfId="0" applyFont="1" applyAlignment="1">
      <alignment horizontal="center" vertical="top" wrapText="1"/>
    </xf>
    <xf numFmtId="0" fontId="15" fillId="0" borderId="9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10" xfId="0" applyNumberFormat="1" applyFont="1" applyBorder="1" applyAlignment="1">
      <alignment horizontal="center" vertical="center" wrapText="1"/>
    </xf>
    <xf numFmtId="0" fontId="5" fillId="0" borderId="7" xfId="0" applyNumberFormat="1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9" xfId="0" applyFont="1" applyBorder="1" applyAlignment="1">
      <alignment horizontal="center" vertical="center" wrapText="1"/>
    </xf>
    <xf numFmtId="0" fontId="19" fillId="3" borderId="38" xfId="0" applyFont="1" applyFill="1" applyBorder="1" applyAlignment="1">
      <alignment horizontal="center" vertical="center" wrapText="1"/>
    </xf>
    <xf numFmtId="0" fontId="19" fillId="3" borderId="39" xfId="0" applyFont="1" applyFill="1" applyBorder="1" applyAlignment="1">
      <alignment horizontal="center" vertical="center" wrapText="1"/>
    </xf>
    <xf numFmtId="0" fontId="19" fillId="3" borderId="52" xfId="0" applyFont="1" applyFill="1" applyBorder="1" applyAlignment="1">
      <alignment horizontal="center" vertical="center" wrapText="1"/>
    </xf>
    <xf numFmtId="44" fontId="19" fillId="0" borderId="50" xfId="10" applyFont="1" applyBorder="1" applyAlignment="1">
      <alignment horizontal="center"/>
    </xf>
    <xf numFmtId="44" fontId="19" fillId="0" borderId="24" xfId="10" applyFont="1" applyBorder="1" applyAlignment="1">
      <alignment horizontal="center"/>
    </xf>
    <xf numFmtId="44" fontId="19" fillId="0" borderId="29" xfId="10" applyFont="1" applyBorder="1" applyAlignment="1">
      <alignment horizontal="center" vertical="center" wrapText="1"/>
    </xf>
    <xf numFmtId="44" fontId="19" fillId="0" borderId="26" xfId="10" applyFont="1" applyBorder="1" applyAlignment="1">
      <alignment horizontal="center" vertical="center" wrapText="1"/>
    </xf>
    <xf numFmtId="44" fontId="19" fillId="0" borderId="30" xfId="10" applyFont="1" applyBorder="1" applyAlignment="1">
      <alignment horizontal="center" vertical="center" wrapText="1"/>
    </xf>
    <xf numFmtId="44" fontId="19" fillId="0" borderId="27" xfId="10" applyFont="1" applyBorder="1" applyAlignment="1">
      <alignment horizontal="center" vertical="center" wrapText="1"/>
    </xf>
    <xf numFmtId="44" fontId="19" fillId="0" borderId="10" xfId="10" applyFont="1" applyBorder="1" applyAlignment="1">
      <alignment wrapText="1"/>
    </xf>
    <xf numFmtId="44" fontId="19" fillId="0" borderId="7" xfId="10" applyFont="1" applyBorder="1" applyAlignment="1">
      <alignment wrapText="1"/>
    </xf>
    <xf numFmtId="44" fontId="19" fillId="0" borderId="59" xfId="10" applyFont="1" applyBorder="1" applyAlignment="1">
      <alignment wrapText="1"/>
    </xf>
    <xf numFmtId="44" fontId="19" fillId="0" borderId="10" xfId="10" applyFont="1" applyBorder="1" applyAlignment="1">
      <alignment horizontal="center" vertical="center" wrapText="1"/>
    </xf>
    <xf numFmtId="44" fontId="19" fillId="0" borderId="7" xfId="10" applyFont="1" applyBorder="1" applyAlignment="1">
      <alignment horizontal="center" vertical="center" wrapText="1"/>
    </xf>
    <xf numFmtId="44" fontId="19" fillId="0" borderId="59" xfId="10" applyFont="1" applyBorder="1" applyAlignment="1">
      <alignment horizontal="center" vertical="center" wrapText="1"/>
    </xf>
    <xf numFmtId="44" fontId="19" fillId="0" borderId="19" xfId="10" applyFont="1" applyBorder="1" applyAlignment="1">
      <alignment horizontal="center" vertical="center" wrapText="1"/>
    </xf>
    <xf numFmtId="44" fontId="19" fillId="0" borderId="22" xfId="10" applyFont="1" applyBorder="1" applyAlignment="1">
      <alignment horizontal="center" vertical="center" wrapText="1"/>
    </xf>
    <xf numFmtId="44" fontId="19" fillId="0" borderId="60" xfId="1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164" fontId="19" fillId="3" borderId="38" xfId="0" applyNumberFormat="1" applyFont="1" applyFill="1" applyBorder="1" applyAlignment="1">
      <alignment horizontal="center" vertical="center" wrapText="1"/>
    </xf>
    <xf numFmtId="164" fontId="19" fillId="3" borderId="39" xfId="0" applyNumberFormat="1" applyFont="1" applyFill="1" applyBorder="1" applyAlignment="1">
      <alignment horizontal="center" vertical="center" wrapText="1"/>
    </xf>
    <xf numFmtId="164" fontId="19" fillId="3" borderId="52" xfId="0" applyNumberFormat="1" applyFont="1" applyFill="1" applyBorder="1" applyAlignment="1">
      <alignment horizontal="center" vertical="center" wrapText="1"/>
    </xf>
    <xf numFmtId="164" fontId="19" fillId="3" borderId="26" xfId="0" applyNumberFormat="1" applyFont="1" applyFill="1" applyBorder="1" applyAlignment="1">
      <alignment horizontal="center" vertical="center" wrapText="1"/>
    </xf>
    <xf numFmtId="164" fontId="19" fillId="3" borderId="53" xfId="0" applyNumberFormat="1" applyFont="1" applyFill="1" applyBorder="1" applyAlignment="1">
      <alignment horizontal="center" vertical="center" wrapText="1"/>
    </xf>
    <xf numFmtId="164" fontId="19" fillId="3" borderId="51" xfId="0" applyNumberFormat="1" applyFont="1" applyFill="1" applyBorder="1" applyAlignment="1">
      <alignment horizontal="center" vertical="center" wrapText="1"/>
    </xf>
    <xf numFmtId="0" fontId="19" fillId="2" borderId="43" xfId="0" applyFont="1" applyFill="1" applyBorder="1" applyAlignment="1">
      <alignment horizontal="center"/>
    </xf>
    <xf numFmtId="0" fontId="19" fillId="2" borderId="11" xfId="0" applyFont="1" applyFill="1" applyBorder="1" applyAlignment="1">
      <alignment horizontal="center"/>
    </xf>
    <xf numFmtId="0" fontId="19" fillId="2" borderId="44" xfId="0" applyFont="1" applyFill="1" applyBorder="1" applyAlignment="1">
      <alignment horizontal="center"/>
    </xf>
    <xf numFmtId="44" fontId="17" fillId="0" borderId="64" xfId="10" applyFont="1" applyBorder="1" applyAlignment="1">
      <alignment horizontal="center" vertical="center"/>
    </xf>
    <xf numFmtId="44" fontId="17" fillId="0" borderId="55" xfId="10" applyFont="1" applyBorder="1" applyAlignment="1">
      <alignment horizontal="center" vertical="center"/>
    </xf>
    <xf numFmtId="0" fontId="28" fillId="2" borderId="2" xfId="0" applyFont="1" applyFill="1" applyBorder="1" applyAlignment="1">
      <alignment horizontal="left" vertical="top" wrapText="1"/>
    </xf>
    <xf numFmtId="0" fontId="29" fillId="0" borderId="58" xfId="0" applyFont="1" applyBorder="1" applyAlignment="1">
      <alignment horizontal="left" vertical="center" wrapText="1"/>
    </xf>
    <xf numFmtId="0" fontId="28" fillId="2" borderId="1" xfId="0" applyFont="1" applyFill="1" applyBorder="1" applyAlignment="1">
      <alignment horizontal="left" vertical="top" wrapText="1"/>
    </xf>
    <xf numFmtId="0" fontId="29" fillId="0" borderId="23" xfId="0" applyFont="1" applyBorder="1" applyAlignment="1">
      <alignment horizontal="left" vertical="center" wrapText="1"/>
    </xf>
    <xf numFmtId="0" fontId="29" fillId="0" borderId="49" xfId="0" applyFont="1" applyBorder="1" applyAlignment="1">
      <alignment horizontal="left" vertical="center" wrapText="1"/>
    </xf>
    <xf numFmtId="44" fontId="20" fillId="5" borderId="70" xfId="0" applyNumberFormat="1" applyFont="1" applyFill="1" applyBorder="1" applyAlignment="1">
      <alignment horizontal="center" vertical="center" wrapText="1"/>
    </xf>
  </cellXfs>
  <cellStyles count="11">
    <cellStyle name="Moneda" xfId="10" builtinId="4"/>
    <cellStyle name="Moneda 2" xfId="2"/>
    <cellStyle name="Moneda 3" xfId="4"/>
    <cellStyle name="Moneda 8" xfId="9"/>
    <cellStyle name="Normal" xfId="0" builtinId="0"/>
    <cellStyle name="Normal 2" xfId="1"/>
    <cellStyle name="Normal 3" xfId="3"/>
    <cellStyle name="Normal 4" xfId="5"/>
    <cellStyle name="Normal 5" xfId="6"/>
    <cellStyle name="Normal 7" xfId="7"/>
    <cellStyle name="Normal 8" xfId="8"/>
  </cellStyles>
  <dxfs count="0"/>
  <tableStyles count="0" defaultTableStyle="TableStyleMedium2" defaultPivotStyle="PivotStyleLight16"/>
  <colors>
    <mruColors>
      <color rgb="FFFF0066"/>
      <color rgb="FFFF33CC"/>
      <color rgb="FFFFCCFF"/>
      <color rgb="FFD8DEDA"/>
      <color rgb="FFFF99FF"/>
      <color rgb="FFC7CFC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33CC"/>
  </sheetPr>
  <dimension ref="A1:AB128"/>
  <sheetViews>
    <sheetView tabSelected="1" view="pageBreakPreview" topLeftCell="B22" zoomScaleNormal="100" zoomScaleSheetLayoutView="100" workbookViewId="0">
      <selection activeCell="B49" sqref="A49:XFD49"/>
    </sheetView>
  </sheetViews>
  <sheetFormatPr baseColWidth="10" defaultRowHeight="15"/>
  <cols>
    <col min="1" max="1" width="3.42578125" style="11" hidden="1" customWidth="1"/>
    <col min="2" max="2" width="9.28515625" style="14" customWidth="1"/>
    <col min="3" max="3" width="10.5703125" style="32" customWidth="1"/>
    <col min="4" max="4" width="10.7109375" style="5" customWidth="1"/>
    <col min="5" max="5" width="41.5703125" style="1" customWidth="1"/>
    <col min="6" max="6" width="35.28515625" style="1" customWidth="1"/>
    <col min="7" max="7" width="19.140625" style="1" customWidth="1"/>
    <col min="8" max="8" width="37.28515625" style="1" customWidth="1"/>
    <col min="9" max="9" width="32.5703125" style="19" customWidth="1"/>
    <col min="10" max="10" width="10.7109375" style="25" customWidth="1"/>
    <col min="11" max="11" width="9.85546875" style="25" hidden="1" customWidth="1"/>
    <col min="12" max="12" width="7.140625" style="16" hidden="1" customWidth="1"/>
    <col min="13" max="13" width="11.85546875" style="10" hidden="1" customWidth="1"/>
    <col min="14" max="14" width="13.140625" style="10" hidden="1" customWidth="1"/>
    <col min="15" max="15" width="11.7109375" style="10" hidden="1" customWidth="1"/>
    <col min="16" max="16" width="11.42578125" style="10" hidden="1" customWidth="1"/>
    <col min="17" max="17" width="0" style="22" hidden="1" customWidth="1"/>
    <col min="18" max="18" width="11.42578125" style="22"/>
    <col min="19" max="19" width="11.28515625" style="22" customWidth="1"/>
    <col min="20" max="20" width="8.42578125" style="22" customWidth="1"/>
    <col min="21" max="21" width="9" style="22" customWidth="1"/>
    <col min="22" max="22" width="10" style="22" customWidth="1"/>
    <col min="23" max="23" width="10.42578125" style="22" customWidth="1"/>
    <col min="24" max="24" width="7" style="22" customWidth="1"/>
    <col min="25" max="25" width="10.85546875" style="22" customWidth="1"/>
    <col min="26" max="26" width="7.7109375" style="10" hidden="1" customWidth="1"/>
    <col min="27" max="27" width="11.140625" style="10" customWidth="1"/>
    <col min="28" max="28" width="12.85546875" style="32" bestFit="1" customWidth="1"/>
    <col min="29" max="16384" width="11.42578125" style="32"/>
  </cols>
  <sheetData>
    <row r="1" spans="1:28" ht="16.5" customHeight="1">
      <c r="F1" s="35"/>
      <c r="G1" s="35"/>
      <c r="P1" s="23"/>
      <c r="AA1" s="39"/>
    </row>
    <row r="2" spans="1:28" ht="16.5" hidden="1" customHeight="1">
      <c r="F2" s="8"/>
      <c r="G2" s="8"/>
      <c r="H2" s="8"/>
      <c r="I2" s="20"/>
      <c r="J2" s="9"/>
      <c r="K2" s="9" t="e">
        <f>SUM(#REF!)</f>
        <v>#REF!</v>
      </c>
      <c r="L2" s="17"/>
      <c r="M2" s="28"/>
      <c r="N2" s="28"/>
      <c r="AA2" s="29" t="e">
        <f>SUM(#REF!)</f>
        <v>#REF!</v>
      </c>
    </row>
    <row r="4" spans="1:28" s="3" customFormat="1" ht="18.95" customHeight="1">
      <c r="A4" s="12"/>
      <c r="B4" s="14"/>
      <c r="C4" s="32"/>
      <c r="D4" s="5"/>
      <c r="E4" s="1"/>
      <c r="F4" s="1"/>
      <c r="G4" s="1"/>
      <c r="H4" s="1"/>
      <c r="I4" s="19"/>
      <c r="J4" s="25"/>
      <c r="K4" s="25"/>
      <c r="L4" s="16"/>
      <c r="M4" s="10"/>
      <c r="N4" s="10"/>
      <c r="O4" s="10"/>
      <c r="P4" s="10"/>
      <c r="Q4" s="24"/>
      <c r="R4" s="24"/>
      <c r="S4" s="24"/>
      <c r="T4" s="24"/>
      <c r="U4" s="24"/>
      <c r="V4" s="24"/>
      <c r="W4" s="24"/>
      <c r="X4" s="24"/>
      <c r="Y4" s="24"/>
      <c r="Z4" s="16"/>
      <c r="AA4" s="16"/>
    </row>
    <row r="5" spans="1:28" s="3" customFormat="1" ht="18.95" customHeight="1">
      <c r="A5" s="12"/>
      <c r="B5" s="181" t="s">
        <v>24</v>
      </c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  <c r="N5" s="181"/>
      <c r="O5" s="181"/>
      <c r="P5" s="181"/>
      <c r="Q5" s="181"/>
      <c r="R5" s="181"/>
      <c r="S5" s="181"/>
      <c r="T5" s="181"/>
      <c r="U5" s="181"/>
      <c r="V5" s="181"/>
      <c r="W5" s="181"/>
      <c r="X5" s="181"/>
      <c r="Y5" s="181"/>
      <c r="Z5" s="181"/>
      <c r="AA5" s="181"/>
    </row>
    <row r="6" spans="1:28" s="3" customFormat="1" ht="18.95" customHeight="1">
      <c r="A6" s="12"/>
      <c r="B6" s="181" t="s">
        <v>85</v>
      </c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  <c r="N6" s="181"/>
      <c r="O6" s="181"/>
      <c r="P6" s="181"/>
      <c r="Q6" s="181"/>
      <c r="R6" s="181"/>
      <c r="S6" s="181"/>
      <c r="T6" s="181"/>
      <c r="U6" s="181"/>
      <c r="V6" s="181"/>
      <c r="W6" s="181"/>
      <c r="X6" s="181"/>
      <c r="Y6" s="181"/>
      <c r="Z6" s="181"/>
      <c r="AA6" s="181"/>
    </row>
    <row r="7" spans="1:28" s="3" customFormat="1" ht="12" customHeight="1" thickBot="1">
      <c r="A7" s="12"/>
      <c r="B7" s="15"/>
      <c r="C7" s="4"/>
      <c r="D7" s="6"/>
      <c r="E7" s="2"/>
      <c r="F7" s="2"/>
      <c r="G7" s="2"/>
      <c r="H7" s="2"/>
      <c r="I7" s="19"/>
      <c r="J7" s="25"/>
      <c r="K7" s="25"/>
      <c r="L7" s="16"/>
      <c r="M7" s="10"/>
      <c r="N7" s="10"/>
      <c r="O7" s="10"/>
      <c r="P7" s="10"/>
      <c r="Q7" s="24"/>
      <c r="R7" s="24"/>
      <c r="S7" s="24"/>
      <c r="T7" s="24"/>
      <c r="U7" s="24"/>
      <c r="V7" s="24"/>
      <c r="W7" s="24"/>
      <c r="X7" s="24"/>
      <c r="Y7" s="24"/>
      <c r="Z7" s="16"/>
      <c r="AA7" s="16"/>
    </row>
    <row r="8" spans="1:28" s="3" customFormat="1" ht="18.95" customHeight="1" thickTop="1" thickBot="1">
      <c r="A8" s="12"/>
      <c r="B8" s="182" t="s">
        <v>8</v>
      </c>
      <c r="C8" s="185" t="s">
        <v>7</v>
      </c>
      <c r="D8" s="188" t="s">
        <v>0</v>
      </c>
      <c r="E8" s="191" t="s">
        <v>29</v>
      </c>
      <c r="F8" s="194" t="s">
        <v>26</v>
      </c>
      <c r="G8" s="194" t="s">
        <v>31</v>
      </c>
      <c r="H8" s="197" t="s">
        <v>27</v>
      </c>
      <c r="I8" s="218" t="s">
        <v>28</v>
      </c>
      <c r="J8" s="221" t="s">
        <v>9</v>
      </c>
      <c r="K8" s="224" t="s">
        <v>10</v>
      </c>
      <c r="L8" s="227" t="s">
        <v>4</v>
      </c>
      <c r="M8" s="228"/>
      <c r="N8" s="228"/>
      <c r="O8" s="228"/>
      <c r="P8" s="229"/>
      <c r="Q8" s="212" t="s">
        <v>11</v>
      </c>
      <c r="R8" s="221" t="s">
        <v>10</v>
      </c>
      <c r="S8" s="212" t="s">
        <v>23</v>
      </c>
      <c r="T8" s="209" t="s">
        <v>16</v>
      </c>
      <c r="U8" s="212" t="s">
        <v>17</v>
      </c>
      <c r="V8" s="212" t="s">
        <v>18</v>
      </c>
      <c r="W8" s="215" t="s">
        <v>19</v>
      </c>
      <c r="X8" s="205" t="s">
        <v>20</v>
      </c>
      <c r="Y8" s="206"/>
      <c r="Z8" s="203" t="s">
        <v>12</v>
      </c>
      <c r="AA8" s="200" t="s">
        <v>13</v>
      </c>
    </row>
    <row r="9" spans="1:28" s="3" customFormat="1" ht="18.95" customHeight="1" thickBot="1">
      <c r="A9" s="12"/>
      <c r="B9" s="183"/>
      <c r="C9" s="186"/>
      <c r="D9" s="189"/>
      <c r="E9" s="192"/>
      <c r="F9" s="195"/>
      <c r="G9" s="195"/>
      <c r="H9" s="198"/>
      <c r="I9" s="219"/>
      <c r="J9" s="222"/>
      <c r="K9" s="225"/>
      <c r="L9" s="26">
        <v>51</v>
      </c>
      <c r="M9" s="27">
        <v>54</v>
      </c>
      <c r="N9" s="27">
        <v>55</v>
      </c>
      <c r="O9" s="27">
        <v>56</v>
      </c>
      <c r="P9" s="27">
        <v>61</v>
      </c>
      <c r="Q9" s="213"/>
      <c r="R9" s="222"/>
      <c r="S9" s="213"/>
      <c r="T9" s="210"/>
      <c r="U9" s="213"/>
      <c r="V9" s="213"/>
      <c r="W9" s="216"/>
      <c r="X9" s="207"/>
      <c r="Y9" s="208"/>
      <c r="Z9" s="204"/>
      <c r="AA9" s="201"/>
    </row>
    <row r="10" spans="1:28" ht="18.95" customHeight="1" thickBot="1">
      <c r="B10" s="184"/>
      <c r="C10" s="187"/>
      <c r="D10" s="190"/>
      <c r="E10" s="193"/>
      <c r="F10" s="196"/>
      <c r="G10" s="196"/>
      <c r="H10" s="199"/>
      <c r="I10" s="220"/>
      <c r="J10" s="223"/>
      <c r="K10" s="226"/>
      <c r="L10" s="36" t="s">
        <v>1</v>
      </c>
      <c r="M10" s="42" t="s">
        <v>5</v>
      </c>
      <c r="N10" s="42" t="s">
        <v>6</v>
      </c>
      <c r="O10" s="42" t="s">
        <v>2</v>
      </c>
      <c r="P10" s="42" t="s">
        <v>3</v>
      </c>
      <c r="Q10" s="214"/>
      <c r="R10" s="223"/>
      <c r="S10" s="214"/>
      <c r="T10" s="211"/>
      <c r="U10" s="214"/>
      <c r="V10" s="214"/>
      <c r="W10" s="217"/>
      <c r="X10" s="43" t="s">
        <v>21</v>
      </c>
      <c r="Y10" s="44" t="s">
        <v>22</v>
      </c>
      <c r="Z10" s="45" t="s">
        <v>14</v>
      </c>
      <c r="AA10" s="202"/>
    </row>
    <row r="11" spans="1:28" s="80" customFormat="1" ht="41.25" customHeight="1" thickBot="1">
      <c r="A11" s="69"/>
      <c r="B11" s="103">
        <v>43735</v>
      </c>
      <c r="C11" s="88">
        <v>43735</v>
      </c>
      <c r="D11" s="89">
        <v>1773</v>
      </c>
      <c r="E11" s="95" t="s">
        <v>30</v>
      </c>
      <c r="F11" s="151" t="s">
        <v>30</v>
      </c>
      <c r="G11" s="153" t="s">
        <v>37</v>
      </c>
      <c r="H11" s="153" t="s">
        <v>58</v>
      </c>
      <c r="I11" s="155" t="s">
        <v>60</v>
      </c>
      <c r="J11" s="157">
        <f>3405+486.91+1696</f>
        <v>5587.91</v>
      </c>
      <c r="K11" s="112"/>
      <c r="L11" s="113"/>
      <c r="M11" s="114"/>
      <c r="N11" s="114"/>
      <c r="O11" s="115"/>
      <c r="P11" s="115"/>
      <c r="Q11" s="116"/>
      <c r="R11" s="159"/>
      <c r="S11" s="137">
        <f>486.91+1696</f>
        <v>2182.91</v>
      </c>
      <c r="T11" s="161"/>
      <c r="U11" s="161"/>
      <c r="V11" s="137">
        <v>2880</v>
      </c>
      <c r="W11" s="139">
        <v>45</v>
      </c>
      <c r="X11" s="141">
        <v>480</v>
      </c>
      <c r="Y11" s="142"/>
      <c r="Z11" s="64"/>
      <c r="AA11" s="145">
        <f>V11+W11+X11+S11</f>
        <v>5587.91</v>
      </c>
      <c r="AB11" s="65"/>
    </row>
    <row r="12" spans="1:28" s="80" customFormat="1" ht="41.25" customHeight="1" thickTop="1" thickBot="1">
      <c r="A12" s="69"/>
      <c r="B12" s="85">
        <v>43783</v>
      </c>
      <c r="C12" s="66">
        <v>43713</v>
      </c>
      <c r="D12" s="67">
        <v>1617</v>
      </c>
      <c r="E12" s="87" t="s">
        <v>76</v>
      </c>
      <c r="F12" s="152"/>
      <c r="G12" s="154"/>
      <c r="H12" s="154"/>
      <c r="I12" s="156"/>
      <c r="J12" s="158"/>
      <c r="K12" s="112"/>
      <c r="L12" s="113"/>
      <c r="M12" s="114"/>
      <c r="N12" s="114"/>
      <c r="O12" s="115"/>
      <c r="P12" s="115"/>
      <c r="Q12" s="116"/>
      <c r="R12" s="160"/>
      <c r="S12" s="138"/>
      <c r="T12" s="162"/>
      <c r="U12" s="162"/>
      <c r="V12" s="138"/>
      <c r="W12" s="140"/>
      <c r="X12" s="143"/>
      <c r="Y12" s="144"/>
      <c r="Z12" s="64"/>
      <c r="AA12" s="146"/>
      <c r="AB12" s="65"/>
    </row>
    <row r="13" spans="1:28" s="80" customFormat="1" ht="41.25" customHeight="1" thickTop="1" thickBot="1">
      <c r="A13" s="69"/>
      <c r="B13" s="103">
        <v>43735</v>
      </c>
      <c r="C13" s="88">
        <v>43735</v>
      </c>
      <c r="D13" s="89">
        <v>1774</v>
      </c>
      <c r="E13" s="95" t="s">
        <v>42</v>
      </c>
      <c r="F13" s="151" t="s">
        <v>42</v>
      </c>
      <c r="G13" s="153" t="s">
        <v>41</v>
      </c>
      <c r="H13" s="153" t="s">
        <v>59</v>
      </c>
      <c r="I13" s="155" t="s">
        <v>60</v>
      </c>
      <c r="J13" s="167">
        <f>1475+1758.15</f>
        <v>3233.15</v>
      </c>
      <c r="K13" s="112"/>
      <c r="L13" s="113"/>
      <c r="M13" s="114"/>
      <c r="N13" s="114"/>
      <c r="O13" s="115"/>
      <c r="P13" s="115"/>
      <c r="Q13" s="116"/>
      <c r="R13" s="165"/>
      <c r="S13" s="149">
        <v>1758.15</v>
      </c>
      <c r="T13" s="147"/>
      <c r="U13" s="147"/>
      <c r="V13" s="149">
        <v>1040</v>
      </c>
      <c r="W13" s="163">
        <v>45</v>
      </c>
      <c r="X13" s="141">
        <v>390</v>
      </c>
      <c r="Y13" s="142"/>
      <c r="Z13" s="64"/>
      <c r="AA13" s="145">
        <f>V13+W13+X13+S13</f>
        <v>3233.15</v>
      </c>
      <c r="AB13" s="65"/>
    </row>
    <row r="14" spans="1:28" s="80" customFormat="1" ht="41.25" customHeight="1" thickTop="1" thickBot="1">
      <c r="A14" s="69"/>
      <c r="B14" s="85">
        <v>43783</v>
      </c>
      <c r="C14" s="66">
        <v>43713</v>
      </c>
      <c r="D14" s="67">
        <v>1617</v>
      </c>
      <c r="E14" s="87" t="s">
        <v>76</v>
      </c>
      <c r="F14" s="152"/>
      <c r="G14" s="154"/>
      <c r="H14" s="154"/>
      <c r="I14" s="156"/>
      <c r="J14" s="168"/>
      <c r="K14" s="112"/>
      <c r="L14" s="113"/>
      <c r="M14" s="114"/>
      <c r="N14" s="114"/>
      <c r="O14" s="115"/>
      <c r="P14" s="115"/>
      <c r="Q14" s="116"/>
      <c r="R14" s="166"/>
      <c r="S14" s="150"/>
      <c r="T14" s="148"/>
      <c r="U14" s="148"/>
      <c r="V14" s="150"/>
      <c r="W14" s="164"/>
      <c r="X14" s="143"/>
      <c r="Y14" s="144"/>
      <c r="Z14" s="64"/>
      <c r="AA14" s="146"/>
      <c r="AB14" s="65"/>
    </row>
    <row r="15" spans="1:28" s="80" customFormat="1" ht="41.25" customHeight="1" thickTop="1" thickBot="1">
      <c r="A15" s="69"/>
      <c r="B15" s="103">
        <v>43735</v>
      </c>
      <c r="C15" s="88">
        <v>43735</v>
      </c>
      <c r="D15" s="89">
        <v>1775</v>
      </c>
      <c r="E15" s="95" t="s">
        <v>54</v>
      </c>
      <c r="F15" s="151" t="s">
        <v>54</v>
      </c>
      <c r="G15" s="153" t="s">
        <v>55</v>
      </c>
      <c r="H15" s="153" t="s">
        <v>59</v>
      </c>
      <c r="I15" s="155" t="s">
        <v>60</v>
      </c>
      <c r="J15" s="157">
        <f>1475+1758.15</f>
        <v>3233.15</v>
      </c>
      <c r="K15" s="112"/>
      <c r="L15" s="113"/>
      <c r="M15" s="114"/>
      <c r="N15" s="114"/>
      <c r="O15" s="115"/>
      <c r="P15" s="115"/>
      <c r="Q15" s="116"/>
      <c r="R15" s="165"/>
      <c r="S15" s="149">
        <v>1758.15</v>
      </c>
      <c r="T15" s="147"/>
      <c r="U15" s="147"/>
      <c r="V15" s="149">
        <v>1040</v>
      </c>
      <c r="W15" s="139">
        <v>45</v>
      </c>
      <c r="X15" s="141">
        <v>390</v>
      </c>
      <c r="Y15" s="142"/>
      <c r="Z15" s="64"/>
      <c r="AA15" s="145">
        <f>V15+W15+X15+S15</f>
        <v>3233.15</v>
      </c>
      <c r="AB15" s="65"/>
    </row>
    <row r="16" spans="1:28" s="80" customFormat="1" ht="41.25" customHeight="1" thickTop="1" thickBot="1">
      <c r="A16" s="69"/>
      <c r="B16" s="60">
        <v>43783</v>
      </c>
      <c r="C16" s="47">
        <v>43713</v>
      </c>
      <c r="D16" s="61">
        <v>1617</v>
      </c>
      <c r="E16" s="96" t="s">
        <v>76</v>
      </c>
      <c r="F16" s="152"/>
      <c r="G16" s="154"/>
      <c r="H16" s="154"/>
      <c r="I16" s="156"/>
      <c r="J16" s="158"/>
      <c r="K16" s="112"/>
      <c r="L16" s="113"/>
      <c r="M16" s="114"/>
      <c r="N16" s="114"/>
      <c r="O16" s="115"/>
      <c r="P16" s="115"/>
      <c r="Q16" s="116"/>
      <c r="R16" s="166"/>
      <c r="S16" s="150"/>
      <c r="T16" s="148"/>
      <c r="U16" s="148"/>
      <c r="V16" s="150"/>
      <c r="W16" s="140"/>
      <c r="X16" s="143"/>
      <c r="Y16" s="144"/>
      <c r="Z16" s="64"/>
      <c r="AA16" s="146"/>
      <c r="AB16" s="65"/>
    </row>
    <row r="17" spans="1:28" s="80" customFormat="1" ht="41.25" customHeight="1" thickTop="1" thickBot="1">
      <c r="A17" s="69"/>
      <c r="B17" s="60">
        <v>43755</v>
      </c>
      <c r="C17" s="47">
        <v>43713</v>
      </c>
      <c r="D17" s="61">
        <v>1617</v>
      </c>
      <c r="E17" s="96" t="s">
        <v>76</v>
      </c>
      <c r="F17" s="96" t="s">
        <v>77</v>
      </c>
      <c r="G17" s="46" t="s">
        <v>80</v>
      </c>
      <c r="H17" s="34" t="s">
        <v>78</v>
      </c>
      <c r="I17" s="33" t="s">
        <v>79</v>
      </c>
      <c r="J17" s="118">
        <v>1071.24</v>
      </c>
      <c r="K17" s="112"/>
      <c r="L17" s="113"/>
      <c r="M17" s="114"/>
      <c r="N17" s="114"/>
      <c r="O17" s="115"/>
      <c r="P17" s="115"/>
      <c r="Q17" s="116"/>
      <c r="R17" s="117"/>
      <c r="S17" s="74">
        <v>1071.24</v>
      </c>
      <c r="T17" s="68"/>
      <c r="U17" s="68"/>
      <c r="V17" s="93"/>
      <c r="W17" s="75"/>
      <c r="X17" s="101"/>
      <c r="Y17" s="102"/>
      <c r="Z17" s="64"/>
      <c r="AA17" s="127">
        <f>S17</f>
        <v>1071.24</v>
      </c>
      <c r="AB17" s="65"/>
    </row>
    <row r="18" spans="1:28" s="84" customFormat="1" ht="41.25" customHeight="1" thickTop="1" thickBot="1">
      <c r="A18" s="81"/>
      <c r="B18" s="85">
        <v>43741</v>
      </c>
      <c r="C18" s="66">
        <v>43740</v>
      </c>
      <c r="D18" s="67">
        <v>1784</v>
      </c>
      <c r="E18" s="87" t="s">
        <v>38</v>
      </c>
      <c r="F18" s="169" t="s">
        <v>38</v>
      </c>
      <c r="G18" s="169" t="s">
        <v>56</v>
      </c>
      <c r="H18" s="171" t="s">
        <v>57</v>
      </c>
      <c r="I18" s="173" t="s">
        <v>60</v>
      </c>
      <c r="J18" s="167">
        <f>1215+1431.86</f>
        <v>2646.8599999999997</v>
      </c>
      <c r="K18" s="112"/>
      <c r="L18" s="113"/>
      <c r="M18" s="114"/>
      <c r="N18" s="114"/>
      <c r="O18" s="115"/>
      <c r="P18" s="115"/>
      <c r="Q18" s="116"/>
      <c r="R18" s="159"/>
      <c r="S18" s="137">
        <v>1431.86</v>
      </c>
      <c r="T18" s="161"/>
      <c r="U18" s="161"/>
      <c r="V18" s="137">
        <v>780</v>
      </c>
      <c r="W18" s="139">
        <v>45</v>
      </c>
      <c r="X18" s="141">
        <v>390</v>
      </c>
      <c r="Y18" s="142"/>
      <c r="Z18" s="64"/>
      <c r="AA18" s="145">
        <f>V18+W18+X18+S18</f>
        <v>2646.8599999999997</v>
      </c>
      <c r="AB18" s="65"/>
    </row>
    <row r="19" spans="1:28" s="84" customFormat="1" ht="41.25" customHeight="1" thickTop="1" thickBot="1">
      <c r="A19" s="81"/>
      <c r="B19" s="85">
        <v>43783</v>
      </c>
      <c r="C19" s="66">
        <v>43713</v>
      </c>
      <c r="D19" s="67">
        <v>1617</v>
      </c>
      <c r="E19" s="87" t="s">
        <v>76</v>
      </c>
      <c r="F19" s="170"/>
      <c r="G19" s="170"/>
      <c r="H19" s="172"/>
      <c r="I19" s="174"/>
      <c r="J19" s="168"/>
      <c r="K19" s="112"/>
      <c r="L19" s="113"/>
      <c r="M19" s="114"/>
      <c r="N19" s="114"/>
      <c r="O19" s="115"/>
      <c r="P19" s="115"/>
      <c r="Q19" s="116"/>
      <c r="R19" s="160"/>
      <c r="S19" s="138"/>
      <c r="T19" s="162"/>
      <c r="U19" s="162"/>
      <c r="V19" s="138"/>
      <c r="W19" s="140"/>
      <c r="X19" s="143"/>
      <c r="Y19" s="144"/>
      <c r="Z19" s="64"/>
      <c r="AA19" s="146"/>
      <c r="AB19" s="65"/>
    </row>
    <row r="20" spans="1:28" s="84" customFormat="1" ht="41.25" customHeight="1" thickTop="1" thickBot="1">
      <c r="A20" s="81"/>
      <c r="B20" s="103">
        <v>43742</v>
      </c>
      <c r="C20" s="88">
        <v>43741</v>
      </c>
      <c r="D20" s="89">
        <v>1794</v>
      </c>
      <c r="E20" s="95" t="s">
        <v>61</v>
      </c>
      <c r="F20" s="151" t="s">
        <v>61</v>
      </c>
      <c r="G20" s="151" t="s">
        <v>56</v>
      </c>
      <c r="H20" s="153" t="s">
        <v>62</v>
      </c>
      <c r="I20" s="155" t="s">
        <v>63</v>
      </c>
      <c r="J20" s="157">
        <f>1475+1342.63</f>
        <v>2817.63</v>
      </c>
      <c r="K20" s="112"/>
      <c r="L20" s="113"/>
      <c r="M20" s="114"/>
      <c r="N20" s="114"/>
      <c r="O20" s="115"/>
      <c r="P20" s="115"/>
      <c r="Q20" s="116"/>
      <c r="R20" s="159"/>
      <c r="S20" s="149">
        <v>1342.63</v>
      </c>
      <c r="T20" s="161"/>
      <c r="U20" s="161"/>
      <c r="V20" s="137">
        <v>1040</v>
      </c>
      <c r="W20" s="139">
        <v>45</v>
      </c>
      <c r="X20" s="141">
        <v>390</v>
      </c>
      <c r="Y20" s="142"/>
      <c r="Z20" s="64"/>
      <c r="AA20" s="145">
        <f>V20+W20+X20+S20</f>
        <v>2817.63</v>
      </c>
      <c r="AB20" s="65"/>
    </row>
    <row r="21" spans="1:28" s="84" customFormat="1" ht="41.25" customHeight="1" thickTop="1" thickBot="1">
      <c r="A21" s="81"/>
      <c r="B21" s="60" t="s">
        <v>81</v>
      </c>
      <c r="C21" s="47">
        <v>43713</v>
      </c>
      <c r="D21" s="61">
        <v>1617</v>
      </c>
      <c r="E21" s="96" t="s">
        <v>76</v>
      </c>
      <c r="F21" s="152"/>
      <c r="G21" s="152"/>
      <c r="H21" s="154"/>
      <c r="I21" s="156"/>
      <c r="J21" s="158"/>
      <c r="K21" s="112"/>
      <c r="L21" s="113"/>
      <c r="M21" s="114"/>
      <c r="N21" s="114"/>
      <c r="O21" s="115"/>
      <c r="P21" s="115"/>
      <c r="Q21" s="116"/>
      <c r="R21" s="160"/>
      <c r="S21" s="150"/>
      <c r="T21" s="162"/>
      <c r="U21" s="162"/>
      <c r="V21" s="138"/>
      <c r="W21" s="140"/>
      <c r="X21" s="143"/>
      <c r="Y21" s="144"/>
      <c r="Z21" s="64"/>
      <c r="AA21" s="146"/>
      <c r="AB21" s="65"/>
    </row>
    <row r="22" spans="1:28" s="84" customFormat="1" ht="41.25" customHeight="1" thickTop="1" thickBot="1">
      <c r="A22" s="81"/>
      <c r="B22" s="85">
        <v>43742</v>
      </c>
      <c r="C22" s="66">
        <v>43742</v>
      </c>
      <c r="D22" s="67">
        <v>1797</v>
      </c>
      <c r="E22" s="87" t="s">
        <v>64</v>
      </c>
      <c r="F22" s="151" t="s">
        <v>64</v>
      </c>
      <c r="G22" s="153" t="s">
        <v>65</v>
      </c>
      <c r="H22" s="153" t="s">
        <v>62</v>
      </c>
      <c r="I22" s="155" t="s">
        <v>69</v>
      </c>
      <c r="J22" s="157">
        <f>1805+513.71+1345.7</f>
        <v>3664.41</v>
      </c>
      <c r="K22" s="112"/>
      <c r="L22" s="113"/>
      <c r="M22" s="114"/>
      <c r="N22" s="114"/>
      <c r="O22" s="115"/>
      <c r="P22" s="115"/>
      <c r="Q22" s="116"/>
      <c r="R22" s="159"/>
      <c r="S22" s="137">
        <f>513.71+1345.7</f>
        <v>1859.41</v>
      </c>
      <c r="T22" s="161"/>
      <c r="U22" s="161"/>
      <c r="V22" s="137">
        <v>1280</v>
      </c>
      <c r="W22" s="139">
        <v>45</v>
      </c>
      <c r="X22" s="141">
        <v>480</v>
      </c>
      <c r="Y22" s="142"/>
      <c r="Z22" s="64"/>
      <c r="AA22" s="145">
        <f>V22+W22+X22+S22</f>
        <v>3664.41</v>
      </c>
      <c r="AB22" s="65"/>
    </row>
    <row r="23" spans="1:28" s="84" customFormat="1" ht="41.25" customHeight="1" thickTop="1" thickBot="1">
      <c r="A23" s="81"/>
      <c r="B23" s="60">
        <v>43783</v>
      </c>
      <c r="C23" s="47">
        <v>43713</v>
      </c>
      <c r="D23" s="61">
        <v>1617</v>
      </c>
      <c r="E23" s="96" t="s">
        <v>76</v>
      </c>
      <c r="F23" s="152"/>
      <c r="G23" s="154"/>
      <c r="H23" s="154"/>
      <c r="I23" s="156"/>
      <c r="J23" s="158"/>
      <c r="K23" s="112"/>
      <c r="L23" s="113"/>
      <c r="M23" s="114"/>
      <c r="N23" s="114"/>
      <c r="O23" s="115"/>
      <c r="P23" s="115"/>
      <c r="Q23" s="116"/>
      <c r="R23" s="160"/>
      <c r="S23" s="138"/>
      <c r="T23" s="162"/>
      <c r="U23" s="162"/>
      <c r="V23" s="138"/>
      <c r="W23" s="140"/>
      <c r="X23" s="143"/>
      <c r="Y23" s="144"/>
      <c r="Z23" s="64"/>
      <c r="AA23" s="146"/>
      <c r="AB23" s="65"/>
    </row>
    <row r="24" spans="1:28" s="84" customFormat="1" ht="41.25" customHeight="1" thickTop="1" thickBot="1">
      <c r="A24" s="81"/>
      <c r="B24" s="103">
        <v>43742</v>
      </c>
      <c r="C24" s="88">
        <v>43742</v>
      </c>
      <c r="D24" s="89">
        <v>1798</v>
      </c>
      <c r="E24" s="95" t="s">
        <v>43</v>
      </c>
      <c r="F24" s="151" t="s">
        <v>43</v>
      </c>
      <c r="G24" s="153" t="s">
        <v>66</v>
      </c>
      <c r="H24" s="153" t="s">
        <v>62</v>
      </c>
      <c r="I24" s="155" t="s">
        <v>69</v>
      </c>
      <c r="J24" s="157">
        <f>1805+1342.63+486.91</f>
        <v>3634.54</v>
      </c>
      <c r="K24" s="112"/>
      <c r="L24" s="113"/>
      <c r="M24" s="114"/>
      <c r="N24" s="114"/>
      <c r="O24" s="115"/>
      <c r="P24" s="115"/>
      <c r="Q24" s="116"/>
      <c r="R24" s="159"/>
      <c r="S24" s="137">
        <f>1342.63+486.91</f>
        <v>1829.5400000000002</v>
      </c>
      <c r="T24" s="161"/>
      <c r="U24" s="161"/>
      <c r="V24" s="137">
        <v>1280</v>
      </c>
      <c r="W24" s="139">
        <v>45</v>
      </c>
      <c r="X24" s="141">
        <v>480</v>
      </c>
      <c r="Y24" s="142"/>
      <c r="Z24" s="64"/>
      <c r="AA24" s="145">
        <f>V24+W24+X24+S24</f>
        <v>3634.54</v>
      </c>
      <c r="AB24" s="65"/>
    </row>
    <row r="25" spans="1:28" s="84" customFormat="1" ht="41.25" customHeight="1" thickTop="1" thickBot="1">
      <c r="A25" s="81"/>
      <c r="B25" s="60" t="s">
        <v>81</v>
      </c>
      <c r="C25" s="47">
        <v>43713</v>
      </c>
      <c r="D25" s="61">
        <v>1617</v>
      </c>
      <c r="E25" s="96" t="s">
        <v>76</v>
      </c>
      <c r="F25" s="152"/>
      <c r="G25" s="154"/>
      <c r="H25" s="154"/>
      <c r="I25" s="156"/>
      <c r="J25" s="158"/>
      <c r="K25" s="112"/>
      <c r="L25" s="113"/>
      <c r="M25" s="114"/>
      <c r="N25" s="114"/>
      <c r="O25" s="115"/>
      <c r="P25" s="115"/>
      <c r="Q25" s="116"/>
      <c r="R25" s="160"/>
      <c r="S25" s="138"/>
      <c r="T25" s="162"/>
      <c r="U25" s="162"/>
      <c r="V25" s="138"/>
      <c r="W25" s="140"/>
      <c r="X25" s="143"/>
      <c r="Y25" s="144"/>
      <c r="Z25" s="64"/>
      <c r="AA25" s="146"/>
      <c r="AB25" s="65"/>
    </row>
    <row r="26" spans="1:28" s="84" customFormat="1" ht="41.25" customHeight="1" thickTop="1">
      <c r="A26" s="81"/>
      <c r="B26" s="60">
        <v>43759</v>
      </c>
      <c r="C26" s="47">
        <v>43759</v>
      </c>
      <c r="D26" s="61">
        <v>1946</v>
      </c>
      <c r="E26" s="96" t="s">
        <v>33</v>
      </c>
      <c r="F26" s="96" t="s">
        <v>33</v>
      </c>
      <c r="G26" s="46" t="s">
        <v>34</v>
      </c>
      <c r="H26" s="34" t="s">
        <v>83</v>
      </c>
      <c r="I26" s="106" t="s">
        <v>84</v>
      </c>
      <c r="J26" s="119">
        <v>285</v>
      </c>
      <c r="K26" s="120"/>
      <c r="L26" s="121"/>
      <c r="M26" s="122"/>
      <c r="N26" s="122"/>
      <c r="O26" s="123"/>
      <c r="P26" s="123"/>
      <c r="Q26" s="124"/>
      <c r="R26" s="125"/>
      <c r="S26" s="94"/>
      <c r="T26" s="99"/>
      <c r="U26" s="99"/>
      <c r="V26" s="94"/>
      <c r="W26" s="107"/>
      <c r="X26" s="135">
        <v>285</v>
      </c>
      <c r="Y26" s="136"/>
      <c r="Z26" s="108"/>
      <c r="AA26" s="128">
        <f>X26</f>
        <v>285</v>
      </c>
      <c r="AB26" s="65"/>
    </row>
    <row r="27" spans="1:28" s="84" customFormat="1" ht="41.25" customHeight="1" thickBot="1">
      <c r="A27" s="81"/>
      <c r="B27" s="103">
        <v>43742</v>
      </c>
      <c r="C27" s="88">
        <v>43742</v>
      </c>
      <c r="D27" s="89">
        <v>1799</v>
      </c>
      <c r="E27" s="95" t="s">
        <v>35</v>
      </c>
      <c r="F27" s="151" t="s">
        <v>35</v>
      </c>
      <c r="G27" s="153" t="s">
        <v>67</v>
      </c>
      <c r="H27" s="153" t="s">
        <v>68</v>
      </c>
      <c r="I27" s="155" t="s">
        <v>69</v>
      </c>
      <c r="J27" s="157">
        <f>1165+1623.44</f>
        <v>2788.44</v>
      </c>
      <c r="K27" s="112"/>
      <c r="L27" s="113"/>
      <c r="M27" s="114"/>
      <c r="N27" s="114"/>
      <c r="O27" s="115"/>
      <c r="P27" s="115"/>
      <c r="Q27" s="116"/>
      <c r="R27" s="159"/>
      <c r="S27" s="137">
        <v>1623.44</v>
      </c>
      <c r="T27" s="161"/>
      <c r="U27" s="161"/>
      <c r="V27" s="137">
        <v>640</v>
      </c>
      <c r="W27" s="139">
        <v>45</v>
      </c>
      <c r="X27" s="141">
        <v>480</v>
      </c>
      <c r="Y27" s="142"/>
      <c r="Z27" s="64"/>
      <c r="AA27" s="145">
        <f>V27+W27+X27+S27</f>
        <v>2788.44</v>
      </c>
      <c r="AB27" s="65"/>
    </row>
    <row r="28" spans="1:28" s="84" customFormat="1" ht="41.25" customHeight="1" thickTop="1" thickBot="1">
      <c r="A28" s="81"/>
      <c r="B28" s="60">
        <v>43783</v>
      </c>
      <c r="C28" s="47">
        <v>43713</v>
      </c>
      <c r="D28" s="61">
        <v>1617</v>
      </c>
      <c r="E28" s="96" t="s">
        <v>76</v>
      </c>
      <c r="F28" s="152"/>
      <c r="G28" s="154"/>
      <c r="H28" s="154"/>
      <c r="I28" s="156"/>
      <c r="J28" s="158"/>
      <c r="K28" s="112"/>
      <c r="L28" s="113"/>
      <c r="M28" s="114"/>
      <c r="N28" s="114"/>
      <c r="O28" s="115"/>
      <c r="P28" s="115"/>
      <c r="Q28" s="116"/>
      <c r="R28" s="160"/>
      <c r="S28" s="138"/>
      <c r="T28" s="162"/>
      <c r="U28" s="162"/>
      <c r="V28" s="138"/>
      <c r="W28" s="140"/>
      <c r="X28" s="143"/>
      <c r="Y28" s="144"/>
      <c r="Z28" s="64"/>
      <c r="AA28" s="146"/>
      <c r="AB28" s="65"/>
    </row>
    <row r="29" spans="1:28" s="84" customFormat="1" ht="41.25" customHeight="1" thickTop="1" thickBot="1">
      <c r="A29" s="81"/>
      <c r="B29" s="85">
        <v>43742</v>
      </c>
      <c r="C29" s="66">
        <v>43740</v>
      </c>
      <c r="D29" s="67">
        <v>1783</v>
      </c>
      <c r="E29" s="87" t="s">
        <v>39</v>
      </c>
      <c r="F29" s="151" t="s">
        <v>39</v>
      </c>
      <c r="G29" s="153" t="s">
        <v>40</v>
      </c>
      <c r="H29" s="153" t="s">
        <v>57</v>
      </c>
      <c r="I29" s="155" t="s">
        <v>69</v>
      </c>
      <c r="J29" s="167">
        <f>1485+1431.86</f>
        <v>2916.8599999999997</v>
      </c>
      <c r="K29" s="112"/>
      <c r="L29" s="113"/>
      <c r="M29" s="114"/>
      <c r="N29" s="114"/>
      <c r="O29" s="115"/>
      <c r="P29" s="115"/>
      <c r="Q29" s="116"/>
      <c r="R29" s="159"/>
      <c r="S29" s="137">
        <v>1431.86</v>
      </c>
      <c r="T29" s="161"/>
      <c r="U29" s="161"/>
      <c r="V29" s="137">
        <v>960</v>
      </c>
      <c r="W29" s="139">
        <v>45</v>
      </c>
      <c r="X29" s="141">
        <v>480</v>
      </c>
      <c r="Y29" s="142"/>
      <c r="Z29" s="64"/>
      <c r="AA29" s="145">
        <f>V29+W29+X29+S29</f>
        <v>2916.8599999999997</v>
      </c>
      <c r="AB29" s="65"/>
    </row>
    <row r="30" spans="1:28" s="84" customFormat="1" ht="41.25" customHeight="1" thickTop="1" thickBot="1">
      <c r="A30" s="81"/>
      <c r="B30" s="60">
        <v>43783</v>
      </c>
      <c r="C30" s="47">
        <v>43713</v>
      </c>
      <c r="D30" s="61">
        <v>1617</v>
      </c>
      <c r="E30" s="96" t="s">
        <v>76</v>
      </c>
      <c r="F30" s="152"/>
      <c r="G30" s="154"/>
      <c r="H30" s="154"/>
      <c r="I30" s="156"/>
      <c r="J30" s="168"/>
      <c r="K30" s="112"/>
      <c r="L30" s="113"/>
      <c r="M30" s="114"/>
      <c r="N30" s="114"/>
      <c r="O30" s="115"/>
      <c r="P30" s="115"/>
      <c r="Q30" s="116"/>
      <c r="R30" s="160"/>
      <c r="S30" s="138"/>
      <c r="T30" s="162"/>
      <c r="U30" s="162"/>
      <c r="V30" s="138"/>
      <c r="W30" s="140"/>
      <c r="X30" s="143"/>
      <c r="Y30" s="144"/>
      <c r="Z30" s="64"/>
      <c r="AA30" s="146"/>
      <c r="AB30" s="65"/>
    </row>
    <row r="31" spans="1:28" s="84" customFormat="1" ht="41.25" customHeight="1" thickTop="1" thickBot="1">
      <c r="A31" s="81"/>
      <c r="B31" s="103">
        <v>43746</v>
      </c>
      <c r="C31" s="88">
        <v>43745</v>
      </c>
      <c r="D31" s="89">
        <v>1810</v>
      </c>
      <c r="E31" s="95" t="s">
        <v>70</v>
      </c>
      <c r="F31" s="151" t="s">
        <v>70</v>
      </c>
      <c r="G31" s="153" t="s">
        <v>48</v>
      </c>
      <c r="H31" s="153" t="s">
        <v>51</v>
      </c>
      <c r="I31" s="155" t="s">
        <v>49</v>
      </c>
      <c r="J31" s="167">
        <f>1645+1563.91</f>
        <v>3208.91</v>
      </c>
      <c r="K31" s="112"/>
      <c r="L31" s="113"/>
      <c r="M31" s="114"/>
      <c r="N31" s="114"/>
      <c r="O31" s="115"/>
      <c r="P31" s="115"/>
      <c r="Q31" s="116"/>
      <c r="R31" s="159"/>
      <c r="S31" s="137">
        <v>1563.91</v>
      </c>
      <c r="T31" s="161"/>
      <c r="U31" s="161"/>
      <c r="V31" s="137">
        <v>1120</v>
      </c>
      <c r="W31" s="139">
        <v>45</v>
      </c>
      <c r="X31" s="141">
        <v>480</v>
      </c>
      <c r="Y31" s="142"/>
      <c r="Z31" s="64"/>
      <c r="AA31" s="145">
        <f>V31+W31+X31+S31</f>
        <v>3208.91</v>
      </c>
      <c r="AB31" s="65"/>
    </row>
    <row r="32" spans="1:28" s="84" customFormat="1" ht="41.25" customHeight="1" thickTop="1" thickBot="1">
      <c r="A32" s="81"/>
      <c r="B32" s="60">
        <v>43783</v>
      </c>
      <c r="C32" s="109">
        <v>43713</v>
      </c>
      <c r="D32" s="61">
        <v>1617</v>
      </c>
      <c r="E32" s="96" t="s">
        <v>76</v>
      </c>
      <c r="F32" s="152"/>
      <c r="G32" s="154"/>
      <c r="H32" s="154"/>
      <c r="I32" s="156"/>
      <c r="J32" s="168"/>
      <c r="K32" s="112"/>
      <c r="L32" s="113"/>
      <c r="M32" s="114"/>
      <c r="N32" s="114"/>
      <c r="O32" s="115"/>
      <c r="P32" s="115"/>
      <c r="Q32" s="116"/>
      <c r="R32" s="160"/>
      <c r="S32" s="138"/>
      <c r="T32" s="162"/>
      <c r="U32" s="162"/>
      <c r="V32" s="138"/>
      <c r="W32" s="140"/>
      <c r="X32" s="143"/>
      <c r="Y32" s="144"/>
      <c r="Z32" s="64"/>
      <c r="AA32" s="146"/>
      <c r="AB32" s="65"/>
    </row>
    <row r="33" spans="1:28" s="84" customFormat="1" ht="41.25" customHeight="1" thickTop="1" thickBot="1">
      <c r="A33" s="81"/>
      <c r="B33" s="85">
        <v>43746</v>
      </c>
      <c r="C33" s="110">
        <v>43745</v>
      </c>
      <c r="D33" s="67">
        <v>1811</v>
      </c>
      <c r="E33" s="87" t="s">
        <v>71</v>
      </c>
      <c r="F33" s="151" t="s">
        <v>71</v>
      </c>
      <c r="G33" s="153" t="s">
        <v>48</v>
      </c>
      <c r="H33" s="153" t="s">
        <v>51</v>
      </c>
      <c r="I33" s="155" t="s">
        <v>49</v>
      </c>
      <c r="J33" s="157">
        <f>1645+1563.91</f>
        <v>3208.91</v>
      </c>
      <c r="K33" s="112"/>
      <c r="L33" s="113"/>
      <c r="M33" s="114"/>
      <c r="N33" s="114"/>
      <c r="O33" s="115"/>
      <c r="P33" s="115"/>
      <c r="Q33" s="116"/>
      <c r="R33" s="165"/>
      <c r="S33" s="149">
        <v>1563.91</v>
      </c>
      <c r="T33" s="147"/>
      <c r="U33" s="147"/>
      <c r="V33" s="149">
        <v>1120</v>
      </c>
      <c r="W33" s="163">
        <v>45</v>
      </c>
      <c r="X33" s="141">
        <v>480</v>
      </c>
      <c r="Y33" s="142"/>
      <c r="Z33" s="64"/>
      <c r="AA33" s="175">
        <f>V33+W33+X33+S33</f>
        <v>3208.91</v>
      </c>
      <c r="AB33" s="65"/>
    </row>
    <row r="34" spans="1:28" s="84" customFormat="1" ht="41.25" customHeight="1" thickTop="1" thickBot="1">
      <c r="A34" s="81"/>
      <c r="B34" s="60">
        <v>43783</v>
      </c>
      <c r="C34" s="109">
        <v>43713</v>
      </c>
      <c r="D34" s="61">
        <v>1617</v>
      </c>
      <c r="E34" s="96" t="s">
        <v>76</v>
      </c>
      <c r="F34" s="152"/>
      <c r="G34" s="154"/>
      <c r="H34" s="154"/>
      <c r="I34" s="156"/>
      <c r="J34" s="158"/>
      <c r="K34" s="112"/>
      <c r="L34" s="113"/>
      <c r="M34" s="114"/>
      <c r="N34" s="114"/>
      <c r="O34" s="115"/>
      <c r="P34" s="115"/>
      <c r="Q34" s="116"/>
      <c r="R34" s="166"/>
      <c r="S34" s="150"/>
      <c r="T34" s="148"/>
      <c r="U34" s="148"/>
      <c r="V34" s="150"/>
      <c r="W34" s="164"/>
      <c r="X34" s="143"/>
      <c r="Y34" s="144"/>
      <c r="Z34" s="64"/>
      <c r="AA34" s="176"/>
      <c r="AB34" s="65"/>
    </row>
    <row r="35" spans="1:28" s="84" customFormat="1" ht="41.25" customHeight="1" thickTop="1" thickBot="1">
      <c r="A35" s="81"/>
      <c r="B35" s="111">
        <v>43746</v>
      </c>
      <c r="C35" s="88">
        <v>43745</v>
      </c>
      <c r="D35" s="89">
        <v>1812</v>
      </c>
      <c r="E35" s="95" t="s">
        <v>72</v>
      </c>
      <c r="F35" s="151" t="s">
        <v>72</v>
      </c>
      <c r="G35" s="153" t="s">
        <v>48</v>
      </c>
      <c r="H35" s="153" t="s">
        <v>51</v>
      </c>
      <c r="I35" s="155" t="s">
        <v>49</v>
      </c>
      <c r="J35" s="157">
        <f>1645+1563.91</f>
        <v>3208.91</v>
      </c>
      <c r="K35" s="112"/>
      <c r="L35" s="113"/>
      <c r="M35" s="114"/>
      <c r="N35" s="114"/>
      <c r="O35" s="115"/>
      <c r="P35" s="115"/>
      <c r="Q35" s="116"/>
      <c r="R35" s="159"/>
      <c r="S35" s="177">
        <v>1563.91</v>
      </c>
      <c r="T35" s="161"/>
      <c r="U35" s="161"/>
      <c r="V35" s="137">
        <v>1120</v>
      </c>
      <c r="W35" s="139">
        <v>45</v>
      </c>
      <c r="X35" s="141">
        <v>480</v>
      </c>
      <c r="Y35" s="142"/>
      <c r="Z35" s="64"/>
      <c r="AA35" s="179">
        <f>V35+W35+X35+S35</f>
        <v>3208.91</v>
      </c>
      <c r="AB35" s="65"/>
    </row>
    <row r="36" spans="1:28" s="84" customFormat="1" ht="41.25" customHeight="1" thickTop="1" thickBot="1">
      <c r="A36" s="81"/>
      <c r="B36" s="85">
        <v>43783</v>
      </c>
      <c r="C36" s="66">
        <v>43713</v>
      </c>
      <c r="D36" s="67">
        <v>1617</v>
      </c>
      <c r="E36" s="87" t="s">
        <v>76</v>
      </c>
      <c r="F36" s="152"/>
      <c r="G36" s="154"/>
      <c r="H36" s="154"/>
      <c r="I36" s="156"/>
      <c r="J36" s="158"/>
      <c r="K36" s="112"/>
      <c r="L36" s="113"/>
      <c r="M36" s="114"/>
      <c r="N36" s="114"/>
      <c r="O36" s="115"/>
      <c r="P36" s="115"/>
      <c r="Q36" s="116"/>
      <c r="R36" s="160"/>
      <c r="S36" s="178"/>
      <c r="T36" s="162"/>
      <c r="U36" s="162"/>
      <c r="V36" s="138"/>
      <c r="W36" s="140"/>
      <c r="X36" s="143"/>
      <c r="Y36" s="144"/>
      <c r="Z36" s="64"/>
      <c r="AA36" s="180"/>
      <c r="AB36" s="65"/>
    </row>
    <row r="37" spans="1:28" s="84" customFormat="1" ht="41.25" customHeight="1" thickTop="1" thickBot="1">
      <c r="A37" s="81"/>
      <c r="B37" s="103">
        <v>43746</v>
      </c>
      <c r="C37" s="88">
        <v>43745</v>
      </c>
      <c r="D37" s="89">
        <v>1815</v>
      </c>
      <c r="E37" s="95" t="s">
        <v>73</v>
      </c>
      <c r="F37" s="151" t="s">
        <v>73</v>
      </c>
      <c r="G37" s="153" t="s">
        <v>48</v>
      </c>
      <c r="H37" s="153" t="s">
        <v>51</v>
      </c>
      <c r="I37" s="155" t="s">
        <v>49</v>
      </c>
      <c r="J37" s="167">
        <f>1645+1693.87</f>
        <v>3338.87</v>
      </c>
      <c r="K37" s="112"/>
      <c r="L37" s="113"/>
      <c r="M37" s="114"/>
      <c r="N37" s="114"/>
      <c r="O37" s="115"/>
      <c r="P37" s="115"/>
      <c r="Q37" s="116"/>
      <c r="R37" s="159"/>
      <c r="S37" s="137">
        <v>1693.87</v>
      </c>
      <c r="T37" s="161"/>
      <c r="U37" s="161"/>
      <c r="V37" s="137">
        <v>1120</v>
      </c>
      <c r="W37" s="139">
        <v>45</v>
      </c>
      <c r="X37" s="141">
        <v>480</v>
      </c>
      <c r="Y37" s="142"/>
      <c r="Z37" s="64"/>
      <c r="AA37" s="145">
        <f>V37+W37+X37+S37</f>
        <v>3338.87</v>
      </c>
      <c r="AB37" s="65"/>
    </row>
    <row r="38" spans="1:28" s="84" customFormat="1" ht="41.25" customHeight="1" thickTop="1" thickBot="1">
      <c r="A38" s="81"/>
      <c r="B38" s="60">
        <v>43783</v>
      </c>
      <c r="C38" s="47">
        <v>43713</v>
      </c>
      <c r="D38" s="61">
        <v>1617</v>
      </c>
      <c r="E38" s="96" t="s">
        <v>76</v>
      </c>
      <c r="F38" s="152"/>
      <c r="G38" s="154"/>
      <c r="H38" s="154"/>
      <c r="I38" s="156"/>
      <c r="J38" s="168"/>
      <c r="K38" s="112"/>
      <c r="L38" s="113"/>
      <c r="M38" s="114"/>
      <c r="N38" s="114"/>
      <c r="O38" s="115"/>
      <c r="P38" s="115"/>
      <c r="Q38" s="116"/>
      <c r="R38" s="160"/>
      <c r="S38" s="138"/>
      <c r="T38" s="162"/>
      <c r="U38" s="162"/>
      <c r="V38" s="138"/>
      <c r="W38" s="140"/>
      <c r="X38" s="143"/>
      <c r="Y38" s="144"/>
      <c r="Z38" s="64"/>
      <c r="AA38" s="146"/>
      <c r="AB38" s="65"/>
    </row>
    <row r="39" spans="1:28" s="84" customFormat="1" ht="41.25" customHeight="1" thickTop="1" thickBot="1">
      <c r="A39" s="81"/>
      <c r="B39" s="85">
        <v>43745</v>
      </c>
      <c r="C39" s="66">
        <v>43745</v>
      </c>
      <c r="D39" s="67">
        <v>1809</v>
      </c>
      <c r="E39" s="87" t="s">
        <v>47</v>
      </c>
      <c r="F39" s="151" t="s">
        <v>47</v>
      </c>
      <c r="G39" s="171" t="s">
        <v>48</v>
      </c>
      <c r="H39" s="153" t="s">
        <v>51</v>
      </c>
      <c r="I39" s="155" t="s">
        <v>49</v>
      </c>
      <c r="J39" s="157">
        <f>1645+1563.91</f>
        <v>3208.91</v>
      </c>
      <c r="K39" s="112"/>
      <c r="L39" s="113"/>
      <c r="M39" s="114"/>
      <c r="N39" s="114"/>
      <c r="O39" s="115"/>
      <c r="P39" s="115"/>
      <c r="Q39" s="116"/>
      <c r="R39" s="159"/>
      <c r="S39" s="137">
        <v>1563.91</v>
      </c>
      <c r="T39" s="161"/>
      <c r="U39" s="161"/>
      <c r="V39" s="149">
        <v>1120</v>
      </c>
      <c r="W39" s="139">
        <v>45</v>
      </c>
      <c r="X39" s="141">
        <v>480</v>
      </c>
      <c r="Y39" s="142"/>
      <c r="Z39" s="64"/>
      <c r="AA39" s="145">
        <f>V39+W39+X39+S39</f>
        <v>3208.91</v>
      </c>
      <c r="AB39" s="65"/>
    </row>
    <row r="40" spans="1:28" s="84" customFormat="1" ht="41.25" customHeight="1" thickTop="1" thickBot="1">
      <c r="A40" s="81"/>
      <c r="B40" s="85">
        <v>43783</v>
      </c>
      <c r="C40" s="66">
        <v>43713</v>
      </c>
      <c r="D40" s="67">
        <v>1617</v>
      </c>
      <c r="E40" s="87" t="s">
        <v>76</v>
      </c>
      <c r="F40" s="152"/>
      <c r="G40" s="172"/>
      <c r="H40" s="154"/>
      <c r="I40" s="156"/>
      <c r="J40" s="158"/>
      <c r="K40" s="112"/>
      <c r="L40" s="113"/>
      <c r="M40" s="114"/>
      <c r="N40" s="114"/>
      <c r="O40" s="115"/>
      <c r="P40" s="115"/>
      <c r="Q40" s="116"/>
      <c r="R40" s="160"/>
      <c r="S40" s="138"/>
      <c r="T40" s="162"/>
      <c r="U40" s="162"/>
      <c r="V40" s="150"/>
      <c r="W40" s="140"/>
      <c r="X40" s="143"/>
      <c r="Y40" s="144"/>
      <c r="Z40" s="64"/>
      <c r="AA40" s="146"/>
      <c r="AB40" s="65"/>
    </row>
    <row r="41" spans="1:28" s="84" customFormat="1" ht="41.25" customHeight="1" thickTop="1" thickBot="1">
      <c r="A41" s="81"/>
      <c r="B41" s="103">
        <v>43745</v>
      </c>
      <c r="C41" s="88">
        <v>43745</v>
      </c>
      <c r="D41" s="89">
        <v>1813</v>
      </c>
      <c r="E41" s="95" t="s">
        <v>50</v>
      </c>
      <c r="F41" s="151" t="s">
        <v>50</v>
      </c>
      <c r="G41" s="153" t="s">
        <v>48</v>
      </c>
      <c r="H41" s="153" t="s">
        <v>51</v>
      </c>
      <c r="I41" s="155" t="s">
        <v>49</v>
      </c>
      <c r="J41" s="167">
        <f>1645+1563.91</f>
        <v>3208.91</v>
      </c>
      <c r="K41" s="112"/>
      <c r="L41" s="113"/>
      <c r="M41" s="114"/>
      <c r="N41" s="114"/>
      <c r="O41" s="115"/>
      <c r="P41" s="115"/>
      <c r="Q41" s="116"/>
      <c r="R41" s="159"/>
      <c r="S41" s="137">
        <v>1563.91</v>
      </c>
      <c r="T41" s="161"/>
      <c r="U41" s="161"/>
      <c r="V41" s="137">
        <v>1120</v>
      </c>
      <c r="W41" s="139">
        <v>45</v>
      </c>
      <c r="X41" s="141">
        <v>480</v>
      </c>
      <c r="Y41" s="142"/>
      <c r="Z41" s="64"/>
      <c r="AA41" s="145">
        <f>V41+W41+X41+S41</f>
        <v>3208.91</v>
      </c>
      <c r="AB41" s="65"/>
    </row>
    <row r="42" spans="1:28" s="84" customFormat="1" ht="41.25" customHeight="1" thickTop="1" thickBot="1">
      <c r="A42" s="81"/>
      <c r="B42" s="60">
        <v>43783</v>
      </c>
      <c r="C42" s="47">
        <v>43713</v>
      </c>
      <c r="D42" s="61">
        <v>1617</v>
      </c>
      <c r="E42" s="96" t="s">
        <v>76</v>
      </c>
      <c r="F42" s="152"/>
      <c r="G42" s="154"/>
      <c r="H42" s="154"/>
      <c r="I42" s="156"/>
      <c r="J42" s="168"/>
      <c r="K42" s="112"/>
      <c r="L42" s="113"/>
      <c r="M42" s="114"/>
      <c r="N42" s="114"/>
      <c r="O42" s="115"/>
      <c r="P42" s="115"/>
      <c r="Q42" s="116"/>
      <c r="R42" s="160"/>
      <c r="S42" s="138"/>
      <c r="T42" s="162"/>
      <c r="U42" s="162"/>
      <c r="V42" s="138"/>
      <c r="W42" s="140"/>
      <c r="X42" s="143"/>
      <c r="Y42" s="144"/>
      <c r="Z42" s="64"/>
      <c r="AA42" s="146"/>
      <c r="AB42" s="65"/>
    </row>
    <row r="43" spans="1:28" s="84" customFormat="1" ht="41.25" customHeight="1" thickTop="1" thickBot="1">
      <c r="A43" s="81"/>
      <c r="B43" s="85">
        <v>43745</v>
      </c>
      <c r="C43" s="66">
        <v>43745</v>
      </c>
      <c r="D43" s="67">
        <v>1814</v>
      </c>
      <c r="E43" s="87" t="s">
        <v>52</v>
      </c>
      <c r="F43" s="151" t="s">
        <v>52</v>
      </c>
      <c r="G43" s="153" t="s">
        <v>48</v>
      </c>
      <c r="H43" s="153" t="s">
        <v>51</v>
      </c>
      <c r="I43" s="155" t="s">
        <v>49</v>
      </c>
      <c r="J43" s="167">
        <f>1645+1693.87</f>
        <v>3338.87</v>
      </c>
      <c r="K43" s="112"/>
      <c r="L43" s="113"/>
      <c r="M43" s="114"/>
      <c r="N43" s="114"/>
      <c r="O43" s="115"/>
      <c r="P43" s="115"/>
      <c r="Q43" s="116"/>
      <c r="R43" s="159"/>
      <c r="S43" s="137">
        <v>1693.87</v>
      </c>
      <c r="T43" s="161"/>
      <c r="U43" s="161"/>
      <c r="V43" s="137">
        <v>1120</v>
      </c>
      <c r="W43" s="139">
        <v>45</v>
      </c>
      <c r="X43" s="141">
        <v>480</v>
      </c>
      <c r="Y43" s="142"/>
      <c r="Z43" s="64"/>
      <c r="AA43" s="145">
        <f>V43+W43+X43+S43</f>
        <v>3338.87</v>
      </c>
      <c r="AB43" s="65"/>
    </row>
    <row r="44" spans="1:28" s="84" customFormat="1" ht="41.25" customHeight="1" thickTop="1" thickBot="1">
      <c r="A44" s="81"/>
      <c r="B44" s="60">
        <v>43783</v>
      </c>
      <c r="C44" s="47">
        <v>43713</v>
      </c>
      <c r="D44" s="61">
        <v>1617</v>
      </c>
      <c r="E44" s="96" t="s">
        <v>76</v>
      </c>
      <c r="F44" s="152"/>
      <c r="G44" s="154"/>
      <c r="H44" s="154"/>
      <c r="I44" s="156"/>
      <c r="J44" s="168"/>
      <c r="K44" s="112"/>
      <c r="L44" s="113"/>
      <c r="M44" s="114"/>
      <c r="N44" s="114"/>
      <c r="O44" s="115"/>
      <c r="P44" s="115"/>
      <c r="Q44" s="116"/>
      <c r="R44" s="160"/>
      <c r="S44" s="138"/>
      <c r="T44" s="162"/>
      <c r="U44" s="162"/>
      <c r="V44" s="138"/>
      <c r="W44" s="140"/>
      <c r="X44" s="143"/>
      <c r="Y44" s="144"/>
      <c r="Z44" s="64"/>
      <c r="AA44" s="146"/>
      <c r="AB44" s="65"/>
    </row>
    <row r="45" spans="1:28" s="84" customFormat="1" ht="41.25" customHeight="1" thickTop="1" thickBot="1">
      <c r="A45" s="81"/>
      <c r="B45" s="103">
        <v>43745</v>
      </c>
      <c r="C45" s="88">
        <v>43745</v>
      </c>
      <c r="D45" s="89">
        <v>1816</v>
      </c>
      <c r="E45" s="95" t="s">
        <v>53</v>
      </c>
      <c r="F45" s="151" t="s">
        <v>53</v>
      </c>
      <c r="G45" s="153" t="s">
        <v>48</v>
      </c>
      <c r="H45" s="153" t="s">
        <v>51</v>
      </c>
      <c r="I45" s="155" t="s">
        <v>49</v>
      </c>
      <c r="J45" s="157">
        <f>1645+1694.37</f>
        <v>3339.37</v>
      </c>
      <c r="K45" s="112"/>
      <c r="L45" s="113"/>
      <c r="M45" s="114"/>
      <c r="N45" s="114"/>
      <c r="O45" s="115"/>
      <c r="P45" s="115"/>
      <c r="Q45" s="116"/>
      <c r="R45" s="165"/>
      <c r="S45" s="137">
        <v>1694.37</v>
      </c>
      <c r="T45" s="147"/>
      <c r="U45" s="147"/>
      <c r="V45" s="149">
        <v>1120</v>
      </c>
      <c r="W45" s="163">
        <v>45</v>
      </c>
      <c r="X45" s="141">
        <v>480</v>
      </c>
      <c r="Y45" s="142"/>
      <c r="Z45" s="64"/>
      <c r="AA45" s="145">
        <f>V45+W45+X45+S45</f>
        <v>3339.37</v>
      </c>
      <c r="AB45" s="65"/>
    </row>
    <row r="46" spans="1:28" s="84" customFormat="1" ht="41.25" customHeight="1" thickTop="1" thickBot="1">
      <c r="A46" s="81"/>
      <c r="B46" s="85" t="s">
        <v>81</v>
      </c>
      <c r="C46" s="66">
        <v>43713</v>
      </c>
      <c r="D46" s="67">
        <v>1617</v>
      </c>
      <c r="E46" s="86" t="s">
        <v>76</v>
      </c>
      <c r="F46" s="152"/>
      <c r="G46" s="154"/>
      <c r="H46" s="154"/>
      <c r="I46" s="156"/>
      <c r="J46" s="158"/>
      <c r="K46" s="112"/>
      <c r="L46" s="113"/>
      <c r="M46" s="114"/>
      <c r="N46" s="114"/>
      <c r="O46" s="115"/>
      <c r="P46" s="115"/>
      <c r="Q46" s="116"/>
      <c r="R46" s="166"/>
      <c r="S46" s="138"/>
      <c r="T46" s="148"/>
      <c r="U46" s="148"/>
      <c r="V46" s="150"/>
      <c r="W46" s="164"/>
      <c r="X46" s="143"/>
      <c r="Y46" s="144"/>
      <c r="Z46" s="64"/>
      <c r="AA46" s="146"/>
      <c r="AB46" s="65"/>
    </row>
    <row r="47" spans="1:28" s="84" customFormat="1" ht="41.25" customHeight="1" thickTop="1" thickBot="1">
      <c r="A47" s="81"/>
      <c r="B47" s="103">
        <v>43747</v>
      </c>
      <c r="C47" s="88">
        <v>43747</v>
      </c>
      <c r="D47" s="89">
        <v>1876</v>
      </c>
      <c r="E47" s="95" t="s">
        <v>32</v>
      </c>
      <c r="F47" s="151" t="s">
        <v>32</v>
      </c>
      <c r="G47" s="153" t="s">
        <v>75</v>
      </c>
      <c r="H47" s="153" t="s">
        <v>74</v>
      </c>
      <c r="I47" s="155" t="s">
        <v>69</v>
      </c>
      <c r="J47" s="157">
        <f>1325+1903.42</f>
        <v>3228.42</v>
      </c>
      <c r="K47" s="112"/>
      <c r="L47" s="113"/>
      <c r="M47" s="114"/>
      <c r="N47" s="114"/>
      <c r="O47" s="115"/>
      <c r="P47" s="115"/>
      <c r="Q47" s="116"/>
      <c r="R47" s="165"/>
      <c r="S47" s="149">
        <v>1903.42</v>
      </c>
      <c r="T47" s="147"/>
      <c r="U47" s="147"/>
      <c r="V47" s="149">
        <v>800</v>
      </c>
      <c r="W47" s="163">
        <v>45</v>
      </c>
      <c r="X47" s="141">
        <v>480</v>
      </c>
      <c r="Y47" s="142"/>
      <c r="Z47" s="64"/>
      <c r="AA47" s="145">
        <f>V47+W47+X47+S47</f>
        <v>3228.42</v>
      </c>
      <c r="AB47" s="65"/>
    </row>
    <row r="48" spans="1:28" s="84" customFormat="1" ht="41.25" customHeight="1" thickTop="1" thickBot="1">
      <c r="A48" s="81"/>
      <c r="B48" s="60" t="s">
        <v>81</v>
      </c>
      <c r="C48" s="47">
        <v>43713</v>
      </c>
      <c r="D48" s="61">
        <v>1617</v>
      </c>
      <c r="E48" s="96" t="s">
        <v>76</v>
      </c>
      <c r="F48" s="152"/>
      <c r="G48" s="154"/>
      <c r="H48" s="154"/>
      <c r="I48" s="156"/>
      <c r="J48" s="158"/>
      <c r="K48" s="112"/>
      <c r="L48" s="113"/>
      <c r="M48" s="114"/>
      <c r="N48" s="114"/>
      <c r="O48" s="115"/>
      <c r="P48" s="115"/>
      <c r="Q48" s="116"/>
      <c r="R48" s="166"/>
      <c r="S48" s="150"/>
      <c r="T48" s="148"/>
      <c r="U48" s="148"/>
      <c r="V48" s="150"/>
      <c r="W48" s="164"/>
      <c r="X48" s="143"/>
      <c r="Y48" s="144"/>
      <c r="Z48" s="64"/>
      <c r="AA48" s="146"/>
      <c r="AB48" s="65"/>
    </row>
    <row r="49" spans="1:28" s="80" customFormat="1" ht="41.25" customHeight="1" thickTop="1" thickBot="1">
      <c r="A49" s="69"/>
      <c r="B49" s="60">
        <v>43788</v>
      </c>
      <c r="C49" s="47">
        <v>43606</v>
      </c>
      <c r="D49" s="61">
        <v>864</v>
      </c>
      <c r="E49" s="38" t="s">
        <v>25</v>
      </c>
      <c r="F49" s="96" t="s">
        <v>44</v>
      </c>
      <c r="G49" s="34" t="s">
        <v>45</v>
      </c>
      <c r="H49" s="34" t="s">
        <v>82</v>
      </c>
      <c r="I49" s="33" t="s">
        <v>46</v>
      </c>
      <c r="J49" s="118"/>
      <c r="K49" s="112"/>
      <c r="L49" s="113"/>
      <c r="M49" s="114"/>
      <c r="N49" s="114"/>
      <c r="O49" s="115"/>
      <c r="P49" s="115"/>
      <c r="Q49" s="116"/>
      <c r="R49" s="126">
        <v>514.6</v>
      </c>
      <c r="S49" s="74">
        <v>514.6</v>
      </c>
      <c r="T49" s="68"/>
      <c r="U49" s="68"/>
      <c r="V49" s="93"/>
      <c r="W49" s="75"/>
      <c r="X49" s="97"/>
      <c r="Y49" s="98"/>
      <c r="Z49" s="64"/>
      <c r="AA49" s="127">
        <f>S49</f>
        <v>514.6</v>
      </c>
      <c r="AB49" s="65"/>
    </row>
    <row r="50" spans="1:28" s="80" customFormat="1" ht="41.25" customHeight="1" thickTop="1" thickBot="1">
      <c r="A50" s="69"/>
      <c r="B50" s="60">
        <v>43852</v>
      </c>
      <c r="C50" s="47">
        <v>43713</v>
      </c>
      <c r="D50" s="61">
        <v>1617</v>
      </c>
      <c r="E50" s="38" t="s">
        <v>76</v>
      </c>
      <c r="F50" s="131" t="s">
        <v>96</v>
      </c>
      <c r="G50" s="34" t="s">
        <v>101</v>
      </c>
      <c r="H50" s="232" t="s">
        <v>86</v>
      </c>
      <c r="I50" s="233" t="s">
        <v>87</v>
      </c>
      <c r="J50" s="130">
        <v>786.76</v>
      </c>
      <c r="K50" s="112"/>
      <c r="L50" s="113"/>
      <c r="M50" s="114"/>
      <c r="N50" s="114"/>
      <c r="O50" s="115"/>
      <c r="P50" s="115"/>
      <c r="Q50" s="116"/>
      <c r="R50" s="237"/>
      <c r="S50" s="132">
        <v>786.76</v>
      </c>
      <c r="T50" s="68"/>
      <c r="U50" s="68"/>
      <c r="V50" s="129"/>
      <c r="W50" s="75"/>
      <c r="X50" s="133"/>
      <c r="Y50" s="134"/>
      <c r="Z50" s="64"/>
      <c r="AA50" s="130">
        <v>786.76</v>
      </c>
      <c r="AB50" s="65"/>
    </row>
    <row r="51" spans="1:28" s="80" customFormat="1" ht="41.25" customHeight="1" thickTop="1" thickBot="1">
      <c r="A51" s="69"/>
      <c r="B51" s="60">
        <v>43852</v>
      </c>
      <c r="C51" s="47">
        <v>43713</v>
      </c>
      <c r="D51" s="61">
        <v>1617</v>
      </c>
      <c r="E51" s="38" t="s">
        <v>76</v>
      </c>
      <c r="F51" s="131" t="s">
        <v>97</v>
      </c>
      <c r="G51" s="34" t="s">
        <v>102</v>
      </c>
      <c r="H51" s="234" t="s">
        <v>88</v>
      </c>
      <c r="I51" s="235" t="s">
        <v>89</v>
      </c>
      <c r="J51" s="130">
        <v>580.29999999999995</v>
      </c>
      <c r="K51" s="112"/>
      <c r="L51" s="113"/>
      <c r="M51" s="114"/>
      <c r="N51" s="114"/>
      <c r="O51" s="115"/>
      <c r="P51" s="115"/>
      <c r="Q51" s="116"/>
      <c r="R51" s="237"/>
      <c r="S51" s="132">
        <v>580.29999999999995</v>
      </c>
      <c r="T51" s="68"/>
      <c r="U51" s="68"/>
      <c r="V51" s="129"/>
      <c r="W51" s="75"/>
      <c r="X51" s="133"/>
      <c r="Y51" s="134"/>
      <c r="Z51" s="64"/>
      <c r="AA51" s="130">
        <v>580.29999999999995</v>
      </c>
      <c r="AB51" s="65"/>
    </row>
    <row r="52" spans="1:28" s="80" customFormat="1" ht="41.25" customHeight="1" thickTop="1" thickBot="1">
      <c r="A52" s="69"/>
      <c r="B52" s="60">
        <v>43852</v>
      </c>
      <c r="C52" s="47">
        <v>43713</v>
      </c>
      <c r="D52" s="61">
        <v>1617</v>
      </c>
      <c r="E52" s="38" t="s">
        <v>76</v>
      </c>
      <c r="F52" s="131" t="s">
        <v>98</v>
      </c>
      <c r="G52" s="34" t="s">
        <v>103</v>
      </c>
      <c r="H52" s="234" t="s">
        <v>90</v>
      </c>
      <c r="I52" s="235" t="s">
        <v>91</v>
      </c>
      <c r="J52" s="130">
        <v>836.48</v>
      </c>
      <c r="K52" s="112"/>
      <c r="L52" s="113"/>
      <c r="M52" s="114"/>
      <c r="N52" s="114"/>
      <c r="O52" s="115"/>
      <c r="P52" s="115"/>
      <c r="Q52" s="116"/>
      <c r="R52" s="237"/>
      <c r="S52" s="132">
        <v>836.48</v>
      </c>
      <c r="T52" s="68"/>
      <c r="U52" s="68"/>
      <c r="V52" s="129"/>
      <c r="W52" s="75"/>
      <c r="X52" s="133"/>
      <c r="Y52" s="134"/>
      <c r="Z52" s="64"/>
      <c r="AA52" s="130">
        <v>836.48</v>
      </c>
      <c r="AB52" s="65"/>
    </row>
    <row r="53" spans="1:28" s="80" customFormat="1" ht="41.25" customHeight="1" thickTop="1" thickBot="1">
      <c r="A53" s="69"/>
      <c r="B53" s="60">
        <v>43857</v>
      </c>
      <c r="C53" s="47">
        <v>43713</v>
      </c>
      <c r="D53" s="61">
        <v>1617</v>
      </c>
      <c r="E53" s="38" t="s">
        <v>76</v>
      </c>
      <c r="F53" s="131" t="s">
        <v>99</v>
      </c>
      <c r="G53" s="34" t="s">
        <v>102</v>
      </c>
      <c r="H53" s="234" t="s">
        <v>92</v>
      </c>
      <c r="I53" s="235" t="s">
        <v>93</v>
      </c>
      <c r="J53" s="130">
        <v>805.75</v>
      </c>
      <c r="K53" s="112"/>
      <c r="L53" s="113"/>
      <c r="M53" s="114"/>
      <c r="N53" s="114"/>
      <c r="O53" s="115"/>
      <c r="P53" s="115"/>
      <c r="Q53" s="116"/>
      <c r="R53" s="237"/>
      <c r="S53" s="132">
        <v>805.75</v>
      </c>
      <c r="T53" s="68"/>
      <c r="U53" s="68"/>
      <c r="V53" s="129"/>
      <c r="W53" s="75"/>
      <c r="X53" s="133"/>
      <c r="Y53" s="134"/>
      <c r="Z53" s="64"/>
      <c r="AA53" s="130">
        <v>805.75</v>
      </c>
      <c r="AB53" s="65"/>
    </row>
    <row r="54" spans="1:28" s="80" customFormat="1" ht="41.25" customHeight="1" thickTop="1" thickBot="1">
      <c r="A54" s="69"/>
      <c r="B54" s="60">
        <v>43857</v>
      </c>
      <c r="C54" s="47">
        <v>43713</v>
      </c>
      <c r="D54" s="61">
        <v>1617</v>
      </c>
      <c r="E54" s="38" t="s">
        <v>76</v>
      </c>
      <c r="F54" s="131" t="s">
        <v>100</v>
      </c>
      <c r="G54" s="34" t="s">
        <v>101</v>
      </c>
      <c r="H54" s="72" t="s">
        <v>94</v>
      </c>
      <c r="I54" s="236" t="s">
        <v>95</v>
      </c>
      <c r="J54" s="100">
        <v>381.3</v>
      </c>
      <c r="K54" s="62"/>
      <c r="L54" s="50"/>
      <c r="M54" s="37"/>
      <c r="N54" s="37"/>
      <c r="O54" s="49"/>
      <c r="P54" s="49"/>
      <c r="Q54" s="63"/>
      <c r="R54" s="73"/>
      <c r="S54" s="132">
        <v>381.3</v>
      </c>
      <c r="T54" s="68"/>
      <c r="U54" s="68"/>
      <c r="V54" s="129"/>
      <c r="W54" s="75"/>
      <c r="X54" s="133"/>
      <c r="Y54" s="134"/>
      <c r="Z54" s="64"/>
      <c r="AA54" s="100">
        <v>381.3</v>
      </c>
      <c r="AB54" s="65"/>
    </row>
    <row r="55" spans="1:28" s="10" customFormat="1" ht="24" customHeight="1" thickTop="1" thickBot="1">
      <c r="A55" s="11"/>
      <c r="B55" s="54"/>
      <c r="C55" s="55"/>
      <c r="D55" s="51"/>
      <c r="E55" s="105"/>
      <c r="F55" s="71"/>
      <c r="G55" s="70"/>
      <c r="H55" s="56"/>
      <c r="I55" s="57"/>
      <c r="J55" s="76"/>
      <c r="K55" s="82"/>
      <c r="L55" s="52"/>
      <c r="M55" s="53"/>
      <c r="N55" s="53"/>
      <c r="O55" s="58"/>
      <c r="P55" s="58"/>
      <c r="Q55" s="83"/>
      <c r="R55" s="83"/>
      <c r="S55" s="77"/>
      <c r="T55" s="77"/>
      <c r="U55" s="77"/>
      <c r="V55" s="77"/>
      <c r="W55" s="78"/>
      <c r="X55" s="230"/>
      <c r="Y55" s="231"/>
      <c r="Z55" s="59"/>
      <c r="AA55" s="79"/>
      <c r="AB55" s="32"/>
    </row>
    <row r="56" spans="1:28" s="10" customFormat="1" ht="15.75" thickBot="1">
      <c r="A56" s="11"/>
      <c r="B56" s="90" t="s">
        <v>15</v>
      </c>
      <c r="C56" s="91"/>
      <c r="D56" s="91"/>
      <c r="E56" s="104"/>
      <c r="F56" s="91"/>
      <c r="G56" s="91"/>
      <c r="H56" s="91"/>
      <c r="I56" s="92"/>
      <c r="J56" s="41">
        <f>SUM(J11:J55)</f>
        <v>64559.860000000015</v>
      </c>
      <c r="K56" s="40" t="e">
        <f>SUM(#REF!)</f>
        <v>#REF!</v>
      </c>
      <c r="L56" s="31" t="e">
        <f>SUM(#REF!)</f>
        <v>#REF!</v>
      </c>
      <c r="M56" s="31" t="e">
        <f>SUM(#REF!)</f>
        <v>#REF!</v>
      </c>
      <c r="N56" s="31" t="e">
        <f>SUM(#REF!)</f>
        <v>#REF!</v>
      </c>
      <c r="O56" s="31" t="e">
        <f>SUM(#REF!)</f>
        <v>#REF!</v>
      </c>
      <c r="P56" s="31" t="e">
        <f>SUM(#REF!)</f>
        <v>#REF!</v>
      </c>
      <c r="Q56" s="31" t="e">
        <f>SUM(#REF!)</f>
        <v>#REF!</v>
      </c>
      <c r="R56" s="41">
        <f>SUM(R11:R55)</f>
        <v>514.6</v>
      </c>
      <c r="S56" s="48">
        <f>SUM(S11:S55)</f>
        <v>34999.46</v>
      </c>
      <c r="T56" s="48">
        <f>SUM(T11:T55)</f>
        <v>0</v>
      </c>
      <c r="U56" s="48">
        <f>SUM(U11:U55)</f>
        <v>0</v>
      </c>
      <c r="V56" s="48">
        <f>SUM(V11:V55)</f>
        <v>20700</v>
      </c>
      <c r="W56" s="48">
        <f>SUM(W11:W55)</f>
        <v>810</v>
      </c>
      <c r="X56" s="48"/>
      <c r="Y56" s="48">
        <f>SUM(X11:Y55)</f>
        <v>8565</v>
      </c>
      <c r="Z56" s="31" t="e">
        <f>SUM(#REF!)</f>
        <v>#REF!</v>
      </c>
      <c r="AA56" s="41">
        <f>SUM(AA11:AA55)</f>
        <v>65074.460000000014</v>
      </c>
      <c r="AB56" s="32"/>
    </row>
    <row r="57" spans="1:28" s="10" customFormat="1" ht="15.75" thickTop="1">
      <c r="A57" s="11"/>
      <c r="B57" s="15"/>
      <c r="C57" s="4"/>
      <c r="D57" s="6"/>
      <c r="E57" s="2"/>
      <c r="F57" s="2"/>
      <c r="G57" s="2"/>
      <c r="H57" s="2"/>
      <c r="I57" s="21"/>
      <c r="J57" s="30"/>
      <c r="K57" s="30"/>
      <c r="L57" s="18"/>
      <c r="Q57" s="22"/>
      <c r="R57" s="22"/>
      <c r="S57" s="22"/>
      <c r="T57" s="22"/>
      <c r="U57" s="22"/>
      <c r="V57" s="22"/>
      <c r="W57" s="22"/>
      <c r="X57" s="22" t="s">
        <v>36</v>
      </c>
      <c r="Y57" s="22"/>
      <c r="AB57" s="32"/>
    </row>
    <row r="58" spans="1:28" s="10" customFormat="1">
      <c r="A58" s="11"/>
      <c r="B58" s="15"/>
      <c r="C58" s="4"/>
      <c r="D58" s="6"/>
      <c r="E58" s="2"/>
      <c r="F58" s="2"/>
      <c r="G58" s="2"/>
      <c r="H58" s="2"/>
      <c r="I58" s="21"/>
      <c r="J58" s="30"/>
      <c r="K58" s="30"/>
      <c r="L58" s="18"/>
      <c r="Q58" s="22"/>
      <c r="R58" s="22"/>
      <c r="S58" s="22"/>
      <c r="T58" s="22"/>
      <c r="U58" s="22"/>
      <c r="V58" s="22"/>
      <c r="W58" s="22"/>
      <c r="X58" s="22"/>
      <c r="Y58" s="22"/>
      <c r="AA58" s="29"/>
      <c r="AB58" s="32"/>
    </row>
    <row r="59" spans="1:28" s="10" customFormat="1">
      <c r="A59" s="11"/>
      <c r="B59" s="15"/>
      <c r="C59" s="4"/>
      <c r="D59" s="6"/>
      <c r="E59" s="2"/>
      <c r="F59" s="2"/>
      <c r="G59" s="2"/>
      <c r="H59" s="2"/>
      <c r="I59" s="21"/>
      <c r="J59" s="30"/>
      <c r="K59" s="30"/>
      <c r="L59" s="18"/>
      <c r="Q59" s="22"/>
      <c r="R59" s="22"/>
      <c r="S59" s="22"/>
      <c r="T59" s="22"/>
      <c r="U59" s="22"/>
      <c r="V59" s="22"/>
      <c r="W59" s="22"/>
      <c r="X59" s="22"/>
      <c r="Y59" s="22"/>
      <c r="AB59" s="32"/>
    </row>
    <row r="60" spans="1:28" s="10" customFormat="1">
      <c r="A60" s="11"/>
      <c r="B60" s="15"/>
      <c r="C60" s="4"/>
      <c r="D60" s="6"/>
      <c r="E60" s="2"/>
      <c r="F60" s="2"/>
      <c r="G60" s="2"/>
      <c r="H60" s="2"/>
      <c r="I60" s="21"/>
      <c r="J60" s="30"/>
      <c r="K60" s="30"/>
      <c r="L60" s="18"/>
      <c r="Q60" s="22"/>
      <c r="R60" s="22"/>
      <c r="S60" s="22"/>
      <c r="T60" s="22"/>
      <c r="U60" s="22"/>
      <c r="V60" s="22"/>
      <c r="W60" s="22"/>
      <c r="X60" s="22"/>
      <c r="Y60" s="22"/>
      <c r="AB60" s="32"/>
    </row>
    <row r="61" spans="1:28" s="10" customFormat="1">
      <c r="A61" s="11"/>
      <c r="B61" s="15"/>
      <c r="C61" s="4"/>
      <c r="D61" s="6"/>
      <c r="E61" s="2"/>
      <c r="F61" s="2"/>
      <c r="G61" s="2"/>
      <c r="H61" s="2"/>
      <c r="I61" s="21"/>
      <c r="J61" s="30"/>
      <c r="K61" s="30"/>
      <c r="L61" s="18"/>
      <c r="Q61" s="22"/>
      <c r="R61" s="22"/>
      <c r="S61" s="22"/>
      <c r="T61" s="22"/>
      <c r="U61" s="22"/>
      <c r="V61" s="22"/>
      <c r="W61" s="22"/>
      <c r="X61" s="22"/>
      <c r="Y61" s="22"/>
      <c r="AB61" s="32"/>
    </row>
    <row r="62" spans="1:28" s="10" customFormat="1">
      <c r="A62" s="11"/>
      <c r="B62" s="15"/>
      <c r="C62" s="4"/>
      <c r="D62" s="6"/>
      <c r="E62" s="2"/>
      <c r="F62" s="2"/>
      <c r="G62" s="2"/>
      <c r="H62" s="2"/>
      <c r="I62" s="21"/>
      <c r="J62" s="30"/>
      <c r="K62" s="30"/>
      <c r="L62" s="18"/>
      <c r="Q62" s="22"/>
      <c r="R62" s="22"/>
      <c r="S62" s="22"/>
      <c r="T62" s="22"/>
      <c r="U62" s="22"/>
      <c r="V62" s="22"/>
      <c r="W62" s="22"/>
      <c r="X62" s="22"/>
      <c r="Y62" s="22"/>
      <c r="AB62" s="32"/>
    </row>
    <row r="63" spans="1:28" s="10" customFormat="1">
      <c r="A63" s="11"/>
      <c r="B63" s="15"/>
      <c r="C63" s="4"/>
      <c r="D63" s="6"/>
      <c r="E63" s="2"/>
      <c r="F63" s="2"/>
      <c r="G63" s="2"/>
      <c r="H63" s="2"/>
      <c r="I63" s="21"/>
      <c r="J63" s="30"/>
      <c r="K63" s="30"/>
      <c r="L63" s="18"/>
      <c r="Q63" s="22"/>
      <c r="R63" s="22"/>
      <c r="S63" s="22"/>
      <c r="T63" s="22"/>
      <c r="U63" s="22"/>
      <c r="V63" s="22"/>
      <c r="W63" s="22"/>
      <c r="X63" s="22"/>
      <c r="Y63" s="22"/>
      <c r="AB63" s="32"/>
    </row>
    <row r="64" spans="1:28" s="10" customFormat="1">
      <c r="A64" s="11"/>
      <c r="B64" s="15"/>
      <c r="C64" s="4"/>
      <c r="D64" s="6"/>
      <c r="E64" s="2"/>
      <c r="F64" s="2"/>
      <c r="G64" s="2"/>
      <c r="H64" s="2"/>
      <c r="I64" s="21"/>
      <c r="J64" s="30"/>
      <c r="K64" s="30"/>
      <c r="L64" s="18"/>
      <c r="Q64" s="22"/>
      <c r="R64" s="22"/>
      <c r="S64" s="22"/>
      <c r="T64" s="22"/>
      <c r="U64" s="22"/>
      <c r="V64" s="22"/>
      <c r="W64" s="22"/>
      <c r="X64" s="22"/>
      <c r="Y64" s="22"/>
      <c r="AB64" s="32"/>
    </row>
    <row r="65" spans="1:28" s="10" customFormat="1">
      <c r="A65" s="11"/>
      <c r="B65" s="15"/>
      <c r="C65" s="4"/>
      <c r="D65" s="6"/>
      <c r="E65" s="2"/>
      <c r="F65" s="2"/>
      <c r="G65" s="2"/>
      <c r="H65" s="2"/>
      <c r="I65" s="21"/>
      <c r="J65" s="30"/>
      <c r="K65" s="30"/>
      <c r="L65" s="18"/>
      <c r="Q65" s="22"/>
      <c r="R65" s="22"/>
      <c r="S65" s="22"/>
      <c r="T65" s="22"/>
      <c r="U65" s="22"/>
      <c r="V65" s="22"/>
      <c r="W65" s="22"/>
      <c r="X65" s="22"/>
      <c r="Y65" s="22"/>
      <c r="AB65" s="32"/>
    </row>
    <row r="66" spans="1:28" s="10" customFormat="1">
      <c r="A66" s="11"/>
      <c r="B66" s="15"/>
      <c r="C66" s="4"/>
      <c r="D66" s="6"/>
      <c r="E66" s="2"/>
      <c r="F66" s="2"/>
      <c r="G66" s="2"/>
      <c r="H66" s="2"/>
      <c r="I66" s="21"/>
      <c r="J66" s="30"/>
      <c r="K66" s="30"/>
      <c r="L66" s="18"/>
      <c r="Q66" s="22"/>
      <c r="R66" s="22"/>
      <c r="S66" s="22"/>
      <c r="T66" s="22"/>
      <c r="U66" s="22"/>
      <c r="V66" s="22"/>
      <c r="W66" s="22"/>
      <c r="X66" s="22"/>
      <c r="Y66" s="22"/>
      <c r="AB66" s="32"/>
    </row>
    <row r="67" spans="1:28" s="10" customFormat="1">
      <c r="A67" s="11"/>
      <c r="B67" s="15"/>
      <c r="C67" s="4"/>
      <c r="D67" s="6"/>
      <c r="E67" s="2"/>
      <c r="F67" s="2"/>
      <c r="G67" s="2"/>
      <c r="H67" s="2"/>
      <c r="I67" s="21"/>
      <c r="J67" s="30"/>
      <c r="K67" s="30"/>
      <c r="L67" s="18"/>
      <c r="Q67" s="22"/>
      <c r="R67" s="22"/>
      <c r="S67" s="22"/>
      <c r="T67" s="22"/>
      <c r="U67" s="22"/>
      <c r="V67" s="22"/>
      <c r="W67" s="22"/>
      <c r="X67" s="22"/>
      <c r="Y67" s="22"/>
      <c r="AB67" s="32"/>
    </row>
    <row r="68" spans="1:28" s="10" customFormat="1">
      <c r="A68" s="11"/>
      <c r="B68" s="15"/>
      <c r="C68" s="4"/>
      <c r="D68" s="6"/>
      <c r="E68" s="2"/>
      <c r="F68" s="2"/>
      <c r="G68" s="2"/>
      <c r="H68" s="2"/>
      <c r="I68" s="21"/>
      <c r="J68" s="30"/>
      <c r="K68" s="30"/>
      <c r="L68" s="18"/>
      <c r="Q68" s="22"/>
      <c r="R68" s="22"/>
      <c r="S68" s="22"/>
      <c r="T68" s="22"/>
      <c r="U68" s="22"/>
      <c r="V68" s="22"/>
      <c r="W68" s="22"/>
      <c r="X68" s="22"/>
      <c r="Y68" s="22"/>
      <c r="AB68" s="32"/>
    </row>
    <row r="69" spans="1:28" s="10" customFormat="1">
      <c r="A69" s="11"/>
      <c r="B69" s="15"/>
      <c r="C69" s="4"/>
      <c r="D69" s="6"/>
      <c r="E69" s="2"/>
      <c r="F69" s="2"/>
      <c r="G69" s="2"/>
      <c r="H69" s="2"/>
      <c r="I69" s="21"/>
      <c r="J69" s="30"/>
      <c r="K69" s="30"/>
      <c r="L69" s="18"/>
      <c r="Q69" s="22"/>
      <c r="R69" s="22"/>
      <c r="S69" s="22"/>
      <c r="T69" s="22"/>
      <c r="U69" s="22"/>
      <c r="V69" s="22"/>
      <c r="W69" s="22"/>
      <c r="X69" s="22"/>
      <c r="Y69" s="22"/>
      <c r="AB69" s="32"/>
    </row>
    <row r="70" spans="1:28" s="10" customFormat="1">
      <c r="A70" s="11"/>
      <c r="B70" s="15"/>
      <c r="C70" s="4"/>
      <c r="D70" s="6"/>
      <c r="E70" s="2"/>
      <c r="F70" s="2"/>
      <c r="G70" s="2"/>
      <c r="H70" s="2"/>
      <c r="I70" s="21"/>
      <c r="J70" s="30"/>
      <c r="K70" s="30"/>
      <c r="L70" s="18"/>
      <c r="Q70" s="22"/>
      <c r="R70" s="22"/>
      <c r="S70" s="22"/>
      <c r="T70" s="22"/>
      <c r="U70" s="22"/>
      <c r="V70" s="22"/>
      <c r="W70" s="22"/>
      <c r="X70" s="22"/>
      <c r="Y70" s="22"/>
      <c r="AB70" s="32"/>
    </row>
    <row r="71" spans="1:28" s="10" customFormat="1">
      <c r="A71" s="11"/>
      <c r="B71" s="15"/>
      <c r="C71" s="4"/>
      <c r="D71" s="6"/>
      <c r="E71" s="2"/>
      <c r="F71" s="2"/>
      <c r="G71" s="2"/>
      <c r="H71" s="2"/>
      <c r="I71" s="21"/>
      <c r="J71" s="30"/>
      <c r="K71" s="30"/>
      <c r="L71" s="18"/>
      <c r="Q71" s="22"/>
      <c r="R71" s="22"/>
      <c r="S71" s="22"/>
      <c r="T71" s="22"/>
      <c r="U71" s="22"/>
      <c r="V71" s="22"/>
      <c r="W71" s="22"/>
      <c r="X71" s="22"/>
      <c r="Y71" s="22"/>
      <c r="AB71" s="32"/>
    </row>
    <row r="72" spans="1:28" s="10" customFormat="1">
      <c r="A72" s="11"/>
      <c r="B72" s="15"/>
      <c r="C72" s="4"/>
      <c r="D72" s="6"/>
      <c r="E72" s="2"/>
      <c r="F72" s="2"/>
      <c r="G72" s="2"/>
      <c r="H72" s="2"/>
      <c r="I72" s="21"/>
      <c r="J72" s="30"/>
      <c r="K72" s="30"/>
      <c r="L72" s="18"/>
      <c r="Q72" s="22"/>
      <c r="R72" s="22"/>
      <c r="S72" s="22"/>
      <c r="T72" s="22"/>
      <c r="U72" s="22"/>
      <c r="V72" s="22"/>
      <c r="W72" s="22"/>
      <c r="X72" s="22"/>
      <c r="Y72" s="22"/>
      <c r="AB72" s="32"/>
    </row>
    <row r="73" spans="1:28" s="10" customFormat="1">
      <c r="A73" s="11"/>
      <c r="B73" s="15"/>
      <c r="C73" s="4"/>
      <c r="D73" s="6"/>
      <c r="E73" s="2"/>
      <c r="F73" s="2"/>
      <c r="G73" s="2"/>
      <c r="H73" s="2"/>
      <c r="I73" s="21"/>
      <c r="J73" s="30"/>
      <c r="K73" s="30"/>
      <c r="L73" s="18"/>
      <c r="Q73" s="22"/>
      <c r="R73" s="22"/>
      <c r="S73" s="22"/>
      <c r="T73" s="22"/>
      <c r="U73" s="22"/>
      <c r="V73" s="22"/>
      <c r="W73" s="22"/>
      <c r="X73" s="22"/>
      <c r="Y73" s="22"/>
      <c r="AB73" s="32"/>
    </row>
    <row r="74" spans="1:28" s="10" customFormat="1">
      <c r="A74" s="11"/>
      <c r="B74" s="15"/>
      <c r="C74" s="4"/>
      <c r="D74" s="6"/>
      <c r="E74" s="2"/>
      <c r="F74" s="2"/>
      <c r="G74" s="2"/>
      <c r="H74" s="2"/>
      <c r="I74" s="21"/>
      <c r="J74" s="30"/>
      <c r="K74" s="30"/>
      <c r="L74" s="18"/>
      <c r="Q74" s="22"/>
      <c r="R74" s="22"/>
      <c r="S74" s="22"/>
      <c r="T74" s="22"/>
      <c r="U74" s="22"/>
      <c r="V74" s="22"/>
      <c r="W74" s="22"/>
      <c r="X74" s="22"/>
      <c r="Y74" s="22"/>
      <c r="AB74" s="32"/>
    </row>
    <row r="75" spans="1:28" s="10" customFormat="1">
      <c r="A75" s="11"/>
      <c r="B75" s="15"/>
      <c r="C75" s="4"/>
      <c r="D75" s="6"/>
      <c r="E75" s="2"/>
      <c r="F75" s="2"/>
      <c r="G75" s="2"/>
      <c r="H75" s="2"/>
      <c r="I75" s="21"/>
      <c r="J75" s="30"/>
      <c r="K75" s="30"/>
      <c r="L75" s="18"/>
      <c r="Q75" s="22"/>
      <c r="R75" s="22"/>
      <c r="S75" s="22"/>
      <c r="T75" s="22"/>
      <c r="U75" s="22"/>
      <c r="V75" s="22"/>
      <c r="W75" s="22"/>
      <c r="X75" s="22"/>
      <c r="Y75" s="22"/>
      <c r="AB75" s="32"/>
    </row>
    <row r="76" spans="1:28" s="10" customFormat="1">
      <c r="A76" s="11"/>
      <c r="B76" s="15"/>
      <c r="C76" s="4"/>
      <c r="D76" s="6"/>
      <c r="E76" s="2"/>
      <c r="F76" s="2"/>
      <c r="G76" s="2"/>
      <c r="H76" s="2"/>
      <c r="I76" s="21"/>
      <c r="J76" s="30"/>
      <c r="K76" s="30"/>
      <c r="L76" s="18"/>
      <c r="Q76" s="22"/>
      <c r="R76" s="22"/>
      <c r="S76" s="22"/>
      <c r="T76" s="22"/>
      <c r="U76" s="22"/>
      <c r="V76" s="22"/>
      <c r="W76" s="22"/>
      <c r="X76" s="22"/>
      <c r="Y76" s="22"/>
      <c r="AB76" s="32"/>
    </row>
    <row r="77" spans="1:28" s="10" customFormat="1">
      <c r="A77" s="11"/>
      <c r="B77" s="15"/>
      <c r="C77" s="4"/>
      <c r="D77" s="6"/>
      <c r="E77" s="2"/>
      <c r="F77" s="2"/>
      <c r="G77" s="2"/>
      <c r="H77" s="2"/>
      <c r="I77" s="21"/>
      <c r="J77" s="30"/>
      <c r="K77" s="30"/>
      <c r="L77" s="18"/>
      <c r="Q77" s="22"/>
      <c r="R77" s="22"/>
      <c r="S77" s="22"/>
      <c r="T77" s="22"/>
      <c r="U77" s="22"/>
      <c r="V77" s="22"/>
      <c r="W77" s="22"/>
      <c r="X77" s="22"/>
      <c r="Y77" s="22"/>
      <c r="AB77" s="32"/>
    </row>
    <row r="78" spans="1:28" s="10" customFormat="1">
      <c r="A78" s="11"/>
      <c r="B78" s="15"/>
      <c r="C78" s="4"/>
      <c r="D78" s="6"/>
      <c r="E78" s="2"/>
      <c r="F78" s="2"/>
      <c r="G78" s="2"/>
      <c r="H78" s="2"/>
      <c r="I78" s="21"/>
      <c r="J78" s="30"/>
      <c r="K78" s="30"/>
      <c r="L78" s="18"/>
      <c r="Q78" s="22"/>
      <c r="R78" s="22"/>
      <c r="S78" s="22"/>
      <c r="T78" s="22"/>
      <c r="U78" s="22"/>
      <c r="V78" s="22"/>
      <c r="W78" s="22"/>
      <c r="X78" s="22"/>
      <c r="Y78" s="22"/>
      <c r="AB78" s="32"/>
    </row>
    <row r="79" spans="1:28" s="10" customFormat="1">
      <c r="A79" s="11"/>
      <c r="B79" s="15"/>
      <c r="C79" s="4"/>
      <c r="D79" s="6"/>
      <c r="E79" s="2"/>
      <c r="F79" s="2"/>
      <c r="G79" s="2"/>
      <c r="H79" s="2"/>
      <c r="I79" s="21"/>
      <c r="J79" s="30"/>
      <c r="K79" s="30"/>
      <c r="L79" s="18"/>
      <c r="Q79" s="22"/>
      <c r="R79" s="22"/>
      <c r="S79" s="22"/>
      <c r="T79" s="22"/>
      <c r="U79" s="22"/>
      <c r="V79" s="22"/>
      <c r="W79" s="22"/>
      <c r="X79" s="22"/>
      <c r="Y79" s="22"/>
      <c r="AB79" s="32"/>
    </row>
    <row r="80" spans="1:28" s="10" customFormat="1">
      <c r="A80" s="11"/>
      <c r="B80" s="15"/>
      <c r="C80" s="4"/>
      <c r="D80" s="6"/>
      <c r="E80" s="2"/>
      <c r="F80" s="2"/>
      <c r="G80" s="2"/>
      <c r="H80" s="2"/>
      <c r="I80" s="21"/>
      <c r="J80" s="30"/>
      <c r="K80" s="30"/>
      <c r="L80" s="18"/>
      <c r="Q80" s="22"/>
      <c r="R80" s="22"/>
      <c r="S80" s="22"/>
      <c r="T80" s="22"/>
      <c r="U80" s="22"/>
      <c r="V80" s="22"/>
      <c r="W80" s="22"/>
      <c r="X80" s="22"/>
      <c r="Y80" s="22"/>
      <c r="AB80" s="32"/>
    </row>
    <row r="81" spans="1:28" s="10" customFormat="1">
      <c r="A81" s="11"/>
      <c r="B81" s="15"/>
      <c r="C81" s="4"/>
      <c r="D81" s="6"/>
      <c r="E81" s="2"/>
      <c r="F81" s="2"/>
      <c r="G81" s="2"/>
      <c r="H81" s="2"/>
      <c r="I81" s="21"/>
      <c r="J81" s="30"/>
      <c r="K81" s="30"/>
      <c r="L81" s="18"/>
      <c r="Q81" s="22"/>
      <c r="R81" s="22"/>
      <c r="S81" s="22"/>
      <c r="T81" s="22"/>
      <c r="U81" s="22"/>
      <c r="V81" s="22"/>
      <c r="W81" s="22"/>
      <c r="X81" s="22"/>
      <c r="Y81" s="22"/>
      <c r="AB81" s="32"/>
    </row>
    <row r="82" spans="1:28" s="10" customFormat="1">
      <c r="A82" s="11"/>
      <c r="B82" s="15"/>
      <c r="C82" s="4"/>
      <c r="D82" s="6"/>
      <c r="E82" s="2"/>
      <c r="F82" s="2"/>
      <c r="G82" s="2"/>
      <c r="H82" s="2"/>
      <c r="I82" s="21"/>
      <c r="J82" s="30"/>
      <c r="K82" s="30"/>
      <c r="L82" s="18"/>
      <c r="Q82" s="22"/>
      <c r="R82" s="22"/>
      <c r="S82" s="22"/>
      <c r="T82" s="22"/>
      <c r="U82" s="22"/>
      <c r="V82" s="22"/>
      <c r="W82" s="22"/>
      <c r="X82" s="22"/>
      <c r="Y82" s="22"/>
      <c r="AB82" s="32"/>
    </row>
    <row r="83" spans="1:28" s="10" customFormat="1">
      <c r="A83" s="11"/>
      <c r="B83" s="15"/>
      <c r="C83" s="4"/>
      <c r="D83" s="6"/>
      <c r="E83" s="2"/>
      <c r="F83" s="2"/>
      <c r="G83" s="2"/>
      <c r="H83" s="2"/>
      <c r="I83" s="21"/>
      <c r="J83" s="30"/>
      <c r="K83" s="30"/>
      <c r="L83" s="18"/>
      <c r="Q83" s="22"/>
      <c r="R83" s="22"/>
      <c r="S83" s="22"/>
      <c r="T83" s="22"/>
      <c r="U83" s="22"/>
      <c r="V83" s="22"/>
      <c r="W83" s="22"/>
      <c r="X83" s="22"/>
      <c r="Y83" s="22"/>
      <c r="AB83" s="32"/>
    </row>
    <row r="84" spans="1:28" s="10" customFormat="1">
      <c r="A84" s="11"/>
      <c r="B84" s="15"/>
      <c r="C84" s="4"/>
      <c r="D84" s="6"/>
      <c r="E84" s="2"/>
      <c r="F84" s="2"/>
      <c r="G84" s="2"/>
      <c r="H84" s="2"/>
      <c r="I84" s="21"/>
      <c r="J84" s="30"/>
      <c r="K84" s="30"/>
      <c r="L84" s="18"/>
      <c r="Q84" s="22"/>
      <c r="R84" s="22"/>
      <c r="S84" s="22"/>
      <c r="T84" s="22"/>
      <c r="U84" s="22"/>
      <c r="V84" s="22"/>
      <c r="W84" s="22"/>
      <c r="X84" s="22"/>
      <c r="Y84" s="22"/>
      <c r="AB84" s="32"/>
    </row>
    <row r="85" spans="1:28" s="10" customFormat="1">
      <c r="A85" s="11"/>
      <c r="B85" s="15"/>
      <c r="C85" s="4"/>
      <c r="D85" s="6"/>
      <c r="E85" s="2"/>
      <c r="F85" s="2"/>
      <c r="G85" s="2"/>
      <c r="H85" s="2"/>
      <c r="I85" s="21"/>
      <c r="J85" s="30"/>
      <c r="K85" s="30"/>
      <c r="L85" s="18"/>
      <c r="Q85" s="22"/>
      <c r="R85" s="22"/>
      <c r="S85" s="22"/>
      <c r="T85" s="22"/>
      <c r="U85" s="22"/>
      <c r="V85" s="22"/>
      <c r="W85" s="22"/>
      <c r="X85" s="22"/>
      <c r="Y85" s="22"/>
      <c r="AB85" s="32"/>
    </row>
    <row r="86" spans="1:28" s="10" customFormat="1">
      <c r="A86" s="11"/>
      <c r="B86" s="15"/>
      <c r="C86" s="4"/>
      <c r="D86" s="6"/>
      <c r="E86" s="2"/>
      <c r="F86" s="2"/>
      <c r="G86" s="2"/>
      <c r="H86" s="2"/>
      <c r="I86" s="21"/>
      <c r="J86" s="30"/>
      <c r="K86" s="30"/>
      <c r="L86" s="18"/>
      <c r="Q86" s="22"/>
      <c r="R86" s="22"/>
      <c r="S86" s="22"/>
      <c r="T86" s="22"/>
      <c r="U86" s="22"/>
      <c r="V86" s="22"/>
      <c r="W86" s="22"/>
      <c r="X86" s="22"/>
      <c r="Y86" s="22"/>
      <c r="AB86" s="32"/>
    </row>
    <row r="87" spans="1:28" s="10" customFormat="1">
      <c r="A87" s="11"/>
      <c r="B87" s="15"/>
      <c r="C87" s="4"/>
      <c r="D87" s="6"/>
      <c r="E87" s="2"/>
      <c r="F87" s="2"/>
      <c r="G87" s="2"/>
      <c r="H87" s="2"/>
      <c r="I87" s="21"/>
      <c r="J87" s="30"/>
      <c r="K87" s="30"/>
      <c r="L87" s="18"/>
      <c r="Q87" s="22"/>
      <c r="R87" s="22"/>
      <c r="S87" s="22"/>
      <c r="T87" s="22"/>
      <c r="U87" s="22"/>
      <c r="V87" s="22"/>
      <c r="W87" s="22"/>
      <c r="X87" s="22"/>
      <c r="Y87" s="22"/>
      <c r="AB87" s="32"/>
    </row>
    <row r="88" spans="1:28" s="10" customFormat="1">
      <c r="A88" s="11"/>
      <c r="B88" s="15"/>
      <c r="C88" s="4"/>
      <c r="D88" s="6"/>
      <c r="E88" s="2"/>
      <c r="F88" s="2"/>
      <c r="G88" s="2"/>
      <c r="H88" s="2"/>
      <c r="I88" s="21"/>
      <c r="J88" s="30"/>
      <c r="K88" s="30"/>
      <c r="L88" s="18"/>
      <c r="Q88" s="22"/>
      <c r="R88" s="22"/>
      <c r="S88" s="22"/>
      <c r="T88" s="22"/>
      <c r="U88" s="22"/>
      <c r="V88" s="22"/>
      <c r="W88" s="22"/>
      <c r="X88" s="22"/>
      <c r="Y88" s="22"/>
      <c r="AB88" s="32"/>
    </row>
    <row r="89" spans="1:28" s="10" customFormat="1">
      <c r="A89" s="11"/>
      <c r="B89" s="15"/>
      <c r="C89" s="4"/>
      <c r="D89" s="6"/>
      <c r="E89" s="2"/>
      <c r="F89" s="2"/>
      <c r="G89" s="2"/>
      <c r="H89" s="2"/>
      <c r="I89" s="21"/>
      <c r="J89" s="30"/>
      <c r="K89" s="30"/>
      <c r="L89" s="18"/>
      <c r="Q89" s="22"/>
      <c r="R89" s="22"/>
      <c r="S89" s="22"/>
      <c r="T89" s="22"/>
      <c r="U89" s="22"/>
      <c r="V89" s="22"/>
      <c r="W89" s="22"/>
      <c r="X89" s="22"/>
      <c r="Y89" s="22"/>
      <c r="AB89" s="32"/>
    </row>
    <row r="90" spans="1:28" s="10" customFormat="1">
      <c r="A90" s="11"/>
      <c r="B90" s="15"/>
      <c r="C90" s="4"/>
      <c r="D90" s="6"/>
      <c r="E90" s="2"/>
      <c r="F90" s="2"/>
      <c r="G90" s="2"/>
      <c r="H90" s="2"/>
      <c r="I90" s="21"/>
      <c r="J90" s="30"/>
      <c r="K90" s="30"/>
      <c r="L90" s="18"/>
      <c r="Q90" s="22"/>
      <c r="R90" s="22"/>
      <c r="S90" s="22"/>
      <c r="T90" s="22"/>
      <c r="U90" s="22"/>
      <c r="V90" s="22"/>
      <c r="W90" s="22"/>
      <c r="X90" s="22"/>
      <c r="Y90" s="22"/>
      <c r="AB90" s="32"/>
    </row>
    <row r="91" spans="1:28" s="10" customFormat="1">
      <c r="A91" s="11"/>
      <c r="B91" s="15"/>
      <c r="C91" s="4"/>
      <c r="D91" s="6"/>
      <c r="E91" s="1"/>
      <c r="F91" s="2"/>
      <c r="G91" s="2"/>
      <c r="H91" s="2"/>
      <c r="I91" s="21"/>
      <c r="J91" s="30"/>
      <c r="K91" s="30"/>
      <c r="L91" s="18"/>
      <c r="Q91" s="22"/>
      <c r="R91" s="22"/>
      <c r="S91" s="22"/>
      <c r="T91" s="22"/>
      <c r="U91" s="22"/>
      <c r="V91" s="22"/>
      <c r="W91" s="22"/>
      <c r="X91" s="22"/>
      <c r="Y91" s="22"/>
      <c r="AB91" s="32"/>
    </row>
    <row r="92" spans="1:28" s="10" customFormat="1">
      <c r="A92" s="11"/>
      <c r="B92" s="14"/>
      <c r="C92" s="32"/>
      <c r="D92" s="5"/>
      <c r="E92" s="1"/>
      <c r="F92" s="1"/>
      <c r="G92" s="1"/>
      <c r="H92" s="1"/>
      <c r="I92" s="21"/>
      <c r="J92" s="30"/>
      <c r="K92" s="30"/>
      <c r="L92" s="18"/>
      <c r="Q92" s="22"/>
      <c r="R92" s="22"/>
      <c r="S92" s="22"/>
      <c r="T92" s="22"/>
      <c r="U92" s="22"/>
      <c r="V92" s="22"/>
      <c r="W92" s="22"/>
      <c r="X92" s="22"/>
      <c r="Y92" s="22"/>
      <c r="AB92" s="32"/>
    </row>
    <row r="93" spans="1:28" s="10" customFormat="1">
      <c r="A93" s="11"/>
      <c r="B93" s="14"/>
      <c r="C93" s="32"/>
      <c r="D93" s="5"/>
      <c r="E93" s="1"/>
      <c r="F93" s="1"/>
      <c r="G93" s="1"/>
      <c r="H93" s="1"/>
      <c r="I93" s="21"/>
      <c r="J93" s="30"/>
      <c r="K93" s="30"/>
      <c r="L93" s="18"/>
      <c r="Q93" s="22"/>
      <c r="R93" s="22"/>
      <c r="S93" s="22"/>
      <c r="T93" s="22"/>
      <c r="U93" s="22"/>
      <c r="V93" s="22"/>
      <c r="W93" s="22"/>
      <c r="X93" s="22"/>
      <c r="Y93" s="22"/>
      <c r="AB93" s="32"/>
    </row>
    <row r="94" spans="1:28" s="10" customFormat="1">
      <c r="A94" s="11"/>
      <c r="B94" s="14"/>
      <c r="C94" s="32"/>
      <c r="D94" s="5"/>
      <c r="E94" s="1"/>
      <c r="F94" s="1"/>
      <c r="G94" s="1"/>
      <c r="H94" s="1"/>
      <c r="I94" s="21"/>
      <c r="J94" s="30"/>
      <c r="K94" s="30"/>
      <c r="L94" s="18"/>
      <c r="Q94" s="22"/>
      <c r="R94" s="22"/>
      <c r="S94" s="22"/>
      <c r="T94" s="22"/>
      <c r="U94" s="22"/>
      <c r="V94" s="22"/>
      <c r="W94" s="22"/>
      <c r="X94" s="22"/>
      <c r="Y94" s="22"/>
      <c r="AB94" s="32"/>
    </row>
    <row r="95" spans="1:28" s="10" customFormat="1">
      <c r="A95" s="11"/>
      <c r="B95" s="14"/>
      <c r="C95" s="32"/>
      <c r="D95" s="5"/>
      <c r="E95" s="1"/>
      <c r="F95" s="1"/>
      <c r="G95" s="1"/>
      <c r="H95" s="1"/>
      <c r="I95" s="21"/>
      <c r="J95" s="30"/>
      <c r="K95" s="30"/>
      <c r="L95" s="18"/>
      <c r="Q95" s="22"/>
      <c r="R95" s="22"/>
      <c r="S95" s="22"/>
      <c r="T95" s="22"/>
      <c r="U95" s="22"/>
      <c r="V95" s="22"/>
      <c r="W95" s="22"/>
      <c r="X95" s="22"/>
      <c r="Y95" s="22"/>
      <c r="AB95" s="32"/>
    </row>
    <row r="96" spans="1:28" s="10" customFormat="1">
      <c r="A96" s="11"/>
      <c r="B96" s="14"/>
      <c r="C96" s="32"/>
      <c r="D96" s="5"/>
      <c r="E96" s="1"/>
      <c r="F96" s="1"/>
      <c r="G96" s="1"/>
      <c r="H96" s="1"/>
      <c r="I96" s="21"/>
      <c r="J96" s="30"/>
      <c r="K96" s="30"/>
      <c r="L96" s="18"/>
      <c r="Q96" s="22"/>
      <c r="R96" s="22"/>
      <c r="S96" s="22"/>
      <c r="T96" s="22"/>
      <c r="U96" s="22"/>
      <c r="V96" s="22"/>
      <c r="W96" s="22"/>
      <c r="X96" s="22"/>
      <c r="Y96" s="22"/>
      <c r="AB96" s="32"/>
    </row>
    <row r="97" spans="1:28" s="10" customFormat="1">
      <c r="A97" s="11"/>
      <c r="B97" s="14"/>
      <c r="C97" s="32"/>
      <c r="D97" s="5"/>
      <c r="E97" s="1"/>
      <c r="F97" s="1"/>
      <c r="G97" s="1"/>
      <c r="H97" s="1"/>
      <c r="I97" s="21"/>
      <c r="J97" s="30"/>
      <c r="K97" s="30"/>
      <c r="L97" s="18"/>
      <c r="Q97" s="22"/>
      <c r="R97" s="22"/>
      <c r="S97" s="22"/>
      <c r="T97" s="22"/>
      <c r="U97" s="22"/>
      <c r="V97" s="22"/>
      <c r="W97" s="22"/>
      <c r="X97" s="22"/>
      <c r="Y97" s="22"/>
      <c r="AB97" s="32"/>
    </row>
    <row r="98" spans="1:28" s="10" customFormat="1">
      <c r="A98" s="11"/>
      <c r="B98" s="14"/>
      <c r="C98" s="32"/>
      <c r="D98" s="5"/>
      <c r="E98" s="1"/>
      <c r="F98" s="1"/>
      <c r="G98" s="1"/>
      <c r="H98" s="1"/>
      <c r="I98" s="21"/>
      <c r="J98" s="30"/>
      <c r="K98" s="30"/>
      <c r="L98" s="18"/>
      <c r="Q98" s="22"/>
      <c r="R98" s="22"/>
      <c r="S98" s="22"/>
      <c r="T98" s="22"/>
      <c r="U98" s="22"/>
      <c r="V98" s="22"/>
      <c r="W98" s="22"/>
      <c r="X98" s="22"/>
      <c r="Y98" s="22"/>
      <c r="AB98" s="32"/>
    </row>
    <row r="99" spans="1:28" s="10" customFormat="1">
      <c r="A99" s="11"/>
      <c r="B99" s="14"/>
      <c r="C99" s="32"/>
      <c r="D99" s="5"/>
      <c r="E99" s="1"/>
      <c r="F99" s="1"/>
      <c r="G99" s="1"/>
      <c r="H99" s="1"/>
      <c r="I99" s="21"/>
      <c r="J99" s="30"/>
      <c r="K99" s="30"/>
      <c r="L99" s="18"/>
      <c r="Q99" s="22"/>
      <c r="R99" s="22"/>
      <c r="S99" s="22"/>
      <c r="T99" s="22"/>
      <c r="U99" s="22"/>
      <c r="V99" s="22"/>
      <c r="W99" s="22"/>
      <c r="X99" s="22"/>
      <c r="Y99" s="22"/>
      <c r="AB99" s="32"/>
    </row>
    <row r="100" spans="1:28" s="10" customFormat="1">
      <c r="A100" s="11"/>
      <c r="B100" s="14"/>
      <c r="C100" s="32"/>
      <c r="D100" s="5"/>
      <c r="E100" s="1"/>
      <c r="F100" s="1"/>
      <c r="G100" s="1"/>
      <c r="H100" s="1"/>
      <c r="I100" s="21"/>
      <c r="J100" s="30"/>
      <c r="K100" s="30"/>
      <c r="L100" s="18"/>
      <c r="Q100" s="22"/>
      <c r="R100" s="22"/>
      <c r="S100" s="22"/>
      <c r="T100" s="22"/>
      <c r="U100" s="22"/>
      <c r="V100" s="22"/>
      <c r="W100" s="22"/>
      <c r="X100" s="22"/>
      <c r="Y100" s="22"/>
      <c r="AB100" s="32"/>
    </row>
    <row r="128" spans="1:28" s="7" customFormat="1" ht="15" customHeight="1">
      <c r="A128" s="13"/>
      <c r="B128" s="14"/>
      <c r="C128" s="32"/>
      <c r="D128" s="5"/>
      <c r="E128" s="1"/>
      <c r="F128" s="1"/>
      <c r="G128" s="1"/>
      <c r="H128" s="1"/>
      <c r="I128" s="19"/>
      <c r="J128" s="25"/>
      <c r="K128" s="25"/>
      <c r="L128" s="16"/>
      <c r="M128" s="10"/>
      <c r="N128" s="10"/>
      <c r="O128" s="10"/>
      <c r="P128" s="10"/>
      <c r="Q128" s="22"/>
      <c r="R128" s="22"/>
      <c r="S128" s="22"/>
      <c r="T128" s="22"/>
      <c r="U128" s="22"/>
      <c r="V128" s="22"/>
      <c r="W128" s="22"/>
      <c r="X128" s="22"/>
      <c r="Y128" s="22"/>
      <c r="Z128" s="10"/>
      <c r="AA128" s="10"/>
      <c r="AB128" s="32"/>
    </row>
  </sheetData>
  <mergeCells count="259">
    <mergeCell ref="X26:Y26"/>
    <mergeCell ref="Q8:Q10"/>
    <mergeCell ref="S8:S10"/>
    <mergeCell ref="R8:R10"/>
    <mergeCell ref="X55:Y55"/>
    <mergeCell ref="L8:P8"/>
    <mergeCell ref="B5:AA5"/>
    <mergeCell ref="B6:AA6"/>
    <mergeCell ref="B8:B10"/>
    <mergeCell ref="C8:C10"/>
    <mergeCell ref="D8:D10"/>
    <mergeCell ref="E8:E10"/>
    <mergeCell ref="F8:F10"/>
    <mergeCell ref="G8:G10"/>
    <mergeCell ref="H8:H10"/>
    <mergeCell ref="AA8:AA10"/>
    <mergeCell ref="Z8:Z9"/>
    <mergeCell ref="X8:Y9"/>
    <mergeCell ref="T8:T10"/>
    <mergeCell ref="U8:U10"/>
    <mergeCell ref="V8:V10"/>
    <mergeCell ref="W8:W10"/>
    <mergeCell ref="I8:I10"/>
    <mergeCell ref="J8:J10"/>
    <mergeCell ref="K8:K10"/>
    <mergeCell ref="F20:F21"/>
    <mergeCell ref="G20:G21"/>
    <mergeCell ref="H20:H21"/>
    <mergeCell ref="I20:I21"/>
    <mergeCell ref="J20:J21"/>
    <mergeCell ref="F11:F12"/>
    <mergeCell ref="G11:G12"/>
    <mergeCell ref="H11:H12"/>
    <mergeCell ref="I11:I12"/>
    <mergeCell ref="J11:J12"/>
    <mergeCell ref="S11:S12"/>
    <mergeCell ref="T11:T12"/>
    <mergeCell ref="U11:U12"/>
    <mergeCell ref="T24:T25"/>
    <mergeCell ref="U24:U25"/>
    <mergeCell ref="V24:V25"/>
    <mergeCell ref="W24:W25"/>
    <mergeCell ref="X24:Y25"/>
    <mergeCell ref="AA24:AA25"/>
    <mergeCell ref="R20:R21"/>
    <mergeCell ref="S20:S21"/>
    <mergeCell ref="T20:T21"/>
    <mergeCell ref="U20:U21"/>
    <mergeCell ref="V20:V21"/>
    <mergeCell ref="V11:V12"/>
    <mergeCell ref="W11:W12"/>
    <mergeCell ref="X11:Y12"/>
    <mergeCell ref="AA11:AA12"/>
    <mergeCell ref="V22:V23"/>
    <mergeCell ref="W22:W23"/>
    <mergeCell ref="X22:Y23"/>
    <mergeCell ref="AA22:AA23"/>
    <mergeCell ref="R11:R12"/>
    <mergeCell ref="V47:V48"/>
    <mergeCell ref="W47:W48"/>
    <mergeCell ref="X47:Y48"/>
    <mergeCell ref="AA47:AA48"/>
    <mergeCell ref="R45:R46"/>
    <mergeCell ref="S45:S46"/>
    <mergeCell ref="T45:T46"/>
    <mergeCell ref="U45:U46"/>
    <mergeCell ref="V45:V46"/>
    <mergeCell ref="W45:W46"/>
    <mergeCell ref="X45:Y46"/>
    <mergeCell ref="AA45:AA46"/>
    <mergeCell ref="F47:F48"/>
    <mergeCell ref="G47:G48"/>
    <mergeCell ref="H47:H48"/>
    <mergeCell ref="I47:I48"/>
    <mergeCell ref="J47:J48"/>
    <mergeCell ref="R47:R48"/>
    <mergeCell ref="S47:S48"/>
    <mergeCell ref="T47:T48"/>
    <mergeCell ref="U47:U48"/>
    <mergeCell ref="F45:F46"/>
    <mergeCell ref="G45:G46"/>
    <mergeCell ref="H45:H46"/>
    <mergeCell ref="I45:I46"/>
    <mergeCell ref="J45:J46"/>
    <mergeCell ref="W20:W21"/>
    <mergeCell ref="X20:Y21"/>
    <mergeCell ref="AA20:AA21"/>
    <mergeCell ref="F24:F25"/>
    <mergeCell ref="G24:G25"/>
    <mergeCell ref="H24:H25"/>
    <mergeCell ref="I24:I25"/>
    <mergeCell ref="J24:J25"/>
    <mergeCell ref="R24:R25"/>
    <mergeCell ref="S24:S25"/>
    <mergeCell ref="F22:F23"/>
    <mergeCell ref="G22:G23"/>
    <mergeCell ref="H22:H23"/>
    <mergeCell ref="I22:I23"/>
    <mergeCell ref="J22:J23"/>
    <mergeCell ref="R22:R23"/>
    <mergeCell ref="S22:S23"/>
    <mergeCell ref="T22:T23"/>
    <mergeCell ref="U22:U23"/>
    <mergeCell ref="G39:G40"/>
    <mergeCell ref="H39:H40"/>
    <mergeCell ref="I39:I40"/>
    <mergeCell ref="J39:J40"/>
    <mergeCell ref="F35:F36"/>
    <mergeCell ref="G35:G36"/>
    <mergeCell ref="H35:H36"/>
    <mergeCell ref="I35:I36"/>
    <mergeCell ref="J35:J36"/>
    <mergeCell ref="F37:F38"/>
    <mergeCell ref="G37:G38"/>
    <mergeCell ref="H37:H38"/>
    <mergeCell ref="I37:I38"/>
    <mergeCell ref="J37:J38"/>
    <mergeCell ref="AA35:AA36"/>
    <mergeCell ref="F41:F42"/>
    <mergeCell ref="G41:G42"/>
    <mergeCell ref="H41:H42"/>
    <mergeCell ref="I41:I42"/>
    <mergeCell ref="J41:J42"/>
    <mergeCell ref="R41:R42"/>
    <mergeCell ref="S41:S42"/>
    <mergeCell ref="T41:T42"/>
    <mergeCell ref="U41:U42"/>
    <mergeCell ref="V41:V42"/>
    <mergeCell ref="W41:W42"/>
    <mergeCell ref="X41:Y42"/>
    <mergeCell ref="AA41:AA42"/>
    <mergeCell ref="W39:W40"/>
    <mergeCell ref="X39:Y40"/>
    <mergeCell ref="AA39:AA40"/>
    <mergeCell ref="V35:V36"/>
    <mergeCell ref="R39:R40"/>
    <mergeCell ref="S39:S40"/>
    <mergeCell ref="T39:T40"/>
    <mergeCell ref="U39:U40"/>
    <mergeCell ref="V39:V40"/>
    <mergeCell ref="F39:F40"/>
    <mergeCell ref="U33:U34"/>
    <mergeCell ref="V33:V34"/>
    <mergeCell ref="F33:F34"/>
    <mergeCell ref="G33:G34"/>
    <mergeCell ref="H33:H34"/>
    <mergeCell ref="I33:I34"/>
    <mergeCell ref="J33:J34"/>
    <mergeCell ref="W35:W36"/>
    <mergeCell ref="X35:Y36"/>
    <mergeCell ref="R35:R36"/>
    <mergeCell ref="S35:S36"/>
    <mergeCell ref="T35:T36"/>
    <mergeCell ref="U35:U36"/>
    <mergeCell ref="F43:F44"/>
    <mergeCell ref="G43:G44"/>
    <mergeCell ref="H43:H44"/>
    <mergeCell ref="I43:I44"/>
    <mergeCell ref="J43:J44"/>
    <mergeCell ref="W33:W34"/>
    <mergeCell ref="X33:Y34"/>
    <mergeCell ref="AA33:AA34"/>
    <mergeCell ref="F31:F32"/>
    <mergeCell ref="G31:G32"/>
    <mergeCell ref="H31:H32"/>
    <mergeCell ref="I31:I32"/>
    <mergeCell ref="J31:J32"/>
    <mergeCell ref="R31:R32"/>
    <mergeCell ref="S31:S32"/>
    <mergeCell ref="T31:T32"/>
    <mergeCell ref="U31:U32"/>
    <mergeCell ref="V31:V32"/>
    <mergeCell ref="W31:W32"/>
    <mergeCell ref="X31:Y32"/>
    <mergeCell ref="AA31:AA32"/>
    <mergeCell ref="R33:R34"/>
    <mergeCell ref="S33:S34"/>
    <mergeCell ref="T33:T34"/>
    <mergeCell ref="V37:V38"/>
    <mergeCell ref="W37:W38"/>
    <mergeCell ref="X37:Y38"/>
    <mergeCell ref="AA37:AA38"/>
    <mergeCell ref="R43:R44"/>
    <mergeCell ref="S43:S44"/>
    <mergeCell ref="T43:T44"/>
    <mergeCell ref="U43:U44"/>
    <mergeCell ref="V43:V44"/>
    <mergeCell ref="R37:R38"/>
    <mergeCell ref="S37:S38"/>
    <mergeCell ref="T37:T38"/>
    <mergeCell ref="U37:U38"/>
    <mergeCell ref="J29:J30"/>
    <mergeCell ref="R29:R30"/>
    <mergeCell ref="S29:S30"/>
    <mergeCell ref="T29:T30"/>
    <mergeCell ref="U29:U30"/>
    <mergeCell ref="F29:F30"/>
    <mergeCell ref="G29:G30"/>
    <mergeCell ref="H29:H30"/>
    <mergeCell ref="I29:I30"/>
    <mergeCell ref="F18:F19"/>
    <mergeCell ref="G18:G19"/>
    <mergeCell ref="H18:H19"/>
    <mergeCell ref="I18:I19"/>
    <mergeCell ref="J18:J19"/>
    <mergeCell ref="R18:R19"/>
    <mergeCell ref="S18:S19"/>
    <mergeCell ref="T18:T19"/>
    <mergeCell ref="U18:U19"/>
    <mergeCell ref="V13:V14"/>
    <mergeCell ref="W13:W14"/>
    <mergeCell ref="X13:Y14"/>
    <mergeCell ref="AA13:AA14"/>
    <mergeCell ref="F15:F16"/>
    <mergeCell ref="G15:G16"/>
    <mergeCell ref="AA15:AA16"/>
    <mergeCell ref="H15:H16"/>
    <mergeCell ref="I15:I16"/>
    <mergeCell ref="J15:J16"/>
    <mergeCell ref="R15:R16"/>
    <mergeCell ref="S15:S16"/>
    <mergeCell ref="F13:F14"/>
    <mergeCell ref="G13:G14"/>
    <mergeCell ref="H13:H14"/>
    <mergeCell ref="I13:I14"/>
    <mergeCell ref="J13:J14"/>
    <mergeCell ref="R13:R14"/>
    <mergeCell ref="S13:S14"/>
    <mergeCell ref="T13:T14"/>
    <mergeCell ref="U13:U14"/>
    <mergeCell ref="F27:F28"/>
    <mergeCell ref="G27:G28"/>
    <mergeCell ref="H27:H28"/>
    <mergeCell ref="I27:I28"/>
    <mergeCell ref="J27:J28"/>
    <mergeCell ref="R27:R28"/>
    <mergeCell ref="S27:S28"/>
    <mergeCell ref="T27:T28"/>
    <mergeCell ref="U27:U28"/>
    <mergeCell ref="V27:V28"/>
    <mergeCell ref="W27:W28"/>
    <mergeCell ref="X27:Y28"/>
    <mergeCell ref="AA27:AA28"/>
    <mergeCell ref="T15:T16"/>
    <mergeCell ref="U15:U16"/>
    <mergeCell ref="V15:V16"/>
    <mergeCell ref="W15:W16"/>
    <mergeCell ref="X15:Y16"/>
    <mergeCell ref="AA18:AA19"/>
    <mergeCell ref="V29:V30"/>
    <mergeCell ref="W29:W30"/>
    <mergeCell ref="X29:Y30"/>
    <mergeCell ref="AA29:AA30"/>
    <mergeCell ref="V18:V19"/>
    <mergeCell ref="W18:W19"/>
    <mergeCell ref="X18:Y19"/>
    <mergeCell ref="W43:W44"/>
    <mergeCell ref="X43:Y44"/>
    <mergeCell ref="AA43:AA44"/>
  </mergeCells>
  <pageMargins left="0.19" right="0.15748031496062992" top="0.86" bottom="0.31496062992125984" header="0.15748031496062992" footer="0.31496062992125984"/>
  <pageSetup paperSize="9" scale="47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OIR AL 31122019 </vt:lpstr>
      <vt:lpstr>'OIR AL 31122019 '!Área_de_impresión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Administrati05</dc:creator>
  <cp:lastModifiedBy>fromero</cp:lastModifiedBy>
  <cp:lastPrinted>2019-10-15T17:49:44Z</cp:lastPrinted>
  <dcterms:created xsi:type="dcterms:W3CDTF">2014-09-26T06:35:25Z</dcterms:created>
  <dcterms:modified xsi:type="dcterms:W3CDTF">2020-08-04T18:34:48Z</dcterms:modified>
</cp:coreProperties>
</file>