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12EA5B7E-FAA3-B440-9AF4-5A8E2B5586BE}" xr6:coauthVersionLast="45" xr6:coauthVersionMax="45" xr10:uidLastSave="{00000000-0000-0000-0000-000000000000}"/>
  <bookViews>
    <workbookView xWindow="0" yWindow="460" windowWidth="28800" windowHeight="16680" xr2:uid="{00000000-000D-0000-FFFF-FFFF00000000}"/>
  </bookViews>
  <sheets>
    <sheet name="OIR AL 301019 " sheetId="29" r:id="rId1"/>
  </sheets>
  <definedNames>
    <definedName name="_xlnm.Print_Area" localSheetId="0">'OIR AL 301019 '!$B$4:$AA$76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8" i="29" l="1"/>
  <c r="AA67" i="29"/>
  <c r="AA63" i="29"/>
  <c r="J63" i="29"/>
  <c r="AA69" i="29"/>
  <c r="J69" i="29"/>
  <c r="J67" i="29"/>
  <c r="AA55" i="29"/>
  <c r="AA26" i="29"/>
  <c r="V70" i="29" l="1"/>
  <c r="W70" i="29"/>
  <c r="AA30" i="29"/>
  <c r="J30" i="29"/>
  <c r="AA28" i="29"/>
  <c r="J28" i="29"/>
  <c r="U70" i="29"/>
  <c r="T70" i="29"/>
  <c r="R70" i="29"/>
  <c r="AA66" i="29"/>
  <c r="AA65" i="29"/>
  <c r="AA53" i="29"/>
  <c r="J51" i="29"/>
  <c r="AA51" i="29"/>
  <c r="AA49" i="29"/>
  <c r="J49" i="29"/>
  <c r="AA32" i="29"/>
  <c r="J32" i="29"/>
  <c r="AA42" i="29"/>
  <c r="J42" i="29"/>
  <c r="AA34" i="29"/>
  <c r="J34" i="29"/>
  <c r="AA36" i="29"/>
  <c r="J36" i="29"/>
  <c r="AA38" i="29"/>
  <c r="J38" i="29"/>
  <c r="J70" i="29" l="1"/>
  <c r="AA40" i="29"/>
  <c r="AA62" i="29" l="1"/>
  <c r="S61" i="29" l="1"/>
  <c r="AA61" i="29" s="1"/>
  <c r="S60" i="29"/>
  <c r="AA60" i="29" s="1"/>
  <c r="S59" i="29"/>
  <c r="S70" i="29" s="1"/>
  <c r="AA58" i="29"/>
  <c r="AA57" i="29"/>
  <c r="AA59" i="29" l="1"/>
  <c r="AA48" i="29"/>
  <c r="AA47" i="29"/>
  <c r="AA46" i="29" l="1"/>
  <c r="AA45" i="29"/>
  <c r="AA18" i="29" l="1"/>
  <c r="AA15" i="29"/>
  <c r="AA16" i="29"/>
  <c r="AA17" i="29"/>
  <c r="AA44" i="29"/>
  <c r="AA19" i="29" l="1"/>
  <c r="AA25" i="29" l="1"/>
  <c r="AA24" i="29"/>
  <c r="AA20" i="29" l="1"/>
  <c r="AA23" i="29" l="1"/>
  <c r="AA22" i="29"/>
  <c r="AA21" i="29"/>
  <c r="Z70" i="29" l="1"/>
  <c r="Q70" i="29"/>
  <c r="P70" i="29"/>
  <c r="O70" i="29"/>
  <c r="N70" i="29"/>
  <c r="M70" i="29"/>
  <c r="L70" i="29"/>
  <c r="K70" i="29"/>
  <c r="AA12" i="29"/>
  <c r="X11" i="29"/>
  <c r="Y70" i="29" s="1"/>
  <c r="AA2" i="29"/>
  <c r="K2" i="29"/>
  <c r="AA11" i="29" l="1"/>
  <c r="AA70" i="29" l="1"/>
  <c r="AB18" i="29"/>
</calcChain>
</file>

<file path=xl/sharedStrings.xml><?xml version="1.0" encoding="utf-8"?>
<sst xmlns="http://schemas.openxmlformats.org/spreadsheetml/2006/main" count="277" uniqueCount="154">
  <si>
    <t>No. Compromiso</t>
  </si>
  <si>
    <t>Remuneraciones</t>
  </si>
  <si>
    <t>Transferencias Corrientes</t>
  </si>
  <si>
    <t>Inversiones en Activos Fijos</t>
  </si>
  <si>
    <t>RUBROS</t>
  </si>
  <si>
    <t>Adquisiciones de B y S</t>
  </si>
  <si>
    <t>Gtos Financieros y Otros</t>
  </si>
  <si>
    <t>Fecha de Compromiso</t>
  </si>
  <si>
    <t>Fecha de Pago</t>
  </si>
  <si>
    <t>Fondo General</t>
  </si>
  <si>
    <t>Fondo Propio</t>
  </si>
  <si>
    <t>Monto Total</t>
  </si>
  <si>
    <t>Retenciones</t>
  </si>
  <si>
    <t>TOTAL PAGADO</t>
  </si>
  <si>
    <t>IVA</t>
  </si>
  <si>
    <t>TOTAL</t>
  </si>
  <si>
    <t>Transporte Terrestre</t>
  </si>
  <si>
    <t>Gastos por Misión</t>
  </si>
  <si>
    <t>Viáticos</t>
  </si>
  <si>
    <t>Gastos Terminales</t>
  </si>
  <si>
    <t>Gastos de Viaje</t>
  </si>
  <si>
    <t>Ida</t>
  </si>
  <si>
    <t>Vuelta</t>
  </si>
  <si>
    <t>Boleto Aéreo</t>
  </si>
  <si>
    <t xml:space="preserve">PAGO DE VIATICOS POR MISION OFICIAL AL EXTERIOR  </t>
  </si>
  <si>
    <t>AGENCIA INTERNACIONAL DE VIAJES PANAMEX, S.A. DE C.V.</t>
  </si>
  <si>
    <t>Personal que Realiza Misión</t>
  </si>
  <si>
    <t>Destino</t>
  </si>
  <si>
    <t>Misión Oficial</t>
  </si>
  <si>
    <t>JESICA IVETTE MARTINEZ DE RODRIGUEZ</t>
  </si>
  <si>
    <t>JUANA CONSUELO LEIVA ALVARADO</t>
  </si>
  <si>
    <t>JOSE LOMBARDO MORALES RIVAS</t>
  </si>
  <si>
    <t>Comprometido a Favor de:</t>
  </si>
  <si>
    <t>COLABORADOR JURIDICO</t>
  </si>
  <si>
    <t>ASISTENTE ADMINISTRATIVO</t>
  </si>
  <si>
    <t>JAIME ERNESTO CERON SILIEZAR</t>
  </si>
  <si>
    <t>Cargo Funcional</t>
  </si>
  <si>
    <t>JOSE WILFREDO FELIZZARI RUIZ</t>
  </si>
  <si>
    <t>ANALISTA DE CONTROL DE CALIDAD</t>
  </si>
  <si>
    <t xml:space="preserve">Realizar Auditoria de Calidad en los Centros de Servicios </t>
  </si>
  <si>
    <t>CINDY LISSETH GIRON SANCHEZ</t>
  </si>
  <si>
    <t>Las Vegas NV. Salida 29/11/18 regreso a El Salvador 04/01/2019</t>
  </si>
  <si>
    <t>Cubrir interinato  de asistente administrativo  en Las Vegas NV.</t>
  </si>
  <si>
    <t>CARMEN EMPERATRIZ MELENDEZ URQUILLA</t>
  </si>
  <si>
    <t>Boston del 14 de febrero al 20 de marzo de 2019</t>
  </si>
  <si>
    <t>Cubrir interinato de asistente Adminitrativo en Boston</t>
  </si>
  <si>
    <t>Dallas, Texas, EE.UU., el 17/02/19 y regreso de Houston,Texas a El Salvador el 24/02/19</t>
  </si>
  <si>
    <t>Consulados  Dallas, Texas, Houston, Texas de Estados Unidos del 16/12/2018 al 23/12/18 (Reprogramado para fecha del 17/02/19 al 24/02/19)</t>
  </si>
  <si>
    <t>LINDA ARACELY AMAYA DE MORAN</t>
  </si>
  <si>
    <t>Consulado de Doral Florida, EE.UU. Del 28/07/19 al 04/08/19</t>
  </si>
  <si>
    <t>Con el fin de conocer personalmente y de primera mano la atención que brindan los Centros de Servicios en el Exterior, conocer y solventar inquietudes y problemas que se presentan en dichos centros, así como conocer las opiniones de la Ciudadanía Salvadoreña residente en el Exterior, a fin de implementar mejoras en las prestación de los servicios que brinda el RNPN.</t>
  </si>
  <si>
    <t>Asistente Jurídico a la Presidencia.</t>
  </si>
  <si>
    <t>FEDERICO GUILLERMO GUERRERO MUNGUIA</t>
  </si>
  <si>
    <t>Presidente Registrador Nacional de las Personas Naturales</t>
  </si>
  <si>
    <t>Visitar Centro de Servicio con el fin de conocer personalmente y de primera mano la atención que brinda los centros de servicio, así como solventar inquietudes y problemas en los mismos y reunirse con la ciudadanía Salvadoreña Residente en el Exterior, a fin de brindarles un mejor servicio.</t>
  </si>
  <si>
    <t>MAYRENE EMPERATRIZ ZAMORA MORENO</t>
  </si>
  <si>
    <t>Encargada de Relaciones Públicas y Comunicaciones</t>
  </si>
  <si>
    <t>DELMY LORENA BARRIOS</t>
  </si>
  <si>
    <t>SUPERVICORA REGIONAL</t>
  </si>
  <si>
    <t>Elizabeth, NJ; a Woodbridge, VA; salida 19 de mayo del 2019, itinerario de regreso Woodbridge, VA; hacia Elizabeth, NJ con fecha 22/05/19</t>
  </si>
  <si>
    <t>Supervisar los Centros de Servicio</t>
  </si>
  <si>
    <t>NATHALIA REBECA QUINTEROS VARGAS</t>
  </si>
  <si>
    <t>Cubrir interinato de Asistente Adminitrativo en Centro de Servicio de Seattle; WA</t>
  </si>
  <si>
    <t>LEISSY MARIELLE ARGUETA MARTINEZ</t>
  </si>
  <si>
    <t xml:space="preserve">El Salvador a Atlanta, GA; salida el 13/06/19, y regreso Atlanta, GA; a El Salvador el 08/05/2020 </t>
  </si>
  <si>
    <t>Cubrir interinato en el Centro de Servicio de Atlanta, GA</t>
  </si>
  <si>
    <t>El Salvador a Seattle, WA; Salida 28/05/19 y regreso  Seattle, WA; a El Salvador; el 28/06/19</t>
  </si>
  <si>
    <t>Cubrir interinato Asistente Administrativo en Consulado de Toronto, Canadá</t>
  </si>
  <si>
    <t>Canadá saliendo El Salvador 30/06/19 Regreso 17/07/2019</t>
  </si>
  <si>
    <t>Elaborado:IHdez.</t>
  </si>
  <si>
    <t>OEA</t>
  </si>
  <si>
    <t>Director de Registro de Personas Naturales</t>
  </si>
  <si>
    <t>CESAR JOSE ROSA BELTRAN</t>
  </si>
  <si>
    <t>Colaborador Jurídico de la Unidad Coordinadora de los Registros del Estadp Familiar</t>
  </si>
  <si>
    <t>México del 14/0819 al 17/08/2019</t>
  </si>
  <si>
    <t>México del 17/08/2019 al 23/08/2019</t>
  </si>
  <si>
    <t>Misión Oficial  por apertura en Centro de Servicio del Consulado General de El Salvador en México, Ciudad de México, Estados Unidos Mexicanos</t>
  </si>
  <si>
    <t>SILVIA ELENA HENRIQUEZ DE HERNANDEZ</t>
  </si>
  <si>
    <t>Programador Analista de la Dirección de Informática</t>
  </si>
  <si>
    <t>México del 18/08/19 al 05/09/2019</t>
  </si>
  <si>
    <t>ERICK ALEXIS SALDAÑA RODRIGUEZ</t>
  </si>
  <si>
    <t>Director Ejecutivo</t>
  </si>
  <si>
    <t>ELMER ANTONIO AGUILAR GOMEZ</t>
  </si>
  <si>
    <t>Colaborador Jurídico de la Unidad Coordinadora de los Registros del Estado Familiar</t>
  </si>
  <si>
    <t>México del 23/08/19 al 05/09/2019</t>
  </si>
  <si>
    <t>NELSON ATILIO CORNEJO</t>
  </si>
  <si>
    <t>Director de Informática</t>
  </si>
  <si>
    <t>RICARDO JOSE TOBAR VALLE</t>
  </si>
  <si>
    <t>JOSE RICARDO AVENDAÑO CASTAÑEDA</t>
  </si>
  <si>
    <t>Director de Calidad Ad Honorem y Jefe de la Unidad de Planificación</t>
  </si>
  <si>
    <t>JORGE ALBERTO JIMENEZ ORELLANA</t>
  </si>
  <si>
    <t>Director propietario de la Junta Directiva del RNPN en Representación de FMLN</t>
  </si>
  <si>
    <t>México del 01/09/2019 al 05/09/2019</t>
  </si>
  <si>
    <t xml:space="preserve">ANGELA MARIA DELEON DE RIOS </t>
  </si>
  <si>
    <t>Director de Identificación Ciudadana</t>
  </si>
  <si>
    <t>MARIA ELENA PONCE CASTILLO</t>
  </si>
  <si>
    <t>Coordinador de la Unidad de Supervición y Control</t>
  </si>
  <si>
    <t>DORIS MAGDALENA CASTRO HERNANDEZ</t>
  </si>
  <si>
    <t>JEFA DE LA UNIDAD DE AUDITORIA INTERNA</t>
  </si>
  <si>
    <t>Woodbridge VA, Virginia, EE.UU. DEL 23 AL 28 de junio de 2019</t>
  </si>
  <si>
    <t>Dar seguimiento pertinente al incidente ocurrido en el Consulado de Woodbridge, VA y emitir informe técnico a autoridades del RNPN</t>
  </si>
  <si>
    <t>EDWIN ARNOLDO GOMEZ</t>
  </si>
  <si>
    <t>DELEGADO DE CENTRO DE SERVICIO</t>
  </si>
  <si>
    <t>El Salvador, Miami, FL; Chicago, IL, Salida 13/06/19, y regreso Chicago. IL; Miami, FL, El Salvador; el 22/06/19</t>
  </si>
  <si>
    <t>Cubrir interinato en el Centro de Servicio de Chicago, IL</t>
  </si>
  <si>
    <t>LICDA. DORIS CASTRO</t>
  </si>
  <si>
    <t>El Salvador a Woodbridge, VA;  salida 23/06/19 al 28/06/2019</t>
  </si>
  <si>
    <t>Misión oficial para dar seguimiento pertinente al incidente ocurrido en el Consulado de Woodbridge, VA y emitir informe técnico a autoridades del RNPN</t>
  </si>
  <si>
    <t>El Salvador a Toronto Canadá; salida 30/06/19 regreso a El Salvador  17/07/2019</t>
  </si>
  <si>
    <t>HECTOR ADONAY ROMERO AGUILAR</t>
  </si>
  <si>
    <t>Encargado Del Departamento de Transporte</t>
  </si>
  <si>
    <t>El Salvador a New York, Ny salida 04/07/19 regreso New York, NY; El Salvador 10/08/19</t>
  </si>
  <si>
    <t>Cubrir interinato Asistente Administrativo en Centro de servicio de New York, NY</t>
  </si>
  <si>
    <t>CARLOS ORLANDO SANCHEZ</t>
  </si>
  <si>
    <t xml:space="preserve">Supervisor Regional </t>
  </si>
  <si>
    <t>Los Angeles a Dallas, TX; salida 12/07/19 regreso Dallas, TX a los Angeles 17/07/19</t>
  </si>
  <si>
    <t>Misión Oficial como Supervisor Regional</t>
  </si>
  <si>
    <t>GEOVANY OSMIN CASTILLO VELA</t>
  </si>
  <si>
    <t>Colaborador Administrativo de Recursos Humanos</t>
  </si>
  <si>
    <t>Misión Oficial para cubrir interinato por vacaciones en Centro de Servicio de Doral, FL</t>
  </si>
  <si>
    <t>El Salvador a Doral,FL; salida 05/08/19 regreso Doral FL, El Salvador 07/09/2019</t>
  </si>
  <si>
    <t xml:space="preserve">Asistir al taller "Fortaleciendo el acceso de las instituciones de Registro Civil a conocimientos y buenas prácticas para el reconocimiento de la identidad de género auto-percibida en los documentos de identidad. </t>
  </si>
  <si>
    <t>Colaboradora de la Unidad de Comunicaciones y Relaciones Públicas</t>
  </si>
  <si>
    <t>Misión Oficial al Consulado General de El Salvador en México, Ciudad de México, EE.UU.</t>
  </si>
  <si>
    <t>Santiago de Chile del 08/09/19 al 12/09/19</t>
  </si>
  <si>
    <t>COMPROMISO 1392 Y 1393   LA ORGANIZACIÓN DE LOS ESTADOS AMERICANOS CUBRE EL PASAJE AEREO, TRASLADOS INTERNOS, COMIDAS Y HOSPEDAJE PARA DOS PERSONAS LIC. CESAR JOSE ROSA BELTRAN Y EL LIC. JAIME ERNESTO CESON SILIEZAR.</t>
  </si>
  <si>
    <t>Participar en el XVI Encuentro del CLARCIEV Organizado por el PUICA Santiago de Chile</t>
  </si>
  <si>
    <t>COMPROMISO 1679   EL PROGRAMA DE UNIVERSALIZACION DE LA IDENTIDAD CIVIL EN LAS AMERICAS (PUICA) CUBRE PASAJE AEREO, TRASLADOS INTERNOS, COMIDAS Y HOSPEDAJE PARA EL LIC. FEDERICO GUILLERMO GUERRERO MUNGUIA.</t>
  </si>
  <si>
    <t>PUICA</t>
  </si>
  <si>
    <t>Panamá del 16/09/2019 al 19/09/2019</t>
  </si>
  <si>
    <t>BANCO MUNDIAL</t>
  </si>
  <si>
    <t>COMPROMISO 1741 EL BANCO MUNDIAL ESTA CUBRIENDO GASTOS DE ALOJAMIENTO Y GASTOS DE ALIMENTACION,   PARA LOS DIAS 17 Y 18/09/19</t>
  </si>
  <si>
    <t>Asistir al Taller de Evaluación de los Sistemas  de Estadísticas Vitales y Registros Civiles organizado por el Banco Mundial, en la República de Panamá.</t>
  </si>
  <si>
    <t>Estados Unidos  del 20/09/19 al 30/09/19</t>
  </si>
  <si>
    <t>Con el fin de visitar los Centros de Servicios ubicados en los Consulados de El Salvador en los Angeles California; y en las Vegas, Nevada, Estados Unidos de Norteamérica.</t>
  </si>
  <si>
    <t>Jefa De La Unidad de Recursos Humanos</t>
  </si>
  <si>
    <t>Estados Unidos  del 20/09/19 al 28/09/19</t>
  </si>
  <si>
    <t>Misión Oficial a Chile para asistir a congreso Latinoamericano y del Caribe de Registro Civil, Identidad y Estadísticas Vitales (CLARCIEV)</t>
  </si>
  <si>
    <t>Misión Oficial a Chile del día 08 de Septiembre de 2019 hasta el día 12 de Septiembre de 2019</t>
  </si>
  <si>
    <t>Misión Oficial a Consulado de los Angeles California  y las Vegas, Nevada de EE.UU. Para tener acercamiento con los Asistentes Administrativos del RNPN</t>
  </si>
  <si>
    <t>AMATE TRAVEL, S.A. DE C.V.</t>
  </si>
  <si>
    <t>FRANCISCO RAUL ORTIZ GOMEZ</t>
  </si>
  <si>
    <t>México del 23/08/19 al 31/12/2019</t>
  </si>
  <si>
    <t>Asistente Administrativo  por apertura en Centro de Servicio del Consulado General de El Salvador en México, Ciudad de México, Estados Unidos Mexicanos</t>
  </si>
  <si>
    <t>LINDA BARAHONA DE QUINTANILLA</t>
  </si>
  <si>
    <t>El Salvador- Boston, MA Boston, MA- El Salvador del 24/09/19 al 26/10/2019</t>
  </si>
  <si>
    <t>PABLO ALBERTO AGUILAR HERNANDEZ</t>
  </si>
  <si>
    <t>El Salvador- Elizabeth, NJ; Elizabeth NJ- El Salvador del 15/09/19 al 12/10/19</t>
  </si>
  <si>
    <t xml:space="preserve">Cubrir interinato en Centro de Servicio </t>
  </si>
  <si>
    <t>Cubrir interinato en Centro de Servicio en Boston</t>
  </si>
  <si>
    <t>Asistente Administrativo</t>
  </si>
  <si>
    <t>Escaneador</t>
  </si>
  <si>
    <t>PENDIENTE PAGO</t>
  </si>
  <si>
    <t>Periodo: de Enero a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</si>
</sst>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[$$-440A]* #,##0.00_);_([$$-440A]* \(#,##0.00\);_([$$-440A]* &quot;-&quot;??_);_(@_)"/>
    <numFmt numFmtId="166" formatCode="_([$$-300A]\ * #,##0.00_);_([$$-300A]\ * \(#,##0.00\);_([$$-300A]\ 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mbria"/>
      <family val="1"/>
      <scheme val="major"/>
    </font>
    <font>
      <b/>
      <sz val="11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9"/>
      <color theme="1"/>
      <name val="Cambria"/>
      <family val="1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mbria"/>
      <family val="1"/>
      <scheme val="major"/>
    </font>
    <font>
      <sz val="1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C5C4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96">
    <xf numFmtId="0" fontId="0" fillId="0" borderId="0" xfId="0"/>
    <xf numFmtId="165" fontId="0" fillId="0" borderId="0" xfId="0" applyNumberFormat="1"/>
    <xf numFmtId="165" fontId="2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NumberFormat="1"/>
    <xf numFmtId="0" fontId="2" fillId="0" borderId="0" xfId="0" applyNumberFormat="1" applyFont="1"/>
    <xf numFmtId="0" fontId="6" fillId="0" borderId="0" xfId="0" applyFont="1"/>
    <xf numFmtId="0" fontId="12" fillId="0" borderId="0" xfId="0" applyFont="1" applyBorder="1" applyAlignment="1">
      <alignment horizontal="left"/>
    </xf>
    <xf numFmtId="165" fontId="13" fillId="0" borderId="0" xfId="0" applyNumberFormat="1" applyFont="1" applyBorder="1" applyAlignment="1">
      <alignment horizontal="left"/>
    </xf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164" fontId="13" fillId="0" borderId="0" xfId="10" applyFont="1"/>
    <xf numFmtId="0" fontId="13" fillId="0" borderId="0" xfId="0" applyFont="1" applyAlignment="1">
      <alignment horizontal="right" vertical="top"/>
    </xf>
    <xf numFmtId="164" fontId="13" fillId="0" borderId="0" xfId="10" applyFont="1" applyAlignment="1">
      <alignment horizontal="left"/>
    </xf>
    <xf numFmtId="165" fontId="13" fillId="0" borderId="0" xfId="0" applyNumberFormat="1" applyFont="1" applyAlignment="1">
      <alignment horizontal="left"/>
    </xf>
    <xf numFmtId="0" fontId="19" fillId="2" borderId="22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13" fillId="0" borderId="0" xfId="0" applyFont="1" applyBorder="1"/>
    <xf numFmtId="165" fontId="13" fillId="0" borderId="0" xfId="0" applyNumberFormat="1" applyFont="1"/>
    <xf numFmtId="0" fontId="16" fillId="2" borderId="2" xfId="0" applyFont="1" applyFill="1" applyBorder="1" applyAlignment="1">
      <alignment horizontal="left" vertical="center"/>
    </xf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0" fontId="19" fillId="2" borderId="45" xfId="0" applyFont="1" applyFill="1" applyBorder="1" applyAlignment="1">
      <alignment horizontal="center" vertical="center" wrapText="1"/>
    </xf>
    <xf numFmtId="165" fontId="13" fillId="0" borderId="0" xfId="0" applyNumberFormat="1" applyFont="1" applyAlignment="1">
      <alignment horizontal="right" vertical="top"/>
    </xf>
    <xf numFmtId="0" fontId="19" fillId="2" borderId="57" xfId="0" applyFont="1" applyFill="1" applyBorder="1" applyAlignment="1">
      <alignment horizontal="center" vertical="center" wrapText="1"/>
    </xf>
    <xf numFmtId="164" fontId="19" fillId="0" borderId="29" xfId="10" applyFont="1" applyBorder="1" applyAlignment="1">
      <alignment horizontal="center" vertical="center" wrapText="1"/>
    </xf>
    <xf numFmtId="164" fontId="19" fillId="0" borderId="58" xfId="10" applyFont="1" applyBorder="1" applyAlignment="1">
      <alignment horizontal="center" vertical="center"/>
    </xf>
    <xf numFmtId="164" fontId="19" fillId="0" borderId="59" xfId="10" applyFont="1" applyBorder="1" applyAlignment="1">
      <alignment horizontal="center"/>
    </xf>
    <xf numFmtId="0" fontId="16" fillId="2" borderId="2" xfId="0" applyFont="1" applyFill="1" applyBorder="1" applyAlignment="1">
      <alignment vertical="center"/>
    </xf>
    <xf numFmtId="0" fontId="16" fillId="2" borderId="2" xfId="0" applyFont="1" applyFill="1" applyBorder="1"/>
    <xf numFmtId="0" fontId="16" fillId="2" borderId="18" xfId="0" applyFont="1" applyFill="1" applyBorder="1"/>
    <xf numFmtId="0" fontId="16" fillId="2" borderId="18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 wrapText="1"/>
    </xf>
    <xf numFmtId="14" fontId="16" fillId="2" borderId="3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0" fillId="2" borderId="0" xfId="0" applyFill="1"/>
    <xf numFmtId="0" fontId="21" fillId="2" borderId="0" xfId="0" applyFont="1" applyFill="1"/>
    <xf numFmtId="14" fontId="16" fillId="2" borderId="13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164" fontId="17" fillId="2" borderId="3" xfId="10" applyFont="1" applyFill="1" applyBorder="1" applyAlignment="1">
      <alignment horizontal="center" vertical="center"/>
    </xf>
    <xf numFmtId="164" fontId="17" fillId="2" borderId="1" xfId="10" applyFont="1" applyFill="1" applyBorder="1"/>
    <xf numFmtId="164" fontId="17" fillId="2" borderId="47" xfId="10" applyFont="1" applyFill="1" applyBorder="1" applyAlignment="1">
      <alignment vertical="center"/>
    </xf>
    <xf numFmtId="166" fontId="17" fillId="2" borderId="45" xfId="0" applyNumberFormat="1" applyFont="1" applyFill="1" applyBorder="1"/>
    <xf numFmtId="0" fontId="2" fillId="2" borderId="0" xfId="0" applyFont="1" applyFill="1"/>
    <xf numFmtId="14" fontId="16" fillId="2" borderId="54" xfId="0" applyNumberFormat="1" applyFont="1" applyFill="1" applyBorder="1" applyAlignment="1">
      <alignment horizontal="center" vertical="center" wrapText="1"/>
    </xf>
    <xf numFmtId="14" fontId="3" fillId="2" borderId="34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vertical="center"/>
    </xf>
    <xf numFmtId="0" fontId="16" fillId="2" borderId="55" xfId="0" applyFont="1" applyFill="1" applyBorder="1" applyAlignment="1">
      <alignment horizontal="center" vertical="center" wrapText="1"/>
    </xf>
    <xf numFmtId="0" fontId="16" fillId="2" borderId="55" xfId="0" applyFont="1" applyFill="1" applyBorder="1" applyAlignment="1">
      <alignment horizontal="left" vertical="center" wrapText="1"/>
    </xf>
    <xf numFmtId="0" fontId="3" fillId="2" borderId="55" xfId="0" applyFont="1" applyFill="1" applyBorder="1" applyAlignment="1">
      <alignment horizontal="left" vertical="center" wrapText="1"/>
    </xf>
    <xf numFmtId="164" fontId="17" fillId="2" borderId="3" xfId="10" applyFont="1" applyFill="1" applyBorder="1"/>
    <xf numFmtId="164" fontId="17" fillId="2" borderId="20" xfId="10" applyFont="1" applyFill="1" applyBorder="1" applyAlignment="1">
      <alignment vertical="center"/>
    </xf>
    <xf numFmtId="164" fontId="17" fillId="2" borderId="44" xfId="10" applyFont="1" applyFill="1" applyBorder="1" applyAlignment="1">
      <alignment horizontal="center" vertical="center"/>
    </xf>
    <xf numFmtId="164" fontId="17" fillId="2" borderId="35" xfId="10" applyFont="1" applyFill="1" applyBorder="1" applyAlignment="1">
      <alignment horizontal="center" vertical="center"/>
    </xf>
    <xf numFmtId="164" fontId="17" fillId="2" borderId="47" xfId="10" applyFont="1" applyFill="1" applyBorder="1"/>
    <xf numFmtId="0" fontId="16" fillId="2" borderId="1" xfId="0" applyNumberFormat="1" applyFont="1" applyFill="1" applyBorder="1" applyAlignment="1">
      <alignment horizontal="left" vertical="center" wrapText="1"/>
    </xf>
    <xf numFmtId="164" fontId="17" fillId="2" borderId="3" xfId="10" applyFont="1" applyFill="1" applyBorder="1" applyAlignment="1">
      <alignment vertical="center"/>
    </xf>
    <xf numFmtId="164" fontId="17" fillId="2" borderId="0" xfId="10" applyFont="1" applyFill="1" applyBorder="1" applyAlignment="1">
      <alignment vertical="center"/>
    </xf>
    <xf numFmtId="164" fontId="17" fillId="2" borderId="20" xfId="10" applyFont="1" applyFill="1" applyBorder="1" applyAlignment="1">
      <alignment horizontal="center" vertical="center"/>
    </xf>
    <xf numFmtId="164" fontId="17" fillId="2" borderId="43" xfId="10" applyFont="1" applyFill="1" applyBorder="1" applyAlignment="1">
      <alignment horizontal="center" vertical="center"/>
    </xf>
    <xf numFmtId="164" fontId="17" fillId="2" borderId="25" xfId="10" applyFont="1" applyFill="1" applyBorder="1" applyAlignment="1">
      <alignment horizontal="center" vertical="center"/>
    </xf>
    <xf numFmtId="14" fontId="16" fillId="2" borderId="42" xfId="0" applyNumberFormat="1" applyFont="1" applyFill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left" vertical="center"/>
    </xf>
    <xf numFmtId="0" fontId="16" fillId="2" borderId="34" xfId="0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164" fontId="17" fillId="2" borderId="3" xfId="10" applyFont="1" applyFill="1" applyBorder="1" applyAlignment="1">
      <alignment horizontal="center"/>
    </xf>
    <xf numFmtId="0" fontId="3" fillId="2" borderId="55" xfId="0" applyNumberFormat="1" applyFont="1" applyFill="1" applyBorder="1" applyAlignment="1">
      <alignment horizontal="center" vertical="center" wrapText="1"/>
    </xf>
    <xf numFmtId="164" fontId="17" fillId="2" borderId="3" xfId="10" applyFont="1" applyFill="1" applyBorder="1" applyAlignment="1">
      <alignment horizontal="left"/>
    </xf>
    <xf numFmtId="164" fontId="17" fillId="2" borderId="3" xfId="10" applyFont="1" applyFill="1" applyBorder="1" applyAlignment="1">
      <alignment horizontal="left" vertical="center"/>
    </xf>
    <xf numFmtId="164" fontId="17" fillId="2" borderId="28" xfId="10" applyFont="1" applyFill="1" applyBorder="1" applyAlignment="1">
      <alignment horizontal="left" vertical="center"/>
    </xf>
    <xf numFmtId="164" fontId="17" fillId="2" borderId="28" xfId="10" applyFont="1" applyFill="1" applyBorder="1" applyAlignment="1">
      <alignment vertical="center"/>
    </xf>
    <xf numFmtId="164" fontId="17" fillId="2" borderId="14" xfId="10" applyFont="1" applyFill="1" applyBorder="1" applyAlignment="1">
      <alignment vertical="center"/>
    </xf>
    <xf numFmtId="164" fontId="2" fillId="2" borderId="0" xfId="0" applyNumberFormat="1" applyFont="1" applyFill="1"/>
    <xf numFmtId="14" fontId="16" fillId="2" borderId="3" xfId="0" applyNumberFormat="1" applyFont="1" applyFill="1" applyBorder="1" applyAlignment="1">
      <alignment vertical="center"/>
    </xf>
    <xf numFmtId="14" fontId="3" fillId="2" borderId="3" xfId="0" applyNumberFormat="1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164" fontId="17" fillId="2" borderId="3" xfId="10" applyFont="1" applyFill="1" applyBorder="1" applyAlignment="1"/>
    <xf numFmtId="164" fontId="17" fillId="2" borderId="28" xfId="10" applyFont="1" applyFill="1" applyBorder="1" applyAlignment="1">
      <alignment horizontal="center"/>
    </xf>
    <xf numFmtId="164" fontId="17" fillId="2" borderId="1" xfId="10" applyFont="1" applyFill="1" applyBorder="1" applyAlignment="1">
      <alignment horizontal="center"/>
    </xf>
    <xf numFmtId="164" fontId="17" fillId="2" borderId="47" xfId="10" applyFont="1" applyFill="1" applyBorder="1" applyAlignment="1">
      <alignment horizontal="center"/>
    </xf>
    <xf numFmtId="164" fontId="17" fillId="2" borderId="1" xfId="10" applyFont="1" applyFill="1" applyBorder="1" applyAlignment="1">
      <alignment horizontal="center" vertical="center"/>
    </xf>
    <xf numFmtId="14" fontId="16" fillId="2" borderId="34" xfId="0" applyNumberFormat="1" applyFont="1" applyFill="1" applyBorder="1" applyAlignment="1">
      <alignment horizontal="center" vertical="center" wrapText="1"/>
    </xf>
    <xf numFmtId="0" fontId="26" fillId="2" borderId="0" xfId="0" applyFont="1" applyFill="1"/>
    <xf numFmtId="166" fontId="24" fillId="2" borderId="45" xfId="0" applyNumberFormat="1" applyFont="1" applyFill="1" applyBorder="1"/>
    <xf numFmtId="0" fontId="27" fillId="2" borderId="0" xfId="0" applyFont="1" applyFill="1"/>
    <xf numFmtId="0" fontId="22" fillId="2" borderId="0" xfId="0" applyFont="1" applyFill="1"/>
    <xf numFmtId="166" fontId="23" fillId="2" borderId="45" xfId="0" applyNumberFormat="1" applyFont="1" applyFill="1" applyBorder="1"/>
    <xf numFmtId="0" fontId="25" fillId="2" borderId="0" xfId="0" applyFont="1" applyFill="1"/>
    <xf numFmtId="164" fontId="23" fillId="2" borderId="44" xfId="10" applyFont="1" applyFill="1" applyBorder="1" applyAlignment="1">
      <alignment vertical="center"/>
    </xf>
    <xf numFmtId="164" fontId="23" fillId="2" borderId="35" xfId="10" applyFont="1" applyFill="1" applyBorder="1" applyAlignment="1">
      <alignment vertical="center"/>
    </xf>
    <xf numFmtId="164" fontId="23" fillId="2" borderId="64" xfId="10" applyFont="1" applyFill="1" applyBorder="1" applyAlignment="1">
      <alignment vertical="center"/>
    </xf>
    <xf numFmtId="164" fontId="23" fillId="2" borderId="52" xfId="1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vertical="center" wrapText="1"/>
    </xf>
    <xf numFmtId="0" fontId="16" fillId="2" borderId="54" xfId="0" applyFont="1" applyFill="1" applyBorder="1" applyAlignment="1">
      <alignment horizontal="left" vertical="center"/>
    </xf>
    <xf numFmtId="14" fontId="3" fillId="2" borderId="20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14" fontId="3" fillId="2" borderId="18" xfId="0" applyNumberFormat="1" applyFont="1" applyFill="1" applyBorder="1" applyAlignment="1">
      <alignment horizontal="center" vertical="center" wrapText="1"/>
    </xf>
    <xf numFmtId="164" fontId="17" fillId="2" borderId="1" xfId="10" applyFont="1" applyFill="1" applyBorder="1" applyAlignment="1">
      <alignment horizontal="center" vertical="center" wrapText="1"/>
    </xf>
    <xf numFmtId="0" fontId="17" fillId="2" borderId="0" xfId="0" applyFont="1" applyFill="1"/>
    <xf numFmtId="0" fontId="3" fillId="2" borderId="18" xfId="0" applyFont="1" applyFill="1" applyBorder="1" applyAlignment="1">
      <alignment horizontal="center" vertical="center" wrapText="1"/>
    </xf>
    <xf numFmtId="0" fontId="13" fillId="2" borderId="0" xfId="0" applyFont="1" applyFill="1"/>
    <xf numFmtId="165" fontId="18" fillId="2" borderId="29" xfId="0" applyNumberFormat="1" applyFont="1" applyFill="1" applyBorder="1"/>
    <xf numFmtId="0" fontId="16" fillId="2" borderId="0" xfId="0" applyFont="1" applyFill="1"/>
    <xf numFmtId="0" fontId="2" fillId="2" borderId="0" xfId="0" applyNumberFormat="1" applyFont="1" applyFill="1"/>
    <xf numFmtId="165" fontId="2" fillId="2" borderId="0" xfId="0" applyNumberFormat="1" applyFont="1" applyFill="1"/>
    <xf numFmtId="0" fontId="17" fillId="2" borderId="0" xfId="0" applyFont="1" applyFill="1" applyAlignment="1">
      <alignment horizontal="center"/>
    </xf>
    <xf numFmtId="165" fontId="17" fillId="2" borderId="0" xfId="0" applyNumberFormat="1" applyFont="1" applyFill="1" applyAlignment="1">
      <alignment horizontal="left"/>
    </xf>
    <xf numFmtId="0" fontId="17" fillId="2" borderId="0" xfId="0" applyFont="1" applyFill="1" applyAlignment="1">
      <alignment horizontal="left"/>
    </xf>
    <xf numFmtId="164" fontId="13" fillId="2" borderId="0" xfId="10" applyFont="1" applyFill="1"/>
    <xf numFmtId="0" fontId="15" fillId="2" borderId="0" xfId="0" applyFont="1" applyFill="1"/>
    <xf numFmtId="0" fontId="0" fillId="2" borderId="0" xfId="0" applyNumberFormat="1" applyFill="1"/>
    <xf numFmtId="165" fontId="0" fillId="2" borderId="0" xfId="0" applyNumberFormat="1" applyFill="1"/>
    <xf numFmtId="0" fontId="13" fillId="2" borderId="0" xfId="0" applyFont="1" applyFill="1" applyAlignment="1">
      <alignment horizontal="center"/>
    </xf>
    <xf numFmtId="165" fontId="13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left"/>
    </xf>
    <xf numFmtId="165" fontId="18" fillId="4" borderId="50" xfId="0" applyNumberFormat="1" applyFont="1" applyFill="1" applyBorder="1"/>
    <xf numFmtId="165" fontId="18" fillId="4" borderId="53" xfId="0" applyNumberFormat="1" applyFont="1" applyFill="1" applyBorder="1"/>
    <xf numFmtId="165" fontId="18" fillId="4" borderId="29" xfId="0" applyNumberFormat="1" applyFont="1" applyFill="1" applyBorder="1"/>
    <xf numFmtId="164" fontId="20" fillId="5" borderId="38" xfId="0" applyNumberFormat="1" applyFont="1" applyFill="1" applyBorder="1" applyAlignment="1">
      <alignment horizontal="center" wrapText="1"/>
    </xf>
    <xf numFmtId="165" fontId="17" fillId="5" borderId="45" xfId="0" applyNumberFormat="1" applyFont="1" applyFill="1" applyBorder="1" applyAlignment="1">
      <alignment horizontal="center" vertical="center" wrapText="1"/>
    </xf>
    <xf numFmtId="0" fontId="17" fillId="5" borderId="45" xfId="0" applyFont="1" applyFill="1" applyBorder="1" applyAlignment="1">
      <alignment horizontal="center" vertical="center" wrapText="1"/>
    </xf>
    <xf numFmtId="165" fontId="17" fillId="5" borderId="45" xfId="0" applyNumberFormat="1" applyFont="1" applyFill="1" applyBorder="1"/>
    <xf numFmtId="164" fontId="17" fillId="5" borderId="45" xfId="0" applyNumberFormat="1" applyFont="1" applyFill="1" applyBorder="1" applyAlignment="1">
      <alignment horizontal="center" vertical="center" wrapText="1"/>
    </xf>
    <xf numFmtId="164" fontId="17" fillId="5" borderId="45" xfId="10" applyFont="1" applyFill="1" applyBorder="1"/>
    <xf numFmtId="164" fontId="17" fillId="5" borderId="0" xfId="10" applyFont="1" applyFill="1" applyBorder="1"/>
    <xf numFmtId="164" fontId="17" fillId="5" borderId="62" xfId="10" applyFont="1" applyFill="1" applyBorder="1"/>
    <xf numFmtId="164" fontId="20" fillId="5" borderId="38" xfId="0" applyNumberFormat="1" applyFont="1" applyFill="1" applyBorder="1" applyAlignment="1">
      <alignment horizontal="center" vertical="center" wrapText="1"/>
    </xf>
    <xf numFmtId="164" fontId="17" fillId="5" borderId="30" xfId="10" applyFont="1" applyFill="1" applyBorder="1"/>
    <xf numFmtId="164" fontId="17" fillId="5" borderId="30" xfId="10" applyFont="1" applyFill="1" applyBorder="1" applyAlignment="1">
      <alignment horizontal="center" vertical="center"/>
    </xf>
    <xf numFmtId="164" fontId="17" fillId="5" borderId="30" xfId="10" applyFont="1" applyFill="1" applyBorder="1" applyAlignment="1">
      <alignment vertical="center"/>
    </xf>
    <xf numFmtId="164" fontId="20" fillId="5" borderId="38" xfId="0" applyNumberFormat="1" applyFont="1" applyFill="1" applyBorder="1" applyAlignment="1">
      <alignment vertical="center" wrapText="1"/>
    </xf>
    <xf numFmtId="164" fontId="17" fillId="5" borderId="30" xfId="10" applyFont="1" applyFill="1" applyBorder="1" applyAlignment="1"/>
    <xf numFmtId="164" fontId="20" fillId="5" borderId="38" xfId="0" applyNumberFormat="1" applyFont="1" applyFill="1" applyBorder="1" applyAlignment="1">
      <alignment horizontal="left" vertical="center" wrapText="1"/>
    </xf>
    <xf numFmtId="164" fontId="20" fillId="5" borderId="30" xfId="10" applyFont="1" applyFill="1" applyBorder="1" applyAlignment="1">
      <alignment vertical="center"/>
    </xf>
    <xf numFmtId="164" fontId="17" fillId="5" borderId="30" xfId="10" applyFont="1" applyFill="1" applyBorder="1" applyAlignment="1">
      <alignment horizontal="left"/>
    </xf>
    <xf numFmtId="164" fontId="17" fillId="5" borderId="38" xfId="10" applyFont="1" applyFill="1" applyBorder="1"/>
    <xf numFmtId="164" fontId="17" fillId="5" borderId="31" xfId="10" applyFont="1" applyFill="1" applyBorder="1" applyAlignment="1">
      <alignment vertical="center"/>
    </xf>
    <xf numFmtId="164" fontId="17" fillId="5" borderId="38" xfId="10" applyFont="1" applyFill="1" applyBorder="1" applyAlignment="1">
      <alignment vertical="center"/>
    </xf>
    <xf numFmtId="164" fontId="17" fillId="5" borderId="38" xfId="10" applyFont="1" applyFill="1" applyBorder="1" applyAlignment="1">
      <alignment horizontal="left" vertical="center"/>
    </xf>
    <xf numFmtId="0" fontId="16" fillId="2" borderId="30" xfId="0" applyFont="1" applyFill="1" applyBorder="1" applyAlignment="1">
      <alignment horizontal="left" vertical="center"/>
    </xf>
    <xf numFmtId="164" fontId="17" fillId="5" borderId="63" xfId="10" applyFont="1" applyFill="1" applyBorder="1" applyAlignment="1"/>
    <xf numFmtId="164" fontId="17" fillId="2" borderId="2" xfId="10" applyFont="1" applyFill="1" applyBorder="1" applyAlignment="1"/>
    <xf numFmtId="164" fontId="17" fillId="2" borderId="2" xfId="10" applyFont="1" applyFill="1" applyBorder="1" applyAlignment="1">
      <alignment vertical="center"/>
    </xf>
    <xf numFmtId="164" fontId="24" fillId="5" borderId="38" xfId="10" applyFont="1" applyFill="1" applyBorder="1" applyAlignment="1">
      <alignment horizontal="center" vertical="center"/>
    </xf>
    <xf numFmtId="164" fontId="24" fillId="5" borderId="32" xfId="10" applyFont="1" applyFill="1" applyBorder="1" applyAlignment="1">
      <alignment horizontal="center" vertical="center"/>
    </xf>
    <xf numFmtId="14" fontId="3" fillId="2" borderId="34" xfId="0" applyNumberFormat="1" applyFont="1" applyFill="1" applyBorder="1" applyAlignment="1">
      <alignment horizontal="center" vertical="center" wrapText="1"/>
    </xf>
    <xf numFmtId="14" fontId="16" fillId="2" borderId="34" xfId="0" applyNumberFormat="1" applyFont="1" applyFill="1" applyBorder="1" applyAlignment="1">
      <alignment horizontal="center" vertical="center" wrapText="1"/>
    </xf>
    <xf numFmtId="164" fontId="20" fillId="5" borderId="38" xfId="0" applyNumberFormat="1" applyFont="1" applyFill="1" applyBorder="1" applyAlignment="1">
      <alignment horizontal="center" vertical="center" wrapText="1"/>
    </xf>
    <xf numFmtId="164" fontId="20" fillId="5" borderId="32" xfId="0" applyNumberFormat="1" applyFont="1" applyFill="1" applyBorder="1" applyAlignment="1">
      <alignment horizontal="center" vertical="center" wrapText="1"/>
    </xf>
    <xf numFmtId="164" fontId="23" fillId="5" borderId="38" xfId="10" applyFont="1" applyFill="1" applyBorder="1" applyAlignment="1">
      <alignment horizontal="center" vertical="center" wrapText="1"/>
    </xf>
    <xf numFmtId="164" fontId="23" fillId="5" borderId="32" xfId="1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left" vertical="center"/>
    </xf>
    <xf numFmtId="0" fontId="3" fillId="2" borderId="34" xfId="0" applyNumberFormat="1" applyFont="1" applyFill="1" applyBorder="1" applyAlignment="1">
      <alignment horizontal="center" vertical="center" wrapText="1"/>
    </xf>
    <xf numFmtId="164" fontId="17" fillId="2" borderId="3" xfId="10" applyFont="1" applyFill="1" applyBorder="1" applyAlignment="1">
      <alignment horizontal="center" vertical="center" wrapText="1"/>
    </xf>
    <xf numFmtId="164" fontId="17" fillId="2" borderId="2" xfId="1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164" fontId="17" fillId="2" borderId="43" xfId="10" applyFont="1" applyFill="1" applyBorder="1" applyAlignment="1">
      <alignment horizontal="center" vertical="center"/>
    </xf>
    <xf numFmtId="164" fontId="17" fillId="2" borderId="25" xfId="10" applyFont="1" applyFill="1" applyBorder="1" applyAlignment="1">
      <alignment horizontal="center" vertical="center"/>
    </xf>
    <xf numFmtId="164" fontId="17" fillId="5" borderId="30" xfId="10" applyFont="1" applyFill="1" applyBorder="1" applyAlignment="1">
      <alignment horizontal="center"/>
    </xf>
    <xf numFmtId="164" fontId="17" fillId="5" borderId="63" xfId="10" applyFont="1" applyFill="1" applyBorder="1" applyAlignment="1">
      <alignment horizontal="center"/>
    </xf>
    <xf numFmtId="164" fontId="17" fillId="2" borderId="3" xfId="10" applyFont="1" applyFill="1" applyBorder="1" applyAlignment="1">
      <alignment vertical="center"/>
    </xf>
    <xf numFmtId="164" fontId="17" fillId="2" borderId="2" xfId="10" applyFont="1" applyFill="1" applyBorder="1" applyAlignment="1">
      <alignment vertical="center"/>
    </xf>
    <xf numFmtId="164" fontId="17" fillId="2" borderId="3" xfId="10" applyFont="1" applyFill="1" applyBorder="1" applyAlignment="1">
      <alignment horizontal="center"/>
    </xf>
    <xf numFmtId="164" fontId="17" fillId="2" borderId="2" xfId="10" applyFont="1" applyFill="1" applyBorder="1" applyAlignment="1">
      <alignment horizontal="center"/>
    </xf>
    <xf numFmtId="164" fontId="17" fillId="2" borderId="3" xfId="10" applyFont="1" applyFill="1" applyBorder="1" applyAlignment="1">
      <alignment horizontal="center" vertical="center"/>
    </xf>
    <xf numFmtId="164" fontId="17" fillId="2" borderId="2" xfId="10" applyFont="1" applyFill="1" applyBorder="1" applyAlignment="1">
      <alignment horizontal="center" vertical="center"/>
    </xf>
    <xf numFmtId="164" fontId="17" fillId="2" borderId="28" xfId="10" applyFont="1" applyFill="1" applyBorder="1" applyAlignment="1">
      <alignment horizontal="center" vertical="center"/>
    </xf>
    <xf numFmtId="164" fontId="17" fillId="2" borderId="14" xfId="10" applyFont="1" applyFill="1" applyBorder="1" applyAlignment="1">
      <alignment horizontal="center" vertical="center"/>
    </xf>
    <xf numFmtId="164" fontId="24" fillId="2" borderId="44" xfId="10" applyFont="1" applyFill="1" applyBorder="1" applyAlignment="1">
      <alignment horizontal="center" vertical="center"/>
    </xf>
    <xf numFmtId="164" fontId="24" fillId="2" borderId="35" xfId="10" applyFont="1" applyFill="1" applyBorder="1" applyAlignment="1">
      <alignment horizontal="center" vertical="center"/>
    </xf>
    <xf numFmtId="164" fontId="24" fillId="2" borderId="64" xfId="10" applyFont="1" applyFill="1" applyBorder="1" applyAlignment="1">
      <alignment horizontal="center" vertical="center"/>
    </xf>
    <xf numFmtId="164" fontId="24" fillId="2" borderId="52" xfId="10" applyFont="1" applyFill="1" applyBorder="1" applyAlignment="1">
      <alignment horizontal="center" vertical="center"/>
    </xf>
    <xf numFmtId="14" fontId="11" fillId="2" borderId="15" xfId="0" applyNumberFormat="1" applyFont="1" applyFill="1" applyBorder="1" applyAlignment="1">
      <alignment horizontal="center" vertical="center" wrapText="1"/>
    </xf>
    <xf numFmtId="14" fontId="11" fillId="2" borderId="16" xfId="0" applyNumberFormat="1" applyFont="1" applyFill="1" applyBorder="1" applyAlignment="1">
      <alignment horizontal="center" vertical="center" wrapText="1"/>
    </xf>
    <xf numFmtId="14" fontId="11" fillId="2" borderId="39" xfId="0" applyNumberFormat="1" applyFont="1" applyFill="1" applyBorder="1" applyAlignment="1">
      <alignment horizontal="center" vertical="center" wrapText="1"/>
    </xf>
    <xf numFmtId="164" fontId="19" fillId="0" borderId="9" xfId="10" applyFont="1" applyBorder="1" applyAlignment="1">
      <alignment wrapText="1"/>
    </xf>
    <xf numFmtId="164" fontId="19" fillId="0" borderId="7" xfId="10" applyFont="1" applyBorder="1" applyAlignment="1">
      <alignment wrapText="1"/>
    </xf>
    <xf numFmtId="164" fontId="19" fillId="0" borderId="56" xfId="10" applyFont="1" applyBorder="1" applyAlignment="1">
      <alignment wrapText="1"/>
    </xf>
    <xf numFmtId="164" fontId="19" fillId="0" borderId="9" xfId="10" applyFont="1" applyBorder="1" applyAlignment="1">
      <alignment horizontal="center" vertical="center" wrapText="1"/>
    </xf>
    <xf numFmtId="164" fontId="19" fillId="0" borderId="7" xfId="10" applyFont="1" applyBorder="1" applyAlignment="1">
      <alignment horizontal="center" vertical="center" wrapText="1"/>
    </xf>
    <xf numFmtId="164" fontId="19" fillId="0" borderId="56" xfId="10" applyFont="1" applyBorder="1" applyAlignment="1">
      <alignment horizontal="center" vertical="center" wrapText="1"/>
    </xf>
    <xf numFmtId="164" fontId="19" fillId="0" borderId="17" xfId="10" applyFont="1" applyBorder="1" applyAlignment="1">
      <alignment horizontal="center" vertical="center" wrapText="1"/>
    </xf>
    <xf numFmtId="164" fontId="19" fillId="0" borderId="19" xfId="10" applyFont="1" applyBorder="1" applyAlignment="1">
      <alignment horizontal="center" vertical="center" wrapText="1"/>
    </xf>
    <xf numFmtId="164" fontId="19" fillId="0" borderId="57" xfId="1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165" fontId="19" fillId="3" borderId="36" xfId="0" applyNumberFormat="1" applyFont="1" applyFill="1" applyBorder="1" applyAlignment="1">
      <alignment horizontal="center" vertical="center" wrapText="1"/>
    </xf>
    <xf numFmtId="165" fontId="19" fillId="3" borderId="37" xfId="0" applyNumberFormat="1" applyFont="1" applyFill="1" applyBorder="1" applyAlignment="1">
      <alignment horizontal="center" vertical="center" wrapText="1"/>
    </xf>
    <xf numFmtId="165" fontId="19" fillId="3" borderId="50" xfId="0" applyNumberFormat="1" applyFont="1" applyFill="1" applyBorder="1" applyAlignment="1">
      <alignment horizontal="center" vertical="center" wrapText="1"/>
    </xf>
    <xf numFmtId="165" fontId="19" fillId="3" borderId="23" xfId="0" applyNumberFormat="1" applyFont="1" applyFill="1" applyBorder="1" applyAlignment="1">
      <alignment horizontal="center" vertical="center" wrapText="1"/>
    </xf>
    <xf numFmtId="165" fontId="19" fillId="3" borderId="51" xfId="0" applyNumberFormat="1" applyFont="1" applyFill="1" applyBorder="1" applyAlignment="1">
      <alignment horizontal="center" vertical="center" wrapText="1"/>
    </xf>
    <xf numFmtId="165" fontId="19" fillId="3" borderId="49" xfId="0" applyNumberFormat="1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/>
    </xf>
    <xf numFmtId="0" fontId="19" fillId="2" borderId="41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4" fontId="17" fillId="2" borderId="60" xfId="10" applyFont="1" applyFill="1" applyBorder="1" applyAlignment="1">
      <alignment horizontal="center"/>
    </xf>
    <xf numFmtId="164" fontId="17" fillId="2" borderId="61" xfId="10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19" fillId="3" borderId="37" xfId="0" applyFont="1" applyFill="1" applyBorder="1" applyAlignment="1">
      <alignment horizontal="center" vertical="center" wrapText="1"/>
    </xf>
    <xf numFmtId="0" fontId="19" fillId="3" borderId="50" xfId="0" applyFont="1" applyFill="1" applyBorder="1" applyAlignment="1">
      <alignment horizontal="center" vertical="center" wrapText="1"/>
    </xf>
    <xf numFmtId="164" fontId="19" fillId="0" borderId="48" xfId="10" applyFont="1" applyBorder="1" applyAlignment="1">
      <alignment horizontal="center"/>
    </xf>
    <xf numFmtId="164" fontId="19" fillId="0" borderId="21" xfId="10" applyFont="1" applyBorder="1" applyAlignment="1">
      <alignment horizontal="center"/>
    </xf>
    <xf numFmtId="164" fontId="19" fillId="0" borderId="26" xfId="10" applyFont="1" applyBorder="1" applyAlignment="1">
      <alignment horizontal="center" vertical="center" wrapText="1"/>
    </xf>
    <xf numFmtId="164" fontId="19" fillId="0" borderId="23" xfId="10" applyFont="1" applyBorder="1" applyAlignment="1">
      <alignment horizontal="center" vertical="center" wrapText="1"/>
    </xf>
    <xf numFmtId="164" fontId="19" fillId="0" borderId="27" xfId="10" applyFont="1" applyBorder="1" applyAlignment="1">
      <alignment horizontal="center" vertical="center" wrapText="1"/>
    </xf>
    <xf numFmtId="164" fontId="19" fillId="0" borderId="24" xfId="10" applyFont="1" applyBorder="1" applyAlignment="1">
      <alignment horizontal="center" vertical="center" wrapText="1"/>
    </xf>
    <xf numFmtId="164" fontId="17" fillId="2" borderId="44" xfId="10" applyFont="1" applyFill="1" applyBorder="1" applyAlignment="1">
      <alignment horizontal="center"/>
    </xf>
    <xf numFmtId="164" fontId="17" fillId="2" borderId="35" xfId="10" applyFont="1" applyFill="1" applyBorder="1" applyAlignment="1">
      <alignment horizontal="center"/>
    </xf>
    <xf numFmtId="164" fontId="23" fillId="2" borderId="44" xfId="10" applyFont="1" applyFill="1" applyBorder="1" applyAlignment="1">
      <alignment horizontal="center" vertical="center"/>
    </xf>
    <xf numFmtId="164" fontId="23" fillId="2" borderId="35" xfId="10" applyFont="1" applyFill="1" applyBorder="1" applyAlignment="1">
      <alignment horizontal="center" vertical="center"/>
    </xf>
    <xf numFmtId="164" fontId="23" fillId="2" borderId="64" xfId="10" applyFont="1" applyFill="1" applyBorder="1" applyAlignment="1">
      <alignment horizontal="center" vertical="center"/>
    </xf>
    <xf numFmtId="164" fontId="23" fillId="2" borderId="52" xfId="10" applyFont="1" applyFill="1" applyBorder="1" applyAlignment="1">
      <alignment horizontal="center" vertical="center"/>
    </xf>
    <xf numFmtId="164" fontId="23" fillId="5" borderId="38" xfId="10" applyFont="1" applyFill="1" applyBorder="1" applyAlignment="1">
      <alignment horizontal="center" vertical="center"/>
    </xf>
    <xf numFmtId="164" fontId="23" fillId="5" borderId="32" xfId="10" applyFont="1" applyFill="1" applyBorder="1" applyAlignment="1">
      <alignment horizontal="center" vertical="center"/>
    </xf>
    <xf numFmtId="164" fontId="23" fillId="2" borderId="44" xfId="10" applyFont="1" applyFill="1" applyBorder="1" applyAlignment="1">
      <alignment vertical="center"/>
    </xf>
    <xf numFmtId="164" fontId="23" fillId="2" borderId="35" xfId="10" applyFont="1" applyFill="1" applyBorder="1" applyAlignment="1">
      <alignment vertical="center"/>
    </xf>
    <xf numFmtId="164" fontId="23" fillId="2" borderId="64" xfId="10" applyFont="1" applyFill="1" applyBorder="1" applyAlignment="1">
      <alignment vertical="center"/>
    </xf>
    <xf numFmtId="164" fontId="23" fillId="2" borderId="52" xfId="10" applyFont="1" applyFill="1" applyBorder="1" applyAlignment="1">
      <alignment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164" fontId="20" fillId="5" borderId="38" xfId="0" applyNumberFormat="1" applyFont="1" applyFill="1" applyBorder="1" applyAlignment="1">
      <alignment horizontal="left" vertical="center" wrapText="1"/>
    </xf>
    <xf numFmtId="164" fontId="20" fillId="5" borderId="32" xfId="0" applyNumberFormat="1" applyFont="1" applyFill="1" applyBorder="1" applyAlignment="1">
      <alignment horizontal="left" vertical="center" wrapText="1"/>
    </xf>
    <xf numFmtId="164" fontId="17" fillId="5" borderId="3" xfId="10" applyFont="1" applyFill="1" applyBorder="1" applyAlignment="1">
      <alignment horizontal="center"/>
    </xf>
    <xf numFmtId="164" fontId="17" fillId="5" borderId="2" xfId="10" applyFont="1" applyFill="1" applyBorder="1" applyAlignment="1">
      <alignment horizontal="center"/>
    </xf>
    <xf numFmtId="164" fontId="17" fillId="5" borderId="30" xfId="10" applyFont="1" applyFill="1" applyBorder="1" applyAlignment="1">
      <alignment horizontal="left" vertical="center"/>
    </xf>
    <xf numFmtId="164" fontId="17" fillId="5" borderId="63" xfId="10" applyFont="1" applyFill="1" applyBorder="1" applyAlignment="1">
      <alignment horizontal="left" vertical="center"/>
    </xf>
    <xf numFmtId="164" fontId="17" fillId="5" borderId="30" xfId="10" applyFont="1" applyFill="1" applyBorder="1" applyAlignment="1">
      <alignment horizontal="center" vertical="center"/>
    </xf>
    <xf numFmtId="164" fontId="17" fillId="5" borderId="63" xfId="10" applyFont="1" applyFill="1" applyBorder="1" applyAlignment="1">
      <alignment horizontal="center" vertical="center"/>
    </xf>
    <xf numFmtId="164" fontId="17" fillId="2" borderId="44" xfId="10" applyFont="1" applyFill="1" applyBorder="1" applyAlignment="1">
      <alignment horizontal="center" vertical="center"/>
    </xf>
    <xf numFmtId="164" fontId="17" fillId="2" borderId="35" xfId="10" applyFont="1" applyFill="1" applyBorder="1" applyAlignment="1">
      <alignment horizontal="center" vertical="center"/>
    </xf>
    <xf numFmtId="164" fontId="17" fillId="2" borderId="64" xfId="10" applyFont="1" applyFill="1" applyBorder="1" applyAlignment="1">
      <alignment horizontal="center" vertical="center"/>
    </xf>
    <xf numFmtId="164" fontId="17" fillId="2" borderId="52" xfId="10" applyFont="1" applyFill="1" applyBorder="1" applyAlignment="1">
      <alignment horizontal="center" vertical="center"/>
    </xf>
    <xf numFmtId="164" fontId="17" fillId="5" borderId="38" xfId="10" applyFont="1" applyFill="1" applyBorder="1" applyAlignment="1">
      <alignment horizontal="center" vertical="center"/>
    </xf>
    <xf numFmtId="164" fontId="17" fillId="5" borderId="32" xfId="10" applyFont="1" applyFill="1" applyBorder="1" applyAlignment="1">
      <alignment horizontal="center" vertical="center"/>
    </xf>
    <xf numFmtId="164" fontId="17" fillId="5" borderId="30" xfId="10" applyFont="1" applyFill="1" applyBorder="1" applyAlignment="1">
      <alignment horizontal="left"/>
    </xf>
    <xf numFmtId="164" fontId="17" fillId="5" borderId="63" xfId="10" applyFont="1" applyFill="1" applyBorder="1" applyAlignment="1">
      <alignment horizontal="left"/>
    </xf>
    <xf numFmtId="164" fontId="17" fillId="2" borderId="3" xfId="10" applyFont="1" applyFill="1" applyBorder="1" applyAlignment="1">
      <alignment horizontal="left" vertical="center"/>
    </xf>
    <xf numFmtId="164" fontId="17" fillId="2" borderId="2" xfId="10" applyFont="1" applyFill="1" applyBorder="1" applyAlignment="1">
      <alignment horizontal="left" vertical="center"/>
    </xf>
    <xf numFmtId="164" fontId="17" fillId="2" borderId="3" xfId="10" applyFont="1" applyFill="1" applyBorder="1" applyAlignment="1">
      <alignment horizontal="left"/>
    </xf>
    <xf numFmtId="164" fontId="17" fillId="2" borderId="2" xfId="10" applyFont="1" applyFill="1" applyBorder="1" applyAlignment="1">
      <alignment horizontal="left"/>
    </xf>
    <xf numFmtId="164" fontId="17" fillId="2" borderId="28" xfId="10" applyFont="1" applyFill="1" applyBorder="1" applyAlignment="1">
      <alignment horizontal="left" vertical="center"/>
    </xf>
    <xf numFmtId="164" fontId="17" fillId="2" borderId="14" xfId="10" applyFont="1" applyFill="1" applyBorder="1" applyAlignment="1">
      <alignment horizontal="left" vertical="center"/>
    </xf>
    <xf numFmtId="164" fontId="17" fillId="2" borderId="43" xfId="10" applyFont="1" applyFill="1" applyBorder="1" applyAlignment="1">
      <alignment horizontal="center"/>
    </xf>
    <xf numFmtId="164" fontId="17" fillId="2" borderId="25" xfId="10" applyFont="1" applyFill="1" applyBorder="1" applyAlignment="1">
      <alignment horizontal="center"/>
    </xf>
  </cellXfs>
  <cellStyles count="11">
    <cellStyle name="Moneda" xfId="10" builtinId="4"/>
    <cellStyle name="Moneda 2" xfId="2" xr:uid="{00000000-0005-0000-0000-000001000000}"/>
    <cellStyle name="Moneda 3" xfId="4" xr:uid="{00000000-0005-0000-0000-000002000000}"/>
    <cellStyle name="Moneda 8" xfId="9" xr:uid="{00000000-0005-0000-0000-000003000000}"/>
    <cellStyle name="Normal" xfId="0" builtinId="0"/>
    <cellStyle name="Normal 2" xfId="1" xr:uid="{00000000-0005-0000-0000-000005000000}"/>
    <cellStyle name="Normal 3" xfId="3" xr:uid="{00000000-0005-0000-0000-000006000000}"/>
    <cellStyle name="Normal 4" xfId="5" xr:uid="{00000000-0005-0000-0000-000007000000}"/>
    <cellStyle name="Normal 5" xfId="6" xr:uid="{00000000-0005-0000-0000-000008000000}"/>
    <cellStyle name="Normal 7" xfId="7" xr:uid="{00000000-0005-0000-0000-000009000000}"/>
    <cellStyle name="Normal 8" xfId="8" xr:uid="{00000000-0005-0000-0000-00000A000000}"/>
  </cellStyles>
  <dxfs count="0"/>
  <tableStyles count="0" defaultTableStyle="TableStyleMedium2" defaultPivotStyle="PivotStyleLight16"/>
  <colors>
    <mruColors>
      <color rgb="FFEAC5C4"/>
      <color rgb="FFFF0066"/>
      <color rgb="FFFF33CC"/>
      <color rgb="FFFFCCFF"/>
      <color rgb="FFD8DEDA"/>
      <color rgb="FFFF99FF"/>
      <color rgb="FFC7CF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33CC"/>
  </sheetPr>
  <dimension ref="A1:AB142"/>
  <sheetViews>
    <sheetView tabSelected="1" view="pageBreakPreview" topLeftCell="B1" zoomScaleNormal="100" zoomScaleSheetLayoutView="100" workbookViewId="0">
      <selection activeCell="I8" sqref="I8:I10"/>
    </sheetView>
  </sheetViews>
  <sheetFormatPr baseColWidth="10" defaultColWidth="11.5" defaultRowHeight="15" x14ac:dyDescent="0.2"/>
  <cols>
    <col min="1" max="1" width="3.5" style="11" hidden="1" customWidth="1"/>
    <col min="2" max="2" width="9.33203125" style="14" customWidth="1"/>
    <col min="3" max="3" width="10.5" style="29" customWidth="1"/>
    <col min="4" max="4" width="10.6640625" style="5" customWidth="1"/>
    <col min="5" max="5" width="41.5" style="1" customWidth="1"/>
    <col min="6" max="6" width="35.33203125" style="1" customWidth="1"/>
    <col min="7" max="7" width="19.1640625" style="1" customWidth="1"/>
    <col min="8" max="8" width="37.33203125" style="1" customWidth="1"/>
    <col min="9" max="9" width="32.5" style="18" customWidth="1"/>
    <col min="10" max="10" width="10.6640625" style="23" customWidth="1"/>
    <col min="11" max="11" width="9.83203125" style="23" hidden="1" customWidth="1"/>
    <col min="12" max="12" width="7.1640625" style="16" hidden="1" customWidth="1"/>
    <col min="13" max="13" width="11.83203125" style="10" hidden="1" customWidth="1"/>
    <col min="14" max="14" width="13.1640625" style="10" hidden="1" customWidth="1"/>
    <col min="15" max="15" width="11.6640625" style="10" hidden="1" customWidth="1"/>
    <col min="16" max="16" width="11.5" style="10" hidden="1" customWidth="1"/>
    <col min="17" max="17" width="0" style="20" hidden="1" customWidth="1"/>
    <col min="18" max="18" width="11.5" style="20"/>
    <col min="19" max="19" width="11.33203125" style="20" customWidth="1"/>
    <col min="20" max="20" width="8.5" style="20" customWidth="1"/>
    <col min="21" max="21" width="9" style="20" customWidth="1"/>
    <col min="22" max="22" width="10" style="20" customWidth="1"/>
    <col min="23" max="23" width="10.5" style="20" customWidth="1"/>
    <col min="24" max="24" width="7" style="20" customWidth="1"/>
    <col min="25" max="25" width="10.83203125" style="20" customWidth="1"/>
    <col min="26" max="26" width="7.6640625" style="10" hidden="1" customWidth="1"/>
    <col min="27" max="27" width="11.1640625" style="10" customWidth="1"/>
    <col min="28" max="28" width="12.83203125" style="29" bestFit="1" customWidth="1"/>
    <col min="29" max="16384" width="11.5" style="29"/>
  </cols>
  <sheetData>
    <row r="1" spans="1:28" ht="16.5" customHeight="1" x14ac:dyDescent="0.2">
      <c r="F1" s="35"/>
      <c r="G1" s="35"/>
      <c r="P1" s="21"/>
      <c r="AA1" s="37"/>
    </row>
    <row r="2" spans="1:28" ht="16.5" hidden="1" customHeight="1" x14ac:dyDescent="0.2">
      <c r="F2" s="8"/>
      <c r="G2" s="8"/>
      <c r="H2" s="8"/>
      <c r="I2" s="19"/>
      <c r="J2" s="9"/>
      <c r="K2" s="9" t="e">
        <f>SUM(#REF!)</f>
        <v>#REF!</v>
      </c>
      <c r="L2" s="17"/>
      <c r="M2" s="26"/>
      <c r="N2" s="26"/>
      <c r="AA2" s="27" t="e">
        <f>SUM(#REF!)</f>
        <v>#REF!</v>
      </c>
    </row>
    <row r="4" spans="1:28" s="3" customFormat="1" ht="19" customHeight="1" x14ac:dyDescent="0.2">
      <c r="A4" s="12"/>
      <c r="B4" s="14"/>
      <c r="C4" s="29"/>
      <c r="D4" s="5"/>
      <c r="E4" s="1"/>
      <c r="F4" s="1"/>
      <c r="G4" s="1"/>
      <c r="H4" s="1"/>
      <c r="I4" s="18"/>
      <c r="J4" s="23"/>
      <c r="K4" s="23"/>
      <c r="L4" s="16"/>
      <c r="M4" s="10"/>
      <c r="N4" s="10"/>
      <c r="O4" s="10"/>
      <c r="P4" s="10"/>
      <c r="Q4" s="22"/>
      <c r="R4" s="22"/>
      <c r="S4" s="22"/>
      <c r="T4" s="22"/>
      <c r="U4" s="22"/>
      <c r="V4" s="22"/>
      <c r="W4" s="22"/>
      <c r="X4" s="22"/>
      <c r="Y4" s="22"/>
      <c r="Z4" s="16"/>
      <c r="AA4" s="16"/>
    </row>
    <row r="5" spans="1:28" s="3" customFormat="1" ht="19" customHeight="1" x14ac:dyDescent="0.2">
      <c r="A5" s="12"/>
      <c r="B5" s="230" t="s">
        <v>24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</row>
    <row r="6" spans="1:28" s="3" customFormat="1" ht="19" customHeight="1" x14ac:dyDescent="0.2">
      <c r="A6" s="12"/>
      <c r="B6" s="230" t="s">
        <v>153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</row>
    <row r="7" spans="1:28" s="3" customFormat="1" ht="12" customHeight="1" thickBot="1" x14ac:dyDescent="0.25">
      <c r="A7" s="12"/>
      <c r="B7" s="15"/>
      <c r="C7" s="4"/>
      <c r="D7" s="6"/>
      <c r="E7" s="2"/>
      <c r="F7" s="2"/>
      <c r="G7" s="2"/>
      <c r="H7" s="2"/>
      <c r="I7" s="18"/>
      <c r="J7" s="23"/>
      <c r="K7" s="23"/>
      <c r="L7" s="16"/>
      <c r="M7" s="10"/>
      <c r="N7" s="10"/>
      <c r="O7" s="10"/>
      <c r="P7" s="10"/>
      <c r="Q7" s="22"/>
      <c r="R7" s="22"/>
      <c r="S7" s="22"/>
      <c r="T7" s="22"/>
      <c r="U7" s="22"/>
      <c r="V7" s="22"/>
      <c r="W7" s="22"/>
      <c r="X7" s="22"/>
      <c r="Y7" s="22"/>
      <c r="Z7" s="16"/>
      <c r="AA7" s="16"/>
    </row>
    <row r="8" spans="1:28" s="3" customFormat="1" ht="19" customHeight="1" thickTop="1" thickBot="1" x14ac:dyDescent="0.25">
      <c r="A8" s="12"/>
      <c r="B8" s="231" t="s">
        <v>8</v>
      </c>
      <c r="C8" s="234" t="s">
        <v>7</v>
      </c>
      <c r="D8" s="237" t="s">
        <v>0</v>
      </c>
      <c r="E8" s="240" t="s">
        <v>32</v>
      </c>
      <c r="F8" s="243" t="s">
        <v>26</v>
      </c>
      <c r="G8" s="243" t="s">
        <v>36</v>
      </c>
      <c r="H8" s="246" t="s">
        <v>27</v>
      </c>
      <c r="I8" s="213" t="s">
        <v>28</v>
      </c>
      <c r="J8" s="216" t="s">
        <v>9</v>
      </c>
      <c r="K8" s="219" t="s">
        <v>10</v>
      </c>
      <c r="L8" s="222" t="s">
        <v>4</v>
      </c>
      <c r="M8" s="223"/>
      <c r="N8" s="223"/>
      <c r="O8" s="223"/>
      <c r="P8" s="224"/>
      <c r="Q8" s="207" t="s">
        <v>11</v>
      </c>
      <c r="R8" s="216" t="s">
        <v>10</v>
      </c>
      <c r="S8" s="207" t="s">
        <v>23</v>
      </c>
      <c r="T8" s="204" t="s">
        <v>16</v>
      </c>
      <c r="U8" s="207" t="s">
        <v>17</v>
      </c>
      <c r="V8" s="207" t="s">
        <v>18</v>
      </c>
      <c r="W8" s="210" t="s">
        <v>19</v>
      </c>
      <c r="X8" s="254" t="s">
        <v>20</v>
      </c>
      <c r="Y8" s="255"/>
      <c r="Z8" s="252" t="s">
        <v>12</v>
      </c>
      <c r="AA8" s="249" t="s">
        <v>13</v>
      </c>
    </row>
    <row r="9" spans="1:28" s="3" customFormat="1" ht="19" customHeight="1" thickBot="1" x14ac:dyDescent="0.25">
      <c r="A9" s="12"/>
      <c r="B9" s="232"/>
      <c r="C9" s="235"/>
      <c r="D9" s="238"/>
      <c r="E9" s="241"/>
      <c r="F9" s="244"/>
      <c r="G9" s="244"/>
      <c r="H9" s="247"/>
      <c r="I9" s="214"/>
      <c r="J9" s="217"/>
      <c r="K9" s="220"/>
      <c r="L9" s="24">
        <v>51</v>
      </c>
      <c r="M9" s="25">
        <v>54</v>
      </c>
      <c r="N9" s="25">
        <v>55</v>
      </c>
      <c r="O9" s="25">
        <v>56</v>
      </c>
      <c r="P9" s="25">
        <v>61</v>
      </c>
      <c r="Q9" s="208"/>
      <c r="R9" s="217"/>
      <c r="S9" s="208"/>
      <c r="T9" s="205"/>
      <c r="U9" s="208"/>
      <c r="V9" s="208"/>
      <c r="W9" s="211"/>
      <c r="X9" s="256"/>
      <c r="Y9" s="257"/>
      <c r="Z9" s="253"/>
      <c r="AA9" s="250"/>
    </row>
    <row r="10" spans="1:28" ht="19" customHeight="1" thickBot="1" x14ac:dyDescent="0.25">
      <c r="B10" s="233"/>
      <c r="C10" s="236"/>
      <c r="D10" s="239"/>
      <c r="E10" s="242"/>
      <c r="F10" s="245"/>
      <c r="G10" s="245"/>
      <c r="H10" s="248"/>
      <c r="I10" s="215"/>
      <c r="J10" s="218"/>
      <c r="K10" s="221"/>
      <c r="L10" s="36" t="s">
        <v>1</v>
      </c>
      <c r="M10" s="38" t="s">
        <v>5</v>
      </c>
      <c r="N10" s="38" t="s">
        <v>6</v>
      </c>
      <c r="O10" s="38" t="s">
        <v>2</v>
      </c>
      <c r="P10" s="38" t="s">
        <v>3</v>
      </c>
      <c r="Q10" s="209"/>
      <c r="R10" s="218"/>
      <c r="S10" s="209"/>
      <c r="T10" s="206"/>
      <c r="U10" s="209"/>
      <c r="V10" s="209"/>
      <c r="W10" s="212"/>
      <c r="X10" s="39" t="s">
        <v>21</v>
      </c>
      <c r="Y10" s="40" t="s">
        <v>22</v>
      </c>
      <c r="Z10" s="41" t="s">
        <v>14</v>
      </c>
      <c r="AA10" s="251"/>
    </row>
    <row r="11" spans="1:28" ht="38" thickTop="1" thickBot="1" x14ac:dyDescent="0.25">
      <c r="B11" s="52">
        <v>43510</v>
      </c>
      <c r="C11" s="46">
        <v>43440</v>
      </c>
      <c r="D11" s="53">
        <v>2329</v>
      </c>
      <c r="E11" s="28" t="s">
        <v>37</v>
      </c>
      <c r="F11" s="43" t="s">
        <v>37</v>
      </c>
      <c r="G11" s="44" t="s">
        <v>38</v>
      </c>
      <c r="H11" s="33" t="s">
        <v>47</v>
      </c>
      <c r="I11" s="32" t="s">
        <v>39</v>
      </c>
      <c r="J11" s="142">
        <v>1020</v>
      </c>
      <c r="K11" s="143"/>
      <c r="L11" s="144"/>
      <c r="M11" s="145"/>
      <c r="N11" s="145"/>
      <c r="O11" s="146"/>
      <c r="P11" s="146"/>
      <c r="Q11" s="147"/>
      <c r="R11" s="148"/>
      <c r="S11" s="66"/>
      <c r="T11" s="66"/>
      <c r="U11" s="66"/>
      <c r="V11" s="66">
        <v>780</v>
      </c>
      <c r="W11" s="70">
        <v>45</v>
      </c>
      <c r="X11" s="228">
        <f>130*1.5</f>
        <v>195</v>
      </c>
      <c r="Y11" s="229"/>
      <c r="Z11" s="57"/>
      <c r="AA11" s="159">
        <f>V11+W11+X11</f>
        <v>1020</v>
      </c>
      <c r="AB11" s="58"/>
    </row>
    <row r="12" spans="1:28" ht="26" thickTop="1" thickBot="1" x14ac:dyDescent="0.25">
      <c r="B12" s="52">
        <v>43511</v>
      </c>
      <c r="C12" s="46">
        <v>43222</v>
      </c>
      <c r="D12" s="53">
        <v>735</v>
      </c>
      <c r="E12" s="31" t="s">
        <v>25</v>
      </c>
      <c r="F12" s="71" t="s">
        <v>40</v>
      </c>
      <c r="G12" s="71" t="s">
        <v>33</v>
      </c>
      <c r="H12" s="71" t="s">
        <v>41</v>
      </c>
      <c r="I12" s="32" t="s">
        <v>42</v>
      </c>
      <c r="J12" s="142">
        <v>1292.94</v>
      </c>
      <c r="K12" s="143"/>
      <c r="L12" s="144"/>
      <c r="M12" s="145"/>
      <c r="N12" s="145"/>
      <c r="O12" s="146"/>
      <c r="P12" s="146"/>
      <c r="Q12" s="147"/>
      <c r="R12" s="149"/>
      <c r="S12" s="66">
        <v>1292.94</v>
      </c>
      <c r="T12" s="66"/>
      <c r="U12" s="66"/>
      <c r="V12" s="66"/>
      <c r="W12" s="70"/>
      <c r="X12" s="294"/>
      <c r="Y12" s="295"/>
      <c r="Z12" s="57"/>
      <c r="AA12" s="159">
        <f>S12</f>
        <v>1292.94</v>
      </c>
      <c r="AB12" s="58"/>
    </row>
    <row r="13" spans="1:28" ht="17" thickTop="1" thickBot="1" x14ac:dyDescent="0.25">
      <c r="B13" s="52">
        <v>43584</v>
      </c>
      <c r="C13" s="46">
        <v>43514</v>
      </c>
      <c r="D13" s="53">
        <v>333</v>
      </c>
      <c r="E13" s="30" t="s">
        <v>25</v>
      </c>
      <c r="F13" s="42" t="s">
        <v>43</v>
      </c>
      <c r="G13" s="45" t="s">
        <v>34</v>
      </c>
      <c r="H13" s="33" t="s">
        <v>44</v>
      </c>
      <c r="I13" s="32" t="s">
        <v>45</v>
      </c>
      <c r="J13" s="150"/>
      <c r="K13" s="143"/>
      <c r="L13" s="144"/>
      <c r="M13" s="145"/>
      <c r="N13" s="145"/>
      <c r="O13" s="146"/>
      <c r="P13" s="146"/>
      <c r="Q13" s="147"/>
      <c r="R13" s="148">
        <v>540.67999999999995</v>
      </c>
      <c r="S13" s="66">
        <v>540.67999999999995</v>
      </c>
      <c r="T13" s="66"/>
      <c r="U13" s="66"/>
      <c r="V13" s="72"/>
      <c r="W13" s="73"/>
      <c r="X13" s="185"/>
      <c r="Y13" s="186"/>
      <c r="Z13" s="57"/>
      <c r="AA13" s="160">
        <v>540.67999999999995</v>
      </c>
      <c r="AB13" s="58"/>
    </row>
    <row r="14" spans="1:28" ht="26" thickTop="1" thickBot="1" x14ac:dyDescent="0.25">
      <c r="B14" s="52">
        <v>43584</v>
      </c>
      <c r="C14" s="46">
        <v>43515</v>
      </c>
      <c r="D14" s="53">
        <v>334</v>
      </c>
      <c r="E14" s="28" t="s">
        <v>25</v>
      </c>
      <c r="F14" s="42" t="s">
        <v>37</v>
      </c>
      <c r="G14" s="45" t="s">
        <v>38</v>
      </c>
      <c r="H14" s="33" t="s">
        <v>46</v>
      </c>
      <c r="I14" s="32" t="s">
        <v>39</v>
      </c>
      <c r="J14" s="150">
        <v>739.08</v>
      </c>
      <c r="K14" s="143"/>
      <c r="L14" s="144"/>
      <c r="M14" s="145"/>
      <c r="N14" s="145"/>
      <c r="O14" s="146"/>
      <c r="P14" s="146"/>
      <c r="Q14" s="147"/>
      <c r="R14" s="151"/>
      <c r="S14" s="54">
        <v>739.08</v>
      </c>
      <c r="T14" s="66"/>
      <c r="U14" s="66"/>
      <c r="V14" s="66"/>
      <c r="W14" s="70"/>
      <c r="X14" s="185"/>
      <c r="Y14" s="186"/>
      <c r="Z14" s="57"/>
      <c r="AA14" s="160">
        <v>739.08</v>
      </c>
      <c r="AB14" s="58"/>
    </row>
    <row r="15" spans="1:28" s="58" customFormat="1" ht="38" thickTop="1" thickBot="1" x14ac:dyDescent="0.25">
      <c r="A15" s="51"/>
      <c r="B15" s="52">
        <v>43662</v>
      </c>
      <c r="C15" s="46">
        <v>43606</v>
      </c>
      <c r="D15" s="53">
        <v>864</v>
      </c>
      <c r="E15" s="28" t="s">
        <v>25</v>
      </c>
      <c r="F15" s="42" t="s">
        <v>57</v>
      </c>
      <c r="G15" s="45" t="s">
        <v>58</v>
      </c>
      <c r="H15" s="33" t="s">
        <v>59</v>
      </c>
      <c r="I15" s="32" t="s">
        <v>60</v>
      </c>
      <c r="J15" s="150"/>
      <c r="K15" s="143"/>
      <c r="L15" s="144"/>
      <c r="M15" s="145"/>
      <c r="N15" s="145"/>
      <c r="O15" s="146"/>
      <c r="P15" s="146"/>
      <c r="Q15" s="147"/>
      <c r="R15" s="152">
        <v>686.6</v>
      </c>
      <c r="S15" s="54">
        <v>686.6</v>
      </c>
      <c r="T15" s="55"/>
      <c r="U15" s="55"/>
      <c r="V15" s="55"/>
      <c r="W15" s="56"/>
      <c r="X15" s="185"/>
      <c r="Y15" s="186"/>
      <c r="Z15" s="57"/>
      <c r="AA15" s="160">
        <f>S15</f>
        <v>686.6</v>
      </c>
    </row>
    <row r="16" spans="1:28" s="58" customFormat="1" ht="26" thickTop="1" thickBot="1" x14ac:dyDescent="0.25">
      <c r="A16" s="51"/>
      <c r="B16" s="52">
        <v>43662</v>
      </c>
      <c r="C16" s="46">
        <v>43606</v>
      </c>
      <c r="D16" s="53">
        <v>864</v>
      </c>
      <c r="E16" s="28" t="s">
        <v>25</v>
      </c>
      <c r="F16" s="42" t="s">
        <v>61</v>
      </c>
      <c r="G16" s="45" t="s">
        <v>33</v>
      </c>
      <c r="H16" s="33" t="s">
        <v>66</v>
      </c>
      <c r="I16" s="32" t="s">
        <v>62</v>
      </c>
      <c r="J16" s="150"/>
      <c r="K16" s="143"/>
      <c r="L16" s="144"/>
      <c r="M16" s="145"/>
      <c r="N16" s="145"/>
      <c r="O16" s="146"/>
      <c r="P16" s="146"/>
      <c r="Q16" s="147"/>
      <c r="R16" s="153">
        <v>1576.63</v>
      </c>
      <c r="S16" s="54">
        <v>1576.63</v>
      </c>
      <c r="T16" s="55"/>
      <c r="U16" s="55"/>
      <c r="V16" s="55"/>
      <c r="W16" s="56"/>
      <c r="X16" s="185"/>
      <c r="Y16" s="186"/>
      <c r="Z16" s="57"/>
      <c r="AA16" s="160">
        <f>S16</f>
        <v>1576.63</v>
      </c>
    </row>
    <row r="17" spans="1:28" s="50" customFormat="1" ht="26" thickTop="1" thickBot="1" x14ac:dyDescent="0.25">
      <c r="A17" s="49"/>
      <c r="B17" s="52">
        <v>43662</v>
      </c>
      <c r="C17" s="46">
        <v>43606</v>
      </c>
      <c r="D17" s="53">
        <v>864</v>
      </c>
      <c r="E17" s="28" t="s">
        <v>25</v>
      </c>
      <c r="F17" s="42" t="s">
        <v>63</v>
      </c>
      <c r="G17" s="45" t="s">
        <v>33</v>
      </c>
      <c r="H17" s="33" t="s">
        <v>64</v>
      </c>
      <c r="I17" s="32" t="s">
        <v>65</v>
      </c>
      <c r="J17" s="150"/>
      <c r="K17" s="143"/>
      <c r="L17" s="144"/>
      <c r="M17" s="145"/>
      <c r="N17" s="145"/>
      <c r="O17" s="146"/>
      <c r="P17" s="146"/>
      <c r="Q17" s="147"/>
      <c r="R17" s="151">
        <v>1220.73</v>
      </c>
      <c r="S17" s="54">
        <v>1220.73</v>
      </c>
      <c r="T17" s="55"/>
      <c r="U17" s="55"/>
      <c r="V17" s="55"/>
      <c r="W17" s="56"/>
      <c r="X17" s="185"/>
      <c r="Y17" s="186"/>
      <c r="Z17" s="57"/>
      <c r="AA17" s="160">
        <f>S17</f>
        <v>1220.73</v>
      </c>
      <c r="AB17" s="58"/>
    </row>
    <row r="18" spans="1:28" s="50" customFormat="1" ht="23.25" customHeight="1" thickTop="1" thickBot="1" x14ac:dyDescent="0.25">
      <c r="A18" s="49"/>
      <c r="B18" s="59">
        <v>43662</v>
      </c>
      <c r="C18" s="60">
        <v>43606</v>
      </c>
      <c r="D18" s="61">
        <v>864</v>
      </c>
      <c r="E18" s="28" t="s">
        <v>25</v>
      </c>
      <c r="F18" s="62" t="s">
        <v>101</v>
      </c>
      <c r="G18" s="63" t="s">
        <v>102</v>
      </c>
      <c r="H18" s="64" t="s">
        <v>103</v>
      </c>
      <c r="I18" s="65" t="s">
        <v>104</v>
      </c>
      <c r="J18" s="150"/>
      <c r="K18" s="143"/>
      <c r="L18" s="144"/>
      <c r="M18" s="145"/>
      <c r="N18" s="145"/>
      <c r="O18" s="146"/>
      <c r="P18" s="146"/>
      <c r="Q18" s="147"/>
      <c r="R18" s="151">
        <v>703.14</v>
      </c>
      <c r="S18" s="54">
        <v>703.14</v>
      </c>
      <c r="T18" s="66"/>
      <c r="U18" s="66"/>
      <c r="V18" s="66"/>
      <c r="W18" s="67"/>
      <c r="X18" s="68"/>
      <c r="Y18" s="69"/>
      <c r="Z18" s="57"/>
      <c r="AA18" s="160">
        <f>S18</f>
        <v>703.14</v>
      </c>
      <c r="AB18" s="92">
        <f>SUM(AA11:AA18)</f>
        <v>7779.8</v>
      </c>
    </row>
    <row r="19" spans="1:28" s="50" customFormat="1" ht="38" thickTop="1" thickBot="1" x14ac:dyDescent="0.25">
      <c r="A19" s="49"/>
      <c r="B19" s="93">
        <v>43637</v>
      </c>
      <c r="C19" s="94">
        <v>43637</v>
      </c>
      <c r="D19" s="95">
        <v>1136</v>
      </c>
      <c r="E19" s="96" t="s">
        <v>97</v>
      </c>
      <c r="F19" s="97" t="s">
        <v>97</v>
      </c>
      <c r="G19" s="96" t="s">
        <v>98</v>
      </c>
      <c r="H19" s="97" t="s">
        <v>99</v>
      </c>
      <c r="I19" s="98" t="s">
        <v>100</v>
      </c>
      <c r="J19" s="154">
        <v>1007.5</v>
      </c>
      <c r="K19" s="143"/>
      <c r="L19" s="144"/>
      <c r="M19" s="145"/>
      <c r="N19" s="145"/>
      <c r="O19" s="146"/>
      <c r="P19" s="146"/>
      <c r="Q19" s="147"/>
      <c r="R19" s="155"/>
      <c r="S19" s="72"/>
      <c r="T19" s="99"/>
      <c r="U19" s="99"/>
      <c r="V19" s="99">
        <v>700</v>
      </c>
      <c r="W19" s="100">
        <v>45</v>
      </c>
      <c r="X19" s="258">
        <v>262.5</v>
      </c>
      <c r="Y19" s="259"/>
      <c r="Z19" s="57"/>
      <c r="AA19" s="161">
        <f>V19+W19+X19</f>
        <v>1007.5</v>
      </c>
      <c r="AB19" s="58"/>
    </row>
    <row r="20" spans="1:28" s="50" customFormat="1" ht="26" thickTop="1" thickBot="1" x14ac:dyDescent="0.25">
      <c r="A20" s="49"/>
      <c r="B20" s="52">
        <v>43644</v>
      </c>
      <c r="C20" s="46">
        <v>43644</v>
      </c>
      <c r="D20" s="53">
        <v>1152</v>
      </c>
      <c r="E20" s="28" t="s">
        <v>31</v>
      </c>
      <c r="F20" s="42" t="s">
        <v>31</v>
      </c>
      <c r="G20" s="45" t="s">
        <v>33</v>
      </c>
      <c r="H20" s="33" t="s">
        <v>68</v>
      </c>
      <c r="I20" s="32" t="s">
        <v>67</v>
      </c>
      <c r="J20" s="150"/>
      <c r="K20" s="143"/>
      <c r="L20" s="144"/>
      <c r="M20" s="145"/>
      <c r="N20" s="145"/>
      <c r="O20" s="146"/>
      <c r="P20" s="146"/>
      <c r="Q20" s="147"/>
      <c r="R20" s="151">
        <v>2515</v>
      </c>
      <c r="S20" s="54"/>
      <c r="T20" s="55"/>
      <c r="U20" s="55"/>
      <c r="V20" s="101">
        <v>2080</v>
      </c>
      <c r="W20" s="102">
        <v>45</v>
      </c>
      <c r="X20" s="228">
        <v>390</v>
      </c>
      <c r="Y20" s="229"/>
      <c r="Z20" s="57"/>
      <c r="AA20" s="160">
        <f>V20+W20+X20</f>
        <v>2515</v>
      </c>
      <c r="AB20" s="58"/>
    </row>
    <row r="21" spans="1:28" s="50" customFormat="1" ht="98" thickTop="1" thickBot="1" x14ac:dyDescent="0.25">
      <c r="A21" s="49"/>
      <c r="B21" s="52">
        <v>43669</v>
      </c>
      <c r="C21" s="46">
        <v>43665</v>
      </c>
      <c r="D21" s="53">
        <v>1387</v>
      </c>
      <c r="E21" s="28" t="s">
        <v>48</v>
      </c>
      <c r="F21" s="28" t="s">
        <v>48</v>
      </c>
      <c r="G21" s="45" t="s">
        <v>51</v>
      </c>
      <c r="H21" s="33" t="s">
        <v>49</v>
      </c>
      <c r="I21" s="32" t="s">
        <v>50</v>
      </c>
      <c r="J21" s="150">
        <v>1357.5</v>
      </c>
      <c r="K21" s="143"/>
      <c r="L21" s="144"/>
      <c r="M21" s="145"/>
      <c r="N21" s="145"/>
      <c r="O21" s="146"/>
      <c r="P21" s="146"/>
      <c r="Q21" s="147"/>
      <c r="R21" s="151"/>
      <c r="S21" s="66"/>
      <c r="T21" s="55"/>
      <c r="U21" s="55"/>
      <c r="V21" s="103">
        <v>1050</v>
      </c>
      <c r="W21" s="56">
        <v>45</v>
      </c>
      <c r="X21" s="185">
        <v>262.5</v>
      </c>
      <c r="Y21" s="186"/>
      <c r="Z21" s="57"/>
      <c r="AA21" s="160">
        <f>V21+W21+X21</f>
        <v>1357.5</v>
      </c>
      <c r="AB21" s="58"/>
    </row>
    <row r="22" spans="1:28" s="50" customFormat="1" ht="74" thickTop="1" thickBot="1" x14ac:dyDescent="0.25">
      <c r="A22" s="49"/>
      <c r="B22" s="52">
        <v>43669</v>
      </c>
      <c r="C22" s="46">
        <v>43668</v>
      </c>
      <c r="D22" s="53">
        <v>1391</v>
      </c>
      <c r="E22" s="28" t="s">
        <v>52</v>
      </c>
      <c r="F22" s="42" t="s">
        <v>52</v>
      </c>
      <c r="G22" s="45" t="s">
        <v>53</v>
      </c>
      <c r="H22" s="33" t="s">
        <v>49</v>
      </c>
      <c r="I22" s="32" t="s">
        <v>54</v>
      </c>
      <c r="J22" s="150">
        <v>1732.5</v>
      </c>
      <c r="K22" s="143"/>
      <c r="L22" s="144"/>
      <c r="M22" s="145"/>
      <c r="N22" s="145"/>
      <c r="O22" s="146"/>
      <c r="P22" s="146"/>
      <c r="Q22" s="147"/>
      <c r="R22" s="151"/>
      <c r="S22" s="66"/>
      <c r="T22" s="55"/>
      <c r="U22" s="55"/>
      <c r="V22" s="103">
        <v>1350</v>
      </c>
      <c r="W22" s="56">
        <v>45</v>
      </c>
      <c r="X22" s="185">
        <v>337.5</v>
      </c>
      <c r="Y22" s="186"/>
      <c r="Z22" s="57"/>
      <c r="AA22" s="160">
        <f>V22+W22+X22</f>
        <v>1732.5</v>
      </c>
      <c r="AB22" s="58"/>
    </row>
    <row r="23" spans="1:28" s="58" customFormat="1" ht="98" thickTop="1" thickBot="1" x14ac:dyDescent="0.25">
      <c r="A23" s="51"/>
      <c r="B23" s="52">
        <v>43669</v>
      </c>
      <c r="C23" s="46">
        <v>43665</v>
      </c>
      <c r="D23" s="53">
        <v>1388</v>
      </c>
      <c r="E23" s="28" t="s">
        <v>55</v>
      </c>
      <c r="F23" s="28" t="s">
        <v>55</v>
      </c>
      <c r="G23" s="45" t="s">
        <v>56</v>
      </c>
      <c r="H23" s="33" t="s">
        <v>49</v>
      </c>
      <c r="I23" s="32" t="s">
        <v>50</v>
      </c>
      <c r="J23" s="150">
        <v>1357.5</v>
      </c>
      <c r="K23" s="143"/>
      <c r="L23" s="144"/>
      <c r="M23" s="145"/>
      <c r="N23" s="145"/>
      <c r="O23" s="146"/>
      <c r="P23" s="146"/>
      <c r="Q23" s="147"/>
      <c r="R23" s="151"/>
      <c r="S23" s="66"/>
      <c r="T23" s="55"/>
      <c r="U23" s="55"/>
      <c r="V23" s="103">
        <v>1050</v>
      </c>
      <c r="W23" s="56">
        <v>45</v>
      </c>
      <c r="X23" s="185">
        <v>262.5</v>
      </c>
      <c r="Y23" s="186"/>
      <c r="Z23" s="57"/>
      <c r="AA23" s="160">
        <f>SUM(V23:Y23)</f>
        <v>1357.5</v>
      </c>
    </row>
    <row r="24" spans="1:28" s="58" customFormat="1" ht="52.5" customHeight="1" thickTop="1" thickBot="1" x14ac:dyDescent="0.25">
      <c r="A24" s="51"/>
      <c r="B24" s="52">
        <v>43685</v>
      </c>
      <c r="C24" s="46">
        <v>43669</v>
      </c>
      <c r="D24" s="53">
        <v>1392</v>
      </c>
      <c r="E24" s="28" t="s">
        <v>35</v>
      </c>
      <c r="F24" s="28" t="s">
        <v>35</v>
      </c>
      <c r="G24" s="45" t="s">
        <v>71</v>
      </c>
      <c r="H24" s="33" t="s">
        <v>74</v>
      </c>
      <c r="I24" s="32" t="s">
        <v>121</v>
      </c>
      <c r="J24" s="150">
        <v>315</v>
      </c>
      <c r="K24" s="143"/>
      <c r="L24" s="144"/>
      <c r="M24" s="145"/>
      <c r="N24" s="145"/>
      <c r="O24" s="146"/>
      <c r="P24" s="146"/>
      <c r="Q24" s="147"/>
      <c r="R24" s="151"/>
      <c r="S24" s="85" t="s">
        <v>70</v>
      </c>
      <c r="T24" s="55"/>
      <c r="U24" s="55"/>
      <c r="V24" s="85" t="s">
        <v>70</v>
      </c>
      <c r="W24" s="56">
        <v>45</v>
      </c>
      <c r="X24" s="185">
        <v>270</v>
      </c>
      <c r="Y24" s="186"/>
      <c r="Z24" s="57"/>
      <c r="AA24" s="160">
        <f>W24+X24</f>
        <v>315</v>
      </c>
    </row>
    <row r="25" spans="1:28" s="58" customFormat="1" ht="57.75" customHeight="1" thickTop="1" thickBot="1" x14ac:dyDescent="0.25">
      <c r="A25" s="51"/>
      <c r="B25" s="52">
        <v>43685</v>
      </c>
      <c r="C25" s="46">
        <v>43669</v>
      </c>
      <c r="D25" s="53">
        <v>1393</v>
      </c>
      <c r="E25" s="28" t="s">
        <v>72</v>
      </c>
      <c r="F25" s="28" t="s">
        <v>72</v>
      </c>
      <c r="G25" s="45" t="s">
        <v>73</v>
      </c>
      <c r="H25" s="33" t="s">
        <v>74</v>
      </c>
      <c r="I25" s="32" t="s">
        <v>121</v>
      </c>
      <c r="J25" s="150">
        <v>270</v>
      </c>
      <c r="K25" s="143"/>
      <c r="L25" s="144"/>
      <c r="M25" s="145"/>
      <c r="N25" s="145"/>
      <c r="O25" s="146"/>
      <c r="P25" s="146"/>
      <c r="Q25" s="147"/>
      <c r="R25" s="151"/>
      <c r="S25" s="85" t="s">
        <v>70</v>
      </c>
      <c r="T25" s="55"/>
      <c r="U25" s="55"/>
      <c r="V25" s="85" t="s">
        <v>70</v>
      </c>
      <c r="W25" s="56">
        <v>45</v>
      </c>
      <c r="X25" s="185">
        <v>225</v>
      </c>
      <c r="Y25" s="186"/>
      <c r="Z25" s="57"/>
      <c r="AA25" s="160">
        <f>W25+X25</f>
        <v>270</v>
      </c>
    </row>
    <row r="26" spans="1:28" s="58" customFormat="1" ht="43.5" customHeight="1" thickTop="1" thickBot="1" x14ac:dyDescent="0.25">
      <c r="A26" s="51"/>
      <c r="B26" s="77">
        <v>43691</v>
      </c>
      <c r="C26" s="60">
        <v>43691</v>
      </c>
      <c r="D26" s="61">
        <v>1552</v>
      </c>
      <c r="E26" s="79" t="s">
        <v>72</v>
      </c>
      <c r="F26" s="179" t="s">
        <v>72</v>
      </c>
      <c r="G26" s="181" t="s">
        <v>83</v>
      </c>
      <c r="H26" s="181" t="s">
        <v>75</v>
      </c>
      <c r="I26" s="270" t="s">
        <v>76</v>
      </c>
      <c r="J26" s="272">
        <v>900</v>
      </c>
      <c r="K26" s="143"/>
      <c r="L26" s="144"/>
      <c r="M26" s="145"/>
      <c r="N26" s="145"/>
      <c r="O26" s="146"/>
      <c r="P26" s="146"/>
      <c r="Q26" s="147"/>
      <c r="R26" s="276">
        <v>164.74</v>
      </c>
      <c r="S26" s="189">
        <v>164.74</v>
      </c>
      <c r="T26" s="191"/>
      <c r="U26" s="191"/>
      <c r="V26" s="193">
        <v>900</v>
      </c>
      <c r="W26" s="195"/>
      <c r="X26" s="280"/>
      <c r="Y26" s="281"/>
      <c r="Z26" s="57"/>
      <c r="AA26" s="284">
        <f>V26+W26+X26+S26</f>
        <v>1064.74</v>
      </c>
    </row>
    <row r="27" spans="1:28" s="58" customFormat="1" ht="43.5" customHeight="1" thickTop="1" thickBot="1" x14ac:dyDescent="0.25">
      <c r="A27" s="51"/>
      <c r="B27" s="59" t="s">
        <v>152</v>
      </c>
      <c r="C27" s="60">
        <v>43697</v>
      </c>
      <c r="D27" s="61">
        <v>1570</v>
      </c>
      <c r="E27" s="79" t="s">
        <v>25</v>
      </c>
      <c r="F27" s="180"/>
      <c r="G27" s="182"/>
      <c r="H27" s="182"/>
      <c r="I27" s="271"/>
      <c r="J27" s="273"/>
      <c r="K27" s="143"/>
      <c r="L27" s="144"/>
      <c r="M27" s="145"/>
      <c r="N27" s="145"/>
      <c r="O27" s="146"/>
      <c r="P27" s="146"/>
      <c r="Q27" s="147"/>
      <c r="R27" s="277"/>
      <c r="S27" s="190"/>
      <c r="T27" s="192"/>
      <c r="U27" s="192"/>
      <c r="V27" s="194"/>
      <c r="W27" s="196"/>
      <c r="X27" s="282"/>
      <c r="Y27" s="283"/>
      <c r="Z27" s="57"/>
      <c r="AA27" s="285"/>
    </row>
    <row r="28" spans="1:28" s="58" customFormat="1" ht="43.5" customHeight="1" thickTop="1" thickBot="1" x14ac:dyDescent="0.25">
      <c r="A28" s="51"/>
      <c r="B28" s="48">
        <v>43693</v>
      </c>
      <c r="C28" s="80">
        <v>43693</v>
      </c>
      <c r="D28" s="81">
        <v>1556</v>
      </c>
      <c r="E28" s="34" t="s">
        <v>77</v>
      </c>
      <c r="F28" s="179" t="s">
        <v>77</v>
      </c>
      <c r="G28" s="181" t="s">
        <v>78</v>
      </c>
      <c r="H28" s="181" t="s">
        <v>79</v>
      </c>
      <c r="I28" s="270" t="s">
        <v>76</v>
      </c>
      <c r="J28" s="272">
        <f>2820+331.7</f>
        <v>3151.7</v>
      </c>
      <c r="K28" s="143"/>
      <c r="L28" s="144"/>
      <c r="M28" s="145"/>
      <c r="N28" s="145"/>
      <c r="O28" s="146"/>
      <c r="P28" s="146"/>
      <c r="Q28" s="147"/>
      <c r="R28" s="187"/>
      <c r="S28" s="193">
        <v>331.7</v>
      </c>
      <c r="T28" s="191"/>
      <c r="U28" s="191"/>
      <c r="V28" s="193">
        <v>2550</v>
      </c>
      <c r="W28" s="195">
        <v>45</v>
      </c>
      <c r="X28" s="280">
        <v>225</v>
      </c>
      <c r="Y28" s="281"/>
      <c r="Z28" s="57"/>
      <c r="AA28" s="284">
        <f>V28+W28+X28+S28</f>
        <v>3151.7</v>
      </c>
    </row>
    <row r="29" spans="1:28" s="58" customFormat="1" ht="43.5" customHeight="1" thickTop="1" thickBot="1" x14ac:dyDescent="0.25">
      <c r="A29" s="51"/>
      <c r="B29" s="104">
        <v>43755</v>
      </c>
      <c r="C29" s="60">
        <v>43697</v>
      </c>
      <c r="D29" s="61">
        <v>1570</v>
      </c>
      <c r="E29" s="79" t="s">
        <v>25</v>
      </c>
      <c r="F29" s="180"/>
      <c r="G29" s="182"/>
      <c r="H29" s="182"/>
      <c r="I29" s="271"/>
      <c r="J29" s="273"/>
      <c r="K29" s="143"/>
      <c r="L29" s="144"/>
      <c r="M29" s="145"/>
      <c r="N29" s="145"/>
      <c r="O29" s="146"/>
      <c r="P29" s="146"/>
      <c r="Q29" s="147"/>
      <c r="R29" s="188"/>
      <c r="S29" s="194"/>
      <c r="T29" s="192"/>
      <c r="U29" s="192"/>
      <c r="V29" s="194"/>
      <c r="W29" s="196"/>
      <c r="X29" s="282"/>
      <c r="Y29" s="283"/>
      <c r="Z29" s="57"/>
      <c r="AA29" s="285"/>
    </row>
    <row r="30" spans="1:28" s="58" customFormat="1" ht="43.5" customHeight="1" thickTop="1" thickBot="1" x14ac:dyDescent="0.25">
      <c r="A30" s="51"/>
      <c r="B30" s="48">
        <v>43696</v>
      </c>
      <c r="C30" s="80">
        <v>43693</v>
      </c>
      <c r="D30" s="81">
        <v>1555</v>
      </c>
      <c r="E30" s="34" t="s">
        <v>80</v>
      </c>
      <c r="F30" s="179" t="s">
        <v>80</v>
      </c>
      <c r="G30" s="181" t="s">
        <v>81</v>
      </c>
      <c r="H30" s="181" t="s">
        <v>79</v>
      </c>
      <c r="I30" s="270" t="s">
        <v>76</v>
      </c>
      <c r="J30" s="272">
        <f>3375+331.7</f>
        <v>3706.7</v>
      </c>
      <c r="K30" s="143"/>
      <c r="L30" s="144"/>
      <c r="M30" s="145"/>
      <c r="N30" s="145"/>
      <c r="O30" s="146"/>
      <c r="P30" s="146"/>
      <c r="Q30" s="147"/>
      <c r="R30" s="187"/>
      <c r="S30" s="193">
        <v>331.7</v>
      </c>
      <c r="T30" s="191"/>
      <c r="U30" s="191"/>
      <c r="V30" s="193">
        <v>3060</v>
      </c>
      <c r="W30" s="195">
        <v>45</v>
      </c>
      <c r="X30" s="280">
        <v>270</v>
      </c>
      <c r="Y30" s="281"/>
      <c r="Z30" s="57"/>
      <c r="AA30" s="284">
        <f>V30+W30+X30+S30</f>
        <v>3706.7</v>
      </c>
    </row>
    <row r="31" spans="1:28" s="58" customFormat="1" ht="43.5" customHeight="1" thickTop="1" thickBot="1" x14ac:dyDescent="0.25">
      <c r="A31" s="51"/>
      <c r="B31" s="47">
        <v>43755</v>
      </c>
      <c r="C31" s="60">
        <v>43697</v>
      </c>
      <c r="D31" s="61">
        <v>1570</v>
      </c>
      <c r="E31" s="79" t="s">
        <v>25</v>
      </c>
      <c r="F31" s="180"/>
      <c r="G31" s="182"/>
      <c r="H31" s="182"/>
      <c r="I31" s="271"/>
      <c r="J31" s="273"/>
      <c r="K31" s="143"/>
      <c r="L31" s="144"/>
      <c r="M31" s="145"/>
      <c r="N31" s="145"/>
      <c r="O31" s="146"/>
      <c r="P31" s="146"/>
      <c r="Q31" s="147"/>
      <c r="R31" s="188"/>
      <c r="S31" s="194"/>
      <c r="T31" s="192"/>
      <c r="U31" s="192"/>
      <c r="V31" s="194"/>
      <c r="W31" s="196"/>
      <c r="X31" s="282"/>
      <c r="Y31" s="283"/>
      <c r="Z31" s="57"/>
      <c r="AA31" s="285"/>
    </row>
    <row r="32" spans="1:28" s="107" customFormat="1" ht="25" customHeight="1" thickTop="1" thickBot="1" x14ac:dyDescent="0.25">
      <c r="A32" s="105"/>
      <c r="B32" s="77">
        <v>43698</v>
      </c>
      <c r="C32" s="60">
        <v>43696</v>
      </c>
      <c r="D32" s="61">
        <v>1564</v>
      </c>
      <c r="E32" s="79" t="s">
        <v>82</v>
      </c>
      <c r="F32" s="179" t="s">
        <v>82</v>
      </c>
      <c r="G32" s="181" t="s">
        <v>83</v>
      </c>
      <c r="H32" s="181" t="s">
        <v>84</v>
      </c>
      <c r="I32" s="183" t="s">
        <v>76</v>
      </c>
      <c r="J32" s="171">
        <f>2070+382.55</f>
        <v>2452.5500000000002</v>
      </c>
      <c r="K32" s="143"/>
      <c r="L32" s="144"/>
      <c r="M32" s="145"/>
      <c r="N32" s="145"/>
      <c r="O32" s="146"/>
      <c r="P32" s="146"/>
      <c r="Q32" s="147"/>
      <c r="R32" s="187"/>
      <c r="S32" s="193">
        <v>382.55</v>
      </c>
      <c r="T32" s="191"/>
      <c r="U32" s="191"/>
      <c r="V32" s="193">
        <v>1800</v>
      </c>
      <c r="W32" s="195">
        <v>45</v>
      </c>
      <c r="X32" s="197">
        <v>225</v>
      </c>
      <c r="Y32" s="198"/>
      <c r="Z32" s="106"/>
      <c r="AA32" s="167">
        <f>V32+W32+X32+S32</f>
        <v>2452.5500000000002</v>
      </c>
    </row>
    <row r="33" spans="1:27" s="107" customFormat="1" ht="25" customHeight="1" thickTop="1" thickBot="1" x14ac:dyDescent="0.25">
      <c r="A33" s="105"/>
      <c r="B33" s="47">
        <v>43755</v>
      </c>
      <c r="C33" s="46">
        <v>43713</v>
      </c>
      <c r="D33" s="53">
        <v>1617</v>
      </c>
      <c r="E33" s="28" t="s">
        <v>140</v>
      </c>
      <c r="F33" s="180"/>
      <c r="G33" s="182"/>
      <c r="H33" s="182"/>
      <c r="I33" s="184"/>
      <c r="J33" s="172"/>
      <c r="K33" s="143"/>
      <c r="L33" s="144"/>
      <c r="M33" s="145"/>
      <c r="N33" s="145"/>
      <c r="O33" s="146"/>
      <c r="P33" s="146"/>
      <c r="Q33" s="147"/>
      <c r="R33" s="188"/>
      <c r="S33" s="194"/>
      <c r="T33" s="192"/>
      <c r="U33" s="192"/>
      <c r="V33" s="194"/>
      <c r="W33" s="196"/>
      <c r="X33" s="199"/>
      <c r="Y33" s="200"/>
      <c r="Z33" s="106"/>
      <c r="AA33" s="168"/>
    </row>
    <row r="34" spans="1:27" s="107" customFormat="1" ht="43.5" customHeight="1" thickTop="1" thickBot="1" x14ac:dyDescent="0.25">
      <c r="A34" s="105"/>
      <c r="B34" s="48">
        <v>43698</v>
      </c>
      <c r="C34" s="80">
        <v>43696</v>
      </c>
      <c r="D34" s="81">
        <v>1561</v>
      </c>
      <c r="E34" s="34" t="s">
        <v>35</v>
      </c>
      <c r="F34" s="179" t="s">
        <v>35</v>
      </c>
      <c r="G34" s="181" t="s">
        <v>71</v>
      </c>
      <c r="H34" s="181" t="s">
        <v>84</v>
      </c>
      <c r="I34" s="183" t="s">
        <v>76</v>
      </c>
      <c r="J34" s="171">
        <f>2475+382.55</f>
        <v>2857.55</v>
      </c>
      <c r="K34" s="143"/>
      <c r="L34" s="144"/>
      <c r="M34" s="145"/>
      <c r="N34" s="145"/>
      <c r="O34" s="146"/>
      <c r="P34" s="146"/>
      <c r="Q34" s="147"/>
      <c r="R34" s="187"/>
      <c r="S34" s="189">
        <v>382.55</v>
      </c>
      <c r="T34" s="191"/>
      <c r="U34" s="191"/>
      <c r="V34" s="193">
        <v>2160</v>
      </c>
      <c r="W34" s="195">
        <v>45</v>
      </c>
      <c r="X34" s="197">
        <v>270</v>
      </c>
      <c r="Y34" s="198"/>
      <c r="Z34" s="106"/>
      <c r="AA34" s="167">
        <f>V34+W34+X34+S34</f>
        <v>2857.55</v>
      </c>
    </row>
    <row r="35" spans="1:27" s="107" customFormat="1" ht="27" customHeight="1" thickTop="1" thickBot="1" x14ac:dyDescent="0.25">
      <c r="A35" s="105"/>
      <c r="B35" s="47">
        <v>43755</v>
      </c>
      <c r="C35" s="46">
        <v>43713</v>
      </c>
      <c r="D35" s="53">
        <v>1617</v>
      </c>
      <c r="E35" s="28" t="s">
        <v>140</v>
      </c>
      <c r="F35" s="180"/>
      <c r="G35" s="182"/>
      <c r="H35" s="182"/>
      <c r="I35" s="184"/>
      <c r="J35" s="172"/>
      <c r="K35" s="143"/>
      <c r="L35" s="144"/>
      <c r="M35" s="145"/>
      <c r="N35" s="145"/>
      <c r="O35" s="146"/>
      <c r="P35" s="146"/>
      <c r="Q35" s="147"/>
      <c r="R35" s="188"/>
      <c r="S35" s="190"/>
      <c r="T35" s="192"/>
      <c r="U35" s="192"/>
      <c r="V35" s="194"/>
      <c r="W35" s="196"/>
      <c r="X35" s="199"/>
      <c r="Y35" s="200"/>
      <c r="Z35" s="106"/>
      <c r="AA35" s="168"/>
    </row>
    <row r="36" spans="1:27" s="107" customFormat="1" ht="27.75" customHeight="1" thickTop="1" thickBot="1" x14ac:dyDescent="0.25">
      <c r="A36" s="105"/>
      <c r="B36" s="77">
        <v>43698</v>
      </c>
      <c r="C36" s="60">
        <v>43696</v>
      </c>
      <c r="D36" s="61">
        <v>1562</v>
      </c>
      <c r="E36" s="79" t="s">
        <v>85</v>
      </c>
      <c r="F36" s="179" t="s">
        <v>85</v>
      </c>
      <c r="G36" s="181" t="s">
        <v>86</v>
      </c>
      <c r="H36" s="181" t="s">
        <v>84</v>
      </c>
      <c r="I36" s="270" t="s">
        <v>76</v>
      </c>
      <c r="J36" s="171">
        <f>2475+382.55</f>
        <v>2857.55</v>
      </c>
      <c r="K36" s="143"/>
      <c r="L36" s="144"/>
      <c r="M36" s="145"/>
      <c r="N36" s="145"/>
      <c r="O36" s="146"/>
      <c r="P36" s="146"/>
      <c r="Q36" s="147"/>
      <c r="R36" s="187"/>
      <c r="S36" s="193">
        <v>382.55</v>
      </c>
      <c r="T36" s="191"/>
      <c r="U36" s="191"/>
      <c r="V36" s="193">
        <v>2160</v>
      </c>
      <c r="W36" s="195">
        <v>45</v>
      </c>
      <c r="X36" s="197">
        <v>270</v>
      </c>
      <c r="Y36" s="198"/>
      <c r="Z36" s="106"/>
      <c r="AA36" s="167">
        <f>V36+W36+X36+S36</f>
        <v>2857.55</v>
      </c>
    </row>
    <row r="37" spans="1:27" s="107" customFormat="1" ht="27.75" customHeight="1" thickTop="1" thickBot="1" x14ac:dyDescent="0.25">
      <c r="A37" s="105"/>
      <c r="B37" s="47">
        <v>43755</v>
      </c>
      <c r="C37" s="46">
        <v>43713</v>
      </c>
      <c r="D37" s="53">
        <v>1617</v>
      </c>
      <c r="E37" s="78" t="s">
        <v>140</v>
      </c>
      <c r="F37" s="180"/>
      <c r="G37" s="182"/>
      <c r="H37" s="182"/>
      <c r="I37" s="271"/>
      <c r="J37" s="172"/>
      <c r="K37" s="143"/>
      <c r="L37" s="144"/>
      <c r="M37" s="145"/>
      <c r="N37" s="145"/>
      <c r="O37" s="146"/>
      <c r="P37" s="146"/>
      <c r="Q37" s="147"/>
      <c r="R37" s="188"/>
      <c r="S37" s="194"/>
      <c r="T37" s="192"/>
      <c r="U37" s="192"/>
      <c r="V37" s="194"/>
      <c r="W37" s="196"/>
      <c r="X37" s="199"/>
      <c r="Y37" s="200"/>
      <c r="Z37" s="106"/>
      <c r="AA37" s="168"/>
    </row>
    <row r="38" spans="1:27" s="110" customFormat="1" ht="27" customHeight="1" thickTop="1" thickBot="1" x14ac:dyDescent="0.25">
      <c r="A38" s="108"/>
      <c r="B38" s="48">
        <v>43698</v>
      </c>
      <c r="C38" s="80">
        <v>43696</v>
      </c>
      <c r="D38" s="81">
        <v>1563</v>
      </c>
      <c r="E38" s="163" t="s">
        <v>87</v>
      </c>
      <c r="F38" s="179" t="s">
        <v>87</v>
      </c>
      <c r="G38" s="181" t="s">
        <v>83</v>
      </c>
      <c r="H38" s="181" t="s">
        <v>84</v>
      </c>
      <c r="I38" s="183" t="s">
        <v>76</v>
      </c>
      <c r="J38" s="171">
        <f>2070+382.55</f>
        <v>2452.5500000000002</v>
      </c>
      <c r="K38" s="143"/>
      <c r="L38" s="144"/>
      <c r="M38" s="145"/>
      <c r="N38" s="145"/>
      <c r="O38" s="146"/>
      <c r="P38" s="146"/>
      <c r="Q38" s="147"/>
      <c r="R38" s="187"/>
      <c r="S38" s="193">
        <v>382.55</v>
      </c>
      <c r="T38" s="191"/>
      <c r="U38" s="191"/>
      <c r="V38" s="193">
        <v>1800</v>
      </c>
      <c r="W38" s="195">
        <v>45</v>
      </c>
      <c r="X38" s="266">
        <v>225</v>
      </c>
      <c r="Y38" s="267"/>
      <c r="Z38" s="109"/>
      <c r="AA38" s="264">
        <f>V38+W38+X38+S38</f>
        <v>2452.5500000000002</v>
      </c>
    </row>
    <row r="39" spans="1:27" s="110" customFormat="1" ht="27" customHeight="1" thickTop="1" thickBot="1" x14ac:dyDescent="0.25">
      <c r="A39" s="108"/>
      <c r="B39" s="47">
        <v>43755</v>
      </c>
      <c r="C39" s="46">
        <v>43713</v>
      </c>
      <c r="D39" s="53">
        <v>1617</v>
      </c>
      <c r="E39" s="78" t="s">
        <v>140</v>
      </c>
      <c r="F39" s="180"/>
      <c r="G39" s="182"/>
      <c r="H39" s="182"/>
      <c r="I39" s="184"/>
      <c r="J39" s="172"/>
      <c r="K39" s="143"/>
      <c r="L39" s="144"/>
      <c r="M39" s="145"/>
      <c r="N39" s="145"/>
      <c r="O39" s="146"/>
      <c r="P39" s="146"/>
      <c r="Q39" s="147"/>
      <c r="R39" s="188"/>
      <c r="S39" s="194"/>
      <c r="T39" s="192"/>
      <c r="U39" s="192"/>
      <c r="V39" s="194"/>
      <c r="W39" s="196"/>
      <c r="X39" s="268"/>
      <c r="Y39" s="269"/>
      <c r="Z39" s="109"/>
      <c r="AA39" s="265"/>
    </row>
    <row r="40" spans="1:27" s="110" customFormat="1" ht="27" customHeight="1" thickTop="1" thickBot="1" x14ac:dyDescent="0.25">
      <c r="A40" s="108"/>
      <c r="B40" s="170">
        <v>43755</v>
      </c>
      <c r="C40" s="169">
        <v>43713</v>
      </c>
      <c r="D40" s="176">
        <v>1617</v>
      </c>
      <c r="E40" s="175" t="s">
        <v>140</v>
      </c>
      <c r="F40" s="179" t="s">
        <v>141</v>
      </c>
      <c r="G40" s="181"/>
      <c r="H40" s="181" t="s">
        <v>142</v>
      </c>
      <c r="I40" s="183" t="s">
        <v>143</v>
      </c>
      <c r="J40" s="171">
        <v>393.85</v>
      </c>
      <c r="K40" s="143"/>
      <c r="L40" s="144"/>
      <c r="M40" s="145"/>
      <c r="N40" s="145"/>
      <c r="O40" s="146"/>
      <c r="P40" s="146"/>
      <c r="Q40" s="147"/>
      <c r="R40" s="155"/>
      <c r="S40" s="177">
        <v>393.85</v>
      </c>
      <c r="T40" s="99"/>
      <c r="U40" s="99"/>
      <c r="V40" s="72"/>
      <c r="W40" s="90"/>
      <c r="X40" s="111"/>
      <c r="Y40" s="112"/>
      <c r="Z40" s="109"/>
      <c r="AA40" s="173">
        <f>J40</f>
        <v>393.85</v>
      </c>
    </row>
    <row r="41" spans="1:27" s="110" customFormat="1" ht="24" customHeight="1" thickTop="1" thickBot="1" x14ac:dyDescent="0.25">
      <c r="A41" s="108"/>
      <c r="B41" s="170"/>
      <c r="C41" s="169"/>
      <c r="D41" s="176"/>
      <c r="E41" s="175"/>
      <c r="F41" s="180"/>
      <c r="G41" s="182"/>
      <c r="H41" s="182"/>
      <c r="I41" s="184"/>
      <c r="J41" s="172"/>
      <c r="K41" s="143"/>
      <c r="L41" s="144"/>
      <c r="M41" s="145"/>
      <c r="N41" s="145"/>
      <c r="O41" s="146"/>
      <c r="P41" s="146"/>
      <c r="Q41" s="147"/>
      <c r="R41" s="164"/>
      <c r="S41" s="178"/>
      <c r="T41" s="165"/>
      <c r="U41" s="165"/>
      <c r="V41" s="166"/>
      <c r="W41" s="91"/>
      <c r="X41" s="113"/>
      <c r="Y41" s="114"/>
      <c r="Z41" s="109"/>
      <c r="AA41" s="174"/>
    </row>
    <row r="42" spans="1:27" s="110" customFormat="1" ht="25" customHeight="1" thickTop="1" thickBot="1" x14ac:dyDescent="0.25">
      <c r="A42" s="108"/>
      <c r="B42" s="48">
        <v>43698</v>
      </c>
      <c r="C42" s="80">
        <v>43696</v>
      </c>
      <c r="D42" s="81">
        <v>1565</v>
      </c>
      <c r="E42" s="34" t="s">
        <v>88</v>
      </c>
      <c r="F42" s="179" t="s">
        <v>88</v>
      </c>
      <c r="G42" s="181" t="s">
        <v>89</v>
      </c>
      <c r="H42" s="181" t="s">
        <v>84</v>
      </c>
      <c r="I42" s="270" t="s">
        <v>76</v>
      </c>
      <c r="J42" s="171">
        <f>2475+382.55</f>
        <v>2857.55</v>
      </c>
      <c r="K42" s="143"/>
      <c r="L42" s="144"/>
      <c r="M42" s="145"/>
      <c r="N42" s="145"/>
      <c r="O42" s="146"/>
      <c r="P42" s="146"/>
      <c r="Q42" s="147"/>
      <c r="R42" s="187"/>
      <c r="S42" s="193">
        <v>382.55</v>
      </c>
      <c r="T42" s="191"/>
      <c r="U42" s="191"/>
      <c r="V42" s="193">
        <v>2160</v>
      </c>
      <c r="W42" s="195">
        <v>45</v>
      </c>
      <c r="X42" s="260">
        <v>270</v>
      </c>
      <c r="Y42" s="261"/>
      <c r="Z42" s="109"/>
      <c r="AA42" s="264">
        <f>V42+W42+X42+S42</f>
        <v>2857.55</v>
      </c>
    </row>
    <row r="43" spans="1:27" s="110" customFormat="1" ht="25" customHeight="1" thickTop="1" thickBot="1" x14ac:dyDescent="0.25">
      <c r="A43" s="108"/>
      <c r="B43" s="47">
        <v>43755</v>
      </c>
      <c r="C43" s="46">
        <v>43713</v>
      </c>
      <c r="D43" s="53">
        <v>1617</v>
      </c>
      <c r="E43" s="78" t="s">
        <v>140</v>
      </c>
      <c r="F43" s="180"/>
      <c r="G43" s="182"/>
      <c r="H43" s="182"/>
      <c r="I43" s="271"/>
      <c r="J43" s="172"/>
      <c r="K43" s="143"/>
      <c r="L43" s="144"/>
      <c r="M43" s="145"/>
      <c r="N43" s="145"/>
      <c r="O43" s="146"/>
      <c r="P43" s="146"/>
      <c r="Q43" s="147"/>
      <c r="R43" s="188"/>
      <c r="S43" s="194"/>
      <c r="T43" s="192"/>
      <c r="U43" s="192"/>
      <c r="V43" s="194"/>
      <c r="W43" s="196"/>
      <c r="X43" s="262"/>
      <c r="Y43" s="263"/>
      <c r="Z43" s="109"/>
      <c r="AA43" s="265"/>
    </row>
    <row r="44" spans="1:27" s="58" customFormat="1" ht="43.5" customHeight="1" thickTop="1" thickBot="1" x14ac:dyDescent="0.25">
      <c r="A44" s="51"/>
      <c r="B44" s="52">
        <v>43699</v>
      </c>
      <c r="C44" s="46">
        <v>43606</v>
      </c>
      <c r="D44" s="53">
        <v>864</v>
      </c>
      <c r="E44" s="28" t="s">
        <v>25</v>
      </c>
      <c r="F44" s="28" t="s">
        <v>105</v>
      </c>
      <c r="G44" s="115" t="s">
        <v>98</v>
      </c>
      <c r="H44" s="33" t="s">
        <v>106</v>
      </c>
      <c r="I44" s="116" t="s">
        <v>107</v>
      </c>
      <c r="J44" s="150"/>
      <c r="K44" s="143"/>
      <c r="L44" s="144"/>
      <c r="M44" s="145"/>
      <c r="N44" s="145"/>
      <c r="O44" s="146"/>
      <c r="P44" s="146"/>
      <c r="Q44" s="147"/>
      <c r="R44" s="157">
        <v>1442.21</v>
      </c>
      <c r="S44" s="66">
        <v>1442.21</v>
      </c>
      <c r="T44" s="55"/>
      <c r="U44" s="55"/>
      <c r="V44" s="103"/>
      <c r="W44" s="56"/>
      <c r="X44" s="75"/>
      <c r="Y44" s="76"/>
      <c r="Z44" s="57"/>
      <c r="AA44" s="160">
        <f>R44</f>
        <v>1442.21</v>
      </c>
    </row>
    <row r="45" spans="1:27" s="58" customFormat="1" ht="43.5" customHeight="1" thickTop="1" thickBot="1" x14ac:dyDescent="0.25">
      <c r="A45" s="51"/>
      <c r="B45" s="52">
        <v>43699</v>
      </c>
      <c r="C45" s="46">
        <v>43606</v>
      </c>
      <c r="D45" s="53">
        <v>864</v>
      </c>
      <c r="E45" s="28" t="s">
        <v>25</v>
      </c>
      <c r="F45" s="28" t="s">
        <v>31</v>
      </c>
      <c r="G45" s="45" t="s">
        <v>33</v>
      </c>
      <c r="H45" s="33" t="s">
        <v>108</v>
      </c>
      <c r="I45" s="32" t="s">
        <v>67</v>
      </c>
      <c r="J45" s="150"/>
      <c r="K45" s="143"/>
      <c r="L45" s="144"/>
      <c r="M45" s="145"/>
      <c r="N45" s="145"/>
      <c r="O45" s="146"/>
      <c r="P45" s="146"/>
      <c r="Q45" s="147"/>
      <c r="R45" s="151">
        <v>888.17</v>
      </c>
      <c r="S45" s="66">
        <v>888.17</v>
      </c>
      <c r="T45" s="55"/>
      <c r="U45" s="55"/>
      <c r="V45" s="103"/>
      <c r="W45" s="56"/>
      <c r="X45" s="75"/>
      <c r="Y45" s="76"/>
      <c r="Z45" s="57"/>
      <c r="AA45" s="160">
        <f>R45</f>
        <v>888.17</v>
      </c>
    </row>
    <row r="46" spans="1:27" s="58" customFormat="1" ht="43.5" customHeight="1" thickTop="1" thickBot="1" x14ac:dyDescent="0.25">
      <c r="A46" s="51"/>
      <c r="B46" s="52">
        <v>43699</v>
      </c>
      <c r="C46" s="46">
        <v>43606</v>
      </c>
      <c r="D46" s="53">
        <v>864</v>
      </c>
      <c r="E46" s="28" t="s">
        <v>25</v>
      </c>
      <c r="F46" s="28" t="s">
        <v>109</v>
      </c>
      <c r="G46" s="45" t="s">
        <v>110</v>
      </c>
      <c r="H46" s="33" t="s">
        <v>111</v>
      </c>
      <c r="I46" s="32" t="s">
        <v>112</v>
      </c>
      <c r="J46" s="150"/>
      <c r="K46" s="143"/>
      <c r="L46" s="144"/>
      <c r="M46" s="145"/>
      <c r="N46" s="145"/>
      <c r="O46" s="146"/>
      <c r="P46" s="146"/>
      <c r="Q46" s="147"/>
      <c r="R46" s="151">
        <v>1080.04</v>
      </c>
      <c r="S46" s="66">
        <v>1080.04</v>
      </c>
      <c r="T46" s="55"/>
      <c r="U46" s="55"/>
      <c r="V46" s="103"/>
      <c r="W46" s="56"/>
      <c r="X46" s="75"/>
      <c r="Y46" s="76"/>
      <c r="Z46" s="57"/>
      <c r="AA46" s="160">
        <f>R46</f>
        <v>1080.04</v>
      </c>
    </row>
    <row r="47" spans="1:27" s="58" customFormat="1" ht="43.5" customHeight="1" thickTop="1" thickBot="1" x14ac:dyDescent="0.25">
      <c r="A47" s="51"/>
      <c r="B47" s="52">
        <v>43699</v>
      </c>
      <c r="C47" s="46">
        <v>43606</v>
      </c>
      <c r="D47" s="53">
        <v>864</v>
      </c>
      <c r="E47" s="28" t="s">
        <v>25</v>
      </c>
      <c r="F47" s="28" t="s">
        <v>113</v>
      </c>
      <c r="G47" s="45" t="s">
        <v>114</v>
      </c>
      <c r="H47" s="33" t="s">
        <v>115</v>
      </c>
      <c r="I47" s="32" t="s">
        <v>116</v>
      </c>
      <c r="J47" s="150"/>
      <c r="K47" s="143"/>
      <c r="L47" s="144"/>
      <c r="M47" s="145"/>
      <c r="N47" s="145"/>
      <c r="O47" s="146"/>
      <c r="P47" s="146"/>
      <c r="Q47" s="147"/>
      <c r="R47" s="151">
        <v>741.6</v>
      </c>
      <c r="S47" s="66">
        <v>741.6</v>
      </c>
      <c r="T47" s="55"/>
      <c r="U47" s="55"/>
      <c r="V47" s="103"/>
      <c r="W47" s="56"/>
      <c r="X47" s="75"/>
      <c r="Y47" s="76"/>
      <c r="Z47" s="57"/>
      <c r="AA47" s="160">
        <f>R47</f>
        <v>741.6</v>
      </c>
    </row>
    <row r="48" spans="1:27" s="58" customFormat="1" ht="43.5" customHeight="1" thickTop="1" thickBot="1" x14ac:dyDescent="0.25">
      <c r="A48" s="51"/>
      <c r="B48" s="77">
        <v>43699</v>
      </c>
      <c r="C48" s="60">
        <v>43606</v>
      </c>
      <c r="D48" s="61">
        <v>864</v>
      </c>
      <c r="E48" s="79" t="s">
        <v>25</v>
      </c>
      <c r="F48" s="28" t="s">
        <v>117</v>
      </c>
      <c r="G48" s="45" t="s">
        <v>118</v>
      </c>
      <c r="H48" s="33" t="s">
        <v>120</v>
      </c>
      <c r="I48" s="32" t="s">
        <v>119</v>
      </c>
      <c r="J48" s="150"/>
      <c r="K48" s="143"/>
      <c r="L48" s="144"/>
      <c r="M48" s="145"/>
      <c r="N48" s="145"/>
      <c r="O48" s="146"/>
      <c r="P48" s="146"/>
      <c r="Q48" s="147"/>
      <c r="R48" s="151">
        <v>641.04</v>
      </c>
      <c r="S48" s="66">
        <v>641.04</v>
      </c>
      <c r="T48" s="55"/>
      <c r="U48" s="55"/>
      <c r="V48" s="103"/>
      <c r="W48" s="56"/>
      <c r="X48" s="75"/>
      <c r="Y48" s="76"/>
      <c r="Z48" s="57"/>
      <c r="AA48" s="160">
        <f>R48</f>
        <v>641.04</v>
      </c>
    </row>
    <row r="49" spans="1:28" s="58" customFormat="1" ht="43.5" customHeight="1" thickTop="1" thickBot="1" x14ac:dyDescent="0.25">
      <c r="A49" s="51"/>
      <c r="B49" s="48">
        <v>43706</v>
      </c>
      <c r="C49" s="80">
        <v>43696</v>
      </c>
      <c r="D49" s="81">
        <v>1566</v>
      </c>
      <c r="E49" s="34" t="s">
        <v>90</v>
      </c>
      <c r="F49" s="179" t="s">
        <v>90</v>
      </c>
      <c r="G49" s="181" t="s">
        <v>91</v>
      </c>
      <c r="H49" s="181" t="s">
        <v>92</v>
      </c>
      <c r="I49" s="270" t="s">
        <v>76</v>
      </c>
      <c r="J49" s="272">
        <f>855+326.05</f>
        <v>1181.05</v>
      </c>
      <c r="K49" s="143"/>
      <c r="L49" s="144"/>
      <c r="M49" s="145"/>
      <c r="N49" s="145"/>
      <c r="O49" s="146"/>
      <c r="P49" s="146"/>
      <c r="Q49" s="147"/>
      <c r="R49" s="274"/>
      <c r="S49" s="193">
        <v>326.05</v>
      </c>
      <c r="T49" s="191"/>
      <c r="U49" s="191"/>
      <c r="V49" s="193">
        <v>540</v>
      </c>
      <c r="W49" s="195">
        <v>45</v>
      </c>
      <c r="X49" s="280">
        <v>270</v>
      </c>
      <c r="Y49" s="281"/>
      <c r="Z49" s="57"/>
      <c r="AA49" s="284">
        <f>V49+W49+X49+S49</f>
        <v>1181.05</v>
      </c>
    </row>
    <row r="50" spans="1:28" s="58" customFormat="1" ht="43.5" customHeight="1" thickTop="1" thickBot="1" x14ac:dyDescent="0.25">
      <c r="A50" s="51"/>
      <c r="B50" s="47">
        <v>43755</v>
      </c>
      <c r="C50" s="46">
        <v>43713</v>
      </c>
      <c r="D50" s="61">
        <v>1617</v>
      </c>
      <c r="E50" s="117" t="s">
        <v>140</v>
      </c>
      <c r="F50" s="180"/>
      <c r="G50" s="182"/>
      <c r="H50" s="182"/>
      <c r="I50" s="271"/>
      <c r="J50" s="273"/>
      <c r="K50" s="143"/>
      <c r="L50" s="144"/>
      <c r="M50" s="145"/>
      <c r="N50" s="145"/>
      <c r="O50" s="146"/>
      <c r="P50" s="146"/>
      <c r="Q50" s="147"/>
      <c r="R50" s="275"/>
      <c r="S50" s="194"/>
      <c r="T50" s="192"/>
      <c r="U50" s="192"/>
      <c r="V50" s="194"/>
      <c r="W50" s="196"/>
      <c r="X50" s="282"/>
      <c r="Y50" s="283"/>
      <c r="Z50" s="57"/>
      <c r="AA50" s="285"/>
    </row>
    <row r="51" spans="1:28" s="58" customFormat="1" ht="43.5" customHeight="1" thickTop="1" thickBot="1" x14ac:dyDescent="0.25">
      <c r="A51" s="51"/>
      <c r="B51" s="48">
        <v>43706</v>
      </c>
      <c r="C51" s="118">
        <v>43696</v>
      </c>
      <c r="D51" s="119">
        <v>1568</v>
      </c>
      <c r="E51" s="34" t="s">
        <v>93</v>
      </c>
      <c r="F51" s="179" t="s">
        <v>93</v>
      </c>
      <c r="G51" s="181" t="s">
        <v>94</v>
      </c>
      <c r="H51" s="181" t="s">
        <v>92</v>
      </c>
      <c r="I51" s="270" t="s">
        <v>76</v>
      </c>
      <c r="J51" s="171">
        <f>855+326.05</f>
        <v>1181.05</v>
      </c>
      <c r="K51" s="143"/>
      <c r="L51" s="144"/>
      <c r="M51" s="145"/>
      <c r="N51" s="145"/>
      <c r="O51" s="146"/>
      <c r="P51" s="146"/>
      <c r="Q51" s="147"/>
      <c r="R51" s="187"/>
      <c r="S51" s="193">
        <v>326.05</v>
      </c>
      <c r="T51" s="191"/>
      <c r="U51" s="191"/>
      <c r="V51" s="193">
        <v>540</v>
      </c>
      <c r="W51" s="195">
        <v>45</v>
      </c>
      <c r="X51" s="280">
        <v>270</v>
      </c>
      <c r="Y51" s="281"/>
      <c r="Z51" s="57"/>
      <c r="AA51" s="284">
        <f>V51+W51+X51+S51</f>
        <v>1181.05</v>
      </c>
    </row>
    <row r="52" spans="1:28" s="58" customFormat="1" ht="43.5" customHeight="1" thickTop="1" thickBot="1" x14ac:dyDescent="0.25">
      <c r="A52" s="51"/>
      <c r="B52" s="47">
        <v>43755</v>
      </c>
      <c r="C52" s="120">
        <v>43713</v>
      </c>
      <c r="D52" s="86">
        <v>1617</v>
      </c>
      <c r="E52" s="79" t="s">
        <v>140</v>
      </c>
      <c r="F52" s="180"/>
      <c r="G52" s="182"/>
      <c r="H52" s="182"/>
      <c r="I52" s="271"/>
      <c r="J52" s="172"/>
      <c r="K52" s="143"/>
      <c r="L52" s="144"/>
      <c r="M52" s="145"/>
      <c r="N52" s="145"/>
      <c r="O52" s="146"/>
      <c r="P52" s="146"/>
      <c r="Q52" s="147"/>
      <c r="R52" s="188"/>
      <c r="S52" s="194"/>
      <c r="T52" s="192"/>
      <c r="U52" s="192"/>
      <c r="V52" s="194"/>
      <c r="W52" s="196"/>
      <c r="X52" s="282"/>
      <c r="Y52" s="283"/>
      <c r="Z52" s="57"/>
      <c r="AA52" s="285"/>
    </row>
    <row r="53" spans="1:28" s="58" customFormat="1" ht="43.5" customHeight="1" thickTop="1" thickBot="1" x14ac:dyDescent="0.25">
      <c r="A53" s="51"/>
      <c r="B53" s="48">
        <v>43706</v>
      </c>
      <c r="C53" s="118">
        <v>43696</v>
      </c>
      <c r="D53" s="81">
        <v>1604</v>
      </c>
      <c r="E53" s="34" t="s">
        <v>95</v>
      </c>
      <c r="F53" s="179" t="s">
        <v>95</v>
      </c>
      <c r="G53" s="181" t="s">
        <v>96</v>
      </c>
      <c r="H53" s="181" t="s">
        <v>92</v>
      </c>
      <c r="I53" s="270" t="s">
        <v>76</v>
      </c>
      <c r="J53" s="171">
        <v>337.35</v>
      </c>
      <c r="K53" s="143"/>
      <c r="L53" s="144"/>
      <c r="M53" s="145"/>
      <c r="N53" s="145"/>
      <c r="O53" s="146"/>
      <c r="P53" s="146"/>
      <c r="Q53" s="147"/>
      <c r="R53" s="278">
        <v>855</v>
      </c>
      <c r="S53" s="193">
        <v>337.35</v>
      </c>
      <c r="T53" s="191"/>
      <c r="U53" s="191"/>
      <c r="V53" s="193">
        <v>540</v>
      </c>
      <c r="W53" s="195">
        <v>45</v>
      </c>
      <c r="X53" s="280">
        <v>270</v>
      </c>
      <c r="Y53" s="281"/>
      <c r="Z53" s="57"/>
      <c r="AA53" s="284">
        <f>V53+W53+X53+S53</f>
        <v>1192.3499999999999</v>
      </c>
    </row>
    <row r="54" spans="1:28" s="58" customFormat="1" ht="43.5" customHeight="1" thickTop="1" thickBot="1" x14ac:dyDescent="0.25">
      <c r="A54" s="51"/>
      <c r="B54" s="47">
        <v>43755</v>
      </c>
      <c r="C54" s="120">
        <v>43713</v>
      </c>
      <c r="D54" s="61">
        <v>1617</v>
      </c>
      <c r="E54" s="79" t="s">
        <v>140</v>
      </c>
      <c r="F54" s="180"/>
      <c r="G54" s="182"/>
      <c r="H54" s="182"/>
      <c r="I54" s="271"/>
      <c r="J54" s="172"/>
      <c r="K54" s="143"/>
      <c r="L54" s="144"/>
      <c r="M54" s="145"/>
      <c r="N54" s="145"/>
      <c r="O54" s="146"/>
      <c r="P54" s="146"/>
      <c r="Q54" s="147"/>
      <c r="R54" s="279"/>
      <c r="S54" s="194"/>
      <c r="T54" s="192"/>
      <c r="U54" s="192"/>
      <c r="V54" s="194"/>
      <c r="W54" s="196"/>
      <c r="X54" s="282"/>
      <c r="Y54" s="283"/>
      <c r="Z54" s="57"/>
      <c r="AA54" s="285"/>
    </row>
    <row r="55" spans="1:28" s="58" customFormat="1" ht="43.5" customHeight="1" thickTop="1" thickBot="1" x14ac:dyDescent="0.25">
      <c r="A55" s="51"/>
      <c r="B55" s="48">
        <v>43706</v>
      </c>
      <c r="C55" s="118">
        <v>43696</v>
      </c>
      <c r="D55" s="81">
        <v>1605</v>
      </c>
      <c r="E55" s="34" t="s">
        <v>30</v>
      </c>
      <c r="F55" s="179" t="s">
        <v>30</v>
      </c>
      <c r="G55" s="181" t="s">
        <v>122</v>
      </c>
      <c r="H55" s="181" t="s">
        <v>92</v>
      </c>
      <c r="I55" s="270" t="s">
        <v>123</v>
      </c>
      <c r="J55" s="272">
        <v>365.68</v>
      </c>
      <c r="K55" s="143"/>
      <c r="L55" s="144"/>
      <c r="M55" s="145"/>
      <c r="N55" s="145"/>
      <c r="O55" s="146"/>
      <c r="P55" s="146"/>
      <c r="Q55" s="147"/>
      <c r="R55" s="276">
        <v>720</v>
      </c>
      <c r="S55" s="193">
        <v>365.68</v>
      </c>
      <c r="T55" s="191"/>
      <c r="U55" s="191"/>
      <c r="V55" s="193">
        <v>450</v>
      </c>
      <c r="W55" s="195">
        <v>45</v>
      </c>
      <c r="X55" s="280">
        <v>225</v>
      </c>
      <c r="Y55" s="281"/>
      <c r="Z55" s="57"/>
      <c r="AA55" s="284">
        <f>V55+W55+X55+S55</f>
        <v>1085.68</v>
      </c>
    </row>
    <row r="56" spans="1:28" s="58" customFormat="1" ht="43.5" customHeight="1" thickTop="1" thickBot="1" x14ac:dyDescent="0.25">
      <c r="A56" s="51"/>
      <c r="B56" s="47">
        <v>43755</v>
      </c>
      <c r="C56" s="120">
        <v>43713</v>
      </c>
      <c r="D56" s="53">
        <v>1617</v>
      </c>
      <c r="E56" s="28" t="s">
        <v>140</v>
      </c>
      <c r="F56" s="180"/>
      <c r="G56" s="182"/>
      <c r="H56" s="182"/>
      <c r="I56" s="271"/>
      <c r="J56" s="273"/>
      <c r="K56" s="143"/>
      <c r="L56" s="144"/>
      <c r="M56" s="145"/>
      <c r="N56" s="145"/>
      <c r="O56" s="146"/>
      <c r="P56" s="146"/>
      <c r="Q56" s="147"/>
      <c r="R56" s="277"/>
      <c r="S56" s="194"/>
      <c r="T56" s="192"/>
      <c r="U56" s="192"/>
      <c r="V56" s="194"/>
      <c r="W56" s="196"/>
      <c r="X56" s="282"/>
      <c r="Y56" s="283"/>
      <c r="Z56" s="57"/>
      <c r="AA56" s="285"/>
    </row>
    <row r="57" spans="1:28" s="58" customFormat="1" ht="43.5" customHeight="1" thickTop="1" thickBot="1" x14ac:dyDescent="0.25">
      <c r="A57" s="51"/>
      <c r="B57" s="52">
        <v>43714</v>
      </c>
      <c r="C57" s="46">
        <v>43714</v>
      </c>
      <c r="D57" s="53">
        <v>1679</v>
      </c>
      <c r="E57" s="28" t="s">
        <v>52</v>
      </c>
      <c r="F57" s="28" t="s">
        <v>52</v>
      </c>
      <c r="G57" s="45" t="s">
        <v>53</v>
      </c>
      <c r="H57" s="33" t="s">
        <v>124</v>
      </c>
      <c r="I57" s="32" t="s">
        <v>126</v>
      </c>
      <c r="J57" s="150">
        <v>765</v>
      </c>
      <c r="K57" s="143"/>
      <c r="L57" s="144"/>
      <c r="M57" s="145"/>
      <c r="N57" s="145"/>
      <c r="O57" s="146"/>
      <c r="P57" s="146"/>
      <c r="Q57" s="147"/>
      <c r="R57" s="151"/>
      <c r="S57" s="54" t="s">
        <v>128</v>
      </c>
      <c r="T57" s="55"/>
      <c r="U57" s="55"/>
      <c r="V57" s="103" t="s">
        <v>128</v>
      </c>
      <c r="W57" s="56">
        <v>45</v>
      </c>
      <c r="X57" s="185">
        <v>720</v>
      </c>
      <c r="Y57" s="186"/>
      <c r="Z57" s="57"/>
      <c r="AA57" s="160">
        <f>+W57+X57</f>
        <v>765</v>
      </c>
    </row>
    <row r="58" spans="1:28" s="58" customFormat="1" ht="43.5" customHeight="1" thickTop="1" thickBot="1" x14ac:dyDescent="0.25">
      <c r="A58" s="51"/>
      <c r="B58" s="52">
        <v>43721</v>
      </c>
      <c r="C58" s="46">
        <v>43721</v>
      </c>
      <c r="D58" s="53">
        <v>1741</v>
      </c>
      <c r="E58" s="28" t="s">
        <v>35</v>
      </c>
      <c r="F58" s="28" t="s">
        <v>35</v>
      </c>
      <c r="G58" s="45" t="s">
        <v>71</v>
      </c>
      <c r="H58" s="33" t="s">
        <v>129</v>
      </c>
      <c r="I58" s="32" t="s">
        <v>132</v>
      </c>
      <c r="J58" s="150">
        <f>315-45</f>
        <v>270</v>
      </c>
      <c r="K58" s="143"/>
      <c r="L58" s="144"/>
      <c r="M58" s="145"/>
      <c r="N58" s="145"/>
      <c r="O58" s="146"/>
      <c r="P58" s="146"/>
      <c r="Q58" s="147"/>
      <c r="R58" s="151"/>
      <c r="S58" s="66"/>
      <c r="T58" s="55"/>
      <c r="U58" s="55"/>
      <c r="V58" s="121" t="s">
        <v>130</v>
      </c>
      <c r="W58" s="56"/>
      <c r="X58" s="185">
        <v>270</v>
      </c>
      <c r="Y58" s="186"/>
      <c r="Z58" s="57"/>
      <c r="AA58" s="160">
        <f>W58+X58</f>
        <v>270</v>
      </c>
    </row>
    <row r="59" spans="1:28" s="58" customFormat="1" ht="43.5" customHeight="1" thickTop="1" thickBot="1" x14ac:dyDescent="0.25">
      <c r="A59" s="51"/>
      <c r="B59" s="52">
        <v>43726</v>
      </c>
      <c r="C59" s="46">
        <v>43664</v>
      </c>
      <c r="D59" s="53">
        <v>1367</v>
      </c>
      <c r="E59" s="28" t="s">
        <v>25</v>
      </c>
      <c r="F59" s="28" t="s">
        <v>52</v>
      </c>
      <c r="G59" s="45" t="s">
        <v>53</v>
      </c>
      <c r="H59" s="33" t="s">
        <v>49</v>
      </c>
      <c r="I59" s="225" t="s">
        <v>54</v>
      </c>
      <c r="J59" s="150">
        <v>674.94</v>
      </c>
      <c r="K59" s="143"/>
      <c r="L59" s="144"/>
      <c r="M59" s="145"/>
      <c r="N59" s="145"/>
      <c r="O59" s="146"/>
      <c r="P59" s="146"/>
      <c r="Q59" s="147"/>
      <c r="R59" s="151"/>
      <c r="S59" s="66">
        <f>J59</f>
        <v>674.94</v>
      </c>
      <c r="T59" s="55"/>
      <c r="U59" s="55"/>
      <c r="V59" s="103"/>
      <c r="W59" s="56"/>
      <c r="X59" s="185"/>
      <c r="Y59" s="186"/>
      <c r="Z59" s="57"/>
      <c r="AA59" s="160">
        <f>S59</f>
        <v>674.94</v>
      </c>
    </row>
    <row r="60" spans="1:28" s="58" customFormat="1" ht="43.5" customHeight="1" thickTop="1" thickBot="1" x14ac:dyDescent="0.25">
      <c r="A60" s="51"/>
      <c r="B60" s="52">
        <v>43726</v>
      </c>
      <c r="C60" s="46">
        <v>43664</v>
      </c>
      <c r="D60" s="53">
        <v>1367</v>
      </c>
      <c r="E60" s="28" t="s">
        <v>25</v>
      </c>
      <c r="F60" s="28" t="s">
        <v>48</v>
      </c>
      <c r="G60" s="45" t="s">
        <v>51</v>
      </c>
      <c r="H60" s="33" t="s">
        <v>49</v>
      </c>
      <c r="I60" s="226"/>
      <c r="J60" s="150">
        <v>674.94</v>
      </c>
      <c r="K60" s="143"/>
      <c r="L60" s="144"/>
      <c r="M60" s="145"/>
      <c r="N60" s="145"/>
      <c r="O60" s="146"/>
      <c r="P60" s="146"/>
      <c r="Q60" s="147"/>
      <c r="R60" s="151"/>
      <c r="S60" s="66">
        <f>J60</f>
        <v>674.94</v>
      </c>
      <c r="T60" s="55"/>
      <c r="U60" s="55"/>
      <c r="V60" s="103"/>
      <c r="W60" s="56"/>
      <c r="X60" s="185"/>
      <c r="Y60" s="186"/>
      <c r="Z60" s="57"/>
      <c r="AA60" s="160">
        <f t="shared" ref="AA60:AA61" si="0">S60</f>
        <v>674.94</v>
      </c>
    </row>
    <row r="61" spans="1:28" s="122" customFormat="1" ht="24" customHeight="1" thickTop="1" thickBot="1" x14ac:dyDescent="0.25">
      <c r="A61" s="51"/>
      <c r="B61" s="52">
        <v>43726</v>
      </c>
      <c r="C61" s="46">
        <v>43664</v>
      </c>
      <c r="D61" s="53">
        <v>1367</v>
      </c>
      <c r="E61" s="28" t="s">
        <v>25</v>
      </c>
      <c r="F61" s="28" t="s">
        <v>55</v>
      </c>
      <c r="G61" s="45" t="s">
        <v>56</v>
      </c>
      <c r="H61" s="33" t="s">
        <v>49</v>
      </c>
      <c r="I61" s="227"/>
      <c r="J61" s="150">
        <v>674.94</v>
      </c>
      <c r="K61" s="143"/>
      <c r="L61" s="144"/>
      <c r="M61" s="145"/>
      <c r="N61" s="145"/>
      <c r="O61" s="146"/>
      <c r="P61" s="146"/>
      <c r="Q61" s="147"/>
      <c r="R61" s="149"/>
      <c r="S61" s="66">
        <f>J61</f>
        <v>674.94</v>
      </c>
      <c r="T61" s="55"/>
      <c r="U61" s="55"/>
      <c r="V61" s="55"/>
      <c r="W61" s="56"/>
      <c r="X61" s="185"/>
      <c r="Y61" s="186"/>
      <c r="Z61" s="57"/>
      <c r="AA61" s="160">
        <f t="shared" si="0"/>
        <v>674.94</v>
      </c>
      <c r="AB61" s="58"/>
    </row>
    <row r="62" spans="1:28" s="122" customFormat="1" ht="42" customHeight="1" thickTop="1" thickBot="1" x14ac:dyDescent="0.25">
      <c r="A62" s="51"/>
      <c r="B62" s="77">
        <v>43726</v>
      </c>
      <c r="C62" s="60">
        <v>43689</v>
      </c>
      <c r="D62" s="61">
        <v>1540</v>
      </c>
      <c r="E62" s="79" t="s">
        <v>25</v>
      </c>
      <c r="F62" s="28" t="s">
        <v>48</v>
      </c>
      <c r="G62" s="45" t="s">
        <v>51</v>
      </c>
      <c r="H62" s="33" t="s">
        <v>138</v>
      </c>
      <c r="I62" s="123" t="s">
        <v>137</v>
      </c>
      <c r="J62" s="150">
        <v>1393.85</v>
      </c>
      <c r="K62" s="143"/>
      <c r="L62" s="144"/>
      <c r="M62" s="145"/>
      <c r="N62" s="145"/>
      <c r="O62" s="146"/>
      <c r="P62" s="146"/>
      <c r="Q62" s="147"/>
      <c r="R62" s="149"/>
      <c r="S62" s="66">
        <v>1393.85</v>
      </c>
      <c r="T62" s="66"/>
      <c r="U62" s="66"/>
      <c r="V62" s="66"/>
      <c r="W62" s="67"/>
      <c r="X62" s="75"/>
      <c r="Y62" s="76"/>
      <c r="Z62" s="57"/>
      <c r="AA62" s="161">
        <f>S62</f>
        <v>1393.85</v>
      </c>
      <c r="AB62" s="58"/>
    </row>
    <row r="63" spans="1:28" s="122" customFormat="1" ht="45.75" customHeight="1" thickTop="1" thickBot="1" x14ac:dyDescent="0.25">
      <c r="A63" s="51"/>
      <c r="B63" s="48">
        <v>43727</v>
      </c>
      <c r="C63" s="80">
        <v>43727</v>
      </c>
      <c r="D63" s="81">
        <v>1743</v>
      </c>
      <c r="E63" s="34" t="s">
        <v>52</v>
      </c>
      <c r="F63" s="179" t="s">
        <v>52</v>
      </c>
      <c r="G63" s="181" t="s">
        <v>53</v>
      </c>
      <c r="H63" s="181" t="s">
        <v>133</v>
      </c>
      <c r="I63" s="270" t="s">
        <v>134</v>
      </c>
      <c r="J63" s="272">
        <f>2407.5+1236.79</f>
        <v>3644.29</v>
      </c>
      <c r="K63" s="143"/>
      <c r="L63" s="144"/>
      <c r="M63" s="145"/>
      <c r="N63" s="145"/>
      <c r="O63" s="146"/>
      <c r="P63" s="146"/>
      <c r="Q63" s="147"/>
      <c r="R63" s="286"/>
      <c r="S63" s="288">
        <v>1236.79</v>
      </c>
      <c r="T63" s="290"/>
      <c r="U63" s="290"/>
      <c r="V63" s="288">
        <v>2025</v>
      </c>
      <c r="W63" s="292">
        <v>45</v>
      </c>
      <c r="X63" s="280">
        <v>337.5</v>
      </c>
      <c r="Y63" s="281"/>
      <c r="Z63" s="57"/>
      <c r="AA63" s="284">
        <f>V63+W63+X63+S63</f>
        <v>3644.29</v>
      </c>
      <c r="AB63" s="58"/>
    </row>
    <row r="64" spans="1:28" s="122" customFormat="1" ht="45.75" customHeight="1" thickTop="1" thickBot="1" x14ac:dyDescent="0.25">
      <c r="A64" s="51"/>
      <c r="B64" s="47" t="s">
        <v>152</v>
      </c>
      <c r="C64" s="46">
        <v>43713</v>
      </c>
      <c r="D64" s="53">
        <v>1617</v>
      </c>
      <c r="E64" s="28" t="s">
        <v>140</v>
      </c>
      <c r="F64" s="180"/>
      <c r="G64" s="182"/>
      <c r="H64" s="182"/>
      <c r="I64" s="271"/>
      <c r="J64" s="273"/>
      <c r="K64" s="143"/>
      <c r="L64" s="144"/>
      <c r="M64" s="145"/>
      <c r="N64" s="145"/>
      <c r="O64" s="146"/>
      <c r="P64" s="146"/>
      <c r="Q64" s="147"/>
      <c r="R64" s="287"/>
      <c r="S64" s="289"/>
      <c r="T64" s="291"/>
      <c r="U64" s="291"/>
      <c r="V64" s="289"/>
      <c r="W64" s="293"/>
      <c r="X64" s="282"/>
      <c r="Y64" s="283"/>
      <c r="Z64" s="57"/>
      <c r="AA64" s="285"/>
      <c r="AB64" s="58"/>
    </row>
    <row r="65" spans="1:28" s="122" customFormat="1" ht="45.75" customHeight="1" thickTop="1" thickBot="1" x14ac:dyDescent="0.25">
      <c r="A65" s="51"/>
      <c r="B65" s="52">
        <v>43755</v>
      </c>
      <c r="C65" s="46">
        <v>43713</v>
      </c>
      <c r="D65" s="53">
        <v>1617</v>
      </c>
      <c r="E65" s="28" t="s">
        <v>140</v>
      </c>
      <c r="F65" s="28" t="s">
        <v>144</v>
      </c>
      <c r="G65" s="45" t="s">
        <v>150</v>
      </c>
      <c r="H65" s="33" t="s">
        <v>145</v>
      </c>
      <c r="I65" s="32" t="s">
        <v>149</v>
      </c>
      <c r="J65" s="150">
        <v>542.16999999999996</v>
      </c>
      <c r="K65" s="143"/>
      <c r="L65" s="144"/>
      <c r="M65" s="145"/>
      <c r="N65" s="145"/>
      <c r="O65" s="146"/>
      <c r="P65" s="146"/>
      <c r="Q65" s="147"/>
      <c r="R65" s="149"/>
      <c r="S65" s="54">
        <v>542.16999999999996</v>
      </c>
      <c r="T65" s="66"/>
      <c r="U65" s="66"/>
      <c r="V65" s="54"/>
      <c r="W65" s="74"/>
      <c r="X65" s="75"/>
      <c r="Y65" s="76"/>
      <c r="Z65" s="57"/>
      <c r="AA65" s="161">
        <f>S65</f>
        <v>542.16999999999996</v>
      </c>
      <c r="AB65" s="58"/>
    </row>
    <row r="66" spans="1:28" s="122" customFormat="1" ht="45.75" customHeight="1" thickTop="1" thickBot="1" x14ac:dyDescent="0.25">
      <c r="A66" s="51"/>
      <c r="B66" s="77">
        <v>43755</v>
      </c>
      <c r="C66" s="60">
        <v>43713</v>
      </c>
      <c r="D66" s="61">
        <v>1617</v>
      </c>
      <c r="E66" s="79" t="s">
        <v>140</v>
      </c>
      <c r="F66" s="79" t="s">
        <v>146</v>
      </c>
      <c r="G66" s="45" t="s">
        <v>151</v>
      </c>
      <c r="H66" s="33" t="s">
        <v>147</v>
      </c>
      <c r="I66" s="32" t="s">
        <v>148</v>
      </c>
      <c r="J66" s="150">
        <v>850.66</v>
      </c>
      <c r="K66" s="143"/>
      <c r="L66" s="144"/>
      <c r="M66" s="145"/>
      <c r="N66" s="145"/>
      <c r="O66" s="146"/>
      <c r="P66" s="146"/>
      <c r="Q66" s="147"/>
      <c r="R66" s="149"/>
      <c r="S66" s="72">
        <v>850.66</v>
      </c>
      <c r="T66" s="66"/>
      <c r="U66" s="66"/>
      <c r="V66" s="54"/>
      <c r="W66" s="74"/>
      <c r="X66" s="75"/>
      <c r="Y66" s="76"/>
      <c r="Z66" s="57"/>
      <c r="AA66" s="161">
        <f>S66</f>
        <v>850.66</v>
      </c>
      <c r="AB66" s="58"/>
    </row>
    <row r="67" spans="1:28" s="122" customFormat="1" ht="41.25" customHeight="1" thickTop="1" thickBot="1" x14ac:dyDescent="0.25">
      <c r="A67" s="51"/>
      <c r="B67" s="48">
        <v>43727</v>
      </c>
      <c r="C67" s="80">
        <v>43727</v>
      </c>
      <c r="D67" s="81">
        <v>1744</v>
      </c>
      <c r="E67" s="34" t="s">
        <v>29</v>
      </c>
      <c r="F67" s="179" t="s">
        <v>29</v>
      </c>
      <c r="G67" s="181" t="s">
        <v>135</v>
      </c>
      <c r="H67" s="181" t="s">
        <v>136</v>
      </c>
      <c r="I67" s="270" t="s">
        <v>139</v>
      </c>
      <c r="J67" s="272">
        <f>1532.5+1111.79</f>
        <v>2644.29</v>
      </c>
      <c r="K67" s="143"/>
      <c r="L67" s="144"/>
      <c r="M67" s="145"/>
      <c r="N67" s="145"/>
      <c r="O67" s="146"/>
      <c r="P67" s="146"/>
      <c r="Q67" s="147"/>
      <c r="R67" s="187"/>
      <c r="S67" s="193">
        <v>1111.79</v>
      </c>
      <c r="T67" s="191"/>
      <c r="U67" s="191"/>
      <c r="V67" s="193">
        <v>1225</v>
      </c>
      <c r="W67" s="195">
        <v>45</v>
      </c>
      <c r="X67" s="280">
        <v>262.5</v>
      </c>
      <c r="Y67" s="281"/>
      <c r="Z67" s="57"/>
      <c r="AA67" s="284">
        <f>V67+W67+X67+S67</f>
        <v>2644.29</v>
      </c>
      <c r="AB67" s="58"/>
    </row>
    <row r="68" spans="1:28" s="122" customFormat="1" ht="41.25" customHeight="1" thickTop="1" thickBot="1" x14ac:dyDescent="0.25">
      <c r="A68" s="51"/>
      <c r="B68" s="47" t="s">
        <v>152</v>
      </c>
      <c r="C68" s="46">
        <v>43713</v>
      </c>
      <c r="D68" s="53">
        <v>1617</v>
      </c>
      <c r="E68" s="28" t="s">
        <v>140</v>
      </c>
      <c r="F68" s="180"/>
      <c r="G68" s="182"/>
      <c r="H68" s="182"/>
      <c r="I68" s="271"/>
      <c r="J68" s="273"/>
      <c r="K68" s="143"/>
      <c r="L68" s="144"/>
      <c r="M68" s="145"/>
      <c r="N68" s="145"/>
      <c r="O68" s="146"/>
      <c r="P68" s="146"/>
      <c r="Q68" s="147"/>
      <c r="R68" s="188"/>
      <c r="S68" s="194"/>
      <c r="T68" s="192"/>
      <c r="U68" s="192"/>
      <c r="V68" s="194"/>
      <c r="W68" s="196"/>
      <c r="X68" s="282"/>
      <c r="Y68" s="283"/>
      <c r="Z68" s="57"/>
      <c r="AA68" s="285"/>
      <c r="AB68" s="58"/>
    </row>
    <row r="69" spans="1:28" s="122" customFormat="1" ht="41.25" customHeight="1" thickTop="1" thickBot="1" x14ac:dyDescent="0.25">
      <c r="A69" s="51"/>
      <c r="B69" s="77">
        <v>43728</v>
      </c>
      <c r="C69" s="60">
        <v>43727</v>
      </c>
      <c r="D69" s="61">
        <v>1745</v>
      </c>
      <c r="E69" s="79" t="s">
        <v>30</v>
      </c>
      <c r="F69" s="82" t="s">
        <v>30</v>
      </c>
      <c r="G69" s="83" t="s">
        <v>122</v>
      </c>
      <c r="H69" s="83" t="s">
        <v>136</v>
      </c>
      <c r="I69" s="84" t="s">
        <v>139</v>
      </c>
      <c r="J69" s="156">
        <f>1150+1111.79</f>
        <v>2261.79</v>
      </c>
      <c r="K69" s="143"/>
      <c r="L69" s="144"/>
      <c r="M69" s="145"/>
      <c r="N69" s="145"/>
      <c r="O69" s="146"/>
      <c r="P69" s="146"/>
      <c r="Q69" s="147"/>
      <c r="R69" s="158"/>
      <c r="S69" s="88">
        <v>1111.79</v>
      </c>
      <c r="T69" s="87"/>
      <c r="U69" s="87"/>
      <c r="V69" s="88">
        <v>910</v>
      </c>
      <c r="W69" s="89">
        <v>45</v>
      </c>
      <c r="X69" s="280">
        <v>195</v>
      </c>
      <c r="Y69" s="281"/>
      <c r="Z69" s="57"/>
      <c r="AA69" s="162">
        <f>V69+W69+X69+S69</f>
        <v>2261.79</v>
      </c>
      <c r="AB69" s="58"/>
    </row>
    <row r="70" spans="1:28" s="124" customFormat="1" ht="24.75" customHeight="1" thickTop="1" thickBot="1" x14ac:dyDescent="0.25">
      <c r="A70" s="49"/>
      <c r="B70" s="201" t="s">
        <v>15</v>
      </c>
      <c r="C70" s="202"/>
      <c r="D70" s="202"/>
      <c r="E70" s="202"/>
      <c r="F70" s="202"/>
      <c r="G70" s="202"/>
      <c r="H70" s="202"/>
      <c r="I70" s="203"/>
      <c r="J70" s="139">
        <f>SUM(J11:J69)</f>
        <v>48184.020000000004</v>
      </c>
      <c r="K70" s="140" t="e">
        <f>SUM(#REF!)</f>
        <v>#REF!</v>
      </c>
      <c r="L70" s="141" t="e">
        <f>SUM(#REF!)</f>
        <v>#REF!</v>
      </c>
      <c r="M70" s="141" t="e">
        <f>SUM(#REF!)</f>
        <v>#REF!</v>
      </c>
      <c r="N70" s="141" t="e">
        <f>SUM(#REF!)</f>
        <v>#REF!</v>
      </c>
      <c r="O70" s="141" t="e">
        <f>SUM(#REF!)</f>
        <v>#REF!</v>
      </c>
      <c r="P70" s="141" t="e">
        <f>SUM(#REF!)</f>
        <v>#REF!</v>
      </c>
      <c r="Q70" s="141" t="e">
        <f>SUM(#REF!)</f>
        <v>#REF!</v>
      </c>
      <c r="R70" s="139">
        <f t="shared" ref="R70:W70" si="1">SUM(R11:R69)</f>
        <v>13775.579999999998</v>
      </c>
      <c r="S70" s="125">
        <f t="shared" si="1"/>
        <v>24314.599999999991</v>
      </c>
      <c r="T70" s="125">
        <f t="shared" si="1"/>
        <v>0</v>
      </c>
      <c r="U70" s="125">
        <f t="shared" si="1"/>
        <v>0</v>
      </c>
      <c r="V70" s="125">
        <f t="shared" si="1"/>
        <v>29830</v>
      </c>
      <c r="W70" s="125">
        <f t="shared" si="1"/>
        <v>1035</v>
      </c>
      <c r="X70" s="125"/>
      <c r="Y70" s="125">
        <f>SUM(X11:Y69)</f>
        <v>6780</v>
      </c>
      <c r="Z70" s="125" t="e">
        <f>SUM(#REF!)</f>
        <v>#REF!</v>
      </c>
      <c r="AA70" s="139">
        <f>SUM(AA11:AA69)</f>
        <v>61959.600000000013</v>
      </c>
      <c r="AB70" s="50"/>
    </row>
    <row r="71" spans="1:28" s="124" customFormat="1" ht="24.75" customHeight="1" thickTop="1" x14ac:dyDescent="0.2">
      <c r="A71" s="49"/>
      <c r="B71" s="126" t="s">
        <v>125</v>
      </c>
      <c r="C71" s="58"/>
      <c r="D71" s="127"/>
      <c r="E71" s="128"/>
      <c r="F71" s="128"/>
      <c r="G71" s="128"/>
      <c r="H71" s="128"/>
      <c r="I71" s="129"/>
      <c r="J71" s="130"/>
      <c r="K71" s="130"/>
      <c r="L71" s="131"/>
      <c r="Q71" s="132"/>
      <c r="R71" s="132"/>
      <c r="S71" s="132"/>
      <c r="T71" s="132"/>
      <c r="U71" s="132"/>
      <c r="V71" s="132"/>
      <c r="W71" s="132"/>
      <c r="X71" s="132" t="s">
        <v>69</v>
      </c>
      <c r="Y71" s="132"/>
      <c r="AB71" s="50"/>
    </row>
    <row r="72" spans="1:28" s="124" customFormat="1" x14ac:dyDescent="0.2">
      <c r="A72" s="49"/>
      <c r="B72" s="126" t="s">
        <v>127</v>
      </c>
      <c r="C72" s="58"/>
      <c r="D72" s="127"/>
      <c r="E72" s="128"/>
      <c r="F72" s="128"/>
      <c r="G72" s="128"/>
      <c r="H72" s="128"/>
      <c r="I72" s="129"/>
      <c r="J72" s="130"/>
      <c r="K72" s="130"/>
      <c r="L72" s="131"/>
      <c r="Q72" s="132"/>
      <c r="R72" s="132"/>
      <c r="S72" s="132"/>
      <c r="T72" s="132"/>
      <c r="U72" s="132"/>
      <c r="V72" s="132"/>
      <c r="W72" s="132"/>
      <c r="X72" s="132"/>
      <c r="Y72" s="132"/>
      <c r="AB72" s="50"/>
    </row>
    <row r="73" spans="1:28" s="124" customFormat="1" x14ac:dyDescent="0.2">
      <c r="A73" s="49"/>
      <c r="B73" s="126" t="s">
        <v>131</v>
      </c>
      <c r="C73" s="58"/>
      <c r="D73" s="127"/>
      <c r="E73" s="128"/>
      <c r="F73" s="128"/>
      <c r="G73" s="128"/>
      <c r="H73" s="128"/>
      <c r="I73" s="129"/>
      <c r="J73" s="130"/>
      <c r="K73" s="130"/>
      <c r="L73" s="131"/>
      <c r="Q73" s="132"/>
      <c r="R73" s="132"/>
      <c r="S73" s="132"/>
      <c r="T73" s="132"/>
      <c r="U73" s="132"/>
      <c r="V73" s="132"/>
      <c r="W73" s="132"/>
      <c r="X73" s="132"/>
      <c r="Y73" s="132"/>
      <c r="AB73" s="50"/>
    </row>
    <row r="74" spans="1:28" s="124" customFormat="1" x14ac:dyDescent="0.2">
      <c r="A74" s="49"/>
      <c r="B74" s="126"/>
      <c r="C74" s="58"/>
      <c r="D74" s="127"/>
      <c r="E74" s="128"/>
      <c r="F74" s="128"/>
      <c r="G74" s="128"/>
      <c r="H74" s="128"/>
      <c r="I74" s="129"/>
      <c r="J74" s="130"/>
      <c r="K74" s="130"/>
      <c r="L74" s="131"/>
      <c r="Q74" s="132"/>
      <c r="R74" s="132"/>
      <c r="S74" s="132"/>
      <c r="T74" s="132"/>
      <c r="U74" s="132"/>
      <c r="V74" s="132"/>
      <c r="W74" s="132"/>
      <c r="X74" s="132"/>
      <c r="Y74" s="132"/>
      <c r="AB74" s="50"/>
    </row>
    <row r="75" spans="1:28" s="124" customFormat="1" x14ac:dyDescent="0.2">
      <c r="A75" s="49"/>
      <c r="B75" s="126"/>
      <c r="C75" s="58"/>
      <c r="D75" s="127"/>
      <c r="E75" s="128"/>
      <c r="F75" s="128"/>
      <c r="G75" s="128"/>
      <c r="H75" s="128"/>
      <c r="I75" s="129"/>
      <c r="J75" s="130"/>
      <c r="K75" s="130"/>
      <c r="L75" s="131"/>
      <c r="Q75" s="132"/>
      <c r="R75" s="132"/>
      <c r="S75" s="132"/>
      <c r="T75" s="132"/>
      <c r="U75" s="132"/>
      <c r="V75" s="132"/>
      <c r="W75" s="132"/>
      <c r="X75" s="132"/>
      <c r="Y75" s="132"/>
      <c r="AB75" s="50"/>
    </row>
    <row r="76" spans="1:28" s="124" customFormat="1" x14ac:dyDescent="0.2">
      <c r="A76" s="49"/>
      <c r="B76" s="126"/>
      <c r="C76" s="58"/>
      <c r="D76" s="127"/>
      <c r="E76" s="128"/>
      <c r="F76" s="128"/>
      <c r="G76" s="128"/>
      <c r="H76" s="128"/>
      <c r="I76" s="129"/>
      <c r="J76" s="130"/>
      <c r="K76" s="130"/>
      <c r="L76" s="131"/>
      <c r="Q76" s="132"/>
      <c r="R76" s="132"/>
      <c r="S76" s="132"/>
      <c r="T76" s="132"/>
      <c r="U76" s="132"/>
      <c r="V76" s="132"/>
      <c r="W76" s="132"/>
      <c r="X76" s="132"/>
      <c r="Y76" s="132"/>
      <c r="AB76" s="50"/>
    </row>
    <row r="77" spans="1:28" s="124" customFormat="1" x14ac:dyDescent="0.2">
      <c r="A77" s="49"/>
      <c r="B77" s="126"/>
      <c r="C77" s="58"/>
      <c r="D77" s="127"/>
      <c r="E77" s="128"/>
      <c r="F77" s="128"/>
      <c r="G77" s="128"/>
      <c r="H77" s="128"/>
      <c r="I77" s="129"/>
      <c r="J77" s="130"/>
      <c r="K77" s="130"/>
      <c r="L77" s="131"/>
      <c r="Q77" s="132"/>
      <c r="R77" s="132"/>
      <c r="S77" s="132"/>
      <c r="T77" s="132"/>
      <c r="U77" s="132"/>
      <c r="V77" s="132"/>
      <c r="W77" s="132"/>
      <c r="X77" s="132"/>
      <c r="Y77" s="132"/>
      <c r="AB77" s="50"/>
    </row>
    <row r="78" spans="1:28" s="124" customFormat="1" x14ac:dyDescent="0.2">
      <c r="A78" s="49"/>
      <c r="B78" s="126"/>
      <c r="C78" s="58"/>
      <c r="D78" s="127"/>
      <c r="E78" s="128"/>
      <c r="F78" s="128"/>
      <c r="G78" s="128"/>
      <c r="H78" s="128"/>
      <c r="I78" s="129"/>
      <c r="J78" s="130"/>
      <c r="K78" s="130"/>
      <c r="L78" s="131"/>
      <c r="Q78" s="132"/>
      <c r="R78" s="132"/>
      <c r="S78" s="132"/>
      <c r="T78" s="132"/>
      <c r="U78" s="132"/>
      <c r="V78" s="132"/>
      <c r="W78" s="132"/>
      <c r="X78" s="132"/>
      <c r="Y78" s="132"/>
      <c r="AB78" s="50"/>
    </row>
    <row r="79" spans="1:28" s="124" customFormat="1" x14ac:dyDescent="0.2">
      <c r="A79" s="49"/>
      <c r="B79" s="126"/>
      <c r="C79" s="58"/>
      <c r="D79" s="127"/>
      <c r="E79" s="128"/>
      <c r="F79" s="128"/>
      <c r="G79" s="128"/>
      <c r="H79" s="128"/>
      <c r="I79" s="129"/>
      <c r="J79" s="130"/>
      <c r="K79" s="130"/>
      <c r="L79" s="131"/>
      <c r="Q79" s="132"/>
      <c r="R79" s="132"/>
      <c r="S79" s="132"/>
      <c r="T79" s="132"/>
      <c r="U79" s="132"/>
      <c r="V79" s="132"/>
      <c r="W79" s="132"/>
      <c r="X79" s="132"/>
      <c r="Y79" s="132"/>
      <c r="AB79" s="50"/>
    </row>
    <row r="80" spans="1:28" s="124" customFormat="1" x14ac:dyDescent="0.2">
      <c r="A80" s="49"/>
      <c r="B80" s="126"/>
      <c r="C80" s="58"/>
      <c r="D80" s="127"/>
      <c r="E80" s="128"/>
      <c r="F80" s="128"/>
      <c r="G80" s="128"/>
      <c r="H80" s="128"/>
      <c r="I80" s="129"/>
      <c r="J80" s="130"/>
      <c r="K80" s="130"/>
      <c r="L80" s="131"/>
      <c r="Q80" s="132"/>
      <c r="R80" s="132"/>
      <c r="S80" s="132"/>
      <c r="T80" s="132"/>
      <c r="U80" s="132"/>
      <c r="V80" s="132"/>
      <c r="W80" s="132"/>
      <c r="X80" s="132"/>
      <c r="Y80" s="132"/>
      <c r="AB80" s="50"/>
    </row>
    <row r="81" spans="1:28" s="124" customFormat="1" x14ac:dyDescent="0.2">
      <c r="A81" s="49"/>
      <c r="B81" s="126"/>
      <c r="C81" s="58"/>
      <c r="D81" s="127"/>
      <c r="E81" s="128"/>
      <c r="F81" s="128"/>
      <c r="G81" s="128"/>
      <c r="H81" s="128"/>
      <c r="I81" s="129"/>
      <c r="J81" s="130"/>
      <c r="K81" s="130"/>
      <c r="L81" s="131"/>
      <c r="Q81" s="132"/>
      <c r="R81" s="132"/>
      <c r="S81" s="132"/>
      <c r="T81" s="132"/>
      <c r="U81" s="132"/>
      <c r="V81" s="132"/>
      <c r="W81" s="132"/>
      <c r="X81" s="132"/>
      <c r="Y81" s="132"/>
      <c r="AB81" s="50"/>
    </row>
    <row r="82" spans="1:28" s="124" customFormat="1" x14ac:dyDescent="0.2">
      <c r="A82" s="49"/>
      <c r="B82" s="126"/>
      <c r="C82" s="58"/>
      <c r="D82" s="127"/>
      <c r="E82" s="128"/>
      <c r="F82" s="128"/>
      <c r="G82" s="128"/>
      <c r="H82" s="128"/>
      <c r="I82" s="129"/>
      <c r="J82" s="130"/>
      <c r="K82" s="130"/>
      <c r="L82" s="131"/>
      <c r="Q82" s="132"/>
      <c r="R82" s="132"/>
      <c r="S82" s="132"/>
      <c r="T82" s="132"/>
      <c r="U82" s="132"/>
      <c r="V82" s="132"/>
      <c r="W82" s="132"/>
      <c r="X82" s="132"/>
      <c r="Y82" s="132"/>
      <c r="AB82" s="50"/>
    </row>
    <row r="83" spans="1:28" s="124" customFormat="1" x14ac:dyDescent="0.2">
      <c r="A83" s="49"/>
      <c r="B83" s="126"/>
      <c r="C83" s="58"/>
      <c r="D83" s="127"/>
      <c r="E83" s="128"/>
      <c r="F83" s="128"/>
      <c r="G83" s="128"/>
      <c r="H83" s="128"/>
      <c r="I83" s="129"/>
      <c r="J83" s="130"/>
      <c r="K83" s="130"/>
      <c r="L83" s="131"/>
      <c r="Q83" s="132"/>
      <c r="R83" s="132"/>
      <c r="S83" s="132"/>
      <c r="T83" s="132"/>
      <c r="U83" s="132"/>
      <c r="V83" s="132"/>
      <c r="W83" s="132"/>
      <c r="X83" s="132"/>
      <c r="Y83" s="132"/>
      <c r="AB83" s="50"/>
    </row>
    <row r="84" spans="1:28" s="124" customFormat="1" x14ac:dyDescent="0.2">
      <c r="A84" s="49"/>
      <c r="B84" s="126"/>
      <c r="C84" s="58"/>
      <c r="D84" s="127"/>
      <c r="E84" s="128"/>
      <c r="F84" s="128"/>
      <c r="G84" s="128"/>
      <c r="H84" s="128"/>
      <c r="I84" s="129"/>
      <c r="J84" s="130"/>
      <c r="K84" s="130"/>
      <c r="L84" s="131"/>
      <c r="Q84" s="132"/>
      <c r="R84" s="132"/>
      <c r="S84" s="132"/>
      <c r="T84" s="132"/>
      <c r="U84" s="132"/>
      <c r="V84" s="132"/>
      <c r="W84" s="132"/>
      <c r="X84" s="132"/>
      <c r="Y84" s="132"/>
      <c r="AB84" s="50"/>
    </row>
    <row r="85" spans="1:28" s="124" customFormat="1" x14ac:dyDescent="0.2">
      <c r="A85" s="49"/>
      <c r="B85" s="126"/>
      <c r="C85" s="58"/>
      <c r="D85" s="127"/>
      <c r="E85" s="128"/>
      <c r="F85" s="128"/>
      <c r="G85" s="128"/>
      <c r="H85" s="128"/>
      <c r="I85" s="129"/>
      <c r="J85" s="130"/>
      <c r="K85" s="130"/>
      <c r="L85" s="131"/>
      <c r="Q85" s="132"/>
      <c r="R85" s="132"/>
      <c r="S85" s="132"/>
      <c r="T85" s="132"/>
      <c r="U85" s="132"/>
      <c r="V85" s="132"/>
      <c r="W85" s="132"/>
      <c r="X85" s="132"/>
      <c r="Y85" s="132"/>
      <c r="AB85" s="50"/>
    </row>
    <row r="86" spans="1:28" s="124" customFormat="1" x14ac:dyDescent="0.2">
      <c r="A86" s="49"/>
      <c r="B86" s="126"/>
      <c r="C86" s="58"/>
      <c r="D86" s="127"/>
      <c r="E86" s="128"/>
      <c r="F86" s="128"/>
      <c r="G86" s="128"/>
      <c r="H86" s="128"/>
      <c r="I86" s="129"/>
      <c r="J86" s="130"/>
      <c r="K86" s="130"/>
      <c r="L86" s="131"/>
      <c r="Q86" s="132"/>
      <c r="R86" s="132"/>
      <c r="S86" s="132"/>
      <c r="T86" s="132"/>
      <c r="U86" s="132"/>
      <c r="V86" s="132"/>
      <c r="W86" s="132"/>
      <c r="X86" s="132"/>
      <c r="Y86" s="132"/>
      <c r="AB86" s="50"/>
    </row>
    <row r="87" spans="1:28" s="124" customFormat="1" x14ac:dyDescent="0.2">
      <c r="A87" s="49"/>
      <c r="B87" s="126"/>
      <c r="C87" s="58"/>
      <c r="D87" s="127"/>
      <c r="E87" s="128"/>
      <c r="F87" s="128"/>
      <c r="G87" s="128"/>
      <c r="H87" s="128"/>
      <c r="I87" s="129"/>
      <c r="J87" s="130"/>
      <c r="K87" s="130"/>
      <c r="L87" s="131"/>
      <c r="Q87" s="132"/>
      <c r="R87" s="132"/>
      <c r="S87" s="132"/>
      <c r="T87" s="132"/>
      <c r="U87" s="132"/>
      <c r="V87" s="132"/>
      <c r="W87" s="132"/>
      <c r="X87" s="132"/>
      <c r="Y87" s="132"/>
      <c r="AB87" s="50"/>
    </row>
    <row r="88" spans="1:28" s="124" customFormat="1" x14ac:dyDescent="0.2">
      <c r="A88" s="49"/>
      <c r="B88" s="126"/>
      <c r="C88" s="58"/>
      <c r="D88" s="127"/>
      <c r="E88" s="128"/>
      <c r="F88" s="128"/>
      <c r="G88" s="128"/>
      <c r="H88" s="128"/>
      <c r="I88" s="129"/>
      <c r="J88" s="130"/>
      <c r="K88" s="130"/>
      <c r="L88" s="131"/>
      <c r="Q88" s="132"/>
      <c r="R88" s="132"/>
      <c r="S88" s="132"/>
      <c r="T88" s="132"/>
      <c r="U88" s="132"/>
      <c r="V88" s="132"/>
      <c r="W88" s="132"/>
      <c r="X88" s="132"/>
      <c r="Y88" s="132"/>
      <c r="AB88" s="50"/>
    </row>
    <row r="89" spans="1:28" s="124" customFormat="1" x14ac:dyDescent="0.2">
      <c r="A89" s="49"/>
      <c r="B89" s="126"/>
      <c r="C89" s="58"/>
      <c r="D89" s="127"/>
      <c r="E89" s="128"/>
      <c r="F89" s="128"/>
      <c r="G89" s="128"/>
      <c r="H89" s="128"/>
      <c r="I89" s="129"/>
      <c r="J89" s="130"/>
      <c r="K89" s="130"/>
      <c r="L89" s="131"/>
      <c r="Q89" s="132"/>
      <c r="R89" s="132"/>
      <c r="S89" s="132"/>
      <c r="T89" s="132"/>
      <c r="U89" s="132"/>
      <c r="V89" s="132"/>
      <c r="W89" s="132"/>
      <c r="X89" s="132"/>
      <c r="Y89" s="132"/>
      <c r="AB89" s="50"/>
    </row>
    <row r="90" spans="1:28" s="124" customFormat="1" x14ac:dyDescent="0.2">
      <c r="A90" s="49"/>
      <c r="B90" s="126"/>
      <c r="C90" s="58"/>
      <c r="D90" s="127"/>
      <c r="E90" s="128"/>
      <c r="F90" s="128"/>
      <c r="G90" s="128"/>
      <c r="H90" s="128"/>
      <c r="I90" s="129"/>
      <c r="J90" s="130"/>
      <c r="K90" s="130"/>
      <c r="L90" s="131"/>
      <c r="Q90" s="132"/>
      <c r="R90" s="132"/>
      <c r="S90" s="132"/>
      <c r="T90" s="132"/>
      <c r="U90" s="132"/>
      <c r="V90" s="132"/>
      <c r="W90" s="132"/>
      <c r="X90" s="132"/>
      <c r="Y90" s="132"/>
      <c r="AB90" s="50"/>
    </row>
    <row r="91" spans="1:28" s="124" customFormat="1" x14ac:dyDescent="0.2">
      <c r="A91" s="49"/>
      <c r="B91" s="126"/>
      <c r="C91" s="58"/>
      <c r="D91" s="127"/>
      <c r="E91" s="128"/>
      <c r="F91" s="128"/>
      <c r="G91" s="128"/>
      <c r="H91" s="128"/>
      <c r="I91" s="129"/>
      <c r="J91" s="130"/>
      <c r="K91" s="130"/>
      <c r="L91" s="131"/>
      <c r="Q91" s="132"/>
      <c r="R91" s="132"/>
      <c r="S91" s="132"/>
      <c r="T91" s="132"/>
      <c r="U91" s="132"/>
      <c r="V91" s="132"/>
      <c r="W91" s="132"/>
      <c r="X91" s="132"/>
      <c r="Y91" s="132"/>
      <c r="AB91" s="50"/>
    </row>
    <row r="92" spans="1:28" s="124" customFormat="1" x14ac:dyDescent="0.2">
      <c r="A92" s="49"/>
      <c r="B92" s="126"/>
      <c r="C92" s="58"/>
      <c r="D92" s="127"/>
      <c r="E92" s="128"/>
      <c r="F92" s="128"/>
      <c r="G92" s="128"/>
      <c r="H92" s="128"/>
      <c r="I92" s="129"/>
      <c r="J92" s="130"/>
      <c r="K92" s="130"/>
      <c r="L92" s="131"/>
      <c r="Q92" s="132"/>
      <c r="R92" s="132"/>
      <c r="S92" s="132"/>
      <c r="T92" s="132"/>
      <c r="U92" s="132"/>
      <c r="V92" s="132"/>
      <c r="W92" s="132"/>
      <c r="X92" s="132"/>
      <c r="Y92" s="132"/>
      <c r="AB92" s="50"/>
    </row>
    <row r="93" spans="1:28" s="124" customFormat="1" x14ac:dyDescent="0.2">
      <c r="A93" s="49"/>
      <c r="B93" s="126"/>
      <c r="C93" s="58"/>
      <c r="D93" s="127"/>
      <c r="E93" s="128"/>
      <c r="F93" s="128"/>
      <c r="G93" s="128"/>
      <c r="H93" s="128"/>
      <c r="I93" s="129"/>
      <c r="J93" s="130"/>
      <c r="K93" s="130"/>
      <c r="L93" s="131"/>
      <c r="Q93" s="132"/>
      <c r="R93" s="132"/>
      <c r="S93" s="132"/>
      <c r="T93" s="132"/>
      <c r="U93" s="132"/>
      <c r="V93" s="132"/>
      <c r="W93" s="132"/>
      <c r="X93" s="132"/>
      <c r="Y93" s="132"/>
      <c r="AB93" s="50"/>
    </row>
    <row r="94" spans="1:28" s="124" customFormat="1" x14ac:dyDescent="0.2">
      <c r="A94" s="49"/>
      <c r="B94" s="126"/>
      <c r="C94" s="58"/>
      <c r="D94" s="127"/>
      <c r="E94" s="128"/>
      <c r="F94" s="128"/>
      <c r="G94" s="128"/>
      <c r="H94" s="128"/>
      <c r="I94" s="129"/>
      <c r="J94" s="130"/>
      <c r="K94" s="130"/>
      <c r="L94" s="131"/>
      <c r="Q94" s="132"/>
      <c r="R94" s="132"/>
      <c r="S94" s="132"/>
      <c r="T94" s="132"/>
      <c r="U94" s="132"/>
      <c r="V94" s="132"/>
      <c r="W94" s="132"/>
      <c r="X94" s="132"/>
      <c r="Y94" s="132"/>
      <c r="AB94" s="50"/>
    </row>
    <row r="95" spans="1:28" s="124" customFormat="1" x14ac:dyDescent="0.2">
      <c r="A95" s="49"/>
      <c r="B95" s="126"/>
      <c r="C95" s="58"/>
      <c r="D95" s="127"/>
      <c r="E95" s="128"/>
      <c r="F95" s="128"/>
      <c r="G95" s="128"/>
      <c r="H95" s="128"/>
      <c r="I95" s="129"/>
      <c r="J95" s="130"/>
      <c r="K95" s="130"/>
      <c r="L95" s="131"/>
      <c r="Q95" s="132"/>
      <c r="R95" s="132"/>
      <c r="S95" s="132"/>
      <c r="T95" s="132"/>
      <c r="U95" s="132"/>
      <c r="V95" s="132"/>
      <c r="W95" s="132"/>
      <c r="X95" s="132"/>
      <c r="Y95" s="132"/>
      <c r="AB95" s="50"/>
    </row>
    <row r="96" spans="1:28" s="124" customFormat="1" x14ac:dyDescent="0.2">
      <c r="A96" s="49"/>
      <c r="B96" s="126"/>
      <c r="C96" s="58"/>
      <c r="D96" s="127"/>
      <c r="E96" s="128"/>
      <c r="F96" s="128"/>
      <c r="G96" s="128"/>
      <c r="H96" s="128"/>
      <c r="I96" s="129"/>
      <c r="J96" s="130"/>
      <c r="K96" s="130"/>
      <c r="L96" s="131"/>
      <c r="Q96" s="132"/>
      <c r="R96" s="132"/>
      <c r="S96" s="132"/>
      <c r="T96" s="132"/>
      <c r="U96" s="132"/>
      <c r="V96" s="132"/>
      <c r="W96" s="132"/>
      <c r="X96" s="132"/>
      <c r="Y96" s="132"/>
      <c r="AB96" s="50"/>
    </row>
    <row r="97" spans="1:28" s="124" customFormat="1" x14ac:dyDescent="0.2">
      <c r="A97" s="49"/>
      <c r="B97" s="126"/>
      <c r="C97" s="58"/>
      <c r="D97" s="127"/>
      <c r="E97" s="128"/>
      <c r="F97" s="128"/>
      <c r="G97" s="128"/>
      <c r="H97" s="128"/>
      <c r="I97" s="129"/>
      <c r="J97" s="130"/>
      <c r="K97" s="130"/>
      <c r="L97" s="131"/>
      <c r="Q97" s="132"/>
      <c r="R97" s="132"/>
      <c r="S97" s="132"/>
      <c r="T97" s="132"/>
      <c r="U97" s="132"/>
      <c r="V97" s="132"/>
      <c r="W97" s="132"/>
      <c r="X97" s="132"/>
      <c r="Y97" s="132"/>
      <c r="AB97" s="50"/>
    </row>
    <row r="98" spans="1:28" s="124" customFormat="1" x14ac:dyDescent="0.2">
      <c r="A98" s="49"/>
      <c r="B98" s="126"/>
      <c r="C98" s="58"/>
      <c r="D98" s="127"/>
      <c r="E98" s="128"/>
      <c r="F98" s="128"/>
      <c r="G98" s="128"/>
      <c r="H98" s="128"/>
      <c r="I98" s="129"/>
      <c r="J98" s="130"/>
      <c r="K98" s="130"/>
      <c r="L98" s="131"/>
      <c r="Q98" s="132"/>
      <c r="R98" s="132"/>
      <c r="S98" s="132"/>
      <c r="T98" s="132"/>
      <c r="U98" s="132"/>
      <c r="V98" s="132"/>
      <c r="W98" s="132"/>
      <c r="X98" s="132"/>
      <c r="Y98" s="132"/>
      <c r="AB98" s="50"/>
    </row>
    <row r="99" spans="1:28" s="124" customFormat="1" x14ac:dyDescent="0.2">
      <c r="A99" s="49"/>
      <c r="B99" s="126"/>
      <c r="C99" s="58"/>
      <c r="D99" s="127"/>
      <c r="E99" s="128"/>
      <c r="F99" s="128"/>
      <c r="G99" s="128"/>
      <c r="H99" s="128"/>
      <c r="I99" s="129"/>
      <c r="J99" s="130"/>
      <c r="K99" s="130"/>
      <c r="L99" s="131"/>
      <c r="Q99" s="132"/>
      <c r="R99" s="132"/>
      <c r="S99" s="132"/>
      <c r="T99" s="132"/>
      <c r="U99" s="132"/>
      <c r="V99" s="132"/>
      <c r="W99" s="132"/>
      <c r="X99" s="132"/>
      <c r="Y99" s="132"/>
      <c r="AB99" s="50"/>
    </row>
    <row r="100" spans="1:28" s="124" customFormat="1" x14ac:dyDescent="0.2">
      <c r="A100" s="49"/>
      <c r="B100" s="126"/>
      <c r="C100" s="58"/>
      <c r="D100" s="127"/>
      <c r="E100" s="128"/>
      <c r="F100" s="128"/>
      <c r="G100" s="128"/>
      <c r="H100" s="128"/>
      <c r="I100" s="129"/>
      <c r="J100" s="130"/>
      <c r="K100" s="130"/>
      <c r="L100" s="131"/>
      <c r="Q100" s="132"/>
      <c r="R100" s="132"/>
      <c r="S100" s="132"/>
      <c r="T100" s="132"/>
      <c r="U100" s="132"/>
      <c r="V100" s="132"/>
      <c r="W100" s="132"/>
      <c r="X100" s="132"/>
      <c r="Y100" s="132"/>
      <c r="AB100" s="50"/>
    </row>
    <row r="101" spans="1:28" s="124" customFormat="1" x14ac:dyDescent="0.2">
      <c r="A101" s="49"/>
      <c r="B101" s="126"/>
      <c r="C101" s="58"/>
      <c r="D101" s="127"/>
      <c r="E101" s="128"/>
      <c r="F101" s="128"/>
      <c r="G101" s="128"/>
      <c r="H101" s="128"/>
      <c r="I101" s="129"/>
      <c r="J101" s="130"/>
      <c r="K101" s="130"/>
      <c r="L101" s="131"/>
      <c r="Q101" s="132"/>
      <c r="R101" s="132"/>
      <c r="S101" s="132"/>
      <c r="T101" s="132"/>
      <c r="U101" s="132"/>
      <c r="V101" s="132"/>
      <c r="W101" s="132"/>
      <c r="X101" s="132"/>
      <c r="Y101" s="132"/>
      <c r="AB101" s="50"/>
    </row>
    <row r="102" spans="1:28" s="124" customFormat="1" x14ac:dyDescent="0.2">
      <c r="A102" s="49"/>
      <c r="B102" s="126"/>
      <c r="C102" s="58"/>
      <c r="D102" s="127"/>
      <c r="E102" s="128"/>
      <c r="F102" s="128"/>
      <c r="G102" s="128"/>
      <c r="H102" s="128"/>
      <c r="I102" s="129"/>
      <c r="J102" s="130"/>
      <c r="K102" s="130"/>
      <c r="L102" s="131"/>
      <c r="Q102" s="132"/>
      <c r="R102" s="132"/>
      <c r="S102" s="132"/>
      <c r="T102" s="132"/>
      <c r="U102" s="132"/>
      <c r="V102" s="132"/>
      <c r="W102" s="132"/>
      <c r="X102" s="132"/>
      <c r="Y102" s="132"/>
      <c r="AB102" s="50"/>
    </row>
    <row r="103" spans="1:28" s="124" customFormat="1" x14ac:dyDescent="0.2">
      <c r="A103" s="49"/>
      <c r="B103" s="126"/>
      <c r="C103" s="58"/>
      <c r="D103" s="127"/>
      <c r="E103" s="128"/>
      <c r="F103" s="128"/>
      <c r="G103" s="128"/>
      <c r="H103" s="128"/>
      <c r="I103" s="129"/>
      <c r="J103" s="130"/>
      <c r="K103" s="130"/>
      <c r="L103" s="131"/>
      <c r="Q103" s="132"/>
      <c r="R103" s="132"/>
      <c r="S103" s="132"/>
      <c r="T103" s="132"/>
      <c r="U103" s="132"/>
      <c r="V103" s="132"/>
      <c r="W103" s="132"/>
      <c r="X103" s="132"/>
      <c r="Y103" s="132"/>
      <c r="AB103" s="50"/>
    </row>
    <row r="104" spans="1:28" s="124" customFormat="1" x14ac:dyDescent="0.2">
      <c r="A104" s="49"/>
      <c r="B104" s="126"/>
      <c r="C104" s="58"/>
      <c r="D104" s="127"/>
      <c r="E104" s="128"/>
      <c r="F104" s="128"/>
      <c r="G104" s="128"/>
      <c r="H104" s="128"/>
      <c r="I104" s="129"/>
      <c r="J104" s="130"/>
      <c r="K104" s="130"/>
      <c r="L104" s="131"/>
      <c r="Q104" s="132"/>
      <c r="R104" s="132"/>
      <c r="S104" s="132"/>
      <c r="T104" s="132"/>
      <c r="U104" s="132"/>
      <c r="V104" s="132"/>
      <c r="W104" s="132"/>
      <c r="X104" s="132"/>
      <c r="Y104" s="132"/>
      <c r="AB104" s="50"/>
    </row>
    <row r="105" spans="1:28" s="124" customFormat="1" x14ac:dyDescent="0.2">
      <c r="A105" s="49"/>
      <c r="B105" s="126"/>
      <c r="C105" s="58"/>
      <c r="D105" s="127"/>
      <c r="E105" s="128"/>
      <c r="F105" s="128"/>
      <c r="G105" s="128"/>
      <c r="H105" s="128"/>
      <c r="I105" s="129"/>
      <c r="J105" s="130"/>
      <c r="K105" s="130"/>
      <c r="L105" s="131"/>
      <c r="Q105" s="132"/>
      <c r="R105" s="132"/>
      <c r="S105" s="132"/>
      <c r="T105" s="132"/>
      <c r="U105" s="132"/>
      <c r="V105" s="132"/>
      <c r="W105" s="132"/>
      <c r="X105" s="132"/>
      <c r="Y105" s="132"/>
      <c r="AB105" s="50"/>
    </row>
    <row r="106" spans="1:28" s="124" customFormat="1" x14ac:dyDescent="0.2">
      <c r="A106" s="49"/>
      <c r="B106" s="133"/>
      <c r="C106" s="50"/>
      <c r="D106" s="134"/>
      <c r="E106" s="135"/>
      <c r="F106" s="135"/>
      <c r="G106" s="135"/>
      <c r="H106" s="135"/>
      <c r="I106" s="129"/>
      <c r="J106" s="130"/>
      <c r="K106" s="130"/>
      <c r="L106" s="131"/>
      <c r="Q106" s="132"/>
      <c r="R106" s="132"/>
      <c r="S106" s="132"/>
      <c r="T106" s="132"/>
      <c r="U106" s="132"/>
      <c r="V106" s="132"/>
      <c r="W106" s="132"/>
      <c r="X106" s="132"/>
      <c r="Y106" s="132"/>
      <c r="AB106" s="50"/>
    </row>
    <row r="107" spans="1:28" s="124" customFormat="1" x14ac:dyDescent="0.2">
      <c r="A107" s="49"/>
      <c r="B107" s="133"/>
      <c r="C107" s="50"/>
      <c r="D107" s="134"/>
      <c r="E107" s="135"/>
      <c r="F107" s="135"/>
      <c r="G107" s="135"/>
      <c r="H107" s="135"/>
      <c r="I107" s="129"/>
      <c r="J107" s="130"/>
      <c r="K107" s="130"/>
      <c r="L107" s="131"/>
      <c r="Q107" s="132"/>
      <c r="R107" s="132"/>
      <c r="S107" s="132"/>
      <c r="T107" s="132"/>
      <c r="U107" s="132"/>
      <c r="V107" s="132"/>
      <c r="W107" s="132"/>
      <c r="X107" s="132"/>
      <c r="Y107" s="132"/>
      <c r="AB107" s="50"/>
    </row>
    <row r="108" spans="1:28" s="124" customFormat="1" x14ac:dyDescent="0.2">
      <c r="A108" s="49"/>
      <c r="B108" s="133"/>
      <c r="C108" s="50"/>
      <c r="D108" s="134"/>
      <c r="E108" s="135"/>
      <c r="F108" s="135"/>
      <c r="G108" s="135"/>
      <c r="H108" s="135"/>
      <c r="I108" s="129"/>
      <c r="J108" s="130"/>
      <c r="K108" s="130"/>
      <c r="L108" s="131"/>
      <c r="Q108" s="132"/>
      <c r="R108" s="132"/>
      <c r="S108" s="132"/>
      <c r="T108" s="132"/>
      <c r="U108" s="132"/>
      <c r="V108" s="132"/>
      <c r="W108" s="132"/>
      <c r="X108" s="132"/>
      <c r="Y108" s="132"/>
      <c r="AB108" s="50"/>
    </row>
    <row r="109" spans="1:28" s="124" customFormat="1" x14ac:dyDescent="0.2">
      <c r="A109" s="49"/>
      <c r="B109" s="133"/>
      <c r="C109" s="50"/>
      <c r="D109" s="134"/>
      <c r="E109" s="135"/>
      <c r="F109" s="135"/>
      <c r="G109" s="135"/>
      <c r="H109" s="135"/>
      <c r="I109" s="129"/>
      <c r="J109" s="130"/>
      <c r="K109" s="130"/>
      <c r="L109" s="131"/>
      <c r="Q109" s="132"/>
      <c r="R109" s="132"/>
      <c r="S109" s="132"/>
      <c r="T109" s="132"/>
      <c r="U109" s="132"/>
      <c r="V109" s="132"/>
      <c r="W109" s="132"/>
      <c r="X109" s="132"/>
      <c r="Y109" s="132"/>
      <c r="AB109" s="50"/>
    </row>
    <row r="110" spans="1:28" s="124" customFormat="1" x14ac:dyDescent="0.2">
      <c r="A110" s="49"/>
      <c r="B110" s="133"/>
      <c r="C110" s="50"/>
      <c r="D110" s="134"/>
      <c r="E110" s="135"/>
      <c r="F110" s="135"/>
      <c r="G110" s="135"/>
      <c r="H110" s="135"/>
      <c r="I110" s="129"/>
      <c r="J110" s="130"/>
      <c r="K110" s="130"/>
      <c r="L110" s="131"/>
      <c r="Q110" s="132"/>
      <c r="R110" s="132"/>
      <c r="S110" s="132"/>
      <c r="T110" s="132"/>
      <c r="U110" s="132"/>
      <c r="V110" s="132"/>
      <c r="W110" s="132"/>
      <c r="X110" s="132"/>
      <c r="Y110" s="132"/>
      <c r="AB110" s="50"/>
    </row>
    <row r="111" spans="1:28" s="124" customFormat="1" x14ac:dyDescent="0.2">
      <c r="A111" s="49"/>
      <c r="B111" s="133"/>
      <c r="C111" s="50"/>
      <c r="D111" s="134"/>
      <c r="E111" s="135"/>
      <c r="F111" s="135"/>
      <c r="G111" s="135"/>
      <c r="H111" s="135"/>
      <c r="I111" s="129"/>
      <c r="J111" s="130"/>
      <c r="K111" s="130"/>
      <c r="L111" s="131"/>
      <c r="Q111" s="132"/>
      <c r="R111" s="132"/>
      <c r="S111" s="132"/>
      <c r="T111" s="132"/>
      <c r="U111" s="132"/>
      <c r="V111" s="132"/>
      <c r="W111" s="132"/>
      <c r="X111" s="132"/>
      <c r="Y111" s="132"/>
      <c r="AB111" s="50"/>
    </row>
    <row r="112" spans="1:28" s="124" customFormat="1" x14ac:dyDescent="0.2">
      <c r="A112" s="49"/>
      <c r="B112" s="133"/>
      <c r="C112" s="50"/>
      <c r="D112" s="134"/>
      <c r="E112" s="135"/>
      <c r="F112" s="135"/>
      <c r="G112" s="135"/>
      <c r="H112" s="135"/>
      <c r="I112" s="129"/>
      <c r="J112" s="130"/>
      <c r="K112" s="130"/>
      <c r="L112" s="131"/>
      <c r="Q112" s="132"/>
      <c r="R112" s="132"/>
      <c r="S112" s="132"/>
      <c r="T112" s="132"/>
      <c r="U112" s="132"/>
      <c r="V112" s="132"/>
      <c r="W112" s="132"/>
      <c r="X112" s="132"/>
      <c r="Y112" s="132"/>
      <c r="AB112" s="50"/>
    </row>
    <row r="113" spans="1:28" s="124" customFormat="1" x14ac:dyDescent="0.2">
      <c r="A113" s="49"/>
      <c r="B113" s="133"/>
      <c r="C113" s="50"/>
      <c r="D113" s="134"/>
      <c r="E113" s="135"/>
      <c r="F113" s="135"/>
      <c r="G113" s="135"/>
      <c r="H113" s="135"/>
      <c r="I113" s="129"/>
      <c r="J113" s="130"/>
      <c r="K113" s="130"/>
      <c r="L113" s="131"/>
      <c r="Q113" s="132"/>
      <c r="R113" s="132"/>
      <c r="S113" s="132"/>
      <c r="T113" s="132"/>
      <c r="U113" s="132"/>
      <c r="V113" s="132"/>
      <c r="W113" s="132"/>
      <c r="X113" s="132"/>
      <c r="Y113" s="132"/>
      <c r="AB113" s="50"/>
    </row>
    <row r="114" spans="1:28" s="124" customFormat="1" x14ac:dyDescent="0.2">
      <c r="A114" s="49"/>
      <c r="B114" s="133"/>
      <c r="C114" s="50"/>
      <c r="D114" s="134"/>
      <c r="E114" s="135"/>
      <c r="F114" s="135"/>
      <c r="G114" s="135"/>
      <c r="H114" s="135"/>
      <c r="I114" s="129"/>
      <c r="J114" s="130"/>
      <c r="K114" s="130"/>
      <c r="L114" s="131"/>
      <c r="Q114" s="132"/>
      <c r="R114" s="132"/>
      <c r="S114" s="132"/>
      <c r="T114" s="132"/>
      <c r="U114" s="132"/>
      <c r="V114" s="132"/>
      <c r="W114" s="132"/>
      <c r="X114" s="132"/>
      <c r="Y114" s="132"/>
      <c r="AB114" s="50"/>
    </row>
    <row r="115" spans="1:28" s="50" customFormat="1" x14ac:dyDescent="0.2">
      <c r="A115" s="49"/>
      <c r="B115" s="133"/>
      <c r="D115" s="134"/>
      <c r="E115" s="135"/>
      <c r="F115" s="135"/>
      <c r="G115" s="135"/>
      <c r="H115" s="135"/>
      <c r="I115" s="136"/>
      <c r="J115" s="137"/>
      <c r="K115" s="137"/>
      <c r="L115" s="138"/>
      <c r="M115" s="124"/>
      <c r="N115" s="124"/>
      <c r="O115" s="124"/>
      <c r="P115" s="124"/>
      <c r="Q115" s="132"/>
      <c r="R115" s="132"/>
      <c r="S115" s="132"/>
      <c r="T115" s="132"/>
      <c r="U115" s="132"/>
      <c r="V115" s="132"/>
      <c r="W115" s="132"/>
      <c r="X115" s="132"/>
      <c r="Y115" s="132"/>
      <c r="Z115" s="124"/>
      <c r="AA115" s="124"/>
    </row>
    <row r="116" spans="1:28" s="50" customFormat="1" x14ac:dyDescent="0.2">
      <c r="A116" s="49"/>
      <c r="B116" s="133"/>
      <c r="D116" s="134"/>
      <c r="E116" s="135"/>
      <c r="F116" s="135"/>
      <c r="G116" s="135"/>
      <c r="H116" s="135"/>
      <c r="I116" s="136"/>
      <c r="J116" s="137"/>
      <c r="K116" s="137"/>
      <c r="L116" s="138"/>
      <c r="M116" s="124"/>
      <c r="N116" s="124"/>
      <c r="O116" s="124"/>
      <c r="P116" s="124"/>
      <c r="Q116" s="132"/>
      <c r="R116" s="132"/>
      <c r="S116" s="132"/>
      <c r="T116" s="132"/>
      <c r="U116" s="132"/>
      <c r="V116" s="132"/>
      <c r="W116" s="132"/>
      <c r="X116" s="132"/>
      <c r="Y116" s="132"/>
      <c r="Z116" s="124"/>
      <c r="AA116" s="124"/>
    </row>
    <row r="117" spans="1:28" s="50" customFormat="1" x14ac:dyDescent="0.2">
      <c r="A117" s="49"/>
      <c r="B117" s="133"/>
      <c r="D117" s="134"/>
      <c r="E117" s="135"/>
      <c r="F117" s="135"/>
      <c r="G117" s="135"/>
      <c r="H117" s="135"/>
      <c r="I117" s="136"/>
      <c r="J117" s="137"/>
      <c r="K117" s="137"/>
      <c r="L117" s="138"/>
      <c r="M117" s="124"/>
      <c r="N117" s="124"/>
      <c r="O117" s="124"/>
      <c r="P117" s="124"/>
      <c r="Q117" s="132"/>
      <c r="R117" s="132"/>
      <c r="S117" s="132"/>
      <c r="T117" s="132"/>
      <c r="U117" s="132"/>
      <c r="V117" s="132"/>
      <c r="W117" s="132"/>
      <c r="X117" s="132"/>
      <c r="Y117" s="132"/>
      <c r="Z117" s="124"/>
      <c r="AA117" s="124"/>
    </row>
    <row r="118" spans="1:28" s="50" customFormat="1" x14ac:dyDescent="0.2">
      <c r="A118" s="49"/>
      <c r="B118" s="133"/>
      <c r="D118" s="134"/>
      <c r="E118" s="135"/>
      <c r="F118" s="135"/>
      <c r="G118" s="135"/>
      <c r="H118" s="135"/>
      <c r="I118" s="136"/>
      <c r="J118" s="137"/>
      <c r="K118" s="137"/>
      <c r="L118" s="138"/>
      <c r="M118" s="124"/>
      <c r="N118" s="124"/>
      <c r="O118" s="124"/>
      <c r="P118" s="124"/>
      <c r="Q118" s="132"/>
      <c r="R118" s="132"/>
      <c r="S118" s="132"/>
      <c r="T118" s="132"/>
      <c r="U118" s="132"/>
      <c r="V118" s="132"/>
      <c r="W118" s="132"/>
      <c r="X118" s="132"/>
      <c r="Y118" s="132"/>
      <c r="Z118" s="124"/>
      <c r="AA118" s="124"/>
    </row>
    <row r="119" spans="1:28" s="50" customFormat="1" x14ac:dyDescent="0.2">
      <c r="A119" s="49"/>
      <c r="B119" s="133"/>
      <c r="D119" s="134"/>
      <c r="E119" s="135"/>
      <c r="F119" s="135"/>
      <c r="G119" s="135"/>
      <c r="H119" s="135"/>
      <c r="I119" s="136"/>
      <c r="J119" s="137"/>
      <c r="K119" s="137"/>
      <c r="L119" s="138"/>
      <c r="M119" s="124"/>
      <c r="N119" s="124"/>
      <c r="O119" s="124"/>
      <c r="P119" s="124"/>
      <c r="Q119" s="132"/>
      <c r="R119" s="132"/>
      <c r="S119" s="132"/>
      <c r="T119" s="132"/>
      <c r="U119" s="132"/>
      <c r="V119" s="132"/>
      <c r="W119" s="132"/>
      <c r="X119" s="132"/>
      <c r="Y119" s="132"/>
      <c r="Z119" s="124"/>
      <c r="AA119" s="124"/>
    </row>
    <row r="120" spans="1:28" s="50" customFormat="1" x14ac:dyDescent="0.2">
      <c r="A120" s="49"/>
      <c r="B120" s="133"/>
      <c r="D120" s="134"/>
      <c r="E120" s="135"/>
      <c r="F120" s="135"/>
      <c r="G120" s="135"/>
      <c r="H120" s="135"/>
      <c r="I120" s="136"/>
      <c r="J120" s="137"/>
      <c r="K120" s="137"/>
      <c r="L120" s="138"/>
      <c r="M120" s="124"/>
      <c r="N120" s="124"/>
      <c r="O120" s="124"/>
      <c r="P120" s="124"/>
      <c r="Q120" s="132"/>
      <c r="R120" s="132"/>
      <c r="S120" s="132"/>
      <c r="T120" s="132"/>
      <c r="U120" s="132"/>
      <c r="V120" s="132"/>
      <c r="W120" s="132"/>
      <c r="X120" s="132"/>
      <c r="Y120" s="132"/>
      <c r="Z120" s="124"/>
      <c r="AA120" s="124"/>
    </row>
    <row r="121" spans="1:28" s="50" customFormat="1" x14ac:dyDescent="0.2">
      <c r="A121" s="49"/>
      <c r="B121" s="133"/>
      <c r="D121" s="134"/>
      <c r="E121" s="135"/>
      <c r="F121" s="135"/>
      <c r="G121" s="135"/>
      <c r="H121" s="135"/>
      <c r="I121" s="136"/>
      <c r="J121" s="137"/>
      <c r="K121" s="137"/>
      <c r="L121" s="138"/>
      <c r="M121" s="124"/>
      <c r="N121" s="124"/>
      <c r="O121" s="124"/>
      <c r="P121" s="124"/>
      <c r="Q121" s="132"/>
      <c r="R121" s="132"/>
      <c r="S121" s="132"/>
      <c r="T121" s="132"/>
      <c r="U121" s="132"/>
      <c r="V121" s="132"/>
      <c r="W121" s="132"/>
      <c r="X121" s="132"/>
      <c r="Y121" s="132"/>
      <c r="Z121" s="124"/>
      <c r="AA121" s="124"/>
    </row>
    <row r="122" spans="1:28" s="50" customFormat="1" x14ac:dyDescent="0.2">
      <c r="A122" s="49"/>
      <c r="B122" s="133"/>
      <c r="D122" s="134"/>
      <c r="E122" s="135"/>
      <c r="F122" s="135"/>
      <c r="G122" s="135"/>
      <c r="H122" s="135"/>
      <c r="I122" s="136"/>
      <c r="J122" s="137"/>
      <c r="K122" s="137"/>
      <c r="L122" s="138"/>
      <c r="M122" s="124"/>
      <c r="N122" s="124"/>
      <c r="O122" s="124"/>
      <c r="P122" s="124"/>
      <c r="Q122" s="132"/>
      <c r="R122" s="132"/>
      <c r="S122" s="132"/>
      <c r="T122" s="132"/>
      <c r="U122" s="132"/>
      <c r="V122" s="132"/>
      <c r="W122" s="132"/>
      <c r="X122" s="132"/>
      <c r="Y122" s="132"/>
      <c r="Z122" s="124"/>
      <c r="AA122" s="124"/>
    </row>
    <row r="123" spans="1:28" s="50" customFormat="1" x14ac:dyDescent="0.2">
      <c r="A123" s="49"/>
      <c r="B123" s="133"/>
      <c r="D123" s="134"/>
      <c r="E123" s="135"/>
      <c r="F123" s="135"/>
      <c r="G123" s="135"/>
      <c r="H123" s="135"/>
      <c r="I123" s="136"/>
      <c r="J123" s="137"/>
      <c r="K123" s="137"/>
      <c r="L123" s="138"/>
      <c r="M123" s="124"/>
      <c r="N123" s="124"/>
      <c r="O123" s="124"/>
      <c r="P123" s="124"/>
      <c r="Q123" s="132"/>
      <c r="R123" s="132"/>
      <c r="S123" s="132"/>
      <c r="T123" s="132"/>
      <c r="U123" s="132"/>
      <c r="V123" s="132"/>
      <c r="W123" s="132"/>
      <c r="X123" s="132"/>
      <c r="Y123" s="132"/>
      <c r="Z123" s="124"/>
      <c r="AA123" s="124"/>
    </row>
    <row r="124" spans="1:28" s="50" customFormat="1" x14ac:dyDescent="0.2">
      <c r="A124" s="49"/>
      <c r="B124" s="133"/>
      <c r="D124" s="134"/>
      <c r="E124" s="135"/>
      <c r="F124" s="135"/>
      <c r="G124" s="135"/>
      <c r="H124" s="135"/>
      <c r="I124" s="136"/>
      <c r="J124" s="137"/>
      <c r="K124" s="137"/>
      <c r="L124" s="138"/>
      <c r="M124" s="124"/>
      <c r="N124" s="124"/>
      <c r="O124" s="124"/>
      <c r="P124" s="124"/>
      <c r="Q124" s="132"/>
      <c r="R124" s="132"/>
      <c r="S124" s="132"/>
      <c r="T124" s="132"/>
      <c r="U124" s="132"/>
      <c r="V124" s="132"/>
      <c r="W124" s="132"/>
      <c r="X124" s="132"/>
      <c r="Y124" s="132"/>
      <c r="Z124" s="124"/>
      <c r="AA124" s="124"/>
    </row>
    <row r="125" spans="1:28" s="50" customFormat="1" x14ac:dyDescent="0.2">
      <c r="A125" s="49"/>
      <c r="B125" s="133"/>
      <c r="D125" s="134"/>
      <c r="E125" s="135"/>
      <c r="F125" s="135"/>
      <c r="G125" s="135"/>
      <c r="H125" s="135"/>
      <c r="I125" s="136"/>
      <c r="J125" s="137"/>
      <c r="K125" s="137"/>
      <c r="L125" s="138"/>
      <c r="M125" s="124"/>
      <c r="N125" s="124"/>
      <c r="O125" s="124"/>
      <c r="P125" s="124"/>
      <c r="Q125" s="132"/>
      <c r="R125" s="132"/>
      <c r="S125" s="132"/>
      <c r="T125" s="132"/>
      <c r="U125" s="132"/>
      <c r="V125" s="132"/>
      <c r="W125" s="132"/>
      <c r="X125" s="132"/>
      <c r="Y125" s="132"/>
      <c r="Z125" s="124"/>
      <c r="AA125" s="124"/>
    </row>
    <row r="126" spans="1:28" s="50" customFormat="1" x14ac:dyDescent="0.2">
      <c r="A126" s="49"/>
      <c r="B126" s="133"/>
      <c r="D126" s="134"/>
      <c r="E126" s="135"/>
      <c r="F126" s="135"/>
      <c r="G126" s="135"/>
      <c r="H126" s="135"/>
      <c r="I126" s="136"/>
      <c r="J126" s="137"/>
      <c r="K126" s="137"/>
      <c r="L126" s="138"/>
      <c r="M126" s="124"/>
      <c r="N126" s="124"/>
      <c r="O126" s="124"/>
      <c r="P126" s="124"/>
      <c r="Q126" s="132"/>
      <c r="R126" s="132"/>
      <c r="S126" s="132"/>
      <c r="T126" s="132"/>
      <c r="U126" s="132"/>
      <c r="V126" s="132"/>
      <c r="W126" s="132"/>
      <c r="X126" s="132"/>
      <c r="Y126" s="132"/>
      <c r="Z126" s="124"/>
      <c r="AA126" s="124"/>
    </row>
    <row r="127" spans="1:28" s="50" customFormat="1" x14ac:dyDescent="0.2">
      <c r="A127" s="49"/>
      <c r="B127" s="133"/>
      <c r="D127" s="134"/>
      <c r="E127" s="135"/>
      <c r="F127" s="135"/>
      <c r="G127" s="135"/>
      <c r="H127" s="135"/>
      <c r="I127" s="136"/>
      <c r="J127" s="137"/>
      <c r="K127" s="137"/>
      <c r="L127" s="138"/>
      <c r="M127" s="124"/>
      <c r="N127" s="124"/>
      <c r="O127" s="124"/>
      <c r="P127" s="124"/>
      <c r="Q127" s="132"/>
      <c r="R127" s="132"/>
      <c r="S127" s="132"/>
      <c r="T127" s="132"/>
      <c r="U127" s="132"/>
      <c r="V127" s="132"/>
      <c r="W127" s="132"/>
      <c r="X127" s="132"/>
      <c r="Y127" s="132"/>
      <c r="Z127" s="124"/>
      <c r="AA127" s="124"/>
    </row>
    <row r="128" spans="1:28" s="50" customFormat="1" x14ac:dyDescent="0.2">
      <c r="A128" s="49"/>
      <c r="B128" s="133"/>
      <c r="D128" s="134"/>
      <c r="E128" s="135"/>
      <c r="F128" s="135"/>
      <c r="G128" s="135"/>
      <c r="H128" s="135"/>
      <c r="I128" s="136"/>
      <c r="J128" s="137"/>
      <c r="K128" s="137"/>
      <c r="L128" s="138"/>
      <c r="M128" s="124"/>
      <c r="N128" s="124"/>
      <c r="O128" s="124"/>
      <c r="P128" s="124"/>
      <c r="Q128" s="132"/>
      <c r="R128" s="132"/>
      <c r="S128" s="132"/>
      <c r="T128" s="132"/>
      <c r="U128" s="132"/>
      <c r="V128" s="132"/>
      <c r="W128" s="132"/>
      <c r="X128" s="132"/>
      <c r="Y128" s="132"/>
      <c r="Z128" s="124"/>
      <c r="AA128" s="124"/>
    </row>
    <row r="129" spans="1:28" s="50" customFormat="1" x14ac:dyDescent="0.2">
      <c r="A129" s="49"/>
      <c r="B129" s="133"/>
      <c r="D129" s="134"/>
      <c r="E129" s="135"/>
      <c r="F129" s="135"/>
      <c r="G129" s="135"/>
      <c r="H129" s="135"/>
      <c r="I129" s="136"/>
      <c r="J129" s="137"/>
      <c r="K129" s="137"/>
      <c r="L129" s="138"/>
      <c r="M129" s="124"/>
      <c r="N129" s="124"/>
      <c r="O129" s="124"/>
      <c r="P129" s="124"/>
      <c r="Q129" s="132"/>
      <c r="R129" s="132"/>
      <c r="S129" s="132"/>
      <c r="T129" s="132"/>
      <c r="U129" s="132"/>
      <c r="V129" s="132"/>
      <c r="W129" s="132"/>
      <c r="X129" s="132"/>
      <c r="Y129" s="132"/>
      <c r="Z129" s="124"/>
      <c r="AA129" s="124"/>
    </row>
    <row r="130" spans="1:28" s="50" customFormat="1" x14ac:dyDescent="0.2">
      <c r="A130" s="49"/>
      <c r="B130" s="133"/>
      <c r="D130" s="134"/>
      <c r="E130" s="135"/>
      <c r="F130" s="135"/>
      <c r="G130" s="135"/>
      <c r="H130" s="135"/>
      <c r="I130" s="136"/>
      <c r="J130" s="137"/>
      <c r="K130" s="137"/>
      <c r="L130" s="138"/>
      <c r="M130" s="124"/>
      <c r="N130" s="124"/>
      <c r="O130" s="124"/>
      <c r="P130" s="124"/>
      <c r="Q130" s="132"/>
      <c r="R130" s="132"/>
      <c r="S130" s="132"/>
      <c r="T130" s="132"/>
      <c r="U130" s="132"/>
      <c r="V130" s="132"/>
      <c r="W130" s="132"/>
      <c r="X130" s="132"/>
      <c r="Y130" s="132"/>
      <c r="Z130" s="124"/>
      <c r="AA130" s="124"/>
    </row>
    <row r="131" spans="1:28" s="50" customFormat="1" x14ac:dyDescent="0.2">
      <c r="A131" s="49"/>
      <c r="B131" s="133"/>
      <c r="D131" s="134"/>
      <c r="E131" s="135"/>
      <c r="F131" s="135"/>
      <c r="G131" s="135"/>
      <c r="H131" s="135"/>
      <c r="I131" s="136"/>
      <c r="J131" s="137"/>
      <c r="K131" s="137"/>
      <c r="L131" s="138"/>
      <c r="M131" s="124"/>
      <c r="N131" s="124"/>
      <c r="O131" s="124"/>
      <c r="P131" s="124"/>
      <c r="Q131" s="132"/>
      <c r="R131" s="132"/>
      <c r="S131" s="132"/>
      <c r="T131" s="132"/>
      <c r="U131" s="132"/>
      <c r="V131" s="132"/>
      <c r="W131" s="132"/>
      <c r="X131" s="132"/>
      <c r="Y131" s="132"/>
      <c r="Z131" s="124"/>
      <c r="AA131" s="124"/>
    </row>
    <row r="132" spans="1:28" s="50" customFormat="1" x14ac:dyDescent="0.2">
      <c r="A132" s="49"/>
      <c r="B132" s="133"/>
      <c r="D132" s="134"/>
      <c r="E132" s="135"/>
      <c r="F132" s="135"/>
      <c r="G132" s="135"/>
      <c r="H132" s="135"/>
      <c r="I132" s="136"/>
      <c r="J132" s="137"/>
      <c r="K132" s="137"/>
      <c r="L132" s="138"/>
      <c r="M132" s="124"/>
      <c r="N132" s="124"/>
      <c r="O132" s="124"/>
      <c r="P132" s="124"/>
      <c r="Q132" s="132"/>
      <c r="R132" s="132"/>
      <c r="S132" s="132"/>
      <c r="T132" s="132"/>
      <c r="U132" s="132"/>
      <c r="V132" s="132"/>
      <c r="W132" s="132"/>
      <c r="X132" s="132"/>
      <c r="Y132" s="132"/>
      <c r="Z132" s="124"/>
      <c r="AA132" s="124"/>
    </row>
    <row r="133" spans="1:28" s="50" customFormat="1" x14ac:dyDescent="0.2">
      <c r="A133" s="49"/>
      <c r="B133" s="133"/>
      <c r="D133" s="134"/>
      <c r="E133" s="135"/>
      <c r="F133" s="135"/>
      <c r="G133" s="135"/>
      <c r="H133" s="135"/>
      <c r="I133" s="136"/>
      <c r="J133" s="137"/>
      <c r="K133" s="137"/>
      <c r="L133" s="138"/>
      <c r="M133" s="124"/>
      <c r="N133" s="124"/>
      <c r="O133" s="124"/>
      <c r="P133" s="124"/>
      <c r="Q133" s="132"/>
      <c r="R133" s="132"/>
      <c r="S133" s="132"/>
      <c r="T133" s="132"/>
      <c r="U133" s="132"/>
      <c r="V133" s="132"/>
      <c r="W133" s="132"/>
      <c r="X133" s="132"/>
      <c r="Y133" s="132"/>
      <c r="Z133" s="124"/>
      <c r="AA133" s="124"/>
    </row>
    <row r="134" spans="1:28" s="50" customFormat="1" x14ac:dyDescent="0.2">
      <c r="A134" s="49"/>
      <c r="B134" s="133"/>
      <c r="D134" s="134"/>
      <c r="E134" s="135"/>
      <c r="F134" s="135"/>
      <c r="G134" s="135"/>
      <c r="H134" s="135"/>
      <c r="I134" s="136"/>
      <c r="J134" s="137"/>
      <c r="K134" s="137"/>
      <c r="L134" s="138"/>
      <c r="M134" s="124"/>
      <c r="N134" s="124"/>
      <c r="O134" s="124"/>
      <c r="P134" s="124"/>
      <c r="Q134" s="132"/>
      <c r="R134" s="132"/>
      <c r="S134" s="132"/>
      <c r="T134" s="132"/>
      <c r="U134" s="132"/>
      <c r="V134" s="132"/>
      <c r="W134" s="132"/>
      <c r="X134" s="132"/>
      <c r="Y134" s="132"/>
      <c r="Z134" s="124"/>
      <c r="AA134" s="124"/>
    </row>
    <row r="135" spans="1:28" s="50" customFormat="1" x14ac:dyDescent="0.2">
      <c r="A135" s="49"/>
      <c r="B135" s="133"/>
      <c r="D135" s="134"/>
      <c r="E135" s="135"/>
      <c r="F135" s="135"/>
      <c r="G135" s="135"/>
      <c r="H135" s="135"/>
      <c r="I135" s="136"/>
      <c r="J135" s="137"/>
      <c r="K135" s="137"/>
      <c r="L135" s="138"/>
      <c r="M135" s="124"/>
      <c r="N135" s="124"/>
      <c r="O135" s="124"/>
      <c r="P135" s="124"/>
      <c r="Q135" s="132"/>
      <c r="R135" s="132"/>
      <c r="S135" s="132"/>
      <c r="T135" s="132"/>
      <c r="U135" s="132"/>
      <c r="V135" s="132"/>
      <c r="W135" s="132"/>
      <c r="X135" s="132"/>
      <c r="Y135" s="132"/>
      <c r="Z135" s="124"/>
      <c r="AA135" s="124"/>
    </row>
    <row r="136" spans="1:28" s="50" customFormat="1" x14ac:dyDescent="0.2">
      <c r="A136" s="49"/>
      <c r="B136" s="133"/>
      <c r="D136" s="134"/>
      <c r="E136" s="135"/>
      <c r="F136" s="135"/>
      <c r="G136" s="135"/>
      <c r="H136" s="135"/>
      <c r="I136" s="136"/>
      <c r="J136" s="137"/>
      <c r="K136" s="137"/>
      <c r="L136" s="138"/>
      <c r="M136" s="124"/>
      <c r="N136" s="124"/>
      <c r="O136" s="124"/>
      <c r="P136" s="124"/>
      <c r="Q136" s="132"/>
      <c r="R136" s="132"/>
      <c r="S136" s="132"/>
      <c r="T136" s="132"/>
      <c r="U136" s="132"/>
      <c r="V136" s="132"/>
      <c r="W136" s="132"/>
      <c r="X136" s="132"/>
      <c r="Y136" s="132"/>
      <c r="Z136" s="124"/>
      <c r="AA136" s="124"/>
    </row>
    <row r="137" spans="1:28" s="50" customFormat="1" x14ac:dyDescent="0.2">
      <c r="A137" s="49"/>
      <c r="B137" s="133"/>
      <c r="D137" s="134"/>
      <c r="E137" s="135"/>
      <c r="F137" s="135"/>
      <c r="G137" s="135"/>
      <c r="H137" s="135"/>
      <c r="I137" s="136"/>
      <c r="J137" s="137"/>
      <c r="K137" s="137"/>
      <c r="L137" s="138"/>
      <c r="M137" s="124"/>
      <c r="N137" s="124"/>
      <c r="O137" s="124"/>
      <c r="P137" s="124"/>
      <c r="Q137" s="132"/>
      <c r="R137" s="132"/>
      <c r="S137" s="132"/>
      <c r="T137" s="132"/>
      <c r="U137" s="132"/>
      <c r="V137" s="132"/>
      <c r="W137" s="132"/>
      <c r="X137" s="132"/>
      <c r="Y137" s="132"/>
      <c r="Z137" s="124"/>
      <c r="AA137" s="124"/>
    </row>
    <row r="138" spans="1:28" s="50" customFormat="1" x14ac:dyDescent="0.2">
      <c r="A138" s="49"/>
      <c r="B138" s="133"/>
      <c r="D138" s="134"/>
      <c r="E138" s="135"/>
      <c r="F138" s="135"/>
      <c r="G138" s="135"/>
      <c r="H138" s="135"/>
      <c r="I138" s="136"/>
      <c r="J138" s="137"/>
      <c r="K138" s="137"/>
      <c r="L138" s="138"/>
      <c r="M138" s="124"/>
      <c r="N138" s="124"/>
      <c r="O138" s="124"/>
      <c r="P138" s="124"/>
      <c r="Q138" s="132"/>
      <c r="R138" s="132"/>
      <c r="S138" s="132"/>
      <c r="T138" s="132"/>
      <c r="U138" s="132"/>
      <c r="V138" s="132"/>
      <c r="W138" s="132"/>
      <c r="X138" s="132"/>
      <c r="Y138" s="132"/>
      <c r="Z138" s="124"/>
      <c r="AA138" s="124"/>
    </row>
    <row r="142" spans="1:28" s="7" customFormat="1" ht="15" customHeight="1" x14ac:dyDescent="0.2">
      <c r="A142" s="13"/>
      <c r="B142" s="14"/>
      <c r="C142" s="29"/>
      <c r="D142" s="5"/>
      <c r="E142" s="1"/>
      <c r="F142" s="1"/>
      <c r="G142" s="1"/>
      <c r="H142" s="1"/>
      <c r="I142" s="18"/>
      <c r="J142" s="23"/>
      <c r="K142" s="23"/>
      <c r="L142" s="16"/>
      <c r="M142" s="10"/>
      <c r="N142" s="10"/>
      <c r="O142" s="10"/>
      <c r="P142" s="10"/>
      <c r="Q142" s="20"/>
      <c r="R142" s="20"/>
      <c r="S142" s="20"/>
      <c r="T142" s="20"/>
      <c r="U142" s="20"/>
      <c r="V142" s="20"/>
      <c r="W142" s="20"/>
      <c r="X142" s="20"/>
      <c r="Y142" s="20"/>
      <c r="Z142" s="10"/>
      <c r="AA142" s="10"/>
      <c r="AB142" s="29"/>
    </row>
  </sheetData>
  <mergeCells count="238">
    <mergeCell ref="X63:Y64"/>
    <mergeCell ref="AA63:AA64"/>
    <mergeCell ref="V67:V68"/>
    <mergeCell ref="W67:W68"/>
    <mergeCell ref="X67:Y68"/>
    <mergeCell ref="AA67:AA68"/>
    <mergeCell ref="X17:Y17"/>
    <mergeCell ref="X12:Y12"/>
    <mergeCell ref="X13:Y13"/>
    <mergeCell ref="X14:Y14"/>
    <mergeCell ref="X15:Y15"/>
    <mergeCell ref="X16:Y16"/>
    <mergeCell ref="R30:R31"/>
    <mergeCell ref="S30:S31"/>
    <mergeCell ref="T30:T31"/>
    <mergeCell ref="F67:F68"/>
    <mergeCell ref="G67:G68"/>
    <mergeCell ref="H67:H68"/>
    <mergeCell ref="I67:I68"/>
    <mergeCell ref="X69:Y69"/>
    <mergeCell ref="J67:J68"/>
    <mergeCell ref="R67:R68"/>
    <mergeCell ref="S67:S68"/>
    <mergeCell ref="T67:T68"/>
    <mergeCell ref="U67:U68"/>
    <mergeCell ref="F63:F64"/>
    <mergeCell ref="G63:G64"/>
    <mergeCell ref="H63:H64"/>
    <mergeCell ref="I63:I64"/>
    <mergeCell ref="J63:J64"/>
    <mergeCell ref="R63:R64"/>
    <mergeCell ref="S63:S64"/>
    <mergeCell ref="T63:T64"/>
    <mergeCell ref="U63:U64"/>
    <mergeCell ref="V63:V64"/>
    <mergeCell ref="W63:W64"/>
    <mergeCell ref="F26:F27"/>
    <mergeCell ref="G26:G27"/>
    <mergeCell ref="H26:H27"/>
    <mergeCell ref="I26:I27"/>
    <mergeCell ref="J26:J27"/>
    <mergeCell ref="R26:R27"/>
    <mergeCell ref="S26:S27"/>
    <mergeCell ref="T26:T27"/>
    <mergeCell ref="U26:U27"/>
    <mergeCell ref="U30:U31"/>
    <mergeCell ref="V30:V31"/>
    <mergeCell ref="U28:U29"/>
    <mergeCell ref="V28:V29"/>
    <mergeCell ref="W28:W29"/>
    <mergeCell ref="X28:Y29"/>
    <mergeCell ref="AA28:AA29"/>
    <mergeCell ref="W55:W56"/>
    <mergeCell ref="X55:Y56"/>
    <mergeCell ref="AA55:AA56"/>
    <mergeCell ref="W51:W52"/>
    <mergeCell ref="X51:Y52"/>
    <mergeCell ref="AA51:AA52"/>
    <mergeCell ref="W53:W54"/>
    <mergeCell ref="X53:Y54"/>
    <mergeCell ref="AA53:AA54"/>
    <mergeCell ref="W32:W33"/>
    <mergeCell ref="X32:Y33"/>
    <mergeCell ref="AA32:AA33"/>
    <mergeCell ref="V49:V50"/>
    <mergeCell ref="W49:W50"/>
    <mergeCell ref="X49:Y50"/>
    <mergeCell ref="AA49:AA50"/>
    <mergeCell ref="AA36:AA37"/>
    <mergeCell ref="F28:F29"/>
    <mergeCell ref="G28:G29"/>
    <mergeCell ref="H28:H29"/>
    <mergeCell ref="I28:I29"/>
    <mergeCell ref="J28:J29"/>
    <mergeCell ref="F30:F31"/>
    <mergeCell ref="G30:G31"/>
    <mergeCell ref="H30:H31"/>
    <mergeCell ref="I30:I31"/>
    <mergeCell ref="J30:J31"/>
    <mergeCell ref="R28:R29"/>
    <mergeCell ref="S28:S29"/>
    <mergeCell ref="T28:T29"/>
    <mergeCell ref="R55:R56"/>
    <mergeCell ref="S55:S56"/>
    <mergeCell ref="T55:T56"/>
    <mergeCell ref="U55:U56"/>
    <mergeCell ref="V55:V56"/>
    <mergeCell ref="F55:F56"/>
    <mergeCell ref="G55:G56"/>
    <mergeCell ref="H55:H56"/>
    <mergeCell ref="I55:I56"/>
    <mergeCell ref="J55:J56"/>
    <mergeCell ref="F53:F54"/>
    <mergeCell ref="G53:G54"/>
    <mergeCell ref="H53:H54"/>
    <mergeCell ref="I53:I54"/>
    <mergeCell ref="J53:J54"/>
    <mergeCell ref="R53:R54"/>
    <mergeCell ref="S53:S54"/>
    <mergeCell ref="T53:T54"/>
    <mergeCell ref="U53:U54"/>
    <mergeCell ref="V53:V54"/>
    <mergeCell ref="R51:R52"/>
    <mergeCell ref="S51:S52"/>
    <mergeCell ref="T51:T52"/>
    <mergeCell ref="U51:U52"/>
    <mergeCell ref="V51:V52"/>
    <mergeCell ref="F51:F52"/>
    <mergeCell ref="G51:G52"/>
    <mergeCell ref="H51:H52"/>
    <mergeCell ref="I51:I52"/>
    <mergeCell ref="J51:J52"/>
    <mergeCell ref="F49:F50"/>
    <mergeCell ref="G49:G50"/>
    <mergeCell ref="H49:H50"/>
    <mergeCell ref="I49:I50"/>
    <mergeCell ref="J49:J50"/>
    <mergeCell ref="R49:R50"/>
    <mergeCell ref="S49:S50"/>
    <mergeCell ref="T49:T50"/>
    <mergeCell ref="U49:U50"/>
    <mergeCell ref="S32:S33"/>
    <mergeCell ref="T32:T33"/>
    <mergeCell ref="U32:U33"/>
    <mergeCell ref="V32:V33"/>
    <mergeCell ref="F32:F33"/>
    <mergeCell ref="G32:G33"/>
    <mergeCell ref="H32:H33"/>
    <mergeCell ref="I32:I33"/>
    <mergeCell ref="J32:J33"/>
    <mergeCell ref="F42:F43"/>
    <mergeCell ref="G42:G43"/>
    <mergeCell ref="H42:H43"/>
    <mergeCell ref="I42:I43"/>
    <mergeCell ref="J42:J43"/>
    <mergeCell ref="R42:R43"/>
    <mergeCell ref="S42:S43"/>
    <mergeCell ref="T42:T43"/>
    <mergeCell ref="U42:U43"/>
    <mergeCell ref="X22:Y22"/>
    <mergeCell ref="X24:Y24"/>
    <mergeCell ref="X25:Y25"/>
    <mergeCell ref="V42:V43"/>
    <mergeCell ref="W42:W43"/>
    <mergeCell ref="X42:Y43"/>
    <mergeCell ref="AA42:AA43"/>
    <mergeCell ref="V38:V39"/>
    <mergeCell ref="W38:W39"/>
    <mergeCell ref="X38:Y39"/>
    <mergeCell ref="AA38:AA39"/>
    <mergeCell ref="V36:V37"/>
    <mergeCell ref="W36:W37"/>
    <mergeCell ref="X36:Y37"/>
    <mergeCell ref="W30:W31"/>
    <mergeCell ref="X30:Y31"/>
    <mergeCell ref="AA30:AA31"/>
    <mergeCell ref="V26:V27"/>
    <mergeCell ref="W26:W27"/>
    <mergeCell ref="X26:Y27"/>
    <mergeCell ref="AA26:AA27"/>
    <mergeCell ref="X11:Y11"/>
    <mergeCell ref="X21:Y21"/>
    <mergeCell ref="B5:AA5"/>
    <mergeCell ref="B6:AA6"/>
    <mergeCell ref="B8:B10"/>
    <mergeCell ref="C8:C10"/>
    <mergeCell ref="D8:D10"/>
    <mergeCell ref="E8:E10"/>
    <mergeCell ref="F8:F10"/>
    <mergeCell ref="G8:G10"/>
    <mergeCell ref="H8:H10"/>
    <mergeCell ref="AA8:AA10"/>
    <mergeCell ref="Z8:Z9"/>
    <mergeCell ref="X8:Y9"/>
    <mergeCell ref="X19:Y19"/>
    <mergeCell ref="X20:Y20"/>
    <mergeCell ref="B70:I70"/>
    <mergeCell ref="T8:T10"/>
    <mergeCell ref="U8:U10"/>
    <mergeCell ref="V8:V10"/>
    <mergeCell ref="W8:W10"/>
    <mergeCell ref="I8:I10"/>
    <mergeCell ref="J8:J10"/>
    <mergeCell ref="K8:K10"/>
    <mergeCell ref="L8:P8"/>
    <mergeCell ref="Q8:Q10"/>
    <mergeCell ref="S8:S10"/>
    <mergeCell ref="R8:R10"/>
    <mergeCell ref="I59:I61"/>
    <mergeCell ref="F34:F35"/>
    <mergeCell ref="G34:G35"/>
    <mergeCell ref="H34:H35"/>
    <mergeCell ref="I34:I35"/>
    <mergeCell ref="U38:U39"/>
    <mergeCell ref="F38:F39"/>
    <mergeCell ref="G38:G39"/>
    <mergeCell ref="H38:H39"/>
    <mergeCell ref="I38:I39"/>
    <mergeCell ref="F36:F37"/>
    <mergeCell ref="G36:G37"/>
    <mergeCell ref="X23:Y23"/>
    <mergeCell ref="X57:Y57"/>
    <mergeCell ref="X58:Y58"/>
    <mergeCell ref="X59:Y59"/>
    <mergeCell ref="X60:Y60"/>
    <mergeCell ref="X61:Y61"/>
    <mergeCell ref="J34:J35"/>
    <mergeCell ref="R34:R35"/>
    <mergeCell ref="S34:S35"/>
    <mergeCell ref="T34:T35"/>
    <mergeCell ref="U34:U35"/>
    <mergeCell ref="V34:V35"/>
    <mergeCell ref="W34:W35"/>
    <mergeCell ref="X34:Y35"/>
    <mergeCell ref="J36:J37"/>
    <mergeCell ref="R36:R37"/>
    <mergeCell ref="S36:S37"/>
    <mergeCell ref="T36:T37"/>
    <mergeCell ref="U36:U37"/>
    <mergeCell ref="J38:J39"/>
    <mergeCell ref="R38:R39"/>
    <mergeCell ref="S38:S39"/>
    <mergeCell ref="T38:T39"/>
    <mergeCell ref="R32:R33"/>
    <mergeCell ref="AA34:AA35"/>
    <mergeCell ref="C40:C41"/>
    <mergeCell ref="B40:B41"/>
    <mergeCell ref="J40:J41"/>
    <mergeCell ref="AA40:AA41"/>
    <mergeCell ref="E40:E41"/>
    <mergeCell ref="D40:D41"/>
    <mergeCell ref="S40:S41"/>
    <mergeCell ref="F40:F41"/>
    <mergeCell ref="G40:G41"/>
    <mergeCell ref="H40:H41"/>
    <mergeCell ref="I40:I41"/>
    <mergeCell ref="H36:H37"/>
    <mergeCell ref="I36:I37"/>
  </mergeCells>
  <pageMargins left="0.19" right="0.15748031496062992" top="0.86" bottom="0.31496062992125984" header="0.15748031496062992" footer="0.31496062992125984"/>
  <pageSetup paperSize="9" scale="47" orientation="landscape" horizontalDpi="4294967295" verticalDpi="4294967295" r:id="rId1"/>
  <rowBreaks count="1" manualBreakCount="1">
    <brk id="35" min="1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OIR AL 301019 </vt:lpstr>
      <vt:lpstr>'OIR AL 301019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Administrati05</dc:creator>
  <cp:lastModifiedBy>Microsoft Office User</cp:lastModifiedBy>
  <cp:lastPrinted>2019-10-15T17:49:44Z</cp:lastPrinted>
  <dcterms:created xsi:type="dcterms:W3CDTF">2014-09-26T06:35:25Z</dcterms:created>
  <dcterms:modified xsi:type="dcterms:W3CDTF">2019-11-01T03:12:58Z</dcterms:modified>
</cp:coreProperties>
</file>